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016"/>
  <workbookPr/>
  <mc:AlternateContent xmlns:mc="http://schemas.openxmlformats.org/markup-compatibility/2006">
    <mc:Choice Requires="x15">
      <x15ac:absPath xmlns:x15ac="http://schemas.microsoft.com/office/spreadsheetml/2010/11/ac" url="/Users/tanakaminoru/Desktop/eLife Overleaf full Submission final box/eLIFE revision box 180605/Semifinal box for Revision eLife/Final box for Revision eLife/指摘を受けて送り直したもの180723とその元/Revised Source data R1/"/>
    </mc:Choice>
  </mc:AlternateContent>
  <bookViews>
    <workbookView xWindow="5080" yWindow="1680" windowWidth="41040" windowHeight="24540" activeTab="1"/>
  </bookViews>
  <sheets>
    <sheet name="Figure 4B" sheetId="1" r:id="rId1"/>
    <sheet name="Figure 4C" sheetId="2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0" i="2" l="1"/>
  <c r="I69" i="2"/>
  <c r="D69" i="2"/>
  <c r="I68" i="2"/>
  <c r="D68" i="2"/>
  <c r="I67" i="2"/>
  <c r="D67" i="2"/>
  <c r="I66" i="2"/>
  <c r="D66" i="2"/>
  <c r="I65" i="2"/>
  <c r="D65" i="2"/>
  <c r="I64" i="2"/>
  <c r="D64" i="2"/>
  <c r="I63" i="2"/>
  <c r="D63" i="2"/>
  <c r="I62" i="2"/>
  <c r="D62" i="2"/>
  <c r="I61" i="2"/>
  <c r="D61" i="2"/>
  <c r="I60" i="2"/>
  <c r="D60" i="2"/>
  <c r="I59" i="2"/>
  <c r="D59" i="2"/>
  <c r="I58" i="2"/>
  <c r="D58" i="2"/>
  <c r="D54" i="2"/>
  <c r="D53" i="2"/>
  <c r="D52" i="2"/>
  <c r="D51" i="2"/>
  <c r="I50" i="2"/>
  <c r="D50" i="2"/>
  <c r="I49" i="2"/>
  <c r="D49" i="2"/>
  <c r="I48" i="2"/>
  <c r="D48" i="2"/>
  <c r="I47" i="2"/>
  <c r="D47" i="2"/>
  <c r="I46" i="2"/>
  <c r="D46" i="2"/>
  <c r="I45" i="2"/>
  <c r="D45" i="2"/>
  <c r="I44" i="2"/>
  <c r="D44" i="2"/>
  <c r="I43" i="2"/>
  <c r="D43" i="2"/>
  <c r="I42" i="2"/>
  <c r="D42" i="2"/>
  <c r="I41" i="2"/>
  <c r="D41" i="2"/>
  <c r="I40" i="2"/>
  <c r="D40" i="2"/>
  <c r="I39" i="2"/>
  <c r="D39" i="2"/>
  <c r="I38" i="2"/>
  <c r="D38" i="2"/>
  <c r="D35" i="2"/>
  <c r="D34" i="2"/>
  <c r="I33" i="2"/>
  <c r="D33" i="2"/>
  <c r="I32" i="2"/>
  <c r="D32" i="2"/>
  <c r="I31" i="2"/>
  <c r="D31" i="2"/>
  <c r="I30" i="2"/>
  <c r="D30" i="2"/>
  <c r="I29" i="2"/>
  <c r="D29" i="2"/>
  <c r="I28" i="2"/>
  <c r="D28" i="2"/>
  <c r="I27" i="2"/>
  <c r="D27" i="2"/>
  <c r="I26" i="2"/>
  <c r="D26" i="2"/>
  <c r="I25" i="2"/>
  <c r="D25" i="2"/>
  <c r="I24" i="2"/>
  <c r="D24" i="2"/>
  <c r="I23" i="2"/>
  <c r="D23" i="2"/>
  <c r="I22" i="2"/>
  <c r="D22" i="2"/>
  <c r="T10" i="2"/>
  <c r="T11" i="2"/>
  <c r="T12" i="2"/>
  <c r="T13" i="2"/>
  <c r="T15" i="2"/>
  <c r="O21" i="2"/>
  <c r="S10" i="2"/>
  <c r="S11" i="2"/>
  <c r="S12" i="2"/>
  <c r="S13" i="2"/>
  <c r="S15" i="2"/>
  <c r="N21" i="2"/>
  <c r="R10" i="2"/>
  <c r="R11" i="2"/>
  <c r="R12" i="2"/>
  <c r="R13" i="2"/>
  <c r="R15" i="2"/>
  <c r="M21" i="2"/>
  <c r="I21" i="2"/>
  <c r="D21" i="2"/>
  <c r="O10" i="2"/>
  <c r="O11" i="2"/>
  <c r="O12" i="2"/>
  <c r="O13" i="2"/>
  <c r="O15" i="2"/>
  <c r="O20" i="2"/>
  <c r="N10" i="2"/>
  <c r="N11" i="2"/>
  <c r="N12" i="2"/>
  <c r="N13" i="2"/>
  <c r="N15" i="2"/>
  <c r="N20" i="2"/>
  <c r="M10" i="2"/>
  <c r="M11" i="2"/>
  <c r="M12" i="2"/>
  <c r="M13" i="2"/>
  <c r="M15" i="2"/>
  <c r="M20" i="2"/>
  <c r="I20" i="2"/>
  <c r="D20" i="2"/>
  <c r="T16" i="2"/>
  <c r="S16" i="2"/>
  <c r="R16" i="2"/>
  <c r="O16" i="2"/>
  <c r="N16" i="2"/>
  <c r="M16" i="2"/>
  <c r="I16" i="2"/>
  <c r="D16" i="2"/>
  <c r="I15" i="2"/>
  <c r="D15" i="2"/>
  <c r="I14" i="2"/>
  <c r="D14" i="2"/>
  <c r="I13" i="2"/>
  <c r="D13" i="2"/>
  <c r="I12" i="2"/>
  <c r="D12" i="2"/>
  <c r="I11" i="2"/>
  <c r="D11" i="2"/>
  <c r="I10" i="2"/>
  <c r="D10" i="2"/>
  <c r="I9" i="2"/>
  <c r="D9" i="2"/>
  <c r="I8" i="2"/>
  <c r="D8" i="2"/>
  <c r="I7" i="2"/>
  <c r="D7" i="2"/>
  <c r="I6" i="2"/>
  <c r="D6" i="2"/>
  <c r="I5" i="2"/>
  <c r="D5" i="2"/>
  <c r="I4" i="2"/>
  <c r="D4" i="2"/>
  <c r="I3" i="2"/>
  <c r="D3" i="2"/>
  <c r="D5" i="1"/>
  <c r="B5" i="1"/>
  <c r="G5" i="1"/>
  <c r="R20" i="2"/>
  <c r="S20" i="2"/>
  <c r="T20" i="2"/>
</calcChain>
</file>

<file path=xl/sharedStrings.xml><?xml version="1.0" encoding="utf-8"?>
<sst xmlns="http://schemas.openxmlformats.org/spreadsheetml/2006/main" count="145" uniqueCount="63">
  <si>
    <t xml:space="preserve">1μm = </t>
    <phoneticPr fontId="1"/>
  </si>
  <si>
    <t>200μm =</t>
    <phoneticPr fontId="1"/>
  </si>
  <si>
    <t>100μm =</t>
    <phoneticPr fontId="1"/>
  </si>
  <si>
    <t xml:space="preserve">1μm = </t>
    <phoneticPr fontId="1"/>
  </si>
  <si>
    <t>Mean1μm</t>
    <phoneticPr fontId="1"/>
  </si>
  <si>
    <t>Day0→Day1</t>
    <phoneticPr fontId="1"/>
  </si>
  <si>
    <t>Abs.</t>
  </si>
  <si>
    <t>Rel.</t>
  </si>
  <si>
    <t>Moved Pixel</t>
  </si>
  <si>
    <t>Moved Distance</t>
  </si>
  <si>
    <t>Mean of Each Wells</t>
  </si>
  <si>
    <t>Mean Distance</t>
  </si>
  <si>
    <t>StdDev</t>
  </si>
  <si>
    <t>StdErr</t>
  </si>
  <si>
    <t>Abs.</t>
    <phoneticPr fontId="1"/>
  </si>
  <si>
    <t>Rel.</t>
    <phoneticPr fontId="1"/>
  </si>
  <si>
    <t>Lu- BC-GFP</t>
    <phoneticPr fontId="1"/>
  </si>
  <si>
    <t>Lu- BC-mLu</t>
    <phoneticPr fontId="1"/>
  </si>
  <si>
    <t>100μm＝49.7 pixel</t>
    <phoneticPr fontId="1"/>
  </si>
  <si>
    <t>(count)</t>
    <phoneticPr fontId="1"/>
  </si>
  <si>
    <t>Sample#</t>
    <phoneticPr fontId="1"/>
  </si>
  <si>
    <t>Count#</t>
    <phoneticPr fontId="1"/>
  </si>
  <si>
    <t>Lumen diameter</t>
    <phoneticPr fontId="1"/>
  </si>
  <si>
    <t>pix→μm</t>
    <phoneticPr fontId="1"/>
  </si>
  <si>
    <t>Cell aggregate</t>
    <phoneticPr fontId="1"/>
  </si>
  <si>
    <t>1 - 10 μm
Lumen</t>
    <phoneticPr fontId="1"/>
  </si>
  <si>
    <t>&gt; 10 μm
Lumen</t>
    <phoneticPr fontId="1"/>
  </si>
  <si>
    <t>(%)</t>
    <phoneticPr fontId="1"/>
  </si>
  <si>
    <t xml:space="preserve"> </t>
    <phoneticPr fontId="1"/>
  </si>
  <si>
    <t>average%</t>
    <phoneticPr fontId="1"/>
  </si>
  <si>
    <t>StDEV</t>
    <phoneticPr fontId="1"/>
  </si>
  <si>
    <t>ttest</t>
    <phoneticPr fontId="1"/>
  </si>
  <si>
    <r>
      <t>Lu</t>
    </r>
    <r>
      <rPr>
        <vertAlign val="superscript"/>
        <sz val="11"/>
        <color theme="1"/>
        <rFont val="Arial"/>
      </rPr>
      <t>－</t>
    </r>
    <r>
      <rPr>
        <sz val="11"/>
        <color theme="1"/>
        <rFont val="Arial"/>
      </rPr>
      <t xml:space="preserve"> BC -GFP</t>
    </r>
    <phoneticPr fontId="1"/>
  </si>
  <si>
    <r>
      <t>Lu</t>
    </r>
    <r>
      <rPr>
        <vertAlign val="superscript"/>
        <sz val="11"/>
        <color theme="1"/>
        <rFont val="Arial"/>
      </rPr>
      <t>－</t>
    </r>
    <r>
      <rPr>
        <sz val="11"/>
        <color theme="1"/>
        <rFont val="Arial"/>
      </rPr>
      <t xml:space="preserve"> BC -mLu</t>
    </r>
    <phoneticPr fontId="1"/>
  </si>
  <si>
    <t>Table Analyzed</t>
  </si>
  <si>
    <t>LuOE</t>
  </si>
  <si>
    <t>Column B</t>
  </si>
  <si>
    <t>CELN-mLu</t>
  </si>
  <si>
    <t>vs.</t>
  </si>
  <si>
    <t>Column A</t>
  </si>
  <si>
    <t>CELN-GFP</t>
  </si>
  <si>
    <t>Mann Whitney test</t>
  </si>
  <si>
    <t xml:space="preserve">  P value</t>
  </si>
  <si>
    <t xml:space="preserve">  Exact or approximate P value?</t>
  </si>
  <si>
    <t>Exact</t>
  </si>
  <si>
    <t xml:space="preserve">  P value summary</t>
  </si>
  <si>
    <t>**</t>
  </si>
  <si>
    <t xml:space="preserve">  Significantly different (P &lt; 0.05)?</t>
  </si>
  <si>
    <t>Yes</t>
  </si>
  <si>
    <t xml:space="preserve">  One- or two-tailed P value?</t>
  </si>
  <si>
    <t>Two-tailed</t>
  </si>
  <si>
    <t xml:space="preserve">  Sum of  ranks in column A,B</t>
  </si>
  <si>
    <t>15 , 40</t>
  </si>
  <si>
    <t xml:space="preserve">  Mann-Whitney U</t>
  </si>
  <si>
    <t>Difference between medians</t>
  </si>
  <si>
    <t xml:space="preserve">  Median of column A</t>
  </si>
  <si>
    <t>1.012, n=5</t>
  </si>
  <si>
    <t xml:space="preserve">  Median of column B</t>
  </si>
  <si>
    <t>5.121, n=5</t>
  </si>
  <si>
    <t xml:space="preserve">  Difference: Actual</t>
  </si>
  <si>
    <t xml:space="preserve">  Difference: Hodges-Lehmann</t>
  </si>
  <si>
    <t>Numerical data for Figure 4B</t>
    <phoneticPr fontId="1"/>
  </si>
  <si>
    <t>Mann-Whitney test for Figure 4B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</si>
</sst>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Arial"/>
    </font>
    <font>
      <vertAlign val="superscript"/>
      <sz val="11"/>
      <color theme="1"/>
      <name val="Arial"/>
    </font>
    <font>
      <sz val="11"/>
      <color rgb="FF000000"/>
      <name val="Arial"/>
    </font>
    <font>
      <b/>
      <sz val="11"/>
      <color theme="1"/>
      <name val="Arial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2" fillId="0" borderId="0" xfId="0" applyFont="1">
      <alignment vertical="center"/>
    </xf>
    <xf numFmtId="0" fontId="2" fillId="0" borderId="0" xfId="0" applyFont="1" applyFill="1" applyBorder="1" applyAlignment="1">
      <alignment vertical="center"/>
    </xf>
    <xf numFmtId="0" fontId="2" fillId="2" borderId="0" xfId="0" applyFont="1" applyFill="1">
      <alignment vertical="center"/>
    </xf>
    <xf numFmtId="0" fontId="2" fillId="0" borderId="0" xfId="0" applyFont="1" applyAlignment="1">
      <alignment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3" borderId="3" xfId="0" applyFont="1" applyFill="1" applyBorder="1">
      <alignment vertical="center"/>
    </xf>
    <xf numFmtId="0" fontId="4" fillId="3" borderId="4" xfId="0" applyFont="1" applyFill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>
      <alignment vertical="center"/>
    </xf>
  </cellXfs>
  <cellStyles count="3">
    <cellStyle name="ハイパーリンク" xfId="1" builtinId="8" hidden="1"/>
    <cellStyle name="標準" xfId="0" builtinId="0"/>
    <cellStyle name="表示済みのハイパーリンク" xfId="2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4C'!$L$20</c:f>
              <c:strCache>
                <c:ptCount val="1"/>
                <c:pt idx="0">
                  <c:v>Lu－ BC -GFP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'Figure 4C'!$M$16:$O$16</c:f>
                <c:numCache>
                  <c:formatCode>General</c:formatCode>
                  <c:ptCount val="3"/>
                  <c:pt idx="0">
                    <c:v>12.5530978472291</c:v>
                  </c:pt>
                  <c:pt idx="1">
                    <c:v>12.03728348804772</c:v>
                  </c:pt>
                  <c:pt idx="2">
                    <c:v>19.90905911013676</c:v>
                  </c:pt>
                </c:numCache>
              </c:numRef>
            </c:plus>
            <c:minus>
              <c:numRef>
                <c:f>'Figure 4C'!$M$16:$O$16</c:f>
                <c:numCache>
                  <c:formatCode>General</c:formatCode>
                  <c:ptCount val="3"/>
                  <c:pt idx="0">
                    <c:v>12.5530978472291</c:v>
                  </c:pt>
                  <c:pt idx="1">
                    <c:v>12.03728348804772</c:v>
                  </c:pt>
                  <c:pt idx="2">
                    <c:v>19.90905911013676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4C'!$M$19:$O$19</c:f>
              <c:strCache>
                <c:ptCount val="3"/>
                <c:pt idx="0">
                  <c:v>Cell aggregate</c:v>
                </c:pt>
                <c:pt idx="1">
                  <c:v>1 - 10 μm_x000d_Lumen</c:v>
                </c:pt>
                <c:pt idx="2">
                  <c:v>&gt; 10 μm_x000d_Lumen</c:v>
                </c:pt>
              </c:strCache>
            </c:strRef>
          </c:cat>
          <c:val>
            <c:numRef>
              <c:f>'Figure 4C'!$M$20:$O$20</c:f>
              <c:numCache>
                <c:formatCode>General</c:formatCode>
                <c:ptCount val="3"/>
                <c:pt idx="0">
                  <c:v>40.6906512605042</c:v>
                </c:pt>
                <c:pt idx="1">
                  <c:v>15.44117647058824</c:v>
                </c:pt>
                <c:pt idx="2">
                  <c:v>43.86817226890756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A50-45AC-B28C-36581C157CE6}"/>
            </c:ext>
          </c:extLst>
        </c:ser>
        <c:ser>
          <c:idx val="1"/>
          <c:order val="1"/>
          <c:tx>
            <c:strRef>
              <c:f>'Figure 4C'!$L$21</c:f>
              <c:strCache>
                <c:ptCount val="1"/>
                <c:pt idx="0">
                  <c:v>Lu－ BC -mLu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'Figure 4C'!$R$16:$T$16</c:f>
                <c:numCache>
                  <c:formatCode>General</c:formatCode>
                  <c:ptCount val="3"/>
                  <c:pt idx="0">
                    <c:v>9.621923470010035</c:v>
                  </c:pt>
                  <c:pt idx="1">
                    <c:v>7.527004611001654</c:v>
                  </c:pt>
                  <c:pt idx="2">
                    <c:v>3.846153846153846</c:v>
                  </c:pt>
                </c:numCache>
              </c:numRef>
            </c:plus>
            <c:minus>
              <c:numRef>
                <c:f>'Figure 4C'!$R$16:$T$16</c:f>
                <c:numCache>
                  <c:formatCode>General</c:formatCode>
                  <c:ptCount val="3"/>
                  <c:pt idx="0">
                    <c:v>9.621923470010035</c:v>
                  </c:pt>
                  <c:pt idx="1">
                    <c:v>7.527004611001654</c:v>
                  </c:pt>
                  <c:pt idx="2">
                    <c:v>3.846153846153846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'Figure 4C'!$M$19:$O$19</c:f>
              <c:strCache>
                <c:ptCount val="3"/>
                <c:pt idx="0">
                  <c:v>Cell aggregate</c:v>
                </c:pt>
                <c:pt idx="1">
                  <c:v>1 - 10 μm_x000d_Lumen</c:v>
                </c:pt>
                <c:pt idx="2">
                  <c:v>&gt; 10 μm_x000d_Lumen</c:v>
                </c:pt>
              </c:strCache>
            </c:strRef>
          </c:cat>
          <c:val>
            <c:numRef>
              <c:f>'Figure 4C'!$M$21:$O$21</c:f>
              <c:numCache>
                <c:formatCode>General</c:formatCode>
                <c:ptCount val="3"/>
                <c:pt idx="0">
                  <c:v>86.8131868131868</c:v>
                </c:pt>
                <c:pt idx="1">
                  <c:v>11.26373626373626</c:v>
                </c:pt>
                <c:pt idx="2">
                  <c:v>1.923076923076923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A50-45AC-B28C-36581C157C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1198203120"/>
        <c:axId val="-1224463232"/>
      </c:barChart>
      <c:catAx>
        <c:axId val="-1198203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224463232"/>
        <c:crosses val="autoZero"/>
        <c:auto val="1"/>
        <c:lblAlgn val="ctr"/>
        <c:lblOffset val="100"/>
        <c:noMultiLvlLbl val="0"/>
      </c:catAx>
      <c:valAx>
        <c:axId val="-12244632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[</a:t>
                </a:r>
                <a:r>
                  <a:rPr lang="en-US" altLang="ja-JP" baseline="0"/>
                  <a:t> % ]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0444444444444445"/>
              <c:y val="0.007931977252843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15875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-1198203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4C'!$M$19</c:f>
              <c:strCache>
                <c:ptCount val="1"/>
                <c:pt idx="0">
                  <c:v>Cell aggregate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'Figure 4C'!$L$20:$L$21</c:f>
              <c:strCache>
                <c:ptCount val="2"/>
                <c:pt idx="0">
                  <c:v>Lu－ BC -GFP</c:v>
                </c:pt>
                <c:pt idx="1">
                  <c:v>Lu－ BC -mLu</c:v>
                </c:pt>
              </c:strCache>
            </c:strRef>
          </c:cat>
          <c:val>
            <c:numRef>
              <c:f>'Figure 4C'!$M$20:$M$21</c:f>
              <c:numCache>
                <c:formatCode>General</c:formatCode>
                <c:ptCount val="2"/>
                <c:pt idx="0">
                  <c:v>40.6906512605042</c:v>
                </c:pt>
                <c:pt idx="1">
                  <c:v>86.8131868131868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CFA-4544-AFEC-1ECCF13CA4E2}"/>
            </c:ext>
          </c:extLst>
        </c:ser>
        <c:ser>
          <c:idx val="1"/>
          <c:order val="1"/>
          <c:tx>
            <c:strRef>
              <c:f>'Figure 4C'!$N$19</c:f>
              <c:strCache>
                <c:ptCount val="1"/>
                <c:pt idx="0">
                  <c:v>1 - 10 μm_x000d_Lumen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'Figure 4C'!$L$20:$L$21</c:f>
              <c:strCache>
                <c:ptCount val="2"/>
                <c:pt idx="0">
                  <c:v>Lu－ BC -GFP</c:v>
                </c:pt>
                <c:pt idx="1">
                  <c:v>Lu－ BC -mLu</c:v>
                </c:pt>
              </c:strCache>
            </c:strRef>
          </c:cat>
          <c:val>
            <c:numRef>
              <c:f>'Figure 4C'!$N$20:$N$21</c:f>
              <c:numCache>
                <c:formatCode>General</c:formatCode>
                <c:ptCount val="2"/>
                <c:pt idx="0">
                  <c:v>15.44117647058824</c:v>
                </c:pt>
                <c:pt idx="1">
                  <c:v>11.26373626373626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CFA-4544-AFEC-1ECCF13CA4E2}"/>
            </c:ext>
          </c:extLst>
        </c:ser>
        <c:ser>
          <c:idx val="2"/>
          <c:order val="2"/>
          <c:tx>
            <c:strRef>
              <c:f>'Figure 4C'!$O$19</c:f>
              <c:strCache>
                <c:ptCount val="1"/>
                <c:pt idx="0">
                  <c:v>&gt; 10 μm_x000d_Lumen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4C'!$L$20:$L$21</c:f>
              <c:strCache>
                <c:ptCount val="2"/>
                <c:pt idx="0">
                  <c:v>Lu－ BC -GFP</c:v>
                </c:pt>
                <c:pt idx="1">
                  <c:v>Lu－ BC -mLu</c:v>
                </c:pt>
              </c:strCache>
            </c:strRef>
          </c:cat>
          <c:val>
            <c:numRef>
              <c:f>'Figure 4C'!$O$20:$O$21</c:f>
              <c:numCache>
                <c:formatCode>General</c:formatCode>
                <c:ptCount val="2"/>
                <c:pt idx="0">
                  <c:v>43.86817226890756</c:v>
                </c:pt>
                <c:pt idx="1">
                  <c:v>1.923076923076923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CFA-4544-AFEC-1ECCF13CA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193027456"/>
        <c:axId val="-1197878816"/>
      </c:barChart>
      <c:catAx>
        <c:axId val="-119302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ja-JP"/>
          </a:p>
        </c:txPr>
        <c:crossAx val="-1197878816"/>
        <c:crosses val="autoZero"/>
        <c:auto val="1"/>
        <c:lblAlgn val="ctr"/>
        <c:lblOffset val="100"/>
        <c:noMultiLvlLbl val="0"/>
      </c:catAx>
      <c:valAx>
        <c:axId val="-1197878816"/>
        <c:scaling>
          <c:orientation val="minMax"/>
          <c:max val="10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 altLang="ja-JP" sz="1400" baseline="0">
                    <a:latin typeface="Arial" panose="020B0604020202020204" pitchFamily="34" charset="0"/>
                  </a:rPr>
                  <a:t>[ % ]</a:t>
                </a:r>
                <a:endParaRPr lang="ja-JP" altLang="en-US" sz="1400" baseline="0">
                  <a:latin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0305555555555556"/>
              <c:y val="0.02354512977544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ja-JP"/>
          </a:p>
        </c:txPr>
        <c:crossAx val="-119302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'Figure 4C'!$M$19</c:f>
              <c:strCache>
                <c:ptCount val="1"/>
                <c:pt idx="0">
                  <c:v>Cell aggregate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'Figure 4C'!$L$20:$L$21</c:f>
              <c:strCache>
                <c:ptCount val="2"/>
                <c:pt idx="0">
                  <c:v>Lu－ BC -GFP</c:v>
                </c:pt>
                <c:pt idx="1">
                  <c:v>Lu－ BC -mLu</c:v>
                </c:pt>
              </c:strCache>
            </c:strRef>
          </c:cat>
          <c:val>
            <c:numRef>
              <c:f>'Figure 4C'!$M$20:$M$21</c:f>
              <c:numCache>
                <c:formatCode>General</c:formatCode>
                <c:ptCount val="2"/>
                <c:pt idx="0">
                  <c:v>40.6906512605042</c:v>
                </c:pt>
                <c:pt idx="1">
                  <c:v>86.8131868131868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A0C-43F9-BC8A-09A0A788A5C8}"/>
            </c:ext>
          </c:extLst>
        </c:ser>
        <c:ser>
          <c:idx val="1"/>
          <c:order val="1"/>
          <c:tx>
            <c:strRef>
              <c:f>'Figure 4C'!$N$19</c:f>
              <c:strCache>
                <c:ptCount val="1"/>
                <c:pt idx="0">
                  <c:v>1 - 10 μm_x000d_Lumen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'Figure 4C'!$L$20:$L$21</c:f>
              <c:strCache>
                <c:ptCount val="2"/>
                <c:pt idx="0">
                  <c:v>Lu－ BC -GFP</c:v>
                </c:pt>
                <c:pt idx="1">
                  <c:v>Lu－ BC -mLu</c:v>
                </c:pt>
              </c:strCache>
            </c:strRef>
          </c:cat>
          <c:val>
            <c:numRef>
              <c:f>'Figure 4C'!$N$20:$N$21</c:f>
              <c:numCache>
                <c:formatCode>General</c:formatCode>
                <c:ptCount val="2"/>
                <c:pt idx="0">
                  <c:v>15.44117647058824</c:v>
                </c:pt>
                <c:pt idx="1">
                  <c:v>11.26373626373626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A0C-43F9-BC8A-09A0A788A5C8}"/>
            </c:ext>
          </c:extLst>
        </c:ser>
        <c:ser>
          <c:idx val="2"/>
          <c:order val="2"/>
          <c:tx>
            <c:strRef>
              <c:f>'Figure 4C'!$O$19</c:f>
              <c:strCache>
                <c:ptCount val="1"/>
                <c:pt idx="0">
                  <c:v>&gt; 10 μm_x000d_Lumen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'Figure 4C'!$L$20:$L$21</c:f>
              <c:strCache>
                <c:ptCount val="2"/>
                <c:pt idx="0">
                  <c:v>Lu－ BC -GFP</c:v>
                </c:pt>
                <c:pt idx="1">
                  <c:v>Lu－ BC -mLu</c:v>
                </c:pt>
              </c:strCache>
            </c:strRef>
          </c:cat>
          <c:val>
            <c:numRef>
              <c:f>'Figure 4C'!$O$20:$O$21</c:f>
              <c:numCache>
                <c:formatCode>General</c:formatCode>
                <c:ptCount val="2"/>
                <c:pt idx="0">
                  <c:v>43.86817226890756</c:v>
                </c:pt>
                <c:pt idx="1">
                  <c:v>1.923076923076923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A0C-43F9-BC8A-09A0A788A5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193521280"/>
        <c:axId val="-1199339104"/>
      </c:barChart>
      <c:catAx>
        <c:axId val="-119352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ja-JP"/>
          </a:p>
        </c:txPr>
        <c:crossAx val="-1199339104"/>
        <c:crosses val="autoZero"/>
        <c:auto val="1"/>
        <c:lblAlgn val="ctr"/>
        <c:lblOffset val="100"/>
        <c:noMultiLvlLbl val="0"/>
      </c:catAx>
      <c:valAx>
        <c:axId val="-1199339104"/>
        <c:scaling>
          <c:orientation val="minMax"/>
          <c:max val="100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 altLang="ja-JP" sz="1400" baseline="0">
                    <a:latin typeface="Arial" panose="020B0604020202020204" pitchFamily="34" charset="0"/>
                  </a:rPr>
                  <a:t>[ % ]</a:t>
                </a:r>
                <a:endParaRPr lang="ja-JP" altLang="en-US" sz="1400" baseline="0">
                  <a:latin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0305555555555556"/>
              <c:y val="0.023545129775444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ja-JP"/>
          </a:p>
        </c:txPr>
        <c:crossAx val="-1193521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537883</xdr:colOff>
      <xdr:row>24</xdr:row>
      <xdr:rowOff>17931</xdr:rowOff>
    </xdr:from>
    <xdr:to>
      <xdr:col>17</xdr:col>
      <xdr:colOff>268942</xdr:colOff>
      <xdr:row>35</xdr:row>
      <xdr:rowOff>172572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ECAB76A0-70AB-4527-8F8B-2F85E38B9A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12</xdr:col>
      <xdr:colOff>571499</xdr:colOff>
      <xdr:row>24</xdr:row>
      <xdr:rowOff>33618</xdr:rowOff>
    </xdr:from>
    <xdr:ext cx="896471" cy="246529"/>
    <xdr:sp macro="" textlink="">
      <xdr:nvSpPr>
        <xdr:cNvPr id="3" name="テキスト ボックス 2">
          <a:extLst>
            <a:ext uri="{FF2B5EF4-FFF2-40B4-BE49-F238E27FC236}">
              <a16:creationId xmlns="" xmlns:a16="http://schemas.microsoft.com/office/drawing/2014/main" id="{945978F7-75FF-49B9-9973-09940977AD28}"/>
            </a:ext>
          </a:extLst>
        </xdr:cNvPr>
        <xdr:cNvSpPr txBox="1"/>
      </xdr:nvSpPr>
      <xdr:spPr>
        <a:xfrm>
          <a:off x="9093199" y="6282018"/>
          <a:ext cx="896471" cy="2465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kumimoji="1" lang="en-US" altLang="ja-JP" sz="1100"/>
            <a:t>p</a:t>
          </a:r>
          <a:r>
            <a:rPr kumimoji="1" lang="ja-JP" altLang="en-US" sz="1100"/>
            <a:t> </a:t>
          </a:r>
          <a:r>
            <a:rPr kumimoji="1" lang="en-US" altLang="ja-JP" sz="1100"/>
            <a:t>&lt; 0.01</a:t>
          </a:r>
          <a:endParaRPr kumimoji="1" lang="ja-JP" altLang="en-US" sz="1100"/>
        </a:p>
      </xdr:txBody>
    </xdr:sp>
    <xdr:clientData/>
  </xdr:oneCellAnchor>
  <xdr:oneCellAnchor>
    <xdr:from>
      <xdr:col>15</xdr:col>
      <xdr:colOff>392205</xdr:colOff>
      <xdr:row>26</xdr:row>
      <xdr:rowOff>123265</xdr:rowOff>
    </xdr:from>
    <xdr:ext cx="896471" cy="246529"/>
    <xdr:sp macro="" textlink="">
      <xdr:nvSpPr>
        <xdr:cNvPr id="4" name="テキスト ボックス 3">
          <a:extLst>
            <a:ext uri="{FF2B5EF4-FFF2-40B4-BE49-F238E27FC236}">
              <a16:creationId xmlns="" xmlns:a16="http://schemas.microsoft.com/office/drawing/2014/main" id="{1F9400AD-DD34-4DB6-BA81-CBC746A0768E}"/>
            </a:ext>
          </a:extLst>
        </xdr:cNvPr>
        <xdr:cNvSpPr txBox="1"/>
      </xdr:nvSpPr>
      <xdr:spPr>
        <a:xfrm>
          <a:off x="11682505" y="6828865"/>
          <a:ext cx="896471" cy="2465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kumimoji="1" lang="en-US" altLang="ja-JP" sz="1100"/>
            <a:t>p</a:t>
          </a:r>
          <a:r>
            <a:rPr kumimoji="1" lang="ja-JP" altLang="en-US" sz="1100"/>
            <a:t> </a:t>
          </a:r>
          <a:r>
            <a:rPr kumimoji="1" lang="en-US" altLang="ja-JP" sz="1100"/>
            <a:t>&lt; 0.01</a:t>
          </a:r>
          <a:endParaRPr kumimoji="1" lang="ja-JP" altLang="en-US" sz="1100"/>
        </a:p>
      </xdr:txBody>
    </xdr:sp>
    <xdr:clientData/>
  </xdr:oneCellAnchor>
  <xdr:twoCellAnchor>
    <xdr:from>
      <xdr:col>12</xdr:col>
      <xdr:colOff>773206</xdr:colOff>
      <xdr:row>25</xdr:row>
      <xdr:rowOff>44823</xdr:rowOff>
    </xdr:from>
    <xdr:to>
      <xdr:col>13</xdr:col>
      <xdr:colOff>134470</xdr:colOff>
      <xdr:row>25</xdr:row>
      <xdr:rowOff>44823</xdr:rowOff>
    </xdr:to>
    <xdr:cxnSp macro="">
      <xdr:nvCxnSpPr>
        <xdr:cNvPr id="5" name="直線コネクタ 4">
          <a:extLst>
            <a:ext uri="{FF2B5EF4-FFF2-40B4-BE49-F238E27FC236}">
              <a16:creationId xmlns="" xmlns:a16="http://schemas.microsoft.com/office/drawing/2014/main" id="{87FE10D1-2BD4-453E-B7F4-291670A91876}"/>
            </a:ext>
          </a:extLst>
        </xdr:cNvPr>
        <xdr:cNvCxnSpPr/>
      </xdr:nvCxnSpPr>
      <xdr:spPr>
        <a:xfrm>
          <a:off x="9294906" y="6521823"/>
          <a:ext cx="516964" cy="0"/>
        </a:xfrm>
        <a:prstGeom prst="lin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593911</xdr:colOff>
      <xdr:row>27</xdr:row>
      <xdr:rowOff>134471</xdr:rowOff>
    </xdr:from>
    <xdr:to>
      <xdr:col>16</xdr:col>
      <xdr:colOff>437029</xdr:colOff>
      <xdr:row>27</xdr:row>
      <xdr:rowOff>134471</xdr:rowOff>
    </xdr:to>
    <xdr:cxnSp macro="">
      <xdr:nvCxnSpPr>
        <xdr:cNvPr id="6" name="直線コネクタ 5">
          <a:extLst>
            <a:ext uri="{FF2B5EF4-FFF2-40B4-BE49-F238E27FC236}">
              <a16:creationId xmlns="" xmlns:a16="http://schemas.microsoft.com/office/drawing/2014/main" id="{260B84D8-2F10-4529-8931-C889B47FB77D}"/>
            </a:ext>
          </a:extLst>
        </xdr:cNvPr>
        <xdr:cNvCxnSpPr/>
      </xdr:nvCxnSpPr>
      <xdr:spPr>
        <a:xfrm>
          <a:off x="11884211" y="7068671"/>
          <a:ext cx="516218" cy="0"/>
        </a:xfrm>
        <a:prstGeom prst="line">
          <a:avLst/>
        </a:prstGeom>
        <a:ln w="2857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672353</xdr:colOff>
      <xdr:row>25</xdr:row>
      <xdr:rowOff>156882</xdr:rowOff>
    </xdr:from>
    <xdr:to>
      <xdr:col>23</xdr:col>
      <xdr:colOff>313765</xdr:colOff>
      <xdr:row>38</xdr:row>
      <xdr:rowOff>212911</xdr:rowOff>
    </xdr:to>
    <xdr:graphicFrame macro="">
      <xdr:nvGraphicFramePr>
        <xdr:cNvPr id="7" name="グラフ 6">
          <a:extLst>
            <a:ext uri="{FF2B5EF4-FFF2-40B4-BE49-F238E27FC236}">
              <a16:creationId xmlns="" xmlns:a16="http://schemas.microsoft.com/office/drawing/2014/main" id="{6F07CF36-A11F-454E-96C5-66FFB2B891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683558</xdr:colOff>
      <xdr:row>28</xdr:row>
      <xdr:rowOff>112059</xdr:rowOff>
    </xdr:from>
    <xdr:to>
      <xdr:col>32</xdr:col>
      <xdr:colOff>11205</xdr:colOff>
      <xdr:row>39</xdr:row>
      <xdr:rowOff>56029</xdr:rowOff>
    </xdr:to>
    <xdr:graphicFrame macro="">
      <xdr:nvGraphicFramePr>
        <xdr:cNvPr id="8" name="グラフ 7">
          <a:extLst>
            <a:ext uri="{FF2B5EF4-FFF2-40B4-BE49-F238E27FC236}">
              <a16:creationId xmlns="" xmlns:a16="http://schemas.microsoft.com/office/drawing/2014/main" id="{7BFBCCD7-ABA0-4603-A8CA-F6AD56A465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7"/>
  <sheetViews>
    <sheetView workbookViewId="0">
      <selection activeCell="S41" sqref="S41"/>
    </sheetView>
  </sheetViews>
  <sheetFormatPr baseColWidth="12" defaultColWidth="8.83203125" defaultRowHeight="14" x14ac:dyDescent="0.15"/>
  <cols>
    <col min="11" max="11" width="13.33203125" customWidth="1"/>
    <col min="12" max="12" width="13" customWidth="1"/>
    <col min="13" max="13" width="9.83203125" customWidth="1"/>
    <col min="14" max="14" width="12.33203125" customWidth="1"/>
    <col min="15" max="15" width="10.83203125" customWidth="1"/>
    <col min="18" max="18" width="33.6640625" customWidth="1"/>
    <col min="19" max="19" width="20.1640625" customWidth="1"/>
    <col min="24" max="24" width="12.6640625" bestFit="1" customWidth="1"/>
  </cols>
  <sheetData>
    <row r="1" spans="1:26" x14ac:dyDescent="0.1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6" x14ac:dyDescent="0.15">
      <c r="A2" s="7" t="s">
        <v>61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7"/>
      <c r="Q2" s="2"/>
      <c r="R2" s="7" t="s">
        <v>62</v>
      </c>
      <c r="S2" s="2"/>
      <c r="T2" s="2"/>
    </row>
    <row r="3" spans="1:26" ht="15" thickBo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7"/>
      <c r="Q3" s="2"/>
      <c r="R3" s="7"/>
      <c r="S3" s="2"/>
      <c r="T3" s="2"/>
    </row>
    <row r="4" spans="1:26" x14ac:dyDescent="0.15">
      <c r="A4" s="2" t="s">
        <v>1</v>
      </c>
      <c r="B4" s="2">
        <v>27.4</v>
      </c>
      <c r="C4" s="2" t="s">
        <v>2</v>
      </c>
      <c r="D4" s="2">
        <v>13.6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8" t="s">
        <v>34</v>
      </c>
      <c r="S4" s="9" t="s">
        <v>35</v>
      </c>
      <c r="T4" s="6"/>
      <c r="U4" s="6"/>
      <c r="V4" s="2"/>
      <c r="W4" s="2"/>
      <c r="X4" s="2"/>
      <c r="Y4" s="2"/>
    </row>
    <row r="5" spans="1:26" x14ac:dyDescent="0.15">
      <c r="A5" s="2" t="s">
        <v>0</v>
      </c>
      <c r="B5" s="2">
        <f>B4/200</f>
        <v>0.13699999999999998</v>
      </c>
      <c r="C5" s="2" t="s">
        <v>3</v>
      </c>
      <c r="D5" s="2">
        <f>D4/100</f>
        <v>0.13600000000000001</v>
      </c>
      <c r="E5" s="2"/>
      <c r="F5" s="2" t="s">
        <v>4</v>
      </c>
      <c r="G5" s="2">
        <f>AVERAGE(B5,D5)</f>
        <v>0.13650000000000001</v>
      </c>
      <c r="H5" s="2"/>
      <c r="I5" s="2"/>
      <c r="J5" s="2"/>
      <c r="K5" s="2"/>
      <c r="L5" s="2"/>
      <c r="M5" s="2"/>
      <c r="N5" s="2"/>
      <c r="O5" s="2"/>
      <c r="P5" s="2"/>
      <c r="Q5" s="2"/>
      <c r="R5" s="10"/>
      <c r="S5" s="11"/>
      <c r="T5" s="6"/>
      <c r="U5" s="6"/>
      <c r="V5" s="2"/>
      <c r="W5" s="2"/>
      <c r="X5" s="2"/>
      <c r="Y5" s="2"/>
    </row>
    <row r="6" spans="1:26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10" t="s">
        <v>36</v>
      </c>
      <c r="S6" s="11" t="s">
        <v>37</v>
      </c>
      <c r="T6" s="6"/>
      <c r="U6" s="6"/>
      <c r="V6" s="2"/>
      <c r="W6" s="2"/>
      <c r="X6" s="3"/>
      <c r="Y6" s="3"/>
      <c r="Z6" s="1"/>
    </row>
    <row r="7" spans="1:26" x14ac:dyDescent="0.15">
      <c r="A7" s="2" t="s">
        <v>5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10" t="s">
        <v>38</v>
      </c>
      <c r="S7" s="11" t="s">
        <v>38</v>
      </c>
      <c r="T7" s="6"/>
      <c r="U7" s="6"/>
      <c r="V7" s="2"/>
      <c r="W7" s="2"/>
      <c r="X7" s="3"/>
      <c r="Y7" s="3"/>
      <c r="Z7" s="1"/>
    </row>
    <row r="8" spans="1:26" x14ac:dyDescent="0.15">
      <c r="A8" s="2" t="s">
        <v>16</v>
      </c>
      <c r="B8" s="2"/>
      <c r="C8" s="2"/>
      <c r="D8" s="2" t="s">
        <v>6</v>
      </c>
      <c r="E8" s="2" t="s">
        <v>7</v>
      </c>
      <c r="F8" s="2" t="s">
        <v>6</v>
      </c>
      <c r="G8" s="2" t="s">
        <v>7</v>
      </c>
      <c r="H8" s="2"/>
      <c r="I8" s="2"/>
      <c r="J8" s="2"/>
      <c r="K8" s="2"/>
      <c r="L8" s="2"/>
      <c r="M8" s="2"/>
      <c r="N8" s="2"/>
      <c r="O8" s="2"/>
      <c r="P8" s="2"/>
      <c r="Q8" s="2"/>
      <c r="R8" s="10" t="s">
        <v>39</v>
      </c>
      <c r="S8" s="11" t="s">
        <v>40</v>
      </c>
      <c r="T8" s="6"/>
      <c r="U8" s="6"/>
      <c r="V8" s="2"/>
      <c r="W8" s="2"/>
      <c r="X8" s="3"/>
      <c r="Y8" s="3"/>
      <c r="Z8" s="1"/>
    </row>
    <row r="9" spans="1:26" x14ac:dyDescent="0.15">
      <c r="A9" s="2" t="s">
        <v>8</v>
      </c>
      <c r="B9" s="2" t="s">
        <v>9</v>
      </c>
      <c r="C9" s="2"/>
      <c r="D9" s="2" t="s">
        <v>10</v>
      </c>
      <c r="E9" s="2"/>
      <c r="F9" s="2" t="s">
        <v>11</v>
      </c>
      <c r="G9" s="2"/>
      <c r="H9" s="2" t="s">
        <v>12</v>
      </c>
      <c r="I9" s="2" t="s">
        <v>13</v>
      </c>
      <c r="J9" s="2"/>
      <c r="K9" s="2" t="s">
        <v>6</v>
      </c>
      <c r="L9" s="2" t="s">
        <v>11</v>
      </c>
      <c r="M9" s="2" t="s">
        <v>12</v>
      </c>
      <c r="N9" s="2" t="s">
        <v>13</v>
      </c>
      <c r="O9" s="2"/>
      <c r="P9" s="2"/>
      <c r="Q9" s="2"/>
      <c r="R9" s="10"/>
      <c r="S9" s="11"/>
      <c r="T9" s="6"/>
      <c r="U9" s="6"/>
      <c r="V9" s="2"/>
      <c r="W9" s="2"/>
      <c r="X9" s="3"/>
      <c r="Y9" s="3"/>
      <c r="Z9" s="1"/>
    </row>
    <row r="10" spans="1:26" x14ac:dyDescent="0.15">
      <c r="A10" s="2">
        <v>13.962499999999999</v>
      </c>
      <c r="B10" s="2">
        <v>102.28937728937727</v>
      </c>
      <c r="C10" s="2"/>
      <c r="D10" s="2">
        <v>66.964285714285722</v>
      </c>
      <c r="E10" s="2">
        <v>0.92939755973563787</v>
      </c>
      <c r="F10" s="2">
        <v>72.051282051282072</v>
      </c>
      <c r="G10" s="2">
        <v>1</v>
      </c>
      <c r="H10" s="2">
        <v>11.054983116345769</v>
      </c>
      <c r="I10" s="2">
        <v>4.9439387476523207</v>
      </c>
      <c r="J10" s="2"/>
      <c r="K10" s="2" t="s">
        <v>16</v>
      </c>
      <c r="L10" s="2">
        <v>72.051282051282072</v>
      </c>
      <c r="M10" s="2">
        <v>11.054983116345769</v>
      </c>
      <c r="N10" s="2">
        <v>4.9439387476523207</v>
      </c>
      <c r="O10" s="2"/>
      <c r="P10" s="2"/>
      <c r="Q10" s="2"/>
      <c r="R10" s="10" t="s">
        <v>41</v>
      </c>
      <c r="S10" s="11"/>
      <c r="T10" s="6"/>
      <c r="U10" s="6"/>
      <c r="V10" s="2"/>
      <c r="W10" s="2"/>
      <c r="X10" s="3"/>
      <c r="Y10" s="3"/>
      <c r="Z10" s="1"/>
    </row>
    <row r="11" spans="1:26" x14ac:dyDescent="0.15">
      <c r="A11" s="2">
        <v>12.1875</v>
      </c>
      <c r="B11" s="2">
        <v>89.285714285714278</v>
      </c>
      <c r="C11" s="2"/>
      <c r="D11" s="2"/>
      <c r="E11" s="2"/>
      <c r="F11" s="2"/>
      <c r="G11" s="2"/>
      <c r="H11" s="2"/>
      <c r="I11" s="2"/>
      <c r="J11" s="2"/>
      <c r="K11" s="2" t="s">
        <v>17</v>
      </c>
      <c r="L11" s="2">
        <v>373.01282051282044</v>
      </c>
      <c r="M11" s="2">
        <v>24.255606108815204</v>
      </c>
      <c r="N11" s="2">
        <v>10.847436818953991</v>
      </c>
      <c r="O11" s="2"/>
      <c r="P11" s="2"/>
      <c r="Q11" s="2"/>
      <c r="R11" s="12" t="s">
        <v>42</v>
      </c>
      <c r="S11" s="13">
        <v>7.9000000000000008E-3</v>
      </c>
      <c r="T11" s="6"/>
      <c r="U11" s="6"/>
      <c r="V11" s="2"/>
      <c r="W11" s="2"/>
      <c r="X11" s="3"/>
      <c r="Y11" s="3"/>
      <c r="Z11" s="1"/>
    </row>
    <row r="12" spans="1:26" x14ac:dyDescent="0.15">
      <c r="A12" s="2">
        <v>10.125</v>
      </c>
      <c r="B12" s="2">
        <v>74.175824175824175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0" t="s">
        <v>43</v>
      </c>
      <c r="S12" s="11" t="s">
        <v>44</v>
      </c>
      <c r="T12" s="6"/>
      <c r="U12" s="6"/>
      <c r="V12" s="2"/>
      <c r="W12" s="2"/>
      <c r="X12" s="2"/>
      <c r="Y12" s="2"/>
    </row>
    <row r="13" spans="1:26" x14ac:dyDescent="0.15">
      <c r="A13" s="2">
        <v>0.28750000000000853</v>
      </c>
      <c r="B13" s="2">
        <v>2.1062271062271685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10" t="s">
        <v>45</v>
      </c>
      <c r="S13" s="11" t="s">
        <v>46</v>
      </c>
      <c r="T13" s="6"/>
      <c r="U13" s="6"/>
      <c r="V13" s="2"/>
      <c r="W13" s="2"/>
      <c r="X13" s="2"/>
      <c r="Y13" s="2"/>
    </row>
    <row r="14" spans="1:26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10" t="s">
        <v>47</v>
      </c>
      <c r="S14" s="11" t="s">
        <v>48</v>
      </c>
      <c r="T14" s="6"/>
      <c r="U14" s="6"/>
      <c r="V14" s="2"/>
      <c r="W14" s="2"/>
      <c r="X14" s="2"/>
      <c r="Y14" s="2"/>
    </row>
    <row r="15" spans="1:26" x14ac:dyDescent="0.15">
      <c r="A15" s="2">
        <v>7.9500000000000099</v>
      </c>
      <c r="B15" s="2">
        <v>58.241758241758312</v>
      </c>
      <c r="C15" s="2"/>
      <c r="D15" s="2">
        <v>72.9166666666667</v>
      </c>
      <c r="E15" s="2">
        <v>1.0120106761565799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10" t="s">
        <v>49</v>
      </c>
      <c r="S15" s="11" t="s">
        <v>50</v>
      </c>
      <c r="T15" s="6"/>
      <c r="U15" s="6"/>
      <c r="V15" s="2"/>
      <c r="W15" s="2"/>
      <c r="X15" s="2"/>
      <c r="Y15" s="2"/>
    </row>
    <row r="16" spans="1:26" x14ac:dyDescent="0.15">
      <c r="A16" s="2">
        <v>4.2875000000000014</v>
      </c>
      <c r="B16" s="2">
        <v>31.410256410256419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0" t="s">
        <v>51</v>
      </c>
      <c r="S16" s="11" t="s">
        <v>52</v>
      </c>
      <c r="T16" s="6"/>
      <c r="U16" s="6"/>
      <c r="V16" s="2"/>
      <c r="W16" s="2"/>
      <c r="X16" s="2"/>
      <c r="Y16" s="2"/>
    </row>
    <row r="17" spans="1:25" x14ac:dyDescent="0.15">
      <c r="A17" s="2">
        <v>8.2250000000000085</v>
      </c>
      <c r="B17" s="2">
        <v>60.256410256410312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10" t="s">
        <v>53</v>
      </c>
      <c r="S17" s="11">
        <v>0</v>
      </c>
      <c r="T17" s="6"/>
      <c r="U17" s="6"/>
      <c r="V17" s="2"/>
      <c r="W17" s="2"/>
      <c r="X17" s="2"/>
      <c r="Y17" s="2"/>
    </row>
    <row r="18" spans="1:25" x14ac:dyDescent="0.15">
      <c r="A18" s="2">
        <v>19.349999999999994</v>
      </c>
      <c r="B18" s="2">
        <v>141.7582417582417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10"/>
      <c r="S18" s="11"/>
      <c r="T18" s="6"/>
      <c r="U18" s="6"/>
      <c r="V18" s="2"/>
      <c r="W18" s="2"/>
      <c r="X18" s="2"/>
      <c r="Y18" s="2"/>
    </row>
    <row r="19" spans="1:25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10" t="s">
        <v>54</v>
      </c>
      <c r="S19" s="11"/>
      <c r="T19" s="6"/>
      <c r="U19" s="6"/>
      <c r="V19" s="2"/>
      <c r="W19" s="2"/>
      <c r="X19" s="2"/>
      <c r="Y19" s="2"/>
    </row>
    <row r="20" spans="1:25" x14ac:dyDescent="0.15">
      <c r="A20" s="2">
        <v>17.925000000000011</v>
      </c>
      <c r="B20" s="2">
        <v>131.3186813186814</v>
      </c>
      <c r="C20" s="2"/>
      <c r="D20" s="2">
        <v>87.408424908424919</v>
      </c>
      <c r="E20" s="2">
        <v>1.2131418403660394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0" t="s">
        <v>55</v>
      </c>
      <c r="S20" s="11" t="s">
        <v>56</v>
      </c>
      <c r="T20" s="6"/>
      <c r="U20" s="6"/>
      <c r="V20" s="2"/>
      <c r="W20" s="2"/>
      <c r="X20" s="2"/>
      <c r="Y20" s="2"/>
    </row>
    <row r="21" spans="1:25" x14ac:dyDescent="0.15">
      <c r="A21" s="2">
        <v>4.4500000000000028</v>
      </c>
      <c r="B21" s="2">
        <v>32.60073260073262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10" t="s">
        <v>57</v>
      </c>
      <c r="S21" s="11" t="s">
        <v>58</v>
      </c>
      <c r="T21" s="6"/>
      <c r="U21" s="6"/>
      <c r="V21" s="2"/>
      <c r="W21" s="2"/>
      <c r="X21" s="2"/>
      <c r="Y21" s="2"/>
    </row>
    <row r="22" spans="1:25" x14ac:dyDescent="0.15">
      <c r="A22" s="2">
        <v>22.224999999999994</v>
      </c>
      <c r="B22" s="2">
        <v>162.82051282051276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10" t="s">
        <v>59</v>
      </c>
      <c r="S22" s="11">
        <v>4.109</v>
      </c>
      <c r="T22" s="6"/>
      <c r="U22" s="6"/>
      <c r="V22" s="2"/>
      <c r="W22" s="2"/>
      <c r="X22" s="2"/>
      <c r="Y22" s="2"/>
    </row>
    <row r="23" spans="1:25" ht="15" thickBot="1" x14ac:dyDescent="0.2">
      <c r="A23" s="2">
        <v>3.125</v>
      </c>
      <c r="B23" s="2">
        <v>22.893772893772891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14" t="s">
        <v>60</v>
      </c>
      <c r="S23" s="15">
        <v>4.109</v>
      </c>
      <c r="T23" s="6"/>
      <c r="U23" s="6"/>
      <c r="V23" s="2"/>
      <c r="W23" s="2"/>
      <c r="X23" s="2"/>
      <c r="Y23" s="2"/>
    </row>
    <row r="24" spans="1:25" x14ac:dyDescent="0.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6"/>
      <c r="S24" s="6"/>
      <c r="T24" s="6"/>
      <c r="U24" s="6"/>
      <c r="V24" s="2"/>
      <c r="W24" s="2"/>
      <c r="X24" s="2"/>
      <c r="Y24" s="2"/>
    </row>
    <row r="25" spans="1:25" x14ac:dyDescent="0.15">
      <c r="A25" s="2">
        <v>19.887499999999989</v>
      </c>
      <c r="B25" s="2">
        <v>145.6959706959706</v>
      </c>
      <c r="C25" s="2"/>
      <c r="D25" s="2">
        <v>57.417582417582395</v>
      </c>
      <c r="E25" s="2">
        <v>0.79689883070665934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6"/>
      <c r="S25" s="6"/>
      <c r="T25" s="6"/>
      <c r="U25" s="6"/>
      <c r="V25" s="2"/>
      <c r="W25" s="2"/>
      <c r="X25" s="2"/>
      <c r="Y25" s="2"/>
    </row>
    <row r="26" spans="1:25" x14ac:dyDescent="0.15">
      <c r="A26" s="2">
        <v>5.1750000000000114</v>
      </c>
      <c r="B26" s="2">
        <v>37.912087912087991</v>
      </c>
      <c r="C26" s="2"/>
      <c r="D26" s="2"/>
      <c r="E26" s="2"/>
      <c r="F26" s="2"/>
      <c r="G26" s="2"/>
      <c r="H26" s="2"/>
      <c r="I26" s="2"/>
      <c r="J26" s="2"/>
      <c r="K26" s="4" t="s">
        <v>7</v>
      </c>
      <c r="L26" s="4" t="s">
        <v>11</v>
      </c>
      <c r="M26" s="2" t="s">
        <v>12</v>
      </c>
      <c r="N26" s="2" t="s">
        <v>13</v>
      </c>
      <c r="O26" s="2"/>
      <c r="P26" s="2"/>
      <c r="Q26" s="2"/>
      <c r="R26" s="6"/>
      <c r="S26" s="6"/>
      <c r="T26" s="6"/>
      <c r="U26" s="6"/>
      <c r="V26" s="2"/>
      <c r="W26" s="2"/>
      <c r="X26" s="2"/>
      <c r="Y26" s="2"/>
    </row>
    <row r="27" spans="1:25" x14ac:dyDescent="0.15">
      <c r="A27" s="2">
        <v>-6.5250000000000057</v>
      </c>
      <c r="B27" s="2">
        <v>-47.802197802197838</v>
      </c>
      <c r="C27" s="2"/>
      <c r="D27" s="2"/>
      <c r="E27" s="2"/>
      <c r="F27" s="2"/>
      <c r="G27" s="2"/>
      <c r="H27" s="2"/>
      <c r="I27" s="2"/>
      <c r="J27" s="2"/>
      <c r="K27" s="4" t="s">
        <v>16</v>
      </c>
      <c r="L27" s="4">
        <v>1</v>
      </c>
      <c r="M27" s="2">
        <v>0.15343215001334301</v>
      </c>
      <c r="N27" s="2">
        <v>6.8616943472756098E-2</v>
      </c>
      <c r="O27" s="2"/>
      <c r="P27" s="2"/>
      <c r="Q27" s="2"/>
      <c r="R27" s="6"/>
      <c r="S27" s="6"/>
      <c r="T27" s="6"/>
      <c r="U27" s="6"/>
      <c r="V27" s="2"/>
      <c r="W27" s="2"/>
      <c r="X27" s="2"/>
      <c r="Y27" s="2"/>
    </row>
    <row r="28" spans="1:25" x14ac:dyDescent="0.15">
      <c r="A28" s="2">
        <v>12.812499999999993</v>
      </c>
      <c r="B28" s="2">
        <v>93.864468864468805</v>
      </c>
      <c r="C28" s="2"/>
      <c r="D28" s="2"/>
      <c r="E28" s="2"/>
      <c r="F28" s="2"/>
      <c r="G28" s="2"/>
      <c r="H28" s="2"/>
      <c r="I28" s="2"/>
      <c r="J28" s="2"/>
      <c r="K28" s="4" t="s">
        <v>17</v>
      </c>
      <c r="L28" s="4">
        <v>5.1770462633451935</v>
      </c>
      <c r="M28" s="2">
        <v>0.33664364350312925</v>
      </c>
      <c r="N28" s="2">
        <v>0.15055161421324048</v>
      </c>
      <c r="O28" s="2"/>
      <c r="P28" s="2"/>
      <c r="Q28" s="2"/>
      <c r="R28" s="6"/>
      <c r="S28" s="6"/>
      <c r="T28" s="6"/>
      <c r="U28" s="6"/>
      <c r="V28" s="2"/>
      <c r="W28" s="2"/>
      <c r="X28" s="2"/>
      <c r="Y28" s="2"/>
    </row>
    <row r="29" spans="1:25" x14ac:dyDescent="0.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x14ac:dyDescent="0.15">
      <c r="A30" s="2">
        <v>14.275000000000006</v>
      </c>
      <c r="B30" s="2">
        <v>104.57875457875461</v>
      </c>
      <c r="C30" s="2"/>
      <c r="D30" s="2">
        <v>75.549450549450597</v>
      </c>
      <c r="E30" s="2">
        <v>1.0485510930350785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x14ac:dyDescent="0.15">
      <c r="A31" s="2">
        <v>1.4749999999999943</v>
      </c>
      <c r="B31" s="2">
        <v>10.805860805860764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x14ac:dyDescent="0.15">
      <c r="A32" s="2">
        <v>8.7750000000000057</v>
      </c>
      <c r="B32" s="2">
        <v>64.28571428571432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x14ac:dyDescent="0.15">
      <c r="A33" s="2">
        <v>16.725000000000001</v>
      </c>
      <c r="B33" s="2">
        <v>122.52747252747253</v>
      </c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x14ac:dyDescent="0.15">
      <c r="A34" s="2"/>
      <c r="B34" s="2"/>
      <c r="C34" s="2"/>
      <c r="D34" s="2" t="s">
        <v>6</v>
      </c>
      <c r="E34" s="2" t="s">
        <v>7</v>
      </c>
      <c r="F34" s="2" t="s">
        <v>6</v>
      </c>
      <c r="G34" s="2" t="s">
        <v>7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:25" x14ac:dyDescent="0.15">
      <c r="A35" s="2" t="s">
        <v>17</v>
      </c>
      <c r="B35" s="2"/>
      <c r="C35" s="2"/>
      <c r="D35" s="2" t="s">
        <v>10</v>
      </c>
      <c r="E35" s="2"/>
      <c r="F35" s="2" t="s">
        <v>11</v>
      </c>
      <c r="G35" s="2"/>
      <c r="H35" s="2" t="s">
        <v>12</v>
      </c>
      <c r="I35" s="2" t="s">
        <v>13</v>
      </c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:25" x14ac:dyDescent="0.15">
      <c r="A36" s="2">
        <v>43.124999999999993</v>
      </c>
      <c r="B36" s="2">
        <v>315.93406593406587</v>
      </c>
      <c r="C36" s="2"/>
      <c r="D36" s="2">
        <v>350.80128205128199</v>
      </c>
      <c r="E36" s="2">
        <v>4.8687722419928798</v>
      </c>
      <c r="F36" s="2">
        <v>373.01282051282044</v>
      </c>
      <c r="G36" s="2">
        <v>5.1770462633451935</v>
      </c>
      <c r="H36" s="2">
        <v>24.255606108815204</v>
      </c>
      <c r="I36" s="2">
        <v>10.847436818953991</v>
      </c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:25" x14ac:dyDescent="0.15">
      <c r="A37" s="2">
        <v>48.287499999999994</v>
      </c>
      <c r="B37" s="2">
        <v>353.75457875457869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:25" x14ac:dyDescent="0.15">
      <c r="A38" s="2">
        <v>49.174999999999997</v>
      </c>
      <c r="B38" s="2">
        <v>360.25641025641022</v>
      </c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:25" x14ac:dyDescent="0.15">
      <c r="A39" s="2">
        <v>50.95</v>
      </c>
      <c r="B39" s="2">
        <v>373.26007326007323</v>
      </c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1:25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1:25" x14ac:dyDescent="0.15">
      <c r="A41" s="2">
        <v>54.224999999999994</v>
      </c>
      <c r="B41" s="2">
        <v>397.25274725274716</v>
      </c>
      <c r="C41" s="2"/>
      <c r="D41" s="2">
        <v>411.83608058608053</v>
      </c>
      <c r="E41" s="2">
        <v>5.7158744280630378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1:25" x14ac:dyDescent="0.15">
      <c r="A42" s="2">
        <v>45.300000000000004</v>
      </c>
      <c r="B42" s="2">
        <v>331.86813186813185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1:25" x14ac:dyDescent="0.15">
      <c r="A43" s="2">
        <v>82.699999999999989</v>
      </c>
      <c r="B43" s="2">
        <v>605.86080586080573</v>
      </c>
      <c r="C43" s="2"/>
      <c r="D43" s="2"/>
      <c r="E43" s="2"/>
      <c r="F43" s="2"/>
      <c r="G43" s="2"/>
      <c r="H43" s="2"/>
      <c r="I43" s="2"/>
      <c r="J43" s="2"/>
      <c r="K43" s="2" t="s">
        <v>14</v>
      </c>
      <c r="L43" s="2"/>
      <c r="M43" s="2"/>
      <c r="N43" s="4" t="s">
        <v>15</v>
      </c>
      <c r="O43" s="4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1:25" x14ac:dyDescent="0.15">
      <c r="A44" s="2">
        <v>42.637499999999989</v>
      </c>
      <c r="B44" s="2">
        <v>312.36263736263726</v>
      </c>
      <c r="C44" s="2"/>
      <c r="D44" s="2"/>
      <c r="E44" s="2"/>
      <c r="F44" s="2"/>
      <c r="G44" s="2"/>
      <c r="H44" s="2"/>
      <c r="I44" s="2"/>
      <c r="J44" s="2"/>
      <c r="K44" s="2" t="s">
        <v>16</v>
      </c>
      <c r="L44" s="2" t="s">
        <v>17</v>
      </c>
      <c r="M44" s="2"/>
      <c r="N44" s="4" t="s">
        <v>16</v>
      </c>
      <c r="O44" s="4" t="s">
        <v>17</v>
      </c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1:25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>
        <v>66.964285714285722</v>
      </c>
      <c r="L45" s="2">
        <v>350.80128205128199</v>
      </c>
      <c r="M45" s="2"/>
      <c r="N45" s="4">
        <v>0.92939755973563787</v>
      </c>
      <c r="O45" s="4">
        <v>4.8687722419928798</v>
      </c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1:25" x14ac:dyDescent="0.15">
      <c r="A46" s="2">
        <v>51.362499999999997</v>
      </c>
      <c r="B46" s="2">
        <v>376.28205128205121</v>
      </c>
      <c r="C46" s="2"/>
      <c r="D46" s="2">
        <v>378.06776556776549</v>
      </c>
      <c r="E46" s="2">
        <v>5.2472038637519036</v>
      </c>
      <c r="F46" s="2"/>
      <c r="G46" s="2"/>
      <c r="H46" s="2"/>
      <c r="I46" s="2"/>
      <c r="J46" s="2"/>
      <c r="K46" s="2">
        <v>72.916666666666686</v>
      </c>
      <c r="L46" s="2">
        <v>411.83608058608053</v>
      </c>
      <c r="M46" s="2"/>
      <c r="N46" s="4">
        <v>1.0120106761565837</v>
      </c>
      <c r="O46" s="4">
        <v>5.7158744280630378</v>
      </c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1:25" x14ac:dyDescent="0.15">
      <c r="A47" s="2">
        <v>52.55</v>
      </c>
      <c r="B47" s="2">
        <v>384.98168498168491</v>
      </c>
      <c r="C47" s="2"/>
      <c r="D47" s="2"/>
      <c r="E47" s="2"/>
      <c r="F47" s="2"/>
      <c r="G47" s="2"/>
      <c r="H47" s="2"/>
      <c r="I47" s="2"/>
      <c r="J47" s="2"/>
      <c r="K47" s="2">
        <v>87.408424908424919</v>
      </c>
      <c r="L47" s="2">
        <v>378.06776556776549</v>
      </c>
      <c r="M47" s="2"/>
      <c r="N47" s="4">
        <v>1.2131418403660394</v>
      </c>
      <c r="O47" s="4">
        <v>5.2472038637519036</v>
      </c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1:25" x14ac:dyDescent="0.15">
      <c r="A48" s="2">
        <v>51.362499999999997</v>
      </c>
      <c r="B48" s="2">
        <v>376.28205128205121</v>
      </c>
      <c r="C48" s="2"/>
      <c r="D48" s="2"/>
      <c r="E48" s="2"/>
      <c r="F48" s="2"/>
      <c r="G48" s="2"/>
      <c r="H48" s="2"/>
      <c r="I48" s="2"/>
      <c r="J48" s="2"/>
      <c r="K48" s="2">
        <v>57.417582417582395</v>
      </c>
      <c r="L48" s="2">
        <v>355.38003663003656</v>
      </c>
      <c r="M48" s="2"/>
      <c r="N48" s="4">
        <v>0.79689883070665934</v>
      </c>
      <c r="O48" s="4">
        <v>4.932320793085915</v>
      </c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1:25" x14ac:dyDescent="0.15">
      <c r="A49" s="2">
        <v>51.150000000000006</v>
      </c>
      <c r="B49" s="2">
        <v>374.72527472527474</v>
      </c>
      <c r="C49" s="2"/>
      <c r="D49" s="2"/>
      <c r="E49" s="2"/>
      <c r="F49" s="2"/>
      <c r="G49" s="2"/>
      <c r="H49" s="2"/>
      <c r="I49" s="2"/>
      <c r="J49" s="2"/>
      <c r="K49" s="2">
        <v>75.549450549450555</v>
      </c>
      <c r="L49" s="2">
        <v>368.97893772893781</v>
      </c>
      <c r="M49" s="2"/>
      <c r="N49" s="4">
        <v>1.0485510930350785</v>
      </c>
      <c r="O49" s="4">
        <v>5.1210599898322311</v>
      </c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1:25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1:25" x14ac:dyDescent="0.15">
      <c r="A51" s="2">
        <v>47.812499999999986</v>
      </c>
      <c r="B51" s="2">
        <v>350.27472527472514</v>
      </c>
      <c r="C51" s="2"/>
      <c r="D51" s="2">
        <v>355.38003663003656</v>
      </c>
      <c r="E51" s="2">
        <v>4.932320793085915</v>
      </c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1:25" x14ac:dyDescent="0.15">
      <c r="A52" s="2">
        <v>53.674999999999997</v>
      </c>
      <c r="B52" s="2">
        <v>393.22344322344316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1:25" x14ac:dyDescent="0.15">
      <c r="A53" s="2">
        <v>47.800000000000004</v>
      </c>
      <c r="B53" s="2">
        <v>350.18315018315019</v>
      </c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1:25" x14ac:dyDescent="0.15">
      <c r="A54" s="2">
        <v>44.75</v>
      </c>
      <c r="B54" s="2">
        <v>327.8388278388278</v>
      </c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1:25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1:25" x14ac:dyDescent="0.15">
      <c r="A56" s="2">
        <v>46.95</v>
      </c>
      <c r="B56" s="2">
        <v>343.95604395604397</v>
      </c>
      <c r="C56" s="2"/>
      <c r="D56" s="2">
        <v>368.97893772893781</v>
      </c>
      <c r="E56" s="2">
        <v>5.1210599898322311</v>
      </c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1:25" x14ac:dyDescent="0.15">
      <c r="A57" s="2">
        <v>54.587500000000013</v>
      </c>
      <c r="B57" s="2">
        <v>399.90842490842499</v>
      </c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1:25" x14ac:dyDescent="0.15">
      <c r="A58" s="2">
        <v>50.125</v>
      </c>
      <c r="B58" s="2">
        <v>367.2161172161172</v>
      </c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1:25" x14ac:dyDescent="0.15">
      <c r="A59" s="2">
        <v>49.800000000000011</v>
      </c>
      <c r="B59" s="2">
        <v>364.8351648351649</v>
      </c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1:25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1:25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1:25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1:25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1:25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1:25" x14ac:dyDescent="0.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1:25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1:25" x14ac:dyDescent="0.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AK74"/>
  <sheetViews>
    <sheetView tabSelected="1" workbookViewId="0">
      <selection activeCell="K23" sqref="K23"/>
    </sheetView>
  </sheetViews>
  <sheetFormatPr baseColWidth="12" defaultColWidth="8.83203125" defaultRowHeight="14" x14ac:dyDescent="0.15"/>
  <cols>
    <col min="12" max="12" width="14.6640625" customWidth="1"/>
    <col min="13" max="13" width="15.1640625" customWidth="1"/>
    <col min="14" max="14" width="12.33203125" customWidth="1"/>
    <col min="18" max="18" width="13.33203125" customWidth="1"/>
    <col min="19" max="19" width="12.6640625" customWidth="1"/>
    <col min="20" max="20" width="11.6640625" customWidth="1"/>
  </cols>
  <sheetData>
    <row r="1" spans="1:37" ht="15" x14ac:dyDescent="0.15">
      <c r="A1" s="2" t="s">
        <v>32</v>
      </c>
      <c r="B1" s="2"/>
      <c r="C1" s="2"/>
      <c r="D1" s="2"/>
      <c r="E1" s="2"/>
      <c r="F1" s="2" t="s">
        <v>33</v>
      </c>
      <c r="G1" s="2"/>
      <c r="H1" s="2"/>
      <c r="I1" s="2"/>
      <c r="J1" s="2" t="s">
        <v>18</v>
      </c>
      <c r="K1" s="2"/>
      <c r="L1" s="2"/>
      <c r="M1" s="2" t="s">
        <v>32</v>
      </c>
      <c r="N1" s="2" t="s">
        <v>19</v>
      </c>
      <c r="O1" s="2"/>
      <c r="P1" s="2"/>
      <c r="Q1" s="2"/>
      <c r="R1" s="2" t="s">
        <v>33</v>
      </c>
      <c r="S1" s="2" t="s">
        <v>19</v>
      </c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ht="37.5" customHeight="1" x14ac:dyDescent="0.15">
      <c r="A2" s="2" t="s">
        <v>20</v>
      </c>
      <c r="B2" s="2" t="s">
        <v>21</v>
      </c>
      <c r="C2" s="5" t="s">
        <v>22</v>
      </c>
      <c r="D2" s="5" t="s">
        <v>23</v>
      </c>
      <c r="E2" s="2"/>
      <c r="F2" s="2" t="s">
        <v>20</v>
      </c>
      <c r="G2" s="2" t="s">
        <v>21</v>
      </c>
      <c r="H2" s="5" t="s">
        <v>22</v>
      </c>
      <c r="I2" s="5" t="s">
        <v>23</v>
      </c>
      <c r="J2" s="2"/>
      <c r="K2" s="2"/>
      <c r="L2" s="2" t="s">
        <v>20</v>
      </c>
      <c r="M2" s="5" t="s">
        <v>24</v>
      </c>
      <c r="N2" s="5" t="s">
        <v>25</v>
      </c>
      <c r="O2" s="5" t="s">
        <v>26</v>
      </c>
      <c r="P2" s="2"/>
      <c r="Q2" s="2" t="s">
        <v>20</v>
      </c>
      <c r="R2" s="5" t="s">
        <v>24</v>
      </c>
      <c r="S2" s="5" t="s">
        <v>25</v>
      </c>
      <c r="T2" s="5" t="s">
        <v>26</v>
      </c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x14ac:dyDescent="0.15">
      <c r="A3" s="2">
        <v>1</v>
      </c>
      <c r="B3" s="2">
        <v>1</v>
      </c>
      <c r="C3" s="2">
        <v>5.8</v>
      </c>
      <c r="D3" s="2">
        <f>(C3/49.7)*100</f>
        <v>11.670020120724345</v>
      </c>
      <c r="E3" s="2"/>
      <c r="F3" s="2">
        <v>1</v>
      </c>
      <c r="G3" s="2">
        <v>1</v>
      </c>
      <c r="H3" s="2">
        <v>0</v>
      </c>
      <c r="I3" s="2">
        <f t="shared" ref="I3:I16" si="0">(H3/49.7)*100</f>
        <v>0</v>
      </c>
      <c r="J3" s="2"/>
      <c r="K3" s="2"/>
      <c r="L3" s="2">
        <v>1</v>
      </c>
      <c r="M3" s="2">
        <v>4</v>
      </c>
      <c r="N3" s="2">
        <v>0</v>
      </c>
      <c r="O3" s="2">
        <v>10</v>
      </c>
      <c r="P3" s="2"/>
      <c r="Q3" s="2">
        <v>1</v>
      </c>
      <c r="R3" s="2">
        <v>14</v>
      </c>
      <c r="S3" s="2">
        <v>0</v>
      </c>
      <c r="T3" s="2">
        <v>0</v>
      </c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x14ac:dyDescent="0.15">
      <c r="A4" s="2"/>
      <c r="B4" s="2">
        <v>2</v>
      </c>
      <c r="C4" s="2">
        <v>15.7</v>
      </c>
      <c r="D4" s="2">
        <f t="shared" ref="D4:D16" si="1">(C4/49.7)*100</f>
        <v>31.589537223340038</v>
      </c>
      <c r="E4" s="2"/>
      <c r="F4" s="2"/>
      <c r="G4" s="2">
        <v>2</v>
      </c>
      <c r="H4" s="2">
        <v>0</v>
      </c>
      <c r="I4" s="2">
        <f t="shared" si="0"/>
        <v>0</v>
      </c>
      <c r="J4" s="2"/>
      <c r="K4" s="2"/>
      <c r="L4" s="2">
        <v>2</v>
      </c>
      <c r="M4" s="2">
        <v>5</v>
      </c>
      <c r="N4" s="2">
        <v>4</v>
      </c>
      <c r="O4" s="2">
        <v>7</v>
      </c>
      <c r="P4" s="2"/>
      <c r="Q4" s="2">
        <v>2</v>
      </c>
      <c r="R4" s="2">
        <v>12</v>
      </c>
      <c r="S4" s="2">
        <v>2</v>
      </c>
      <c r="T4" s="2">
        <v>0</v>
      </c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x14ac:dyDescent="0.15">
      <c r="A5" s="2"/>
      <c r="B5" s="2">
        <v>3</v>
      </c>
      <c r="C5" s="2">
        <v>13.2</v>
      </c>
      <c r="D5" s="2">
        <f t="shared" si="1"/>
        <v>26.559356136820924</v>
      </c>
      <c r="E5" s="2"/>
      <c r="F5" s="2"/>
      <c r="G5" s="2">
        <v>3</v>
      </c>
      <c r="H5" s="2">
        <v>0</v>
      </c>
      <c r="I5" s="2">
        <f t="shared" si="0"/>
        <v>0</v>
      </c>
      <c r="J5" s="2"/>
      <c r="K5" s="2"/>
      <c r="L5" s="2">
        <v>3</v>
      </c>
      <c r="M5" s="2">
        <v>9</v>
      </c>
      <c r="N5" s="2">
        <v>2</v>
      </c>
      <c r="O5" s="2">
        <v>6</v>
      </c>
      <c r="P5" s="2"/>
      <c r="Q5" s="2">
        <v>3</v>
      </c>
      <c r="R5" s="2">
        <v>11</v>
      </c>
      <c r="S5" s="2">
        <v>2</v>
      </c>
      <c r="T5" s="2">
        <v>0</v>
      </c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x14ac:dyDescent="0.15">
      <c r="A6" s="2"/>
      <c r="B6" s="2">
        <v>4</v>
      </c>
      <c r="C6" s="2">
        <v>15.6</v>
      </c>
      <c r="D6" s="2">
        <f t="shared" si="1"/>
        <v>31.388329979879277</v>
      </c>
      <c r="E6" s="2"/>
      <c r="F6" s="2"/>
      <c r="G6" s="2">
        <v>4</v>
      </c>
      <c r="H6" s="2">
        <v>0</v>
      </c>
      <c r="I6" s="2">
        <f t="shared" si="0"/>
        <v>0</v>
      </c>
      <c r="J6" s="2"/>
      <c r="K6" s="2"/>
      <c r="L6" s="2">
        <v>4</v>
      </c>
      <c r="M6" s="2">
        <v>6</v>
      </c>
      <c r="N6" s="2">
        <v>3</v>
      </c>
      <c r="O6" s="2">
        <v>3</v>
      </c>
      <c r="P6" s="2"/>
      <c r="Q6" s="2">
        <v>4</v>
      </c>
      <c r="R6" s="2">
        <v>10</v>
      </c>
      <c r="S6" s="2">
        <v>2</v>
      </c>
      <c r="T6" s="2">
        <v>1</v>
      </c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x14ac:dyDescent="0.15">
      <c r="A7" s="2"/>
      <c r="B7" s="2">
        <v>5</v>
      </c>
      <c r="C7" s="2">
        <v>0</v>
      </c>
      <c r="D7" s="2">
        <f t="shared" si="1"/>
        <v>0</v>
      </c>
      <c r="E7" s="2"/>
      <c r="F7" s="2"/>
      <c r="G7" s="2">
        <v>5</v>
      </c>
      <c r="H7" s="2">
        <v>0</v>
      </c>
      <c r="I7" s="2">
        <f t="shared" si="0"/>
        <v>0</v>
      </c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15" x14ac:dyDescent="0.15">
      <c r="A8" s="2"/>
      <c r="B8" s="2">
        <v>6</v>
      </c>
      <c r="C8" s="2">
        <v>16.899999999999999</v>
      </c>
      <c r="D8" s="2">
        <f t="shared" si="1"/>
        <v>34.004024144869213</v>
      </c>
      <c r="E8" s="2"/>
      <c r="F8" s="2"/>
      <c r="G8" s="2">
        <v>6</v>
      </c>
      <c r="H8" s="2">
        <v>0</v>
      </c>
      <c r="I8" s="2">
        <f t="shared" si="0"/>
        <v>0</v>
      </c>
      <c r="J8" s="2"/>
      <c r="K8" s="2"/>
      <c r="L8" s="2"/>
      <c r="M8" s="2" t="s">
        <v>32</v>
      </c>
      <c r="N8" s="2" t="s">
        <v>27</v>
      </c>
      <c r="O8" s="2"/>
      <c r="P8" s="2"/>
      <c r="Q8" s="2"/>
      <c r="R8" s="2" t="s">
        <v>33</v>
      </c>
      <c r="S8" s="2" t="s">
        <v>27</v>
      </c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ht="37.5" customHeight="1" x14ac:dyDescent="0.15">
      <c r="A9" s="2"/>
      <c r="B9" s="2">
        <v>7</v>
      </c>
      <c r="C9" s="2">
        <v>6.7</v>
      </c>
      <c r="D9" s="2">
        <f t="shared" si="1"/>
        <v>13.480885311871226</v>
      </c>
      <c r="E9" s="2"/>
      <c r="F9" s="2"/>
      <c r="G9" s="2">
        <v>7</v>
      </c>
      <c r="H9" s="2">
        <v>0</v>
      </c>
      <c r="I9" s="2">
        <f t="shared" si="0"/>
        <v>0</v>
      </c>
      <c r="J9" s="2"/>
      <c r="K9" s="2"/>
      <c r="L9" s="2" t="s">
        <v>20</v>
      </c>
      <c r="M9" s="5" t="s">
        <v>24</v>
      </c>
      <c r="N9" s="5" t="s">
        <v>25</v>
      </c>
      <c r="O9" s="5" t="s">
        <v>26</v>
      </c>
      <c r="P9" s="2"/>
      <c r="Q9" s="2" t="s">
        <v>20</v>
      </c>
      <c r="R9" s="5" t="s">
        <v>24</v>
      </c>
      <c r="S9" s="5" t="s">
        <v>25</v>
      </c>
      <c r="T9" s="5" t="s">
        <v>26</v>
      </c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15">
      <c r="A10" s="2"/>
      <c r="B10" s="2">
        <v>8</v>
      </c>
      <c r="C10" s="2">
        <v>5.7</v>
      </c>
      <c r="D10" s="2">
        <f t="shared" si="1"/>
        <v>11.468812877263582</v>
      </c>
      <c r="E10" s="2"/>
      <c r="F10" s="2"/>
      <c r="G10" s="2">
        <v>8</v>
      </c>
      <c r="H10" s="2">
        <v>0</v>
      </c>
      <c r="I10" s="2">
        <f t="shared" si="0"/>
        <v>0</v>
      </c>
      <c r="J10" s="2"/>
      <c r="K10" s="2"/>
      <c r="L10" s="2">
        <v>1</v>
      </c>
      <c r="M10" s="2">
        <f>100*M3/SUM($M$3:$O$3)</f>
        <v>28.571428571428573</v>
      </c>
      <c r="N10" s="2">
        <f t="shared" ref="N10:O10" si="2">100*N3/SUM($M$3:$O$3)</f>
        <v>0</v>
      </c>
      <c r="O10" s="2">
        <f t="shared" si="2"/>
        <v>71.428571428571431</v>
      </c>
      <c r="P10" s="2" t="s">
        <v>28</v>
      </c>
      <c r="Q10" s="2">
        <v>1</v>
      </c>
      <c r="R10" s="2">
        <f>100*R3/SUM($R$3:$T$3)</f>
        <v>100</v>
      </c>
      <c r="S10" s="2">
        <f t="shared" ref="S10:T10" si="3">100*S3/SUM($R$3:$T$3)</f>
        <v>0</v>
      </c>
      <c r="T10" s="2">
        <f t="shared" si="3"/>
        <v>0</v>
      </c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15">
      <c r="A11" s="2"/>
      <c r="B11" s="2">
        <v>9</v>
      </c>
      <c r="C11" s="2">
        <v>10.1</v>
      </c>
      <c r="D11" s="2">
        <f t="shared" si="1"/>
        <v>20.321931589537222</v>
      </c>
      <c r="E11" s="2"/>
      <c r="F11" s="2"/>
      <c r="G11" s="2">
        <v>9</v>
      </c>
      <c r="H11" s="2">
        <v>0</v>
      </c>
      <c r="I11" s="2">
        <f t="shared" si="0"/>
        <v>0</v>
      </c>
      <c r="J11" s="2"/>
      <c r="K11" s="2"/>
      <c r="L11" s="2">
        <v>2</v>
      </c>
      <c r="M11" s="2">
        <f>100*M4/SUM($M$4:$O$4)</f>
        <v>31.25</v>
      </c>
      <c r="N11" s="2">
        <f t="shared" ref="N11:O11" si="4">100*N4/SUM($M$4:$O$4)</f>
        <v>25</v>
      </c>
      <c r="O11" s="2">
        <f t="shared" si="4"/>
        <v>43.75</v>
      </c>
      <c r="P11" s="2"/>
      <c r="Q11" s="2">
        <v>2</v>
      </c>
      <c r="R11" s="2">
        <f>100*R4/SUM($R$4:$T$4)</f>
        <v>85.714285714285708</v>
      </c>
      <c r="S11" s="2">
        <f t="shared" ref="S11:T11" si="5">100*S4/SUM($R$4:$T$4)</f>
        <v>14.285714285714286</v>
      </c>
      <c r="T11" s="2">
        <f t="shared" si="5"/>
        <v>0</v>
      </c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15">
      <c r="A12" s="2"/>
      <c r="B12" s="2">
        <v>10</v>
      </c>
      <c r="C12" s="2">
        <v>0</v>
      </c>
      <c r="D12" s="2">
        <f t="shared" si="1"/>
        <v>0</v>
      </c>
      <c r="E12" s="2"/>
      <c r="F12" s="2"/>
      <c r="G12" s="2">
        <v>10</v>
      </c>
      <c r="H12" s="2">
        <v>0</v>
      </c>
      <c r="I12" s="2">
        <f t="shared" si="0"/>
        <v>0</v>
      </c>
      <c r="J12" s="2"/>
      <c r="K12" s="2"/>
      <c r="L12" s="2">
        <v>3</v>
      </c>
      <c r="M12" s="2">
        <f>100*M5/SUM($M$5:$O$5)</f>
        <v>52.941176470588232</v>
      </c>
      <c r="N12" s="2">
        <f t="shared" ref="N12:O12" si="6">100*N5/SUM($M$5:$O$5)</f>
        <v>11.764705882352942</v>
      </c>
      <c r="O12" s="2">
        <f t="shared" si="6"/>
        <v>35.294117647058826</v>
      </c>
      <c r="P12" s="2"/>
      <c r="Q12" s="2">
        <v>3</v>
      </c>
      <c r="R12" s="2">
        <f>100*R5/SUM($R$5:$T$5)</f>
        <v>84.615384615384613</v>
      </c>
      <c r="S12" s="2">
        <f>100*S5/SUM($R$5:$T$5)</f>
        <v>15.384615384615385</v>
      </c>
      <c r="T12" s="2">
        <f t="shared" ref="T12" si="7">100*T5/SUM($R$5:$T$5)</f>
        <v>0</v>
      </c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15">
      <c r="A13" s="2"/>
      <c r="B13" s="2">
        <v>11</v>
      </c>
      <c r="C13" s="2">
        <v>0</v>
      </c>
      <c r="D13" s="2">
        <f t="shared" si="1"/>
        <v>0</v>
      </c>
      <c r="E13" s="2"/>
      <c r="F13" s="2"/>
      <c r="G13" s="2">
        <v>11</v>
      </c>
      <c r="H13" s="2">
        <v>0</v>
      </c>
      <c r="I13" s="2">
        <f t="shared" si="0"/>
        <v>0</v>
      </c>
      <c r="J13" s="2"/>
      <c r="K13" s="2"/>
      <c r="L13" s="2">
        <v>4</v>
      </c>
      <c r="M13" s="2">
        <f>100*M6/SUM($M$6:$O$6)</f>
        <v>50</v>
      </c>
      <c r="N13" s="2">
        <f t="shared" ref="N13:O13" si="8">100*N6/SUM($M$6:$O$6)</f>
        <v>25</v>
      </c>
      <c r="O13" s="2">
        <f t="shared" si="8"/>
        <v>25</v>
      </c>
      <c r="P13" s="2"/>
      <c r="Q13" s="2">
        <v>4</v>
      </c>
      <c r="R13" s="2">
        <f>100*R6/SUM($R$6:$T$6)</f>
        <v>76.92307692307692</v>
      </c>
      <c r="S13" s="2">
        <f t="shared" ref="S13:T13" si="9">100*S6/SUM($R$6:$T$6)</f>
        <v>15.384615384615385</v>
      </c>
      <c r="T13" s="2">
        <f t="shared" si="9"/>
        <v>7.6923076923076925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15">
      <c r="A14" s="2"/>
      <c r="B14" s="2">
        <v>12</v>
      </c>
      <c r="C14" s="2">
        <v>18.600000000000001</v>
      </c>
      <c r="D14" s="2">
        <f t="shared" si="1"/>
        <v>37.424547283702211</v>
      </c>
      <c r="E14" s="2"/>
      <c r="F14" s="2"/>
      <c r="G14" s="2">
        <v>12</v>
      </c>
      <c r="H14" s="2">
        <v>0</v>
      </c>
      <c r="I14" s="2">
        <f t="shared" si="0"/>
        <v>0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15">
      <c r="A15" s="2"/>
      <c r="B15" s="2">
        <v>13</v>
      </c>
      <c r="C15" s="2">
        <v>0</v>
      </c>
      <c r="D15" s="2">
        <f t="shared" si="1"/>
        <v>0</v>
      </c>
      <c r="E15" s="2"/>
      <c r="F15" s="2"/>
      <c r="G15" s="2">
        <v>13</v>
      </c>
      <c r="H15" s="2">
        <v>0</v>
      </c>
      <c r="I15" s="2">
        <f t="shared" si="0"/>
        <v>0</v>
      </c>
      <c r="J15" s="2"/>
      <c r="K15" s="2"/>
      <c r="L15" s="2" t="s">
        <v>29</v>
      </c>
      <c r="M15" s="2">
        <f>AVERAGE(M10:M13)</f>
        <v>40.690651260504197</v>
      </c>
      <c r="N15" s="2">
        <f t="shared" ref="N15:T15" si="10">AVERAGE(N10:N13)</f>
        <v>15.441176470588236</v>
      </c>
      <c r="O15" s="2">
        <f t="shared" si="10"/>
        <v>43.868172268907564</v>
      </c>
      <c r="P15" s="2"/>
      <c r="Q15" s="2"/>
      <c r="R15" s="2">
        <f t="shared" si="10"/>
        <v>86.813186813186803</v>
      </c>
      <c r="S15" s="2">
        <f t="shared" si="10"/>
        <v>11.263736263736265</v>
      </c>
      <c r="T15" s="2">
        <f t="shared" si="10"/>
        <v>1.9230769230769231</v>
      </c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15">
      <c r="A16" s="2"/>
      <c r="B16" s="2">
        <v>14</v>
      </c>
      <c r="C16" s="2">
        <v>17</v>
      </c>
      <c r="D16" s="2">
        <f t="shared" si="1"/>
        <v>34.205231388329977</v>
      </c>
      <c r="E16" s="2"/>
      <c r="F16" s="2"/>
      <c r="G16" s="2">
        <v>14</v>
      </c>
      <c r="H16" s="2">
        <v>0</v>
      </c>
      <c r="I16" s="2">
        <f t="shared" si="0"/>
        <v>0</v>
      </c>
      <c r="J16" s="2"/>
      <c r="K16" s="2"/>
      <c r="L16" s="2" t="s">
        <v>30</v>
      </c>
      <c r="M16" s="2">
        <f>STDEV(M10:M13)</f>
        <v>12.553097847229091</v>
      </c>
      <c r="N16" s="2">
        <f t="shared" ref="N16:T16" si="11">STDEV(N10:N13)</f>
        <v>12.03728348804772</v>
      </c>
      <c r="O16" s="2">
        <f t="shared" si="11"/>
        <v>19.909059110136759</v>
      </c>
      <c r="P16" s="2"/>
      <c r="Q16" s="2"/>
      <c r="R16" s="2">
        <f t="shared" si="11"/>
        <v>9.6219234700100351</v>
      </c>
      <c r="S16" s="2">
        <f t="shared" si="11"/>
        <v>7.5270046110016535</v>
      </c>
      <c r="T16" s="2">
        <f t="shared" si="11"/>
        <v>3.8461538461538463</v>
      </c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28" x14ac:dyDescent="0.15">
      <c r="A19" s="2" t="s">
        <v>20</v>
      </c>
      <c r="B19" s="2" t="s">
        <v>21</v>
      </c>
      <c r="C19" s="5" t="s">
        <v>22</v>
      </c>
      <c r="D19" s="5" t="s">
        <v>23</v>
      </c>
      <c r="E19" s="2"/>
      <c r="F19" s="2" t="s">
        <v>20</v>
      </c>
      <c r="G19" s="2" t="s">
        <v>21</v>
      </c>
      <c r="H19" s="5" t="s">
        <v>22</v>
      </c>
      <c r="I19" s="5" t="s">
        <v>23</v>
      </c>
      <c r="J19" s="2"/>
      <c r="K19" s="2"/>
      <c r="L19" s="2"/>
      <c r="M19" s="5" t="s">
        <v>24</v>
      </c>
      <c r="N19" s="5" t="s">
        <v>25</v>
      </c>
      <c r="O19" s="5" t="s">
        <v>26</v>
      </c>
      <c r="P19" s="2"/>
      <c r="Q19" s="5" t="s">
        <v>31</v>
      </c>
      <c r="R19" s="5" t="s">
        <v>24</v>
      </c>
      <c r="S19" s="5" t="s">
        <v>25</v>
      </c>
      <c r="T19" s="5" t="s">
        <v>26</v>
      </c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5" x14ac:dyDescent="0.15">
      <c r="A20" s="2">
        <v>2</v>
      </c>
      <c r="B20" s="2">
        <v>1</v>
      </c>
      <c r="C20" s="2">
        <v>10.199999999999999</v>
      </c>
      <c r="D20" s="2">
        <f t="shared" ref="D20:D35" si="12">(C20/49.7)*100</f>
        <v>20.523138832997986</v>
      </c>
      <c r="E20" s="2"/>
      <c r="F20" s="2">
        <v>2</v>
      </c>
      <c r="G20" s="2">
        <v>1</v>
      </c>
      <c r="H20" s="2">
        <v>0</v>
      </c>
      <c r="I20" s="2">
        <f t="shared" ref="I20:I31" si="13">(H20/49.7)*100</f>
        <v>0</v>
      </c>
      <c r="J20" s="2"/>
      <c r="K20" s="2"/>
      <c r="L20" s="2" t="s">
        <v>32</v>
      </c>
      <c r="M20" s="2">
        <f t="shared" ref="M20:O20" si="14">M15</f>
        <v>40.690651260504197</v>
      </c>
      <c r="N20" s="2">
        <f t="shared" si="14"/>
        <v>15.441176470588236</v>
      </c>
      <c r="O20" s="2">
        <f t="shared" si="14"/>
        <v>43.868172268907564</v>
      </c>
      <c r="P20" s="2"/>
      <c r="Q20" s="2"/>
      <c r="R20" s="2">
        <f>TTEST(M10:M13,R10:R13,2,2)</f>
        <v>1.118727201602693E-3</v>
      </c>
      <c r="S20" s="2">
        <f t="shared" ref="S20" si="15">TTEST(N10:N13,S10:S13,2,2)</f>
        <v>0.57766207157243099</v>
      </c>
      <c r="T20" s="2">
        <f>TTEST(O10:O13,T10:T13,2,2)</f>
        <v>6.0978508149731664E-3</v>
      </c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5" x14ac:dyDescent="0.15">
      <c r="A21" s="2"/>
      <c r="B21" s="2">
        <v>2</v>
      </c>
      <c r="C21" s="2">
        <v>18.3</v>
      </c>
      <c r="D21" s="2">
        <f t="shared" si="12"/>
        <v>36.820925553319917</v>
      </c>
      <c r="E21" s="2"/>
      <c r="F21" s="2"/>
      <c r="G21" s="2">
        <v>2</v>
      </c>
      <c r="H21" s="2">
        <v>3.1</v>
      </c>
      <c r="I21" s="2">
        <f t="shared" si="13"/>
        <v>6.2374245472837018</v>
      </c>
      <c r="J21" s="2"/>
      <c r="K21" s="2"/>
      <c r="L21" s="2" t="s">
        <v>33</v>
      </c>
      <c r="M21" s="2">
        <f t="shared" ref="M21:O21" si="16">R15</f>
        <v>86.813186813186803</v>
      </c>
      <c r="N21" s="2">
        <f t="shared" si="16"/>
        <v>11.263736263736265</v>
      </c>
      <c r="O21" s="2">
        <f t="shared" si="16"/>
        <v>1.9230769230769231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15">
      <c r="A22" s="2"/>
      <c r="B22" s="2">
        <v>3</v>
      </c>
      <c r="C22" s="2">
        <v>4.9000000000000004</v>
      </c>
      <c r="D22" s="2">
        <f t="shared" si="12"/>
        <v>9.8591549295774659</v>
      </c>
      <c r="E22" s="2"/>
      <c r="F22" s="2"/>
      <c r="G22" s="2">
        <v>3</v>
      </c>
      <c r="H22" s="2">
        <v>0</v>
      </c>
      <c r="I22" s="2">
        <f t="shared" si="13"/>
        <v>0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15">
      <c r="A23" s="2"/>
      <c r="B23" s="2">
        <v>4</v>
      </c>
      <c r="C23" s="2">
        <v>0</v>
      </c>
      <c r="D23" s="2">
        <f t="shared" si="12"/>
        <v>0</v>
      </c>
      <c r="E23" s="2"/>
      <c r="F23" s="2"/>
      <c r="G23" s="2">
        <v>4</v>
      </c>
      <c r="H23" s="2">
        <v>0</v>
      </c>
      <c r="I23" s="2">
        <f t="shared" si="13"/>
        <v>0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15">
      <c r="A24" s="2"/>
      <c r="B24" s="2">
        <v>5</v>
      </c>
      <c r="C24" s="2">
        <v>3.5</v>
      </c>
      <c r="D24" s="2">
        <f t="shared" si="12"/>
        <v>7.0422535211267592</v>
      </c>
      <c r="E24" s="2"/>
      <c r="F24" s="2"/>
      <c r="G24" s="2">
        <v>5</v>
      </c>
      <c r="H24" s="2">
        <v>0</v>
      </c>
      <c r="I24" s="2">
        <f t="shared" si="13"/>
        <v>0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15">
      <c r="A25" s="2"/>
      <c r="B25" s="2">
        <v>6</v>
      </c>
      <c r="C25" s="2">
        <v>21.2</v>
      </c>
      <c r="D25" s="2">
        <f t="shared" si="12"/>
        <v>42.65593561368209</v>
      </c>
      <c r="E25" s="2"/>
      <c r="F25" s="2"/>
      <c r="G25" s="2">
        <v>6</v>
      </c>
      <c r="H25" s="2">
        <v>0</v>
      </c>
      <c r="I25" s="2">
        <f t="shared" si="13"/>
        <v>0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15">
      <c r="A26" s="2"/>
      <c r="B26" s="2">
        <v>7</v>
      </c>
      <c r="C26" s="2">
        <v>4.7</v>
      </c>
      <c r="D26" s="2">
        <f t="shared" si="12"/>
        <v>9.4567404426559349</v>
      </c>
      <c r="E26" s="2"/>
      <c r="F26" s="2"/>
      <c r="G26" s="2">
        <v>7</v>
      </c>
      <c r="H26" s="2">
        <v>0</v>
      </c>
      <c r="I26" s="2">
        <f t="shared" si="13"/>
        <v>0</v>
      </c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15">
      <c r="A27" s="2"/>
      <c r="B27" s="2">
        <v>8</v>
      </c>
      <c r="C27" s="2">
        <v>13.5</v>
      </c>
      <c r="D27" s="2">
        <f t="shared" si="12"/>
        <v>27.162977867203221</v>
      </c>
      <c r="E27" s="2"/>
      <c r="F27" s="2"/>
      <c r="G27" s="2">
        <v>8</v>
      </c>
      <c r="H27" s="2">
        <v>0</v>
      </c>
      <c r="I27" s="2">
        <f t="shared" si="13"/>
        <v>0</v>
      </c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15">
      <c r="A28" s="2"/>
      <c r="B28" s="2">
        <v>9</v>
      </c>
      <c r="C28" s="2">
        <v>0</v>
      </c>
      <c r="D28" s="2">
        <f t="shared" si="12"/>
        <v>0</v>
      </c>
      <c r="E28" s="2"/>
      <c r="F28" s="2"/>
      <c r="G28" s="2">
        <v>9</v>
      </c>
      <c r="H28" s="2">
        <v>0</v>
      </c>
      <c r="I28" s="2">
        <f t="shared" si="13"/>
        <v>0</v>
      </c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15">
      <c r="A29" s="2"/>
      <c r="B29" s="2">
        <v>10</v>
      </c>
      <c r="C29" s="2">
        <v>10</v>
      </c>
      <c r="D29" s="2">
        <f t="shared" si="12"/>
        <v>20.120724346076457</v>
      </c>
      <c r="E29" s="2"/>
      <c r="F29" s="2"/>
      <c r="G29" s="2">
        <v>10</v>
      </c>
      <c r="H29" s="2">
        <v>0</v>
      </c>
      <c r="I29" s="2">
        <f t="shared" si="13"/>
        <v>0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15">
      <c r="A30" s="2"/>
      <c r="B30" s="2">
        <v>11</v>
      </c>
      <c r="C30" s="2">
        <v>13</v>
      </c>
      <c r="D30" s="2">
        <f t="shared" si="12"/>
        <v>26.156941649899395</v>
      </c>
      <c r="E30" s="2"/>
      <c r="F30" s="2"/>
      <c r="G30" s="2">
        <v>11</v>
      </c>
      <c r="H30" s="2">
        <v>0</v>
      </c>
      <c r="I30" s="2">
        <f t="shared" si="13"/>
        <v>0</v>
      </c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x14ac:dyDescent="0.15">
      <c r="A31" s="2"/>
      <c r="B31" s="2">
        <v>12</v>
      </c>
      <c r="C31" s="2">
        <v>3.7</v>
      </c>
      <c r="D31" s="2">
        <f t="shared" si="12"/>
        <v>7.4446680080482901</v>
      </c>
      <c r="E31" s="2"/>
      <c r="F31" s="2"/>
      <c r="G31" s="2">
        <v>12</v>
      </c>
      <c r="H31" s="2">
        <v>0</v>
      </c>
      <c r="I31" s="2">
        <f t="shared" si="13"/>
        <v>0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x14ac:dyDescent="0.15">
      <c r="A32" s="2"/>
      <c r="B32" s="2">
        <v>13</v>
      </c>
      <c r="C32" s="2">
        <v>0</v>
      </c>
      <c r="D32" s="2">
        <f t="shared" si="12"/>
        <v>0</v>
      </c>
      <c r="E32" s="2"/>
      <c r="F32" s="2"/>
      <c r="G32" s="2">
        <v>13</v>
      </c>
      <c r="H32" s="2">
        <v>0</v>
      </c>
      <c r="I32" s="2">
        <f>(H32/49.7)*100</f>
        <v>0</v>
      </c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x14ac:dyDescent="0.15">
      <c r="A33" s="2"/>
      <c r="B33" s="2">
        <v>14</v>
      </c>
      <c r="C33" s="2">
        <v>18.399999999999999</v>
      </c>
      <c r="D33" s="2">
        <f t="shared" si="12"/>
        <v>37.022132796780674</v>
      </c>
      <c r="E33" s="2"/>
      <c r="F33" s="2"/>
      <c r="G33" s="2">
        <v>14</v>
      </c>
      <c r="H33" s="2">
        <v>3.1</v>
      </c>
      <c r="I33" s="2">
        <f>(H33/49.7)*100</f>
        <v>6.2374245472837018</v>
      </c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x14ac:dyDescent="0.15">
      <c r="A34" s="2"/>
      <c r="B34" s="2">
        <v>15</v>
      </c>
      <c r="C34" s="2">
        <v>0</v>
      </c>
      <c r="D34" s="2">
        <f t="shared" si="12"/>
        <v>0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x14ac:dyDescent="0.15">
      <c r="A35" s="2"/>
      <c r="B35" s="2">
        <v>16</v>
      </c>
      <c r="C35" s="2">
        <v>0</v>
      </c>
      <c r="D35" s="2">
        <f t="shared" si="12"/>
        <v>0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 ht="28" x14ac:dyDescent="0.15">
      <c r="A37" s="2" t="s">
        <v>20</v>
      </c>
      <c r="B37" s="2" t="s">
        <v>21</v>
      </c>
      <c r="C37" s="5" t="s">
        <v>22</v>
      </c>
      <c r="D37" s="5" t="s">
        <v>23</v>
      </c>
      <c r="E37" s="2"/>
      <c r="F37" s="2" t="s">
        <v>20</v>
      </c>
      <c r="G37" s="2" t="s">
        <v>21</v>
      </c>
      <c r="H37" s="5" t="s">
        <v>22</v>
      </c>
      <c r="I37" s="5" t="s">
        <v>23</v>
      </c>
      <c r="J37" s="2"/>
      <c r="K37" s="2"/>
      <c r="L37" s="2"/>
      <c r="M37" s="2"/>
      <c r="N37" s="2"/>
      <c r="O37" s="2"/>
      <c r="P37" s="2"/>
      <c r="Q37" s="2"/>
      <c r="R37" s="2"/>
      <c r="S37" s="2"/>
      <c r="T37" s="5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x14ac:dyDescent="0.15">
      <c r="A38" s="2">
        <v>3</v>
      </c>
      <c r="B38" s="2">
        <v>1</v>
      </c>
      <c r="C38" s="2">
        <v>4.0999999999999996</v>
      </c>
      <c r="D38" s="2">
        <f t="shared" ref="D38:D54" si="17">(C38/49.7)*100</f>
        <v>8.2494969818913475</v>
      </c>
      <c r="E38" s="2"/>
      <c r="F38" s="2">
        <v>3</v>
      </c>
      <c r="G38" s="2">
        <v>1</v>
      </c>
      <c r="H38" s="2">
        <v>0</v>
      </c>
      <c r="I38" s="2">
        <f t="shared" ref="I38:I50" si="18">(H38/49.7)*100</f>
        <v>0</v>
      </c>
      <c r="J38" s="2"/>
      <c r="K38" s="2"/>
      <c r="L38" s="2"/>
      <c r="M38" s="2"/>
      <c r="N38" s="2"/>
      <c r="O38" s="2"/>
      <c r="P38" s="2"/>
      <c r="Q38" s="2"/>
      <c r="R38" s="2"/>
      <c r="S38" s="2"/>
      <c r="T38" s="5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x14ac:dyDescent="0.15">
      <c r="A39" s="2"/>
      <c r="B39" s="2">
        <v>2</v>
      </c>
      <c r="C39" s="2">
        <v>16.5</v>
      </c>
      <c r="D39" s="2">
        <f t="shared" si="17"/>
        <v>33.199195171026155</v>
      </c>
      <c r="E39" s="2"/>
      <c r="F39" s="2"/>
      <c r="G39" s="2">
        <v>2</v>
      </c>
      <c r="H39" s="2">
        <v>2.2999999999999998</v>
      </c>
      <c r="I39" s="2">
        <f t="shared" si="18"/>
        <v>4.6277665995975843</v>
      </c>
      <c r="J39" s="2"/>
      <c r="K39" s="2"/>
      <c r="L39" s="2"/>
      <c r="M39" s="2"/>
      <c r="N39" s="2"/>
      <c r="O39" s="2"/>
      <c r="P39" s="2"/>
      <c r="Q39" s="2"/>
      <c r="R39" s="2"/>
      <c r="S39" s="2"/>
      <c r="T39" s="5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x14ac:dyDescent="0.15">
      <c r="A40" s="2"/>
      <c r="B40" s="2">
        <v>3</v>
      </c>
      <c r="C40" s="2">
        <v>0</v>
      </c>
      <c r="D40" s="2">
        <f t="shared" si="17"/>
        <v>0</v>
      </c>
      <c r="E40" s="2"/>
      <c r="F40" s="2"/>
      <c r="G40" s="2">
        <v>3</v>
      </c>
      <c r="H40" s="2">
        <v>0</v>
      </c>
      <c r="I40" s="2">
        <f t="shared" si="18"/>
        <v>0</v>
      </c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x14ac:dyDescent="0.15">
      <c r="A41" s="2"/>
      <c r="B41" s="2">
        <v>4</v>
      </c>
      <c r="C41" s="2">
        <v>0</v>
      </c>
      <c r="D41" s="2">
        <f t="shared" si="17"/>
        <v>0</v>
      </c>
      <c r="E41" s="2"/>
      <c r="F41" s="2"/>
      <c r="G41" s="2">
        <v>4</v>
      </c>
      <c r="H41" s="2">
        <v>0</v>
      </c>
      <c r="I41" s="2">
        <f t="shared" si="18"/>
        <v>0</v>
      </c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15">
      <c r="A42" s="2"/>
      <c r="B42" s="2">
        <v>5</v>
      </c>
      <c r="C42" s="2">
        <v>4.5999999999999996</v>
      </c>
      <c r="D42" s="2">
        <f t="shared" si="17"/>
        <v>9.2555331991951686</v>
      </c>
      <c r="E42" s="2"/>
      <c r="F42" s="2"/>
      <c r="G42" s="2">
        <v>5</v>
      </c>
      <c r="H42" s="2">
        <v>0</v>
      </c>
      <c r="I42" s="2">
        <f t="shared" si="18"/>
        <v>0</v>
      </c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15">
      <c r="A43" s="2"/>
      <c r="B43" s="2">
        <v>6</v>
      </c>
      <c r="C43" s="2">
        <v>12.3</v>
      </c>
      <c r="D43" s="2">
        <f t="shared" si="17"/>
        <v>24.748490945674046</v>
      </c>
      <c r="E43" s="2"/>
      <c r="F43" s="2"/>
      <c r="G43" s="2">
        <v>6</v>
      </c>
      <c r="H43" s="2">
        <v>0</v>
      </c>
      <c r="I43" s="2">
        <f t="shared" si="18"/>
        <v>0</v>
      </c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15">
      <c r="A44" s="2"/>
      <c r="B44" s="2">
        <v>7</v>
      </c>
      <c r="C44" s="2">
        <v>8.6999999999999993</v>
      </c>
      <c r="D44" s="2">
        <f t="shared" si="17"/>
        <v>17.505030181086518</v>
      </c>
      <c r="E44" s="2"/>
      <c r="F44" s="2"/>
      <c r="G44" s="2">
        <v>7</v>
      </c>
      <c r="H44" s="2">
        <v>0</v>
      </c>
      <c r="I44" s="2">
        <f t="shared" si="18"/>
        <v>0</v>
      </c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15">
      <c r="A45" s="2"/>
      <c r="B45" s="2">
        <v>8</v>
      </c>
      <c r="C45" s="2">
        <v>0</v>
      </c>
      <c r="D45" s="2">
        <f t="shared" si="17"/>
        <v>0</v>
      </c>
      <c r="E45" s="2"/>
      <c r="F45" s="2"/>
      <c r="G45" s="2">
        <v>8</v>
      </c>
      <c r="H45" s="2">
        <v>3.3</v>
      </c>
      <c r="I45" s="2">
        <f t="shared" si="18"/>
        <v>6.6398390342052309</v>
      </c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15">
      <c r="A46" s="2"/>
      <c r="B46" s="2">
        <v>9</v>
      </c>
      <c r="C46" s="2">
        <v>0</v>
      </c>
      <c r="D46" s="2">
        <f t="shared" si="17"/>
        <v>0</v>
      </c>
      <c r="E46" s="2"/>
      <c r="F46" s="2"/>
      <c r="G46" s="2">
        <v>9</v>
      </c>
      <c r="H46" s="2">
        <v>0</v>
      </c>
      <c r="I46" s="2">
        <f t="shared" si="18"/>
        <v>0</v>
      </c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x14ac:dyDescent="0.15">
      <c r="A47" s="2"/>
      <c r="B47" s="2">
        <v>10</v>
      </c>
      <c r="C47" s="2">
        <v>19.100000000000001</v>
      </c>
      <c r="D47" s="2">
        <f t="shared" si="17"/>
        <v>38.430583501006041</v>
      </c>
      <c r="E47" s="2"/>
      <c r="F47" s="2"/>
      <c r="G47" s="2">
        <v>10</v>
      </c>
      <c r="H47" s="2">
        <v>0</v>
      </c>
      <c r="I47" s="2">
        <f t="shared" si="18"/>
        <v>0</v>
      </c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x14ac:dyDescent="0.15">
      <c r="A48" s="2"/>
      <c r="B48" s="2">
        <v>11</v>
      </c>
      <c r="C48" s="2">
        <v>0</v>
      </c>
      <c r="D48" s="2">
        <f t="shared" si="17"/>
        <v>0</v>
      </c>
      <c r="E48" s="2"/>
      <c r="F48" s="2"/>
      <c r="G48" s="2">
        <v>11</v>
      </c>
      <c r="H48" s="2">
        <v>0</v>
      </c>
      <c r="I48" s="2">
        <f t="shared" si="18"/>
        <v>0</v>
      </c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x14ac:dyDescent="0.15">
      <c r="A49" s="2"/>
      <c r="B49" s="2">
        <v>12</v>
      </c>
      <c r="C49" s="2">
        <v>13.9</v>
      </c>
      <c r="D49" s="2">
        <f t="shared" si="17"/>
        <v>27.967806841046279</v>
      </c>
      <c r="E49" s="2"/>
      <c r="F49" s="2"/>
      <c r="G49" s="2">
        <v>12</v>
      </c>
      <c r="H49" s="2">
        <v>0</v>
      </c>
      <c r="I49" s="2">
        <f t="shared" si="18"/>
        <v>0</v>
      </c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15">
      <c r="A50" s="2"/>
      <c r="B50" s="2">
        <v>13</v>
      </c>
      <c r="C50" s="2">
        <v>0</v>
      </c>
      <c r="D50" s="2">
        <f t="shared" si="17"/>
        <v>0</v>
      </c>
      <c r="E50" s="2"/>
      <c r="F50" s="2"/>
      <c r="G50" s="2">
        <v>13</v>
      </c>
      <c r="H50" s="2">
        <v>0</v>
      </c>
      <c r="I50" s="2">
        <f t="shared" si="18"/>
        <v>0</v>
      </c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15">
      <c r="A51" s="2"/>
      <c r="B51" s="2">
        <v>14</v>
      </c>
      <c r="C51" s="2">
        <v>19.899999999999999</v>
      </c>
      <c r="D51" s="2">
        <f t="shared" si="17"/>
        <v>40.04024144869215</v>
      </c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15">
      <c r="A52" s="2"/>
      <c r="B52" s="2">
        <v>15</v>
      </c>
      <c r="C52" s="2">
        <v>0</v>
      </c>
      <c r="D52" s="2">
        <f t="shared" si="17"/>
        <v>0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15">
      <c r="A53" s="2"/>
      <c r="B53" s="2">
        <v>16</v>
      </c>
      <c r="C53" s="2">
        <v>0</v>
      </c>
      <c r="D53" s="2">
        <f t="shared" si="17"/>
        <v>0</v>
      </c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15">
      <c r="A54" s="2"/>
      <c r="B54" s="2">
        <v>17</v>
      </c>
      <c r="C54" s="2">
        <v>0</v>
      </c>
      <c r="D54" s="2">
        <f t="shared" si="17"/>
        <v>0</v>
      </c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ht="28" x14ac:dyDescent="0.15">
      <c r="A57" s="2" t="s">
        <v>20</v>
      </c>
      <c r="B57" s="2" t="s">
        <v>21</v>
      </c>
      <c r="C57" s="5" t="s">
        <v>22</v>
      </c>
      <c r="D57" s="5" t="s">
        <v>23</v>
      </c>
      <c r="E57" s="2"/>
      <c r="F57" s="2" t="s">
        <v>20</v>
      </c>
      <c r="G57" s="2" t="s">
        <v>21</v>
      </c>
      <c r="H57" s="5" t="s">
        <v>22</v>
      </c>
      <c r="I57" s="5" t="s">
        <v>23</v>
      </c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15">
      <c r="A58" s="2">
        <v>4</v>
      </c>
      <c r="B58" s="2">
        <v>1</v>
      </c>
      <c r="C58" s="2">
        <v>11.7</v>
      </c>
      <c r="D58" s="2">
        <f t="shared" ref="D58:D69" si="19">(C58/49.7)*100</f>
        <v>23.541247484909452</v>
      </c>
      <c r="E58" s="2"/>
      <c r="F58" s="2">
        <v>4</v>
      </c>
      <c r="G58" s="2">
        <v>1</v>
      </c>
      <c r="H58" s="2">
        <v>4.4000000000000004</v>
      </c>
      <c r="I58" s="2">
        <f t="shared" ref="I58:I70" si="20">(H58/49.7)*100</f>
        <v>8.8531187122736412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15">
      <c r="A59" s="2"/>
      <c r="B59" s="2">
        <v>2</v>
      </c>
      <c r="C59" s="2">
        <v>3</v>
      </c>
      <c r="D59" s="2">
        <f t="shared" si="19"/>
        <v>6.0362173038229372</v>
      </c>
      <c r="E59" s="2"/>
      <c r="F59" s="2"/>
      <c r="G59" s="2">
        <v>2</v>
      </c>
      <c r="H59" s="2">
        <v>0</v>
      </c>
      <c r="I59" s="2">
        <f t="shared" si="20"/>
        <v>0</v>
      </c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15">
      <c r="A60" s="2"/>
      <c r="B60" s="2">
        <v>3</v>
      </c>
      <c r="C60" s="2">
        <v>9.8000000000000007</v>
      </c>
      <c r="D60" s="2">
        <f t="shared" si="19"/>
        <v>19.718309859154932</v>
      </c>
      <c r="E60" s="2"/>
      <c r="F60" s="2"/>
      <c r="G60" s="2">
        <v>3</v>
      </c>
      <c r="H60" s="2">
        <v>0</v>
      </c>
      <c r="I60" s="2">
        <f t="shared" si="20"/>
        <v>0</v>
      </c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15">
      <c r="A61" s="2"/>
      <c r="B61" s="2">
        <v>4</v>
      </c>
      <c r="C61" s="2">
        <v>0</v>
      </c>
      <c r="D61" s="2">
        <f t="shared" si="19"/>
        <v>0</v>
      </c>
      <c r="E61" s="2"/>
      <c r="F61" s="2"/>
      <c r="G61" s="2">
        <v>4</v>
      </c>
      <c r="H61" s="2">
        <v>0</v>
      </c>
      <c r="I61" s="2">
        <f t="shared" si="20"/>
        <v>0</v>
      </c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15">
      <c r="A62" s="2"/>
      <c r="B62" s="2">
        <v>5</v>
      </c>
      <c r="C62" s="2">
        <v>12.7</v>
      </c>
      <c r="D62" s="2">
        <f t="shared" si="19"/>
        <v>25.553319919517097</v>
      </c>
      <c r="E62" s="2"/>
      <c r="F62" s="2"/>
      <c r="G62" s="2">
        <v>5</v>
      </c>
      <c r="H62" s="2">
        <v>0</v>
      </c>
      <c r="I62" s="2">
        <f t="shared" si="20"/>
        <v>0</v>
      </c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15">
      <c r="A63" s="2"/>
      <c r="B63" s="2">
        <v>6</v>
      </c>
      <c r="C63" s="2">
        <v>0</v>
      </c>
      <c r="D63" s="2">
        <f t="shared" si="19"/>
        <v>0</v>
      </c>
      <c r="E63" s="2"/>
      <c r="F63" s="2"/>
      <c r="G63" s="2">
        <v>6</v>
      </c>
      <c r="H63" s="2">
        <v>0</v>
      </c>
      <c r="I63" s="2">
        <f t="shared" si="20"/>
        <v>0</v>
      </c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15">
      <c r="A64" s="2"/>
      <c r="B64" s="2">
        <v>7</v>
      </c>
      <c r="C64" s="2">
        <v>0</v>
      </c>
      <c r="D64" s="2">
        <f t="shared" si="19"/>
        <v>0</v>
      </c>
      <c r="E64" s="2"/>
      <c r="F64" s="2"/>
      <c r="G64" s="2">
        <v>7</v>
      </c>
      <c r="H64" s="2">
        <v>0</v>
      </c>
      <c r="I64" s="2">
        <f t="shared" si="20"/>
        <v>0</v>
      </c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15">
      <c r="A65" s="2"/>
      <c r="B65" s="2">
        <v>8</v>
      </c>
      <c r="C65" s="2">
        <v>0</v>
      </c>
      <c r="D65" s="2">
        <f t="shared" si="19"/>
        <v>0</v>
      </c>
      <c r="E65" s="2"/>
      <c r="F65" s="2"/>
      <c r="G65" s="2">
        <v>8</v>
      </c>
      <c r="H65" s="2">
        <v>0</v>
      </c>
      <c r="I65" s="2">
        <f t="shared" si="20"/>
        <v>0</v>
      </c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15">
      <c r="A66" s="2"/>
      <c r="B66" s="2">
        <v>9</v>
      </c>
      <c r="C66" s="2">
        <v>4.2</v>
      </c>
      <c r="D66" s="2">
        <f t="shared" si="19"/>
        <v>8.4507042253521121</v>
      </c>
      <c r="E66" s="2"/>
      <c r="F66" s="2"/>
      <c r="G66" s="2">
        <v>9</v>
      </c>
      <c r="H66" s="2">
        <v>4.0999999999999996</v>
      </c>
      <c r="I66" s="2">
        <f t="shared" si="20"/>
        <v>8.2494969818913475</v>
      </c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15">
      <c r="A67" s="2"/>
      <c r="B67" s="2">
        <v>10</v>
      </c>
      <c r="C67" s="2">
        <v>0</v>
      </c>
      <c r="D67" s="2">
        <f t="shared" si="19"/>
        <v>0</v>
      </c>
      <c r="E67" s="2"/>
      <c r="F67" s="2"/>
      <c r="G67" s="2">
        <v>10</v>
      </c>
      <c r="H67" s="2">
        <v>0</v>
      </c>
      <c r="I67" s="2">
        <f t="shared" si="20"/>
        <v>0</v>
      </c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15">
      <c r="A68" s="2"/>
      <c r="B68" s="2">
        <v>11</v>
      </c>
      <c r="C68" s="2">
        <v>0</v>
      </c>
      <c r="D68" s="2">
        <f t="shared" si="19"/>
        <v>0</v>
      </c>
      <c r="E68" s="2"/>
      <c r="F68" s="2"/>
      <c r="G68" s="2">
        <v>11</v>
      </c>
      <c r="H68" s="2">
        <v>19.2</v>
      </c>
      <c r="I68" s="2">
        <f t="shared" si="20"/>
        <v>38.631790744466798</v>
      </c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15">
      <c r="A69" s="2"/>
      <c r="B69" s="2">
        <v>12</v>
      </c>
      <c r="C69" s="2">
        <v>2.5</v>
      </c>
      <c r="D69" s="2">
        <f t="shared" si="19"/>
        <v>5.0301810865191143</v>
      </c>
      <c r="E69" s="2"/>
      <c r="F69" s="2"/>
      <c r="G69" s="2">
        <v>12</v>
      </c>
      <c r="H69" s="2">
        <v>0</v>
      </c>
      <c r="I69" s="2">
        <f t="shared" si="20"/>
        <v>0</v>
      </c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15">
      <c r="A70" s="2"/>
      <c r="B70" s="2"/>
      <c r="C70" s="2"/>
      <c r="D70" s="2"/>
      <c r="E70" s="2"/>
      <c r="F70" s="2"/>
      <c r="G70" s="2">
        <v>13</v>
      </c>
      <c r="H70" s="2">
        <v>0</v>
      </c>
      <c r="I70" s="2">
        <f t="shared" si="20"/>
        <v>0</v>
      </c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</sheetData>
  <phoneticPr fontId="1"/>
  <pageMargins left="0.7" right="0.7" top="0.75" bottom="0.75" header="0.3" footer="0.3"/>
  <pageSetup paperSize="9" scale="60" fitToHeight="0" orientation="landscape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Figure 4B</vt:lpstr>
      <vt:lpstr>Figure 4C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YM</dc:creator>
  <cp:lastModifiedBy>Microsoft Office ユーザー</cp:lastModifiedBy>
  <dcterms:created xsi:type="dcterms:W3CDTF">2015-03-13T01:51:06Z</dcterms:created>
  <dcterms:modified xsi:type="dcterms:W3CDTF">2018-07-23T12:59:12Z</dcterms:modified>
</cp:coreProperties>
</file>