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016"/>
  <workbookPr/>
  <mc:AlternateContent xmlns:mc="http://schemas.openxmlformats.org/markup-compatibility/2006">
    <mc:Choice Requires="x15">
      <x15ac:absPath xmlns:x15ac="http://schemas.microsoft.com/office/spreadsheetml/2010/11/ac" url="/Users/tanakaminoru/Desktop/eLife Overleaf full Submission final box/eLIFE revision box 180605/Semifinal box for Revision eLife/Final box for Revision eLife/指摘を受けて送り直したもの180723とその元/"/>
    </mc:Choice>
  </mc:AlternateContent>
  <bookViews>
    <workbookView xWindow="6920" yWindow="4300" windowWidth="28800" windowHeight="12280"/>
  </bookViews>
  <sheets>
    <sheet name="Sheet1" sheetId="1" r:id="rId1"/>
  </sheets>
  <calcPr calcId="17901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8" i="1" l="1"/>
  <c r="I33" i="1"/>
  <c r="I32" i="1"/>
  <c r="I50" i="1"/>
  <c r="D35" i="1"/>
  <c r="D34" i="1"/>
  <c r="D33" i="1"/>
  <c r="D32" i="1"/>
  <c r="D31" i="1"/>
  <c r="S12" i="1"/>
  <c r="S10" i="1"/>
  <c r="T10" i="1"/>
  <c r="S11" i="1"/>
  <c r="T11" i="1"/>
  <c r="T12" i="1"/>
  <c r="S13" i="1"/>
  <c r="T13" i="1"/>
  <c r="R13" i="1"/>
  <c r="R12" i="1"/>
  <c r="R11" i="1"/>
  <c r="R10" i="1"/>
  <c r="N13" i="1"/>
  <c r="O13" i="1"/>
  <c r="M13" i="1"/>
  <c r="N12" i="1"/>
  <c r="O12" i="1"/>
  <c r="M12" i="1"/>
  <c r="N11" i="1"/>
  <c r="O11" i="1"/>
  <c r="M11" i="1"/>
  <c r="N10" i="1"/>
  <c r="O10" i="1"/>
  <c r="M10" i="1"/>
  <c r="I59" i="1"/>
  <c r="I60" i="1"/>
  <c r="I61" i="1"/>
  <c r="I62" i="1"/>
  <c r="I63" i="1"/>
  <c r="I64" i="1"/>
  <c r="I65" i="1"/>
  <c r="I66" i="1"/>
  <c r="I67" i="1"/>
  <c r="I68" i="1"/>
  <c r="I69" i="1"/>
  <c r="I58" i="1"/>
  <c r="I39" i="1"/>
  <c r="I40" i="1"/>
  <c r="I41" i="1"/>
  <c r="I42" i="1"/>
  <c r="I43" i="1"/>
  <c r="I44" i="1"/>
  <c r="I45" i="1"/>
  <c r="I46" i="1"/>
  <c r="I47" i="1"/>
  <c r="I48" i="1"/>
  <c r="I49" i="1"/>
  <c r="I38" i="1"/>
  <c r="I21" i="1"/>
  <c r="I22" i="1"/>
  <c r="I23" i="1"/>
  <c r="I24" i="1"/>
  <c r="I25" i="1"/>
  <c r="I26" i="1"/>
  <c r="I27" i="1"/>
  <c r="I28" i="1"/>
  <c r="I29" i="1"/>
  <c r="I30" i="1"/>
  <c r="I31" i="1"/>
  <c r="I20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D59" i="1"/>
  <c r="D60" i="1"/>
  <c r="D61" i="1"/>
  <c r="D62" i="1"/>
  <c r="D63" i="1"/>
  <c r="D64" i="1"/>
  <c r="D65" i="1"/>
  <c r="D66" i="1"/>
  <c r="D67" i="1"/>
  <c r="D58" i="1"/>
  <c r="D39" i="1"/>
  <c r="D40" i="1"/>
  <c r="D41" i="1"/>
  <c r="D42" i="1"/>
  <c r="D43" i="1"/>
  <c r="D44" i="1"/>
  <c r="D45" i="1"/>
  <c r="D46" i="1"/>
  <c r="D47" i="1"/>
  <c r="D38" i="1"/>
  <c r="D21" i="1"/>
  <c r="D22" i="1"/>
  <c r="D23" i="1"/>
  <c r="D24" i="1"/>
  <c r="D25" i="1"/>
  <c r="D26" i="1"/>
  <c r="D27" i="1"/>
  <c r="D28" i="1"/>
  <c r="D29" i="1"/>
  <c r="D30" i="1"/>
  <c r="D20" i="1"/>
  <c r="D4" i="1"/>
  <c r="D5" i="1"/>
  <c r="D6" i="1"/>
  <c r="D7" i="1"/>
  <c r="D8" i="1"/>
  <c r="D9" i="1"/>
  <c r="D10" i="1"/>
  <c r="D11" i="1"/>
  <c r="D12" i="1"/>
  <c r="D13" i="1"/>
  <c r="D14" i="1"/>
  <c r="D3" i="1"/>
  <c r="M15" i="1"/>
  <c r="M20" i="1"/>
  <c r="R15" i="1"/>
  <c r="M21" i="1"/>
  <c r="T20" i="1"/>
  <c r="S20" i="1"/>
  <c r="M16" i="1"/>
  <c r="O16" i="1"/>
  <c r="S16" i="1"/>
  <c r="N15" i="1"/>
  <c r="N20" i="1"/>
  <c r="N16" i="1"/>
  <c r="R20" i="1"/>
  <c r="T16" i="1"/>
  <c r="S15" i="1"/>
  <c r="N21" i="1"/>
  <c r="O15" i="1"/>
  <c r="O20" i="1"/>
  <c r="R16" i="1"/>
  <c r="T15" i="1"/>
  <c r="O21" i="1"/>
</calcChain>
</file>

<file path=xl/sharedStrings.xml><?xml version="1.0" encoding="utf-8"?>
<sst xmlns="http://schemas.openxmlformats.org/spreadsheetml/2006/main" count="72" uniqueCount="20">
  <si>
    <t>Sample#</t>
    <phoneticPr fontId="1"/>
  </si>
  <si>
    <t>Count#</t>
    <phoneticPr fontId="1"/>
  </si>
  <si>
    <t>Lumen diameter</t>
    <phoneticPr fontId="1"/>
  </si>
  <si>
    <t>pix→μm</t>
    <phoneticPr fontId="1"/>
  </si>
  <si>
    <t>1 - 10 μm
Lumen</t>
    <phoneticPr fontId="1"/>
  </si>
  <si>
    <t>100μm＝49.7 pixel</t>
    <phoneticPr fontId="1"/>
  </si>
  <si>
    <t>Aggregation
(0 μm Lumen)</t>
    <phoneticPr fontId="1"/>
  </si>
  <si>
    <t xml:space="preserve"> </t>
    <phoneticPr fontId="1"/>
  </si>
  <si>
    <t>average%</t>
    <phoneticPr fontId="1"/>
  </si>
  <si>
    <t>StDEV</t>
    <phoneticPr fontId="1"/>
  </si>
  <si>
    <t>ttest</t>
    <phoneticPr fontId="1"/>
  </si>
  <si>
    <t>&gt; 10 μm
Lumen</t>
    <phoneticPr fontId="1"/>
  </si>
  <si>
    <t>Control</t>
    <phoneticPr fontId="1"/>
  </si>
  <si>
    <t>α-Itgb1 (neutralizing)</t>
    <phoneticPr fontId="1"/>
  </si>
  <si>
    <t>Cell aggregate</t>
    <phoneticPr fontId="1"/>
  </si>
  <si>
    <t>(count)</t>
    <phoneticPr fontId="1"/>
  </si>
  <si>
    <t>Lu- BC with cont AB</t>
    <phoneticPr fontId="1"/>
  </si>
  <si>
    <t>Lu- BC with ITGB1 neutralizing AB</t>
    <phoneticPr fontId="1"/>
  </si>
  <si>
    <t>(%)</t>
    <phoneticPr fontId="1"/>
  </si>
  <si>
    <r>
      <t>Lu</t>
    </r>
    <r>
      <rPr>
        <vertAlign val="superscript"/>
        <sz val="11"/>
        <color theme="1"/>
        <rFont val="Arial"/>
      </rPr>
      <t>-</t>
    </r>
    <r>
      <rPr>
        <sz val="11"/>
        <color theme="1"/>
        <rFont val="Arial"/>
      </rPr>
      <t xml:space="preserve"> BC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</si>
</sst>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ial"/>
    </font>
    <font>
      <vertAlign val="superscript"/>
      <sz val="11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Sheet1!$L$20</c:f>
              <c:strCache>
                <c:ptCount val="1"/>
                <c:pt idx="0">
                  <c:v>Control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Sheet1!$M$16:$O$16</c:f>
                <c:numCache>
                  <c:formatCode>General</c:formatCode>
                  <c:ptCount val="3"/>
                  <c:pt idx="0">
                    <c:v>11.47145817309551</c:v>
                  </c:pt>
                  <c:pt idx="1">
                    <c:v>17.7312483401402</c:v>
                  </c:pt>
                  <c:pt idx="2">
                    <c:v>17.73925755517449</c:v>
                  </c:pt>
                </c:numCache>
              </c:numRef>
            </c:plus>
            <c:minus>
              <c:numRef>
                <c:f>Sheet1!$M$16:$O$16</c:f>
                <c:numCache>
                  <c:formatCode>General</c:formatCode>
                  <c:ptCount val="3"/>
                  <c:pt idx="0">
                    <c:v>11.47145817309551</c:v>
                  </c:pt>
                  <c:pt idx="1">
                    <c:v>17.7312483401402</c:v>
                  </c:pt>
                  <c:pt idx="2">
                    <c:v>17.73925755517449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Sheet1!$M$19:$O$19</c:f>
              <c:strCache>
                <c:ptCount val="3"/>
                <c:pt idx="0">
                  <c:v>Cell aggregate</c:v>
                </c:pt>
                <c:pt idx="1">
                  <c:v>1 - 10 μm_x000d_Lumen</c:v>
                </c:pt>
                <c:pt idx="2">
                  <c:v>&gt; 10 μm_x000d_Lumen</c:v>
                </c:pt>
              </c:strCache>
            </c:strRef>
          </c:cat>
          <c:val>
            <c:numRef>
              <c:f>Sheet1!$M$20:$O$20</c:f>
              <c:numCache>
                <c:formatCode>General</c:formatCode>
                <c:ptCount val="3"/>
                <c:pt idx="0">
                  <c:v>33.06818181818182</c:v>
                </c:pt>
                <c:pt idx="1">
                  <c:v>18.15340909090909</c:v>
                </c:pt>
                <c:pt idx="2">
                  <c:v>48.7784090909091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A50-45AC-B28C-36581C157CE6}"/>
            </c:ext>
          </c:extLst>
        </c:ser>
        <c:ser>
          <c:idx val="1"/>
          <c:order val="1"/>
          <c:tx>
            <c:strRef>
              <c:f>Sheet1!$L$21</c:f>
              <c:strCache>
                <c:ptCount val="1"/>
                <c:pt idx="0">
                  <c:v>α-Itgb1 (neutralizing)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Sheet1!$R$16:$T$16</c:f>
                <c:numCache>
                  <c:formatCode>General</c:formatCode>
                  <c:ptCount val="3"/>
                  <c:pt idx="0">
                    <c:v>10.25814758310355</c:v>
                  </c:pt>
                  <c:pt idx="1">
                    <c:v>7.896725691322381</c:v>
                  </c:pt>
                  <c:pt idx="2">
                    <c:v>5.862415358211964</c:v>
                  </c:pt>
                </c:numCache>
              </c:numRef>
            </c:plus>
            <c:minus>
              <c:numRef>
                <c:f>Sheet1!$R$16:$T$16</c:f>
                <c:numCache>
                  <c:formatCode>General</c:formatCode>
                  <c:ptCount val="3"/>
                  <c:pt idx="0">
                    <c:v>10.25814758310355</c:v>
                  </c:pt>
                  <c:pt idx="1">
                    <c:v>7.896725691322381</c:v>
                  </c:pt>
                  <c:pt idx="2">
                    <c:v>5.862415358211964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Sheet1!$M$19:$O$19</c:f>
              <c:strCache>
                <c:ptCount val="3"/>
                <c:pt idx="0">
                  <c:v>Cell aggregate</c:v>
                </c:pt>
                <c:pt idx="1">
                  <c:v>1 - 10 μm_x000d_Lumen</c:v>
                </c:pt>
                <c:pt idx="2">
                  <c:v>&gt; 10 μm_x000d_Lumen</c:v>
                </c:pt>
              </c:strCache>
            </c:strRef>
          </c:cat>
          <c:val>
            <c:numRef>
              <c:f>Sheet1!$M$21:$O$21</c:f>
              <c:numCache>
                <c:formatCode>General</c:formatCode>
                <c:ptCount val="3"/>
                <c:pt idx="0">
                  <c:v>86.60714285714286</c:v>
                </c:pt>
                <c:pt idx="1">
                  <c:v>5.952380952380953</c:v>
                </c:pt>
                <c:pt idx="2">
                  <c:v>7.440476190476191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A50-45AC-B28C-36581C157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245428064"/>
        <c:axId val="-1195362864"/>
      </c:barChart>
      <c:catAx>
        <c:axId val="-124542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195362864"/>
        <c:crosses val="autoZero"/>
        <c:auto val="1"/>
        <c:lblAlgn val="ctr"/>
        <c:lblOffset val="100"/>
        <c:noMultiLvlLbl val="0"/>
      </c:catAx>
      <c:valAx>
        <c:axId val="-11953628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[</a:t>
                </a:r>
                <a:r>
                  <a:rPr lang="en-US" altLang="ja-JP" baseline="0"/>
                  <a:t> % ]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0444444444444445"/>
              <c:y val="0.007931977252843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245428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Sheet1!$M$19</c:f>
              <c:strCache>
                <c:ptCount val="1"/>
                <c:pt idx="0">
                  <c:v>Cell aggregate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Sheet1!$L$20:$L$21</c:f>
              <c:strCache>
                <c:ptCount val="2"/>
                <c:pt idx="0">
                  <c:v>Control</c:v>
                </c:pt>
                <c:pt idx="1">
                  <c:v>α-Itgb1 (neutralizing)</c:v>
                </c:pt>
              </c:strCache>
            </c:strRef>
          </c:cat>
          <c:val>
            <c:numRef>
              <c:f>Sheet1!$M$20:$M$21</c:f>
              <c:numCache>
                <c:formatCode>General</c:formatCode>
                <c:ptCount val="2"/>
                <c:pt idx="0">
                  <c:v>33.06818181818182</c:v>
                </c:pt>
                <c:pt idx="1">
                  <c:v>86.60714285714286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CFA-4544-AFEC-1ECCF13CA4E2}"/>
            </c:ext>
          </c:extLst>
        </c:ser>
        <c:ser>
          <c:idx val="1"/>
          <c:order val="1"/>
          <c:tx>
            <c:strRef>
              <c:f>Sheet1!$N$19</c:f>
              <c:strCache>
                <c:ptCount val="1"/>
                <c:pt idx="0">
                  <c:v>1 - 10 μm_x000d_Lumen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Sheet1!$L$20:$L$21</c:f>
              <c:strCache>
                <c:ptCount val="2"/>
                <c:pt idx="0">
                  <c:v>Control</c:v>
                </c:pt>
                <c:pt idx="1">
                  <c:v>α-Itgb1 (neutralizing)</c:v>
                </c:pt>
              </c:strCache>
            </c:strRef>
          </c:cat>
          <c:val>
            <c:numRef>
              <c:f>Sheet1!$N$20:$N$21</c:f>
              <c:numCache>
                <c:formatCode>General</c:formatCode>
                <c:ptCount val="2"/>
                <c:pt idx="0">
                  <c:v>18.15340909090909</c:v>
                </c:pt>
                <c:pt idx="1">
                  <c:v>5.952380952380953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CFA-4544-AFEC-1ECCF13CA4E2}"/>
            </c:ext>
          </c:extLst>
        </c:ser>
        <c:ser>
          <c:idx val="2"/>
          <c:order val="2"/>
          <c:tx>
            <c:strRef>
              <c:f>Sheet1!$O$19</c:f>
              <c:strCache>
                <c:ptCount val="1"/>
                <c:pt idx="0">
                  <c:v>&gt; 10 μm_x000d_Lumen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Sheet1!$L$20:$L$21</c:f>
              <c:strCache>
                <c:ptCount val="2"/>
                <c:pt idx="0">
                  <c:v>Control</c:v>
                </c:pt>
                <c:pt idx="1">
                  <c:v>α-Itgb1 (neutralizing)</c:v>
                </c:pt>
              </c:strCache>
            </c:strRef>
          </c:cat>
          <c:val>
            <c:numRef>
              <c:f>Sheet1!$O$20:$O$21</c:f>
              <c:numCache>
                <c:formatCode>General</c:formatCode>
                <c:ptCount val="2"/>
                <c:pt idx="0">
                  <c:v>48.7784090909091</c:v>
                </c:pt>
                <c:pt idx="1">
                  <c:v>7.440476190476191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CFA-4544-AFEC-1ECCF13CA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219588656"/>
        <c:axId val="-1152483760"/>
      </c:barChart>
      <c:catAx>
        <c:axId val="-1219588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ja-JP"/>
          </a:p>
        </c:txPr>
        <c:crossAx val="-1152483760"/>
        <c:crosses val="autoZero"/>
        <c:auto val="1"/>
        <c:lblAlgn val="ctr"/>
        <c:lblOffset val="100"/>
        <c:noMultiLvlLbl val="0"/>
      </c:catAx>
      <c:valAx>
        <c:axId val="-1152483760"/>
        <c:scaling>
          <c:orientation val="minMax"/>
          <c:max val="10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 altLang="ja-JP" sz="1400" baseline="0">
                    <a:latin typeface="Arial" panose="020B0604020202020204" pitchFamily="34" charset="0"/>
                  </a:rPr>
                  <a:t>[ % ]</a:t>
                </a:r>
                <a:endParaRPr lang="ja-JP" altLang="en-US" sz="1400" baseline="0">
                  <a:latin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0305555555555556"/>
              <c:y val="0.02354512977544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ja-JP"/>
          </a:p>
        </c:txPr>
        <c:crossAx val="-1219588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Sheet1!$M$19</c:f>
              <c:strCache>
                <c:ptCount val="1"/>
                <c:pt idx="0">
                  <c:v>Cell aggregate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Sheet1!$L$20:$L$21</c:f>
              <c:strCache>
                <c:ptCount val="2"/>
                <c:pt idx="0">
                  <c:v>Control</c:v>
                </c:pt>
                <c:pt idx="1">
                  <c:v>α-Itgb1 (neutralizing)</c:v>
                </c:pt>
              </c:strCache>
            </c:strRef>
          </c:cat>
          <c:val>
            <c:numRef>
              <c:f>Sheet1!$M$20:$M$21</c:f>
              <c:numCache>
                <c:formatCode>General</c:formatCode>
                <c:ptCount val="2"/>
                <c:pt idx="0">
                  <c:v>33.06818181818182</c:v>
                </c:pt>
                <c:pt idx="1">
                  <c:v>86.60714285714286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CD0-4288-B3FA-D1BEDDDE03D5}"/>
            </c:ext>
          </c:extLst>
        </c:ser>
        <c:ser>
          <c:idx val="1"/>
          <c:order val="1"/>
          <c:tx>
            <c:strRef>
              <c:f>Sheet1!$N$19</c:f>
              <c:strCache>
                <c:ptCount val="1"/>
                <c:pt idx="0">
                  <c:v>1 - 10 μm_x000d_Lumen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Sheet1!$L$20:$L$21</c:f>
              <c:strCache>
                <c:ptCount val="2"/>
                <c:pt idx="0">
                  <c:v>Control</c:v>
                </c:pt>
                <c:pt idx="1">
                  <c:v>α-Itgb1 (neutralizing)</c:v>
                </c:pt>
              </c:strCache>
            </c:strRef>
          </c:cat>
          <c:val>
            <c:numRef>
              <c:f>Sheet1!$N$20:$N$21</c:f>
              <c:numCache>
                <c:formatCode>General</c:formatCode>
                <c:ptCount val="2"/>
                <c:pt idx="0">
                  <c:v>18.15340909090909</c:v>
                </c:pt>
                <c:pt idx="1">
                  <c:v>5.952380952380953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CD0-4288-B3FA-D1BEDDDE03D5}"/>
            </c:ext>
          </c:extLst>
        </c:ser>
        <c:ser>
          <c:idx val="2"/>
          <c:order val="2"/>
          <c:tx>
            <c:strRef>
              <c:f>Sheet1!$O$19</c:f>
              <c:strCache>
                <c:ptCount val="1"/>
                <c:pt idx="0">
                  <c:v>&gt; 10 μm_x000d_Lumen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Sheet1!$L$20:$L$21</c:f>
              <c:strCache>
                <c:ptCount val="2"/>
                <c:pt idx="0">
                  <c:v>Control</c:v>
                </c:pt>
                <c:pt idx="1">
                  <c:v>α-Itgb1 (neutralizing)</c:v>
                </c:pt>
              </c:strCache>
            </c:strRef>
          </c:cat>
          <c:val>
            <c:numRef>
              <c:f>Sheet1!$O$20:$O$21</c:f>
              <c:numCache>
                <c:formatCode>General</c:formatCode>
                <c:ptCount val="2"/>
                <c:pt idx="0">
                  <c:v>48.7784090909091</c:v>
                </c:pt>
                <c:pt idx="1">
                  <c:v>7.440476190476191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1CD0-4288-B3FA-D1BEDDDE0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191712864"/>
        <c:axId val="-1191710816"/>
      </c:barChart>
      <c:catAx>
        <c:axId val="-119171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ja-JP"/>
          </a:p>
        </c:txPr>
        <c:crossAx val="-1191710816"/>
        <c:crosses val="autoZero"/>
        <c:auto val="1"/>
        <c:lblAlgn val="ctr"/>
        <c:lblOffset val="100"/>
        <c:noMultiLvlLbl val="0"/>
      </c:catAx>
      <c:valAx>
        <c:axId val="-1191710816"/>
        <c:scaling>
          <c:orientation val="minMax"/>
          <c:max val="10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 altLang="ja-JP" sz="1400" baseline="0">
                    <a:latin typeface="Arial" panose="020B0604020202020204" pitchFamily="34" charset="0"/>
                  </a:rPr>
                  <a:t>[ % ]</a:t>
                </a:r>
                <a:endParaRPr lang="ja-JP" altLang="en-US" sz="1400" baseline="0">
                  <a:latin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0305555555555556"/>
              <c:y val="0.02354512977544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ja-JP"/>
          </a:p>
        </c:txPr>
        <c:crossAx val="-1191712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537883</xdr:colOff>
      <xdr:row>24</xdr:row>
      <xdr:rowOff>17931</xdr:rowOff>
    </xdr:from>
    <xdr:to>
      <xdr:col>17</xdr:col>
      <xdr:colOff>268942</xdr:colOff>
      <xdr:row>35</xdr:row>
      <xdr:rowOff>172572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xmlns="" id="{ECAB76A0-70AB-4527-8F8B-2F85E38B9A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12</xdr:col>
      <xdr:colOff>571499</xdr:colOff>
      <xdr:row>24</xdr:row>
      <xdr:rowOff>33618</xdr:rowOff>
    </xdr:from>
    <xdr:ext cx="896471" cy="246529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xmlns="" id="{945978F7-75FF-49B9-9973-09940977AD28}"/>
            </a:ext>
          </a:extLst>
        </xdr:cNvPr>
        <xdr:cNvSpPr txBox="1"/>
      </xdr:nvSpPr>
      <xdr:spPr>
        <a:xfrm>
          <a:off x="8774205" y="6701118"/>
          <a:ext cx="896471" cy="2465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kumimoji="1" lang="en-US" altLang="ja-JP" sz="1100"/>
            <a:t>p</a:t>
          </a:r>
          <a:r>
            <a:rPr kumimoji="1" lang="ja-JP" altLang="en-US" sz="1100"/>
            <a:t> </a:t>
          </a:r>
          <a:r>
            <a:rPr kumimoji="1" lang="en-US" altLang="ja-JP" sz="1100"/>
            <a:t>&lt; 0.01</a:t>
          </a:r>
          <a:endParaRPr kumimoji="1" lang="ja-JP" altLang="en-US" sz="1100"/>
        </a:p>
      </xdr:txBody>
    </xdr:sp>
    <xdr:clientData/>
  </xdr:oneCellAnchor>
  <xdr:oneCellAnchor>
    <xdr:from>
      <xdr:col>15</xdr:col>
      <xdr:colOff>392205</xdr:colOff>
      <xdr:row>26</xdr:row>
      <xdr:rowOff>123265</xdr:rowOff>
    </xdr:from>
    <xdr:ext cx="896471" cy="246529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xmlns="" id="{1F9400AD-DD34-4DB6-BA81-CBC746A0768E}"/>
            </a:ext>
          </a:extLst>
        </xdr:cNvPr>
        <xdr:cNvSpPr txBox="1"/>
      </xdr:nvSpPr>
      <xdr:spPr>
        <a:xfrm>
          <a:off x="11385176" y="7261412"/>
          <a:ext cx="896471" cy="2465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kumimoji="1" lang="en-US" altLang="ja-JP" sz="1100"/>
            <a:t>p</a:t>
          </a:r>
          <a:r>
            <a:rPr kumimoji="1" lang="ja-JP" altLang="en-US" sz="1100"/>
            <a:t> </a:t>
          </a:r>
          <a:r>
            <a:rPr kumimoji="1" lang="en-US" altLang="ja-JP" sz="1100"/>
            <a:t>&lt; 0.01</a:t>
          </a:r>
          <a:endParaRPr kumimoji="1" lang="ja-JP" altLang="en-US" sz="1100"/>
        </a:p>
      </xdr:txBody>
    </xdr:sp>
    <xdr:clientData/>
  </xdr:oneCellAnchor>
  <xdr:twoCellAnchor>
    <xdr:from>
      <xdr:col>12</xdr:col>
      <xdr:colOff>773206</xdr:colOff>
      <xdr:row>25</xdr:row>
      <xdr:rowOff>44823</xdr:rowOff>
    </xdr:from>
    <xdr:to>
      <xdr:col>13</xdr:col>
      <xdr:colOff>134470</xdr:colOff>
      <xdr:row>25</xdr:row>
      <xdr:rowOff>44823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xmlns="" id="{87FE10D1-2BD4-453E-B7F4-291670A91876}"/>
            </a:ext>
          </a:extLst>
        </xdr:cNvPr>
        <xdr:cNvCxnSpPr/>
      </xdr:nvCxnSpPr>
      <xdr:spPr>
        <a:xfrm>
          <a:off x="8975912" y="6947647"/>
          <a:ext cx="526676" cy="0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593911</xdr:colOff>
      <xdr:row>27</xdr:row>
      <xdr:rowOff>134471</xdr:rowOff>
    </xdr:from>
    <xdr:to>
      <xdr:col>16</xdr:col>
      <xdr:colOff>437029</xdr:colOff>
      <xdr:row>27</xdr:row>
      <xdr:rowOff>134471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xmlns="" id="{260B84D8-2F10-4529-8931-C889B47FB77D}"/>
            </a:ext>
          </a:extLst>
        </xdr:cNvPr>
        <xdr:cNvCxnSpPr/>
      </xdr:nvCxnSpPr>
      <xdr:spPr>
        <a:xfrm>
          <a:off x="11586882" y="7507942"/>
          <a:ext cx="526676" cy="0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672353</xdr:colOff>
      <xdr:row>22</xdr:row>
      <xdr:rowOff>0</xdr:rowOff>
    </xdr:from>
    <xdr:to>
      <xdr:col>23</xdr:col>
      <xdr:colOff>313765</xdr:colOff>
      <xdr:row>36</xdr:row>
      <xdr:rowOff>105336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xmlns="" id="{6F07CF36-A11F-454E-96C5-66FFB2B891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0</xdr:colOff>
      <xdr:row>24</xdr:row>
      <xdr:rowOff>190499</xdr:rowOff>
    </xdr:from>
    <xdr:to>
      <xdr:col>31</xdr:col>
      <xdr:colOff>201706</xdr:colOff>
      <xdr:row>36</xdr:row>
      <xdr:rowOff>105335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xmlns="" id="{8C99D550-3883-427A-9618-0BB014168F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B82"/>
  <sheetViews>
    <sheetView tabSelected="1" zoomScale="85" zoomScaleNormal="85" zoomScalePageLayoutView="85" workbookViewId="0">
      <selection sqref="A1:AB82"/>
    </sheetView>
  </sheetViews>
  <sheetFormatPr baseColWidth="12" defaultColWidth="8.83203125" defaultRowHeight="18" x14ac:dyDescent="0.25"/>
  <cols>
    <col min="13" max="13" width="15.1640625" customWidth="1"/>
    <col min="14" max="14" width="12.33203125" customWidth="1"/>
    <col min="18" max="18" width="19" customWidth="1"/>
    <col min="19" max="19" width="12.6640625" customWidth="1"/>
    <col min="20" max="20" width="11.6640625" customWidth="1"/>
  </cols>
  <sheetData>
    <row r="1" spans="1:28" x14ac:dyDescent="0.25">
      <c r="A1" s="1" t="s">
        <v>16</v>
      </c>
      <c r="B1" s="1"/>
      <c r="C1" s="1"/>
      <c r="D1" s="1"/>
      <c r="E1" s="1"/>
      <c r="F1" s="1" t="s">
        <v>17</v>
      </c>
      <c r="G1" s="1"/>
      <c r="H1" s="1"/>
      <c r="I1" s="1"/>
      <c r="J1" s="1" t="s">
        <v>5</v>
      </c>
      <c r="K1" s="1"/>
      <c r="L1" s="1"/>
      <c r="M1" s="1" t="s">
        <v>12</v>
      </c>
      <c r="N1" s="1" t="s">
        <v>15</v>
      </c>
      <c r="O1" s="1"/>
      <c r="P1" s="1"/>
      <c r="Q1" s="1"/>
      <c r="R1" s="1" t="s">
        <v>13</v>
      </c>
      <c r="S1" s="1" t="s">
        <v>15</v>
      </c>
      <c r="T1" s="1"/>
      <c r="U1" s="1"/>
      <c r="V1" s="1"/>
      <c r="W1" s="1"/>
      <c r="X1" s="1"/>
      <c r="Y1" s="1"/>
      <c r="Z1" s="1"/>
      <c r="AA1" s="1"/>
      <c r="AB1" s="1"/>
    </row>
    <row r="2" spans="1:28" ht="37.5" customHeight="1" x14ac:dyDescent="0.25">
      <c r="A2" s="1" t="s">
        <v>0</v>
      </c>
      <c r="B2" s="1" t="s">
        <v>1</v>
      </c>
      <c r="C2" s="2" t="s">
        <v>2</v>
      </c>
      <c r="D2" s="2" t="s">
        <v>3</v>
      </c>
      <c r="E2" s="1"/>
      <c r="F2" s="1" t="s">
        <v>0</v>
      </c>
      <c r="G2" s="1" t="s">
        <v>1</v>
      </c>
      <c r="H2" s="2" t="s">
        <v>2</v>
      </c>
      <c r="I2" s="2" t="s">
        <v>3</v>
      </c>
      <c r="J2" s="1"/>
      <c r="K2" s="1"/>
      <c r="L2" s="1" t="s">
        <v>0</v>
      </c>
      <c r="M2" s="2" t="s">
        <v>6</v>
      </c>
      <c r="N2" s="2" t="s">
        <v>4</v>
      </c>
      <c r="O2" s="2" t="s">
        <v>11</v>
      </c>
      <c r="P2" s="1"/>
      <c r="Q2" s="1" t="s">
        <v>0</v>
      </c>
      <c r="R2" s="2" t="s">
        <v>6</v>
      </c>
      <c r="S2" s="2" t="s">
        <v>4</v>
      </c>
      <c r="T2" s="2" t="s">
        <v>11</v>
      </c>
      <c r="U2" s="1"/>
      <c r="V2" s="1"/>
      <c r="W2" s="1"/>
      <c r="X2" s="1"/>
      <c r="Y2" s="1"/>
      <c r="Z2" s="1"/>
      <c r="AA2" s="1"/>
      <c r="AB2" s="1"/>
    </row>
    <row r="3" spans="1:28" x14ac:dyDescent="0.25">
      <c r="A3" s="1">
        <v>1</v>
      </c>
      <c r="B3" s="1">
        <v>1</v>
      </c>
      <c r="C3" s="1">
        <v>20.6</v>
      </c>
      <c r="D3" s="1">
        <f>(C3/49.7)*100</f>
        <v>41.448692152917502</v>
      </c>
      <c r="E3" s="1"/>
      <c r="F3" s="1">
        <v>1</v>
      </c>
      <c r="G3" s="1">
        <v>1</v>
      </c>
      <c r="H3" s="1">
        <v>0</v>
      </c>
      <c r="I3" s="1">
        <f t="shared" ref="I3:I16" si="0">(H3/49.7)*100</f>
        <v>0</v>
      </c>
      <c r="J3" s="1"/>
      <c r="K3" s="1"/>
      <c r="L3" s="1">
        <v>1</v>
      </c>
      <c r="M3" s="1">
        <v>3</v>
      </c>
      <c r="N3" s="1">
        <v>0</v>
      </c>
      <c r="O3" s="1">
        <v>9</v>
      </c>
      <c r="P3" s="1"/>
      <c r="Q3" s="1">
        <v>1</v>
      </c>
      <c r="R3" s="1">
        <v>12</v>
      </c>
      <c r="S3" s="1">
        <v>0</v>
      </c>
      <c r="T3" s="1">
        <v>2</v>
      </c>
      <c r="U3" s="1"/>
      <c r="V3" s="1"/>
      <c r="W3" s="1"/>
      <c r="X3" s="1"/>
      <c r="Y3" s="1"/>
      <c r="Z3" s="1"/>
      <c r="AA3" s="1"/>
      <c r="AB3" s="1"/>
    </row>
    <row r="4" spans="1:28" x14ac:dyDescent="0.25">
      <c r="A4" s="1"/>
      <c r="B4" s="1">
        <v>2</v>
      </c>
      <c r="C4" s="1">
        <v>0</v>
      </c>
      <c r="D4" s="1">
        <f t="shared" ref="D4:D14" si="1">(C4/49.7)*100</f>
        <v>0</v>
      </c>
      <c r="E4" s="1"/>
      <c r="F4" s="1"/>
      <c r="G4" s="1">
        <v>2</v>
      </c>
      <c r="H4" s="1">
        <v>0</v>
      </c>
      <c r="I4" s="1">
        <f t="shared" si="0"/>
        <v>0</v>
      </c>
      <c r="J4" s="1"/>
      <c r="K4" s="1"/>
      <c r="L4" s="1">
        <v>2</v>
      </c>
      <c r="M4" s="1">
        <v>8</v>
      </c>
      <c r="N4" s="1">
        <v>1</v>
      </c>
      <c r="O4" s="1">
        <v>7</v>
      </c>
      <c r="P4" s="1"/>
      <c r="Q4" s="1">
        <v>2</v>
      </c>
      <c r="R4" s="1">
        <v>12</v>
      </c>
      <c r="S4" s="1">
        <v>1</v>
      </c>
      <c r="T4" s="1">
        <v>1</v>
      </c>
      <c r="U4" s="1"/>
      <c r="V4" s="1"/>
      <c r="W4" s="1"/>
      <c r="X4" s="1"/>
      <c r="Y4" s="1"/>
      <c r="Z4" s="1"/>
      <c r="AA4" s="1"/>
      <c r="AB4" s="1"/>
    </row>
    <row r="5" spans="1:28" x14ac:dyDescent="0.25">
      <c r="A5" s="1"/>
      <c r="B5" s="1">
        <v>3</v>
      </c>
      <c r="C5" s="1">
        <v>5.2</v>
      </c>
      <c r="D5" s="1">
        <f t="shared" si="1"/>
        <v>10.462776659959758</v>
      </c>
      <c r="E5" s="1"/>
      <c r="F5" s="1"/>
      <c r="G5" s="1">
        <v>3</v>
      </c>
      <c r="H5" s="1">
        <v>0</v>
      </c>
      <c r="I5" s="1">
        <f t="shared" si="0"/>
        <v>0</v>
      </c>
      <c r="J5" s="1"/>
      <c r="K5" s="1"/>
      <c r="L5" s="1">
        <v>3</v>
      </c>
      <c r="M5" s="1">
        <v>3</v>
      </c>
      <c r="N5" s="1">
        <v>4</v>
      </c>
      <c r="O5" s="1">
        <v>4</v>
      </c>
      <c r="P5" s="1"/>
      <c r="Q5" s="1">
        <v>3</v>
      </c>
      <c r="R5" s="1">
        <v>13</v>
      </c>
      <c r="S5" s="1">
        <v>0</v>
      </c>
      <c r="T5" s="1">
        <v>0</v>
      </c>
      <c r="U5" s="1"/>
      <c r="V5" s="1"/>
      <c r="W5" s="1"/>
      <c r="X5" s="1"/>
      <c r="Y5" s="1"/>
      <c r="Z5" s="1"/>
      <c r="AA5" s="1"/>
      <c r="AB5" s="1"/>
    </row>
    <row r="6" spans="1:28" x14ac:dyDescent="0.25">
      <c r="A6" s="1"/>
      <c r="B6" s="1">
        <v>4</v>
      </c>
      <c r="C6" s="1">
        <v>14.9</v>
      </c>
      <c r="D6" s="1">
        <f t="shared" si="1"/>
        <v>29.979879275653921</v>
      </c>
      <c r="E6" s="1"/>
      <c r="F6" s="1"/>
      <c r="G6" s="1">
        <v>4</v>
      </c>
      <c r="H6" s="1">
        <v>0</v>
      </c>
      <c r="I6" s="1">
        <f t="shared" si="0"/>
        <v>0</v>
      </c>
      <c r="J6" s="1"/>
      <c r="K6" s="1"/>
      <c r="L6" s="1">
        <v>4</v>
      </c>
      <c r="M6" s="1">
        <v>3</v>
      </c>
      <c r="N6" s="1">
        <v>3</v>
      </c>
      <c r="O6" s="1">
        <v>4</v>
      </c>
      <c r="P6" s="1"/>
      <c r="Q6" s="1">
        <v>4</v>
      </c>
      <c r="R6" s="1">
        <v>9</v>
      </c>
      <c r="S6" s="1">
        <v>2</v>
      </c>
      <c r="T6" s="1">
        <v>1</v>
      </c>
      <c r="U6" s="1"/>
      <c r="V6" s="1"/>
      <c r="W6" s="1"/>
      <c r="X6" s="1"/>
      <c r="Y6" s="1"/>
      <c r="Z6" s="1"/>
      <c r="AA6" s="1"/>
      <c r="AB6" s="1"/>
    </row>
    <row r="7" spans="1:28" x14ac:dyDescent="0.25">
      <c r="A7" s="1"/>
      <c r="B7" s="1">
        <v>5</v>
      </c>
      <c r="C7" s="1">
        <v>0</v>
      </c>
      <c r="D7" s="1">
        <f t="shared" si="1"/>
        <v>0</v>
      </c>
      <c r="E7" s="1"/>
      <c r="F7" s="1"/>
      <c r="G7" s="1">
        <v>5</v>
      </c>
      <c r="H7" s="1">
        <v>0</v>
      </c>
      <c r="I7" s="1">
        <f t="shared" si="0"/>
        <v>0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x14ac:dyDescent="0.25">
      <c r="A8" s="1"/>
      <c r="B8" s="1">
        <v>6</v>
      </c>
      <c r="C8" s="1">
        <v>12.4</v>
      </c>
      <c r="D8" s="1">
        <f t="shared" si="1"/>
        <v>24.949698189134807</v>
      </c>
      <c r="E8" s="1"/>
      <c r="F8" s="1"/>
      <c r="G8" s="1">
        <v>6</v>
      </c>
      <c r="H8" s="1">
        <v>0</v>
      </c>
      <c r="I8" s="1">
        <f t="shared" si="0"/>
        <v>0</v>
      </c>
      <c r="J8" s="1"/>
      <c r="K8" s="1"/>
      <c r="L8" s="1"/>
      <c r="M8" s="1" t="s">
        <v>12</v>
      </c>
      <c r="N8" s="1" t="s">
        <v>18</v>
      </c>
      <c r="O8" s="1"/>
      <c r="P8" s="1"/>
      <c r="Q8" s="1"/>
      <c r="R8" s="1" t="s">
        <v>13</v>
      </c>
      <c r="S8" s="1" t="s">
        <v>18</v>
      </c>
      <c r="T8" s="1"/>
      <c r="U8" s="1"/>
      <c r="V8" s="1"/>
      <c r="W8" s="1"/>
      <c r="X8" s="1"/>
      <c r="Y8" s="1"/>
      <c r="Z8" s="1"/>
      <c r="AA8" s="1"/>
      <c r="AB8" s="1"/>
    </row>
    <row r="9" spans="1:28" ht="37.5" customHeight="1" x14ac:dyDescent="0.25">
      <c r="A9" s="1"/>
      <c r="B9" s="1">
        <v>7</v>
      </c>
      <c r="C9" s="1">
        <v>0</v>
      </c>
      <c r="D9" s="1">
        <f t="shared" si="1"/>
        <v>0</v>
      </c>
      <c r="E9" s="1"/>
      <c r="F9" s="1"/>
      <c r="G9" s="1">
        <v>7</v>
      </c>
      <c r="H9" s="1">
        <v>0</v>
      </c>
      <c r="I9" s="1">
        <f t="shared" si="0"/>
        <v>0</v>
      </c>
      <c r="J9" s="1"/>
      <c r="K9" s="1"/>
      <c r="L9" s="1" t="s">
        <v>0</v>
      </c>
      <c r="M9" s="2" t="s">
        <v>6</v>
      </c>
      <c r="N9" s="2" t="s">
        <v>4</v>
      </c>
      <c r="O9" s="2" t="s">
        <v>11</v>
      </c>
      <c r="P9" s="1"/>
      <c r="Q9" s="1" t="s">
        <v>0</v>
      </c>
      <c r="R9" s="2" t="s">
        <v>6</v>
      </c>
      <c r="S9" s="2" t="s">
        <v>4</v>
      </c>
      <c r="T9" s="2" t="s">
        <v>11</v>
      </c>
      <c r="U9" s="1"/>
      <c r="V9" s="1"/>
      <c r="W9" s="1"/>
      <c r="X9" s="1"/>
      <c r="Y9" s="1"/>
      <c r="Z9" s="1"/>
      <c r="AA9" s="1"/>
      <c r="AB9" s="1"/>
    </row>
    <row r="10" spans="1:28" x14ac:dyDescent="0.25">
      <c r="A10" s="1"/>
      <c r="B10" s="1">
        <v>8</v>
      </c>
      <c r="C10" s="1">
        <v>19.3</v>
      </c>
      <c r="D10" s="1">
        <f t="shared" si="1"/>
        <v>38.832997987927563</v>
      </c>
      <c r="E10" s="1"/>
      <c r="F10" s="1"/>
      <c r="G10" s="1">
        <v>8</v>
      </c>
      <c r="H10" s="1">
        <v>6.9</v>
      </c>
      <c r="I10" s="1">
        <f t="shared" si="0"/>
        <v>13.883299798792756</v>
      </c>
      <c r="J10" s="1"/>
      <c r="K10" s="1"/>
      <c r="L10" s="1">
        <v>1</v>
      </c>
      <c r="M10" s="1">
        <f>100*M3/SUM($M$3:$O$3)</f>
        <v>25</v>
      </c>
      <c r="N10" s="1">
        <f t="shared" ref="N10:O10" si="2">100*N3/SUM($M$3:$O$3)</f>
        <v>0</v>
      </c>
      <c r="O10" s="1">
        <f t="shared" si="2"/>
        <v>75</v>
      </c>
      <c r="P10" s="1" t="s">
        <v>7</v>
      </c>
      <c r="Q10" s="1">
        <v>1</v>
      </c>
      <c r="R10" s="1">
        <f>100*R3/SUM($R$3:$T$3)</f>
        <v>85.714285714285708</v>
      </c>
      <c r="S10" s="1">
        <f t="shared" ref="S10:T10" si="3">100*S3/SUM($R$3:$T$3)</f>
        <v>0</v>
      </c>
      <c r="T10" s="1">
        <f t="shared" si="3"/>
        <v>14.285714285714286</v>
      </c>
      <c r="U10" s="1"/>
      <c r="V10" s="1"/>
      <c r="W10" s="1"/>
      <c r="X10" s="1"/>
      <c r="Y10" s="1"/>
      <c r="Z10" s="1"/>
      <c r="AA10" s="1"/>
      <c r="AB10" s="1"/>
    </row>
    <row r="11" spans="1:28" x14ac:dyDescent="0.25">
      <c r="A11" s="1"/>
      <c r="B11" s="1">
        <v>9</v>
      </c>
      <c r="C11" s="1">
        <v>18.2</v>
      </c>
      <c r="D11" s="1">
        <f t="shared" si="1"/>
        <v>36.619718309859152</v>
      </c>
      <c r="E11" s="1"/>
      <c r="F11" s="1"/>
      <c r="G11" s="1">
        <v>9</v>
      </c>
      <c r="H11" s="1">
        <v>0</v>
      </c>
      <c r="I11" s="1">
        <f t="shared" si="0"/>
        <v>0</v>
      </c>
      <c r="J11" s="1"/>
      <c r="K11" s="1"/>
      <c r="L11" s="1">
        <v>2</v>
      </c>
      <c r="M11" s="1">
        <f>100*M4/SUM($M$4:$O$4)</f>
        <v>50</v>
      </c>
      <c r="N11" s="1">
        <f t="shared" ref="N11:O11" si="4">100*N4/SUM($M$4:$O$4)</f>
        <v>6.25</v>
      </c>
      <c r="O11" s="1">
        <f t="shared" si="4"/>
        <v>43.75</v>
      </c>
      <c r="P11" s="1"/>
      <c r="Q11" s="1">
        <v>2</v>
      </c>
      <c r="R11" s="1">
        <f>100*R4/SUM($R$4:$T$4)</f>
        <v>85.714285714285708</v>
      </c>
      <c r="S11" s="1">
        <f t="shared" ref="S11:T11" si="5">100*S4/SUM($R$4:$T$4)</f>
        <v>7.1428571428571432</v>
      </c>
      <c r="T11" s="1">
        <f t="shared" si="5"/>
        <v>7.1428571428571432</v>
      </c>
      <c r="U11" s="1"/>
      <c r="V11" s="1"/>
      <c r="W11" s="1"/>
      <c r="X11" s="1"/>
      <c r="Y11" s="1"/>
      <c r="Z11" s="1"/>
      <c r="AA11" s="1"/>
      <c r="AB11" s="1"/>
    </row>
    <row r="12" spans="1:28" x14ac:dyDescent="0.25">
      <c r="A12" s="1"/>
      <c r="B12" s="1">
        <v>10</v>
      </c>
      <c r="C12" s="1">
        <v>5.6</v>
      </c>
      <c r="D12" s="1">
        <f t="shared" si="1"/>
        <v>11.267605633802816</v>
      </c>
      <c r="E12" s="1"/>
      <c r="F12" s="1"/>
      <c r="G12" s="1">
        <v>10</v>
      </c>
      <c r="H12" s="1">
        <v>14.8</v>
      </c>
      <c r="I12" s="1">
        <f t="shared" si="0"/>
        <v>29.77867203219316</v>
      </c>
      <c r="J12" s="1"/>
      <c r="K12" s="1"/>
      <c r="L12" s="1">
        <v>3</v>
      </c>
      <c r="M12" s="1">
        <f>100*M5/SUM($M$5:$O$5)</f>
        <v>27.272727272727273</v>
      </c>
      <c r="N12" s="1">
        <f t="shared" ref="N12:O12" si="6">100*N5/SUM($M$5:$O$5)</f>
        <v>36.363636363636367</v>
      </c>
      <c r="O12" s="1">
        <f t="shared" si="6"/>
        <v>36.363636363636367</v>
      </c>
      <c r="P12" s="1"/>
      <c r="Q12" s="1">
        <v>3</v>
      </c>
      <c r="R12" s="1">
        <f>100*R5/SUM($R$5:$T$5)</f>
        <v>100</v>
      </c>
      <c r="S12" s="1">
        <f>100*S5/SUM($R$5:$T$5)</f>
        <v>0</v>
      </c>
      <c r="T12" s="1">
        <f t="shared" ref="T12" si="7">100*T5/SUM($R$5:$T$5)</f>
        <v>0</v>
      </c>
      <c r="U12" s="1"/>
      <c r="V12" s="1"/>
      <c r="W12" s="1"/>
      <c r="X12" s="1"/>
      <c r="Y12" s="1"/>
      <c r="Z12" s="1"/>
      <c r="AA12" s="1"/>
      <c r="AB12" s="1"/>
    </row>
    <row r="13" spans="1:28" x14ac:dyDescent="0.25">
      <c r="A13" s="1"/>
      <c r="B13" s="1">
        <v>11</v>
      </c>
      <c r="C13" s="1">
        <v>19.7</v>
      </c>
      <c r="D13" s="1">
        <f t="shared" si="1"/>
        <v>39.637826961770621</v>
      </c>
      <c r="E13" s="1"/>
      <c r="F13" s="1"/>
      <c r="G13" s="1">
        <v>11</v>
      </c>
      <c r="H13" s="1">
        <v>0</v>
      </c>
      <c r="I13" s="1">
        <f t="shared" si="0"/>
        <v>0</v>
      </c>
      <c r="J13" s="1"/>
      <c r="K13" s="1"/>
      <c r="L13" s="1">
        <v>4</v>
      </c>
      <c r="M13" s="1">
        <f>100*M6/SUM($M$6:$O$6)</f>
        <v>30</v>
      </c>
      <c r="N13" s="1">
        <f t="shared" ref="N13:O13" si="8">100*N6/SUM($M$6:$O$6)</f>
        <v>30</v>
      </c>
      <c r="O13" s="1">
        <f t="shared" si="8"/>
        <v>40</v>
      </c>
      <c r="P13" s="1"/>
      <c r="Q13" s="1">
        <v>4</v>
      </c>
      <c r="R13" s="1">
        <f>100*R6/SUM($R$6:$T$6)</f>
        <v>75</v>
      </c>
      <c r="S13" s="1">
        <f t="shared" ref="S13:T13" si="9">100*S6/SUM($R$6:$T$6)</f>
        <v>16.666666666666668</v>
      </c>
      <c r="T13" s="1">
        <f t="shared" si="9"/>
        <v>8.3333333333333339</v>
      </c>
      <c r="U13" s="1"/>
      <c r="V13" s="1"/>
      <c r="W13" s="1"/>
      <c r="X13" s="1"/>
      <c r="Y13" s="1"/>
      <c r="Z13" s="1"/>
      <c r="AA13" s="1"/>
      <c r="AB13" s="1"/>
    </row>
    <row r="14" spans="1:28" x14ac:dyDescent="0.25">
      <c r="A14" s="1"/>
      <c r="B14" s="1">
        <v>12</v>
      </c>
      <c r="C14" s="1">
        <v>6.6</v>
      </c>
      <c r="D14" s="1">
        <f t="shared" si="1"/>
        <v>13.279678068410462</v>
      </c>
      <c r="E14" s="1"/>
      <c r="F14" s="1"/>
      <c r="G14" s="1">
        <v>12</v>
      </c>
      <c r="H14" s="1">
        <v>0</v>
      </c>
      <c r="I14" s="1">
        <f t="shared" si="0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</row>
    <row r="15" spans="1:28" x14ac:dyDescent="0.25">
      <c r="A15" s="1"/>
      <c r="B15" s="1"/>
      <c r="C15" s="1"/>
      <c r="D15" s="1"/>
      <c r="E15" s="1"/>
      <c r="F15" s="1"/>
      <c r="G15" s="1">
        <v>13</v>
      </c>
      <c r="H15" s="1">
        <v>0</v>
      </c>
      <c r="I15" s="1">
        <f t="shared" si="0"/>
        <v>0</v>
      </c>
      <c r="J15" s="1"/>
      <c r="K15" s="1"/>
      <c r="L15" s="1" t="s">
        <v>8</v>
      </c>
      <c r="M15" s="1">
        <f>AVERAGE(M10:M13)</f>
        <v>33.06818181818182</v>
      </c>
      <c r="N15" s="1">
        <f t="shared" ref="N15:T15" si="10">AVERAGE(N10:N13)</f>
        <v>18.153409090909093</v>
      </c>
      <c r="O15" s="1">
        <f t="shared" si="10"/>
        <v>48.778409090909093</v>
      </c>
      <c r="P15" s="1"/>
      <c r="Q15" s="1"/>
      <c r="R15" s="1">
        <f t="shared" si="10"/>
        <v>86.607142857142861</v>
      </c>
      <c r="S15" s="1">
        <f t="shared" si="10"/>
        <v>5.9523809523809526</v>
      </c>
      <c r="T15" s="1">
        <f t="shared" si="10"/>
        <v>7.4404761904761916</v>
      </c>
      <c r="U15" s="1"/>
      <c r="V15" s="1"/>
      <c r="W15" s="1"/>
      <c r="X15" s="1"/>
      <c r="Y15" s="1"/>
      <c r="Z15" s="1"/>
      <c r="AA15" s="1"/>
      <c r="AB15" s="1"/>
    </row>
    <row r="16" spans="1:28" x14ac:dyDescent="0.25">
      <c r="A16" s="1"/>
      <c r="B16" s="1"/>
      <c r="C16" s="1"/>
      <c r="D16" s="1"/>
      <c r="E16" s="1"/>
      <c r="F16" s="1"/>
      <c r="G16" s="1">
        <v>14</v>
      </c>
      <c r="H16" s="1">
        <v>0</v>
      </c>
      <c r="I16" s="1">
        <f t="shared" si="0"/>
        <v>0</v>
      </c>
      <c r="J16" s="1"/>
      <c r="K16" s="1"/>
      <c r="L16" s="1" t="s">
        <v>9</v>
      </c>
      <c r="M16" s="1">
        <f>STDEV(M10:M13)</f>
        <v>11.471458173095511</v>
      </c>
      <c r="N16" s="1">
        <f t="shared" ref="N16:T16" si="11">STDEV(N10:N13)</f>
        <v>17.731248340140201</v>
      </c>
      <c r="O16" s="1">
        <f t="shared" si="11"/>
        <v>17.739257555174486</v>
      </c>
      <c r="P16" s="1"/>
      <c r="Q16" s="1"/>
      <c r="R16" s="1">
        <f t="shared" si="11"/>
        <v>10.258147583103552</v>
      </c>
      <c r="S16" s="1">
        <f t="shared" si="11"/>
        <v>7.8967256913223816</v>
      </c>
      <c r="T16" s="1">
        <f t="shared" si="11"/>
        <v>5.8624153582119645</v>
      </c>
      <c r="U16" s="1"/>
      <c r="V16" s="1"/>
      <c r="W16" s="1"/>
      <c r="X16" s="1"/>
      <c r="Y16" s="1"/>
      <c r="Z16" s="1"/>
      <c r="AA16" s="1"/>
      <c r="AB16" s="1"/>
    </row>
    <row r="17" spans="1:28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28" x14ac:dyDescent="0.25">
      <c r="A19" s="1" t="s">
        <v>0</v>
      </c>
      <c r="B19" s="1" t="s">
        <v>1</v>
      </c>
      <c r="C19" s="2" t="s">
        <v>2</v>
      </c>
      <c r="D19" s="2" t="s">
        <v>3</v>
      </c>
      <c r="E19" s="1"/>
      <c r="F19" s="1" t="s">
        <v>0</v>
      </c>
      <c r="G19" s="1" t="s">
        <v>1</v>
      </c>
      <c r="H19" s="2" t="s">
        <v>2</v>
      </c>
      <c r="I19" s="2" t="s">
        <v>3</v>
      </c>
      <c r="J19" s="1"/>
      <c r="K19" s="1" t="s">
        <v>19</v>
      </c>
      <c r="L19" s="1"/>
      <c r="M19" s="2" t="s">
        <v>14</v>
      </c>
      <c r="N19" s="2" t="s">
        <v>4</v>
      </c>
      <c r="O19" s="2" t="s">
        <v>11</v>
      </c>
      <c r="P19" s="1"/>
      <c r="Q19" s="2" t="s">
        <v>10</v>
      </c>
      <c r="R19" s="2" t="s">
        <v>14</v>
      </c>
      <c r="S19" s="2" t="s">
        <v>4</v>
      </c>
      <c r="T19" s="2" t="s">
        <v>11</v>
      </c>
      <c r="U19" s="1"/>
      <c r="V19" s="1"/>
      <c r="W19" s="1"/>
      <c r="X19" s="1"/>
      <c r="Y19" s="1"/>
      <c r="Z19" s="1"/>
      <c r="AA19" s="1"/>
      <c r="AB19" s="1"/>
    </row>
    <row r="20" spans="1:28" x14ac:dyDescent="0.25">
      <c r="A20" s="1">
        <v>2</v>
      </c>
      <c r="B20" s="1">
        <v>1</v>
      </c>
      <c r="C20" s="1">
        <v>10.4</v>
      </c>
      <c r="D20" s="1">
        <f t="shared" ref="D20:D35" si="12">(C20/49.7)*100</f>
        <v>20.925553319919516</v>
      </c>
      <c r="E20" s="1"/>
      <c r="F20" s="1">
        <v>2</v>
      </c>
      <c r="G20" s="1">
        <v>1</v>
      </c>
      <c r="H20" s="1">
        <v>0</v>
      </c>
      <c r="I20" s="1">
        <f t="shared" ref="I20:I31" si="13">(H20/49.7)*100</f>
        <v>0</v>
      </c>
      <c r="J20" s="1"/>
      <c r="K20" s="1"/>
      <c r="L20" s="1" t="s">
        <v>12</v>
      </c>
      <c r="M20" s="1">
        <f t="shared" ref="M20:O20" si="14">M15</f>
        <v>33.06818181818182</v>
      </c>
      <c r="N20" s="1">
        <f t="shared" si="14"/>
        <v>18.153409090909093</v>
      </c>
      <c r="O20" s="1">
        <f t="shared" si="14"/>
        <v>48.778409090909093</v>
      </c>
      <c r="P20" s="1"/>
      <c r="Q20" s="1"/>
      <c r="R20" s="1">
        <f>TTEST(M10:M13,R10:R13,2,2)</f>
        <v>4.3751595995154347E-4</v>
      </c>
      <c r="S20" s="1">
        <f t="shared" ref="S20" si="15">TTEST(N10:N13,S10:S13,2,2)</f>
        <v>0.25540987536976595</v>
      </c>
      <c r="T20" s="1">
        <f>TTEST(O10:O13,T10:T13,2,2)</f>
        <v>4.4458688263697647E-3</v>
      </c>
      <c r="U20" s="1"/>
      <c r="V20" s="1"/>
      <c r="W20" s="1"/>
      <c r="X20" s="1"/>
      <c r="Y20" s="1"/>
      <c r="Z20" s="1"/>
      <c r="AA20" s="1"/>
      <c r="AB20" s="1"/>
    </row>
    <row r="21" spans="1:28" x14ac:dyDescent="0.25">
      <c r="A21" s="1"/>
      <c r="B21" s="1">
        <v>2</v>
      </c>
      <c r="C21" s="1">
        <v>0</v>
      </c>
      <c r="D21" s="1">
        <f t="shared" si="12"/>
        <v>0</v>
      </c>
      <c r="E21" s="1"/>
      <c r="F21" s="1"/>
      <c r="G21" s="1">
        <v>2</v>
      </c>
      <c r="H21" s="1">
        <v>0</v>
      </c>
      <c r="I21" s="1">
        <f t="shared" si="13"/>
        <v>0</v>
      </c>
      <c r="J21" s="1"/>
      <c r="K21" s="1"/>
      <c r="L21" s="1" t="s">
        <v>13</v>
      </c>
      <c r="M21" s="1">
        <f t="shared" ref="M21:O21" si="16">R15</f>
        <v>86.607142857142861</v>
      </c>
      <c r="N21" s="1">
        <f t="shared" si="16"/>
        <v>5.9523809523809526</v>
      </c>
      <c r="O21" s="1">
        <f t="shared" si="16"/>
        <v>7.4404761904761916</v>
      </c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x14ac:dyDescent="0.25">
      <c r="A22" s="1"/>
      <c r="B22" s="1">
        <v>3</v>
      </c>
      <c r="C22" s="1">
        <v>20.8</v>
      </c>
      <c r="D22" s="1">
        <f t="shared" si="12"/>
        <v>41.851106639839031</v>
      </c>
      <c r="E22" s="1"/>
      <c r="F22" s="1"/>
      <c r="G22" s="1">
        <v>3</v>
      </c>
      <c r="H22" s="1">
        <v>0</v>
      </c>
      <c r="I22" s="1">
        <f t="shared" si="13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x14ac:dyDescent="0.25">
      <c r="A23" s="1"/>
      <c r="B23" s="1">
        <v>4</v>
      </c>
      <c r="C23" s="1">
        <v>0</v>
      </c>
      <c r="D23" s="1">
        <f t="shared" si="12"/>
        <v>0</v>
      </c>
      <c r="E23" s="1"/>
      <c r="F23" s="1"/>
      <c r="G23" s="1">
        <v>4</v>
      </c>
      <c r="H23" s="1">
        <v>0</v>
      </c>
      <c r="I23" s="1">
        <f t="shared" si="13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x14ac:dyDescent="0.25">
      <c r="A24" s="1"/>
      <c r="B24" s="1">
        <v>5</v>
      </c>
      <c r="C24" s="1">
        <v>0</v>
      </c>
      <c r="D24" s="1">
        <f t="shared" si="12"/>
        <v>0</v>
      </c>
      <c r="E24" s="1"/>
      <c r="F24" s="1"/>
      <c r="G24" s="1">
        <v>5</v>
      </c>
      <c r="H24" s="1">
        <v>0</v>
      </c>
      <c r="I24" s="1">
        <f t="shared" si="13"/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x14ac:dyDescent="0.25">
      <c r="A25" s="1"/>
      <c r="B25" s="1">
        <v>6</v>
      </c>
      <c r="C25" s="1">
        <v>27.8</v>
      </c>
      <c r="D25" s="1">
        <f t="shared" si="12"/>
        <v>55.935613682092558</v>
      </c>
      <c r="E25" s="1"/>
      <c r="F25" s="1"/>
      <c r="G25" s="1">
        <v>6</v>
      </c>
      <c r="H25" s="1">
        <v>0</v>
      </c>
      <c r="I25" s="1">
        <f t="shared" si="13"/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x14ac:dyDescent="0.25">
      <c r="A26" s="1"/>
      <c r="B26" s="1">
        <v>7</v>
      </c>
      <c r="C26" s="1">
        <v>14</v>
      </c>
      <c r="D26" s="1">
        <f t="shared" si="12"/>
        <v>28.169014084507037</v>
      </c>
      <c r="E26" s="1"/>
      <c r="F26" s="1"/>
      <c r="G26" s="1">
        <v>7</v>
      </c>
      <c r="H26" s="1">
        <v>4.4000000000000004</v>
      </c>
      <c r="I26" s="1">
        <f t="shared" si="13"/>
        <v>8.8531187122736412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x14ac:dyDescent="0.25">
      <c r="A27" s="1"/>
      <c r="B27" s="1">
        <v>8</v>
      </c>
      <c r="C27" s="1">
        <v>0</v>
      </c>
      <c r="D27" s="1">
        <f t="shared" si="12"/>
        <v>0</v>
      </c>
      <c r="E27" s="1"/>
      <c r="F27" s="1"/>
      <c r="G27" s="1">
        <v>8</v>
      </c>
      <c r="H27" s="1">
        <v>6.2</v>
      </c>
      <c r="I27" s="1">
        <f t="shared" si="13"/>
        <v>12.474849094567404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x14ac:dyDescent="0.25">
      <c r="A28" s="1"/>
      <c r="B28" s="1">
        <v>9</v>
      </c>
      <c r="C28" s="1">
        <v>13.1</v>
      </c>
      <c r="D28" s="1">
        <f t="shared" si="12"/>
        <v>26.358148893360156</v>
      </c>
      <c r="E28" s="1"/>
      <c r="F28" s="1"/>
      <c r="G28" s="1">
        <v>9</v>
      </c>
      <c r="H28" s="1">
        <v>0</v>
      </c>
      <c r="I28" s="1">
        <f t="shared" si="13"/>
        <v>0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x14ac:dyDescent="0.25">
      <c r="A29" s="1"/>
      <c r="B29" s="1">
        <v>10</v>
      </c>
      <c r="C29" s="1">
        <v>6.6</v>
      </c>
      <c r="D29" s="1">
        <f t="shared" si="12"/>
        <v>13.279678068410462</v>
      </c>
      <c r="E29" s="1"/>
      <c r="F29" s="1"/>
      <c r="G29" s="1">
        <v>10</v>
      </c>
      <c r="H29" s="1">
        <v>0</v>
      </c>
      <c r="I29" s="1">
        <f t="shared" si="13"/>
        <v>0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x14ac:dyDescent="0.25">
      <c r="A30" s="1"/>
      <c r="B30" s="1">
        <v>11</v>
      </c>
      <c r="C30" s="1">
        <v>0</v>
      </c>
      <c r="D30" s="1">
        <f t="shared" si="12"/>
        <v>0</v>
      </c>
      <c r="E30" s="1"/>
      <c r="F30" s="1"/>
      <c r="G30" s="1">
        <v>11</v>
      </c>
      <c r="H30" s="1">
        <v>0</v>
      </c>
      <c r="I30" s="1">
        <f t="shared" si="13"/>
        <v>0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x14ac:dyDescent="0.25">
      <c r="A31" s="1"/>
      <c r="B31" s="1">
        <v>12</v>
      </c>
      <c r="C31" s="1">
        <v>4.3</v>
      </c>
      <c r="D31" s="1">
        <f t="shared" si="12"/>
        <v>8.6519114688128766</v>
      </c>
      <c r="E31" s="1"/>
      <c r="F31" s="1"/>
      <c r="G31" s="1">
        <v>12</v>
      </c>
      <c r="H31" s="1">
        <v>0</v>
      </c>
      <c r="I31" s="1">
        <f t="shared" si="13"/>
        <v>0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x14ac:dyDescent="0.25">
      <c r="A32" s="1"/>
      <c r="B32" s="1">
        <v>13</v>
      </c>
      <c r="C32" s="1">
        <v>22.3</v>
      </c>
      <c r="D32" s="1">
        <f t="shared" si="12"/>
        <v>44.8692152917505</v>
      </c>
      <c r="E32" s="1"/>
      <c r="F32" s="1"/>
      <c r="G32" s="1">
        <v>13</v>
      </c>
      <c r="H32" s="1">
        <v>0</v>
      </c>
      <c r="I32" s="1">
        <f>(H32/49.7)*100</f>
        <v>0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x14ac:dyDescent="0.25">
      <c r="A33" s="1"/>
      <c r="B33" s="1">
        <v>14</v>
      </c>
      <c r="C33" s="1">
        <v>0</v>
      </c>
      <c r="D33" s="1">
        <f t="shared" si="12"/>
        <v>0</v>
      </c>
      <c r="E33" s="1"/>
      <c r="F33" s="1"/>
      <c r="G33" s="1">
        <v>14</v>
      </c>
      <c r="H33" s="1">
        <v>0</v>
      </c>
      <c r="I33" s="1">
        <f>(H33/49.7)*100</f>
        <v>0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x14ac:dyDescent="0.25">
      <c r="A34" s="1"/>
      <c r="B34" s="1">
        <v>15</v>
      </c>
      <c r="C34" s="1">
        <v>0</v>
      </c>
      <c r="D34" s="1">
        <f t="shared" si="12"/>
        <v>0</v>
      </c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x14ac:dyDescent="0.25">
      <c r="A35" s="1"/>
      <c r="B35" s="1">
        <v>16</v>
      </c>
      <c r="C35" s="1">
        <v>0</v>
      </c>
      <c r="D35" s="1">
        <f t="shared" si="12"/>
        <v>0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:28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28" x14ac:dyDescent="0.25">
      <c r="A37" s="1" t="s">
        <v>0</v>
      </c>
      <c r="B37" s="1" t="s">
        <v>1</v>
      </c>
      <c r="C37" s="2" t="s">
        <v>2</v>
      </c>
      <c r="D37" s="2" t="s">
        <v>3</v>
      </c>
      <c r="E37" s="1"/>
      <c r="F37" s="1" t="s">
        <v>0</v>
      </c>
      <c r="G37" s="1" t="s">
        <v>1</v>
      </c>
      <c r="H37" s="2" t="s">
        <v>2</v>
      </c>
      <c r="I37" s="2" t="s">
        <v>3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2"/>
      <c r="U37" s="1"/>
      <c r="V37" s="1"/>
      <c r="W37" s="1"/>
      <c r="X37" s="1"/>
      <c r="Y37" s="1"/>
      <c r="Z37" s="1"/>
      <c r="AA37" s="1"/>
      <c r="AB37" s="1"/>
    </row>
    <row r="38" spans="1:28" x14ac:dyDescent="0.25">
      <c r="A38" s="1">
        <v>3</v>
      </c>
      <c r="B38" s="1">
        <v>1</v>
      </c>
      <c r="C38" s="1">
        <v>20.8</v>
      </c>
      <c r="D38" s="1">
        <f t="shared" ref="D38:D48" si="17">(C38/49.7)*100</f>
        <v>41.851106639839031</v>
      </c>
      <c r="E38" s="1"/>
      <c r="F38" s="1">
        <v>3</v>
      </c>
      <c r="G38" s="1">
        <v>1</v>
      </c>
      <c r="H38" s="1">
        <v>0</v>
      </c>
      <c r="I38" s="1">
        <f t="shared" ref="I38:I50" si="18">(H38/49.7)*100</f>
        <v>0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2"/>
      <c r="U38" s="1"/>
      <c r="V38" s="1"/>
      <c r="W38" s="1"/>
      <c r="X38" s="1"/>
      <c r="Y38" s="1"/>
      <c r="Z38" s="1"/>
      <c r="AA38" s="1"/>
      <c r="AB38" s="1"/>
    </row>
    <row r="39" spans="1:28" x14ac:dyDescent="0.25">
      <c r="A39" s="1"/>
      <c r="B39" s="1">
        <v>2</v>
      </c>
      <c r="C39" s="1">
        <v>4.9000000000000004</v>
      </c>
      <c r="D39" s="1">
        <f t="shared" si="17"/>
        <v>9.8591549295774659</v>
      </c>
      <c r="E39" s="1"/>
      <c r="F39" s="1"/>
      <c r="G39" s="1">
        <v>2</v>
      </c>
      <c r="H39" s="1">
        <v>0</v>
      </c>
      <c r="I39" s="1">
        <f t="shared" si="18"/>
        <v>0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2"/>
      <c r="U39" s="1"/>
      <c r="V39" s="1"/>
      <c r="W39" s="1"/>
      <c r="X39" s="1"/>
      <c r="Y39" s="1"/>
      <c r="Z39" s="1"/>
      <c r="AA39" s="1"/>
      <c r="AB39" s="1"/>
    </row>
    <row r="40" spans="1:28" x14ac:dyDescent="0.25">
      <c r="A40" s="1"/>
      <c r="B40" s="1">
        <v>3</v>
      </c>
      <c r="C40" s="1">
        <v>2</v>
      </c>
      <c r="D40" s="1">
        <f t="shared" si="17"/>
        <v>4.0241448692152915</v>
      </c>
      <c r="E40" s="1"/>
      <c r="F40" s="1"/>
      <c r="G40" s="1">
        <v>3</v>
      </c>
      <c r="H40" s="1">
        <v>0</v>
      </c>
      <c r="I40" s="1">
        <f t="shared" si="18"/>
        <v>0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x14ac:dyDescent="0.25">
      <c r="A41" s="1"/>
      <c r="B41" s="1">
        <v>4</v>
      </c>
      <c r="C41" s="1">
        <v>24</v>
      </c>
      <c r="D41" s="1">
        <f t="shared" si="17"/>
        <v>48.289738430583498</v>
      </c>
      <c r="E41" s="1"/>
      <c r="F41" s="1"/>
      <c r="G41" s="1">
        <v>4</v>
      </c>
      <c r="H41" s="1">
        <v>0</v>
      </c>
      <c r="I41" s="1">
        <f t="shared" si="18"/>
        <v>0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x14ac:dyDescent="0.25">
      <c r="A42" s="1"/>
      <c r="B42" s="1">
        <v>5</v>
      </c>
      <c r="C42" s="1">
        <v>0</v>
      </c>
      <c r="D42" s="1">
        <f t="shared" si="17"/>
        <v>0</v>
      </c>
      <c r="E42" s="1"/>
      <c r="F42" s="1"/>
      <c r="G42" s="1">
        <v>5</v>
      </c>
      <c r="H42" s="1">
        <v>0</v>
      </c>
      <c r="I42" s="1">
        <f t="shared" si="18"/>
        <v>0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x14ac:dyDescent="0.25">
      <c r="A43" s="1"/>
      <c r="B43" s="1">
        <v>6</v>
      </c>
      <c r="C43" s="1">
        <v>0</v>
      </c>
      <c r="D43" s="1">
        <f t="shared" si="17"/>
        <v>0</v>
      </c>
      <c r="E43" s="1"/>
      <c r="F43" s="1"/>
      <c r="G43" s="1">
        <v>6</v>
      </c>
      <c r="H43" s="1">
        <v>0</v>
      </c>
      <c r="I43" s="1">
        <f t="shared" si="18"/>
        <v>0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x14ac:dyDescent="0.25">
      <c r="A44" s="1"/>
      <c r="B44" s="1">
        <v>7</v>
      </c>
      <c r="C44" s="1">
        <v>3.6</v>
      </c>
      <c r="D44" s="1">
        <f t="shared" si="17"/>
        <v>7.2434607645875255</v>
      </c>
      <c r="E44" s="1"/>
      <c r="F44" s="1"/>
      <c r="G44" s="1">
        <v>7</v>
      </c>
      <c r="H44" s="1">
        <v>0</v>
      </c>
      <c r="I44" s="1">
        <f t="shared" si="18"/>
        <v>0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x14ac:dyDescent="0.25">
      <c r="A45" s="1"/>
      <c r="B45" s="1">
        <v>8</v>
      </c>
      <c r="C45" s="1">
        <v>19.100000000000001</v>
      </c>
      <c r="D45" s="1">
        <f t="shared" si="17"/>
        <v>38.430583501006041</v>
      </c>
      <c r="E45" s="1"/>
      <c r="F45" s="1"/>
      <c r="G45" s="1">
        <v>8</v>
      </c>
      <c r="H45" s="1">
        <v>0</v>
      </c>
      <c r="I45" s="1">
        <f t="shared" si="18"/>
        <v>0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x14ac:dyDescent="0.25">
      <c r="A46" s="1"/>
      <c r="B46" s="1">
        <v>9</v>
      </c>
      <c r="C46" s="1">
        <v>5.0999999999999996</v>
      </c>
      <c r="D46" s="1">
        <f t="shared" si="17"/>
        <v>10.261569416498993</v>
      </c>
      <c r="E46" s="1"/>
      <c r="F46" s="1"/>
      <c r="G46" s="1">
        <v>9</v>
      </c>
      <c r="H46" s="1">
        <v>0</v>
      </c>
      <c r="I46" s="1">
        <f t="shared" si="18"/>
        <v>0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x14ac:dyDescent="0.25">
      <c r="A47" s="1"/>
      <c r="B47" s="1">
        <v>10</v>
      </c>
      <c r="C47" s="1">
        <v>0</v>
      </c>
      <c r="D47" s="1">
        <f t="shared" si="17"/>
        <v>0</v>
      </c>
      <c r="E47" s="1"/>
      <c r="F47" s="1"/>
      <c r="G47" s="1">
        <v>10</v>
      </c>
      <c r="H47" s="1">
        <v>0</v>
      </c>
      <c r="I47" s="1">
        <f t="shared" si="18"/>
        <v>0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x14ac:dyDescent="0.25">
      <c r="A48" s="1"/>
      <c r="B48" s="1">
        <v>11</v>
      </c>
      <c r="C48" s="1">
        <v>3.6</v>
      </c>
      <c r="D48" s="1">
        <f t="shared" si="17"/>
        <v>7.2434607645875255</v>
      </c>
      <c r="E48" s="1"/>
      <c r="F48" s="1"/>
      <c r="G48" s="1">
        <v>11</v>
      </c>
      <c r="H48" s="1">
        <v>0</v>
      </c>
      <c r="I48" s="1">
        <f t="shared" si="18"/>
        <v>0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x14ac:dyDescent="0.25">
      <c r="A49" s="1"/>
      <c r="B49" s="1"/>
      <c r="C49" s="1"/>
      <c r="D49" s="1"/>
      <c r="E49" s="1"/>
      <c r="F49" s="1"/>
      <c r="G49" s="1">
        <v>12</v>
      </c>
      <c r="H49" s="1">
        <v>0</v>
      </c>
      <c r="I49" s="1">
        <f t="shared" si="18"/>
        <v>0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x14ac:dyDescent="0.25">
      <c r="A50" s="1"/>
      <c r="B50" s="1"/>
      <c r="C50" s="1"/>
      <c r="D50" s="1"/>
      <c r="E50" s="1"/>
      <c r="F50" s="1"/>
      <c r="G50" s="1">
        <v>13</v>
      </c>
      <c r="H50" s="1">
        <v>0</v>
      </c>
      <c r="I50" s="1">
        <f t="shared" si="18"/>
        <v>0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28" x14ac:dyDescent="0.25">
      <c r="A57" s="1" t="s">
        <v>0</v>
      </c>
      <c r="B57" s="1" t="s">
        <v>1</v>
      </c>
      <c r="C57" s="2" t="s">
        <v>2</v>
      </c>
      <c r="D57" s="2" t="s">
        <v>3</v>
      </c>
      <c r="E57" s="1"/>
      <c r="F57" s="1" t="s">
        <v>0</v>
      </c>
      <c r="G57" s="1" t="s">
        <v>1</v>
      </c>
      <c r="H57" s="2" t="s">
        <v>2</v>
      </c>
      <c r="I57" s="2" t="s">
        <v>3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x14ac:dyDescent="0.25">
      <c r="A58" s="1">
        <v>4</v>
      </c>
      <c r="B58" s="1">
        <v>1</v>
      </c>
      <c r="C58" s="1">
        <v>12.5</v>
      </c>
      <c r="D58" s="1">
        <f t="shared" ref="D58:D67" si="19">(C58/49.7)*100</f>
        <v>25.150905432595572</v>
      </c>
      <c r="E58" s="1"/>
      <c r="F58" s="1">
        <v>4</v>
      </c>
      <c r="G58" s="1">
        <v>1</v>
      </c>
      <c r="H58" s="1">
        <v>0</v>
      </c>
      <c r="I58" s="1">
        <f t="shared" ref="I58:I69" si="20">(H58/49.7)*100</f>
        <v>0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x14ac:dyDescent="0.25">
      <c r="A59" s="1"/>
      <c r="B59" s="1">
        <v>2</v>
      </c>
      <c r="C59" s="1">
        <v>5</v>
      </c>
      <c r="D59" s="1">
        <f t="shared" si="19"/>
        <v>10.060362173038229</v>
      </c>
      <c r="E59" s="1"/>
      <c r="F59" s="1"/>
      <c r="G59" s="1">
        <v>2</v>
      </c>
      <c r="H59" s="1">
        <v>0</v>
      </c>
      <c r="I59" s="1">
        <f t="shared" si="20"/>
        <v>0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x14ac:dyDescent="0.25">
      <c r="A60" s="1"/>
      <c r="B60" s="1">
        <v>3</v>
      </c>
      <c r="C60" s="1">
        <v>4.8</v>
      </c>
      <c r="D60" s="1">
        <f t="shared" si="19"/>
        <v>9.6579476861166995</v>
      </c>
      <c r="E60" s="1"/>
      <c r="F60" s="1"/>
      <c r="G60" s="1">
        <v>3</v>
      </c>
      <c r="H60" s="1">
        <v>0</v>
      </c>
      <c r="I60" s="1">
        <f t="shared" si="20"/>
        <v>0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x14ac:dyDescent="0.25">
      <c r="A61" s="1"/>
      <c r="B61" s="1">
        <v>4</v>
      </c>
      <c r="C61" s="1">
        <v>3.8</v>
      </c>
      <c r="D61" s="1">
        <f t="shared" si="19"/>
        <v>7.6458752515090529</v>
      </c>
      <c r="E61" s="1"/>
      <c r="F61" s="1"/>
      <c r="G61" s="1">
        <v>4</v>
      </c>
      <c r="H61" s="1">
        <v>0</v>
      </c>
      <c r="I61" s="1">
        <f t="shared" si="20"/>
        <v>0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x14ac:dyDescent="0.25">
      <c r="A62" s="1"/>
      <c r="B62" s="1">
        <v>5</v>
      </c>
      <c r="C62" s="1">
        <v>0</v>
      </c>
      <c r="D62" s="1">
        <f t="shared" si="19"/>
        <v>0</v>
      </c>
      <c r="E62" s="1"/>
      <c r="F62" s="1"/>
      <c r="G62" s="1">
        <v>5</v>
      </c>
      <c r="H62" s="1">
        <v>0</v>
      </c>
      <c r="I62" s="1">
        <f t="shared" si="20"/>
        <v>0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x14ac:dyDescent="0.25">
      <c r="A63" s="1"/>
      <c r="B63" s="1">
        <v>6</v>
      </c>
      <c r="C63" s="1">
        <v>17.399999999999999</v>
      </c>
      <c r="D63" s="1">
        <f t="shared" si="19"/>
        <v>35.010060362173036</v>
      </c>
      <c r="E63" s="1"/>
      <c r="F63" s="1"/>
      <c r="G63" s="1">
        <v>6</v>
      </c>
      <c r="H63" s="1">
        <v>0</v>
      </c>
      <c r="I63" s="1">
        <f t="shared" si="20"/>
        <v>0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x14ac:dyDescent="0.25">
      <c r="A64" s="1"/>
      <c r="B64" s="1">
        <v>7</v>
      </c>
      <c r="C64" s="1">
        <v>13</v>
      </c>
      <c r="D64" s="1">
        <f t="shared" si="19"/>
        <v>26.156941649899395</v>
      </c>
      <c r="E64" s="1"/>
      <c r="F64" s="1"/>
      <c r="G64" s="1">
        <v>7</v>
      </c>
      <c r="H64" s="1">
        <v>0</v>
      </c>
      <c r="I64" s="1">
        <f t="shared" si="20"/>
        <v>0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x14ac:dyDescent="0.25">
      <c r="A65" s="1"/>
      <c r="B65" s="1">
        <v>8</v>
      </c>
      <c r="C65" s="1">
        <v>0</v>
      </c>
      <c r="D65" s="1">
        <f t="shared" si="19"/>
        <v>0</v>
      </c>
      <c r="E65" s="1"/>
      <c r="F65" s="1"/>
      <c r="G65" s="1">
        <v>8</v>
      </c>
      <c r="H65" s="1">
        <v>3.1</v>
      </c>
      <c r="I65" s="1">
        <f t="shared" si="20"/>
        <v>6.2374245472837018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x14ac:dyDescent="0.25">
      <c r="A66" s="1"/>
      <c r="B66" s="1">
        <v>9</v>
      </c>
      <c r="C66" s="1">
        <v>0</v>
      </c>
      <c r="D66" s="1">
        <f t="shared" si="19"/>
        <v>0</v>
      </c>
      <c r="E66" s="1"/>
      <c r="F66" s="1"/>
      <c r="G66" s="1">
        <v>9</v>
      </c>
      <c r="H66" s="1">
        <v>4.5999999999999996</v>
      </c>
      <c r="I66" s="1">
        <f t="shared" si="20"/>
        <v>9.2555331991951686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x14ac:dyDescent="0.25">
      <c r="A67" s="1"/>
      <c r="B67" s="1">
        <v>10</v>
      </c>
      <c r="C67" s="1">
        <v>4.4000000000000004</v>
      </c>
      <c r="D67" s="1">
        <f t="shared" si="19"/>
        <v>8.8531187122736412</v>
      </c>
      <c r="E67" s="1"/>
      <c r="F67" s="1"/>
      <c r="G67" s="1">
        <v>10</v>
      </c>
      <c r="H67" s="1">
        <v>8.8000000000000007</v>
      </c>
      <c r="I67" s="1">
        <f t="shared" si="20"/>
        <v>17.706237424547282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x14ac:dyDescent="0.25">
      <c r="A68" s="1"/>
      <c r="B68" s="1"/>
      <c r="C68" s="1"/>
      <c r="D68" s="1"/>
      <c r="E68" s="1"/>
      <c r="F68" s="1"/>
      <c r="G68" s="1">
        <v>11</v>
      </c>
      <c r="H68" s="1">
        <v>0</v>
      </c>
      <c r="I68" s="1">
        <f t="shared" si="20"/>
        <v>0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x14ac:dyDescent="0.25">
      <c r="A69" s="1"/>
      <c r="B69" s="1"/>
      <c r="C69" s="1"/>
      <c r="D69" s="1"/>
      <c r="E69" s="1"/>
      <c r="F69" s="1"/>
      <c r="G69" s="1">
        <v>12</v>
      </c>
      <c r="H69" s="1">
        <v>0</v>
      </c>
      <c r="I69" s="1">
        <f t="shared" si="20"/>
        <v>0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</sheetData>
  <phoneticPr fontId="1"/>
  <pageMargins left="0.7" right="0.7" top="0.75" bottom="0.75" header="0.3" footer="0.3"/>
  <pageSetup paperSize="9" scale="60" fitToHeight="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</dc:creator>
  <cp:lastModifiedBy>Microsoft Office ユーザー</cp:lastModifiedBy>
  <cp:lastPrinted>2018-06-30T02:04:31Z</cp:lastPrinted>
  <dcterms:created xsi:type="dcterms:W3CDTF">2018-06-29T15:00:25Z</dcterms:created>
  <dcterms:modified xsi:type="dcterms:W3CDTF">2018-07-23T13:17:04Z</dcterms:modified>
</cp:coreProperties>
</file>