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_Paper 4, Presyn Protein Synth\DATA FILES\FILES BY FIG\"/>
    </mc:Choice>
  </mc:AlternateContent>
  <bookViews>
    <workbookView xWindow="0" yWindow="0" windowWidth="15229" windowHeight="7173"/>
  </bookViews>
  <sheets>
    <sheet name="Fig 7 A1, 100Hz" sheetId="6" r:id="rId1"/>
    <sheet name="Fig. 7 A2,A3,A4, 100 Hz" sheetId="1" r:id="rId2"/>
    <sheet name="Fig 7 B1" sheetId="4" r:id="rId3"/>
    <sheet name="Fig 7 B2,B3,B4, 200 Hz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5" i="6" l="1"/>
  <c r="AU5" i="6"/>
  <c r="AJ404" i="6" l="1"/>
  <c r="AJ403" i="6"/>
  <c r="AJ402" i="6"/>
  <c r="AJ401" i="6"/>
  <c r="AJ400" i="6"/>
  <c r="AJ399" i="6"/>
  <c r="AJ398" i="6"/>
  <c r="AJ397" i="6"/>
  <c r="AJ396" i="6"/>
  <c r="AJ395" i="6"/>
  <c r="AJ394" i="6"/>
  <c r="AJ393" i="6"/>
  <c r="AJ392" i="6"/>
  <c r="AJ391" i="6"/>
  <c r="AJ390" i="6"/>
  <c r="AJ389" i="6"/>
  <c r="AJ388" i="6"/>
  <c r="AJ387" i="6"/>
  <c r="AJ386" i="6"/>
  <c r="AJ385" i="6"/>
  <c r="AJ384" i="6"/>
  <c r="AJ383" i="6"/>
  <c r="AJ382" i="6"/>
  <c r="AJ381" i="6"/>
  <c r="AJ380" i="6"/>
  <c r="AJ379" i="6"/>
  <c r="AJ378" i="6"/>
  <c r="AJ377" i="6"/>
  <c r="AJ376" i="6"/>
  <c r="AJ375" i="6"/>
  <c r="AJ374" i="6"/>
  <c r="AJ373" i="6"/>
  <c r="AJ372" i="6"/>
  <c r="AJ371" i="6"/>
  <c r="AJ370" i="6"/>
  <c r="AJ369" i="6"/>
  <c r="AJ368" i="6"/>
  <c r="AJ367" i="6"/>
  <c r="AJ366" i="6"/>
  <c r="AJ365" i="6"/>
  <c r="AJ364" i="6"/>
  <c r="AJ363" i="6"/>
  <c r="AJ362" i="6"/>
  <c r="AJ361" i="6"/>
  <c r="AJ360" i="6"/>
  <c r="AJ359" i="6"/>
  <c r="AJ358" i="6"/>
  <c r="AJ357" i="6"/>
  <c r="AJ356" i="6"/>
  <c r="AJ355" i="6"/>
  <c r="AJ354" i="6"/>
  <c r="AJ353" i="6"/>
  <c r="AJ352" i="6"/>
  <c r="AJ351" i="6"/>
  <c r="AJ350" i="6"/>
  <c r="AJ349" i="6"/>
  <c r="AJ348" i="6"/>
  <c r="AJ347" i="6"/>
  <c r="AJ346" i="6"/>
  <c r="AJ345" i="6"/>
  <c r="AJ344" i="6"/>
  <c r="AJ343" i="6"/>
  <c r="AJ342" i="6"/>
  <c r="AJ341" i="6"/>
  <c r="AJ340" i="6"/>
  <c r="AJ339" i="6"/>
  <c r="AJ338" i="6"/>
  <c r="AJ337" i="6"/>
  <c r="AJ336" i="6"/>
  <c r="AJ335" i="6"/>
  <c r="AJ334" i="6"/>
  <c r="AJ333" i="6"/>
  <c r="AJ332" i="6"/>
  <c r="AJ331" i="6"/>
  <c r="AJ330" i="6"/>
  <c r="AJ329" i="6"/>
  <c r="AJ328" i="6"/>
  <c r="AJ327" i="6"/>
  <c r="AJ326" i="6"/>
  <c r="AJ325" i="6"/>
  <c r="AJ324" i="6"/>
  <c r="AJ323" i="6"/>
  <c r="AJ322" i="6"/>
  <c r="AJ321" i="6"/>
  <c r="AJ320" i="6"/>
  <c r="AJ319" i="6"/>
  <c r="AJ318" i="6"/>
  <c r="AJ317" i="6"/>
  <c r="AJ316" i="6"/>
  <c r="AJ315" i="6"/>
  <c r="AJ314" i="6"/>
  <c r="AJ313" i="6"/>
  <c r="AJ312" i="6"/>
  <c r="AJ311" i="6"/>
  <c r="AJ310" i="6"/>
  <c r="AJ309" i="6"/>
  <c r="AJ308" i="6"/>
  <c r="AJ307" i="6"/>
  <c r="AJ306" i="6"/>
  <c r="AJ305" i="6"/>
  <c r="AJ304" i="6"/>
  <c r="AJ303" i="6"/>
  <c r="AJ302" i="6"/>
  <c r="AJ301" i="6"/>
  <c r="AJ300" i="6"/>
  <c r="AJ299" i="6"/>
  <c r="AJ298" i="6"/>
  <c r="AJ297" i="6"/>
  <c r="AJ296" i="6"/>
  <c r="AJ295" i="6"/>
  <c r="AJ294" i="6"/>
  <c r="AJ293" i="6"/>
  <c r="AJ292" i="6"/>
  <c r="AJ291" i="6"/>
  <c r="AJ290" i="6"/>
  <c r="AJ289" i="6"/>
  <c r="AJ288" i="6"/>
  <c r="AJ287" i="6"/>
  <c r="AJ286" i="6"/>
  <c r="AJ285" i="6"/>
  <c r="AJ284" i="6"/>
  <c r="AJ283" i="6"/>
  <c r="AJ282" i="6"/>
  <c r="AJ281" i="6"/>
  <c r="AJ280" i="6"/>
  <c r="AJ279" i="6"/>
  <c r="AJ278" i="6"/>
  <c r="AJ277" i="6"/>
  <c r="AJ276" i="6"/>
  <c r="AJ275" i="6"/>
  <c r="AJ274" i="6"/>
  <c r="AJ273" i="6"/>
  <c r="AJ272" i="6"/>
  <c r="AJ271" i="6"/>
  <c r="AJ270" i="6"/>
  <c r="AJ269" i="6"/>
  <c r="AJ268" i="6"/>
  <c r="AJ267" i="6"/>
  <c r="AJ266" i="6"/>
  <c r="AJ265" i="6"/>
  <c r="AJ264" i="6"/>
  <c r="AJ263" i="6"/>
  <c r="AJ262" i="6"/>
  <c r="AJ261" i="6"/>
  <c r="AJ260" i="6"/>
  <c r="AJ259" i="6"/>
  <c r="AJ258" i="6"/>
  <c r="AJ257" i="6"/>
  <c r="AJ256" i="6"/>
  <c r="AJ255" i="6"/>
  <c r="AJ254" i="6"/>
  <c r="AJ253" i="6"/>
  <c r="AJ252" i="6"/>
  <c r="AJ251" i="6"/>
  <c r="AJ250" i="6"/>
  <c r="AJ249" i="6"/>
  <c r="AJ248" i="6"/>
  <c r="AJ247" i="6"/>
  <c r="AJ246" i="6"/>
  <c r="AJ245" i="6"/>
  <c r="AJ244" i="6"/>
  <c r="AJ243" i="6"/>
  <c r="AJ242" i="6"/>
  <c r="AJ241" i="6"/>
  <c r="AJ240" i="6"/>
  <c r="AJ239" i="6"/>
  <c r="AJ238" i="6"/>
  <c r="AJ237" i="6"/>
  <c r="AJ236" i="6"/>
  <c r="AJ235" i="6"/>
  <c r="AJ234" i="6"/>
  <c r="AJ233" i="6"/>
  <c r="AJ232" i="6"/>
  <c r="AJ231" i="6"/>
  <c r="AJ230" i="6"/>
  <c r="AJ229" i="6"/>
  <c r="AJ228" i="6"/>
  <c r="AJ227" i="6"/>
  <c r="AJ226" i="6"/>
  <c r="AJ225" i="6"/>
  <c r="AJ224" i="6"/>
  <c r="AJ223" i="6"/>
  <c r="AJ222" i="6"/>
  <c r="AJ221" i="6"/>
  <c r="AJ220" i="6"/>
  <c r="AJ219" i="6"/>
  <c r="AJ218" i="6"/>
  <c r="AJ217" i="6"/>
  <c r="AJ216" i="6"/>
  <c r="AJ215" i="6"/>
  <c r="AJ214" i="6"/>
  <c r="AJ213" i="6"/>
  <c r="AJ212" i="6"/>
  <c r="AJ211" i="6"/>
  <c r="AJ210" i="6"/>
  <c r="AJ209" i="6"/>
  <c r="AJ208" i="6"/>
  <c r="AJ207" i="6"/>
  <c r="AJ206" i="6"/>
  <c r="AJ205" i="6"/>
  <c r="AJ204" i="6"/>
  <c r="AJ203" i="6"/>
  <c r="AJ202" i="6"/>
  <c r="AJ201" i="6"/>
  <c r="AJ200" i="6"/>
  <c r="AJ199" i="6"/>
  <c r="AJ198" i="6"/>
  <c r="AJ197" i="6"/>
  <c r="AJ196" i="6"/>
  <c r="AJ195" i="6"/>
  <c r="AJ194" i="6"/>
  <c r="AJ193" i="6"/>
  <c r="AJ192" i="6"/>
  <c r="AJ191" i="6"/>
  <c r="AJ190" i="6"/>
  <c r="AJ189" i="6"/>
  <c r="AJ188" i="6"/>
  <c r="AJ187" i="6"/>
  <c r="AJ186" i="6"/>
  <c r="AJ185" i="6"/>
  <c r="AJ184" i="6"/>
  <c r="AJ183" i="6"/>
  <c r="AJ182" i="6"/>
  <c r="AJ181" i="6"/>
  <c r="AJ180" i="6"/>
  <c r="AJ179" i="6"/>
  <c r="AJ178" i="6"/>
  <c r="AJ177" i="6"/>
  <c r="AJ176" i="6"/>
  <c r="AJ175" i="6"/>
  <c r="AJ174" i="6"/>
  <c r="AJ173" i="6"/>
  <c r="AJ172" i="6"/>
  <c r="AJ171" i="6"/>
  <c r="AJ170" i="6"/>
  <c r="AJ169" i="6"/>
  <c r="AJ168" i="6"/>
  <c r="AJ167" i="6"/>
  <c r="AJ166" i="6"/>
  <c r="AJ165" i="6"/>
  <c r="AJ164" i="6"/>
  <c r="AJ163" i="6"/>
  <c r="AJ162" i="6"/>
  <c r="AJ161" i="6"/>
  <c r="AJ160" i="6"/>
  <c r="AJ159" i="6"/>
  <c r="AJ158" i="6"/>
  <c r="AJ157" i="6"/>
  <c r="AJ156" i="6"/>
  <c r="AJ155" i="6"/>
  <c r="AJ154" i="6"/>
  <c r="AJ153" i="6"/>
  <c r="AJ152" i="6"/>
  <c r="AJ151" i="6"/>
  <c r="AJ150" i="6"/>
  <c r="AJ149" i="6"/>
  <c r="AJ148" i="6"/>
  <c r="AJ147" i="6"/>
  <c r="AJ146" i="6"/>
  <c r="AJ145" i="6"/>
  <c r="AJ144" i="6"/>
  <c r="AJ143" i="6"/>
  <c r="AJ142" i="6"/>
  <c r="AJ141" i="6"/>
  <c r="AJ140" i="6"/>
  <c r="AJ139" i="6"/>
  <c r="AJ138" i="6"/>
  <c r="AJ137" i="6"/>
  <c r="AJ136" i="6"/>
  <c r="AJ135" i="6"/>
  <c r="AJ134" i="6"/>
  <c r="AJ133" i="6"/>
  <c r="AJ132" i="6"/>
  <c r="AJ131" i="6"/>
  <c r="AJ130" i="6"/>
  <c r="AJ129" i="6"/>
  <c r="AJ128" i="6"/>
  <c r="AJ127" i="6"/>
  <c r="AJ126" i="6"/>
  <c r="AJ125" i="6"/>
  <c r="AJ124" i="6"/>
  <c r="AJ123" i="6"/>
  <c r="AJ122" i="6"/>
  <c r="AJ121" i="6"/>
  <c r="AJ120" i="6"/>
  <c r="AJ119" i="6"/>
  <c r="AJ118" i="6"/>
  <c r="AJ117" i="6"/>
  <c r="AJ116" i="6"/>
  <c r="AJ115" i="6"/>
  <c r="AJ114" i="6"/>
  <c r="AJ113" i="6"/>
  <c r="AJ112" i="6"/>
  <c r="AJ111" i="6"/>
  <c r="AJ110" i="6"/>
  <c r="AJ109" i="6"/>
  <c r="AJ108" i="6"/>
  <c r="AJ107" i="6"/>
  <c r="AJ106" i="6"/>
  <c r="AJ105" i="6"/>
  <c r="AJ104" i="6"/>
  <c r="AJ103" i="6"/>
  <c r="AJ102" i="6"/>
  <c r="AJ101" i="6"/>
  <c r="AJ100" i="6"/>
  <c r="AJ99" i="6"/>
  <c r="AJ98" i="6"/>
  <c r="AJ97" i="6"/>
  <c r="AJ96" i="6"/>
  <c r="AJ95" i="6"/>
  <c r="AJ94" i="6"/>
  <c r="AJ93" i="6"/>
  <c r="AJ92" i="6"/>
  <c r="AJ91" i="6"/>
  <c r="AJ90" i="6"/>
  <c r="AJ89" i="6"/>
  <c r="AJ88" i="6"/>
  <c r="AJ87" i="6"/>
  <c r="AJ86" i="6"/>
  <c r="AJ85" i="6"/>
  <c r="AJ84" i="6"/>
  <c r="AJ83" i="6"/>
  <c r="AJ82" i="6"/>
  <c r="AJ81" i="6"/>
  <c r="AJ80" i="6"/>
  <c r="AJ79" i="6"/>
  <c r="AJ78" i="6"/>
  <c r="AJ77" i="6"/>
  <c r="AJ76" i="6"/>
  <c r="AJ75" i="6"/>
  <c r="AJ74" i="6"/>
  <c r="AJ73" i="6"/>
  <c r="AJ72" i="6"/>
  <c r="AJ71" i="6"/>
  <c r="AJ70" i="6"/>
  <c r="AJ69" i="6"/>
  <c r="AJ68" i="6"/>
  <c r="AJ67" i="6"/>
  <c r="AJ66" i="6"/>
  <c r="AJ65" i="6"/>
  <c r="AJ64" i="6"/>
  <c r="AJ63" i="6"/>
  <c r="AJ62" i="6"/>
  <c r="AJ61" i="6"/>
  <c r="AJ60" i="6"/>
  <c r="AJ59" i="6"/>
  <c r="AJ58" i="6"/>
  <c r="AJ57" i="6"/>
  <c r="AJ56" i="6"/>
  <c r="AJ55" i="6"/>
  <c r="AJ54" i="6"/>
  <c r="AJ53" i="6"/>
  <c r="AJ52" i="6"/>
  <c r="AJ51" i="6"/>
  <c r="AJ50" i="6"/>
  <c r="AJ49" i="6"/>
  <c r="AJ48" i="6"/>
  <c r="AJ47" i="6"/>
  <c r="AJ46" i="6"/>
  <c r="AJ45" i="6"/>
  <c r="AJ44" i="6"/>
  <c r="AJ43" i="6"/>
  <c r="AJ42" i="6"/>
  <c r="AJ41" i="6"/>
  <c r="AJ40" i="6"/>
  <c r="AJ39" i="6"/>
  <c r="AJ38" i="6"/>
  <c r="AJ37" i="6"/>
  <c r="AJ36" i="6"/>
  <c r="AJ35" i="6"/>
  <c r="AJ34" i="6"/>
  <c r="AJ33" i="6"/>
  <c r="AJ32" i="6"/>
  <c r="AJ31" i="6"/>
  <c r="AJ30" i="6"/>
  <c r="AJ29" i="6"/>
  <c r="AJ28" i="6"/>
  <c r="AJ27" i="6"/>
  <c r="AJ26" i="6"/>
  <c r="AJ25" i="6"/>
  <c r="AJ24" i="6"/>
  <c r="AJ23" i="6"/>
  <c r="AJ22" i="6"/>
  <c r="AJ21" i="6"/>
  <c r="AJ20" i="6"/>
  <c r="AJ19" i="6"/>
  <c r="AJ18" i="6"/>
  <c r="AJ17" i="6"/>
  <c r="AJ16" i="6"/>
  <c r="AJ15" i="6"/>
  <c r="AJ14" i="6"/>
  <c r="AJ13" i="6"/>
  <c r="AJ12" i="6"/>
  <c r="AJ11" i="6"/>
  <c r="Y404" i="6"/>
  <c r="Y403" i="6"/>
  <c r="Y402" i="6"/>
  <c r="Y401" i="6"/>
  <c r="Y400" i="6"/>
  <c r="Y399" i="6"/>
  <c r="Y398" i="6"/>
  <c r="Y397" i="6"/>
  <c r="Y396" i="6"/>
  <c r="Y395" i="6"/>
  <c r="Y394" i="6"/>
  <c r="Y393" i="6"/>
  <c r="Y392" i="6"/>
  <c r="Y391" i="6"/>
  <c r="Y390" i="6"/>
  <c r="Y389" i="6"/>
  <c r="Y388" i="6"/>
  <c r="Y387" i="6"/>
  <c r="Y386" i="6"/>
  <c r="Y385" i="6"/>
  <c r="Y384" i="6"/>
  <c r="Y383" i="6"/>
  <c r="Y382" i="6"/>
  <c r="Y381" i="6"/>
  <c r="Y380" i="6"/>
  <c r="Y379" i="6"/>
  <c r="Y378" i="6"/>
  <c r="Y377" i="6"/>
  <c r="Y376" i="6"/>
  <c r="Y375" i="6"/>
  <c r="Y374" i="6"/>
  <c r="Y373" i="6"/>
  <c r="Y372" i="6"/>
  <c r="Y371" i="6"/>
  <c r="Y370" i="6"/>
  <c r="Y369" i="6"/>
  <c r="Y368" i="6"/>
  <c r="Y367" i="6"/>
  <c r="Y366" i="6"/>
  <c r="Y365" i="6"/>
  <c r="Y364" i="6"/>
  <c r="Y363" i="6"/>
  <c r="Y362" i="6"/>
  <c r="Y361" i="6"/>
  <c r="Y360" i="6"/>
  <c r="Y359" i="6"/>
  <c r="Y358" i="6"/>
  <c r="Y357" i="6"/>
  <c r="Y356" i="6"/>
  <c r="Y355" i="6"/>
  <c r="Y354" i="6"/>
  <c r="Y353" i="6"/>
  <c r="Y352" i="6"/>
  <c r="Y351" i="6"/>
  <c r="Y350" i="6"/>
  <c r="Y349" i="6"/>
  <c r="Y348" i="6"/>
  <c r="Y347" i="6"/>
  <c r="Y346" i="6"/>
  <c r="Y345" i="6"/>
  <c r="Y344" i="6"/>
  <c r="Y343" i="6"/>
  <c r="Y342" i="6"/>
  <c r="Y341" i="6"/>
  <c r="Y340" i="6"/>
  <c r="Y339" i="6"/>
  <c r="Y338" i="6"/>
  <c r="Y337" i="6"/>
  <c r="Y336" i="6"/>
  <c r="Y335" i="6"/>
  <c r="Y334" i="6"/>
  <c r="Y333" i="6"/>
  <c r="Y332" i="6"/>
  <c r="Y331" i="6"/>
  <c r="Y330" i="6"/>
  <c r="Y329" i="6"/>
  <c r="Y328" i="6"/>
  <c r="Y327" i="6"/>
  <c r="Y326" i="6"/>
  <c r="Y325" i="6"/>
  <c r="Y324" i="6"/>
  <c r="Y323" i="6"/>
  <c r="Y322" i="6"/>
  <c r="Y321" i="6"/>
  <c r="Y320" i="6"/>
  <c r="Y319" i="6"/>
  <c r="Y318" i="6"/>
  <c r="Y317" i="6"/>
  <c r="Y316" i="6"/>
  <c r="Y315" i="6"/>
  <c r="Y314" i="6"/>
  <c r="Y313" i="6"/>
  <c r="Y312" i="6"/>
  <c r="Y311" i="6"/>
  <c r="Y310" i="6"/>
  <c r="Y309" i="6"/>
  <c r="Y308" i="6"/>
  <c r="Y307" i="6"/>
  <c r="Y306" i="6"/>
  <c r="Y305" i="6"/>
  <c r="Y304" i="6"/>
  <c r="Y303" i="6"/>
  <c r="Y302" i="6"/>
  <c r="Y301" i="6"/>
  <c r="Y300" i="6"/>
  <c r="Y299" i="6"/>
  <c r="Y298" i="6"/>
  <c r="Y297" i="6"/>
  <c r="Y296" i="6"/>
  <c r="Y295" i="6"/>
  <c r="Y294" i="6"/>
  <c r="Y293" i="6"/>
  <c r="Y292" i="6"/>
  <c r="Y291" i="6"/>
  <c r="Y290" i="6"/>
  <c r="Y289" i="6"/>
  <c r="Y288" i="6"/>
  <c r="Y287" i="6"/>
  <c r="Y286" i="6"/>
  <c r="Y285" i="6"/>
  <c r="Y284" i="6"/>
  <c r="Y283" i="6"/>
  <c r="Y282" i="6"/>
  <c r="Y281" i="6"/>
  <c r="Y280" i="6"/>
  <c r="Y279" i="6"/>
  <c r="Y278" i="6"/>
  <c r="Y277" i="6"/>
  <c r="Y276" i="6"/>
  <c r="Y275" i="6"/>
  <c r="Y274" i="6"/>
  <c r="Y273" i="6"/>
  <c r="Y272" i="6"/>
  <c r="Y271" i="6"/>
  <c r="Y270" i="6"/>
  <c r="Y269" i="6"/>
  <c r="Y268" i="6"/>
  <c r="Y267" i="6"/>
  <c r="Y266" i="6"/>
  <c r="Y265" i="6"/>
  <c r="Y264" i="6"/>
  <c r="Y263" i="6"/>
  <c r="Y262" i="6"/>
  <c r="Y261" i="6"/>
  <c r="Y260" i="6"/>
  <c r="Y259" i="6"/>
  <c r="Y258" i="6"/>
  <c r="Y257" i="6"/>
  <c r="Y256" i="6"/>
  <c r="Y255" i="6"/>
  <c r="Y254" i="6"/>
  <c r="Y253" i="6"/>
  <c r="Y252" i="6"/>
  <c r="Y251" i="6"/>
  <c r="Y250" i="6"/>
  <c r="Y249" i="6"/>
  <c r="Y248" i="6"/>
  <c r="Y247" i="6"/>
  <c r="Y246" i="6"/>
  <c r="Y245" i="6"/>
  <c r="Y244" i="6"/>
  <c r="Y243" i="6"/>
  <c r="Y242" i="6"/>
  <c r="Y241" i="6"/>
  <c r="Y240" i="6"/>
  <c r="Y239" i="6"/>
  <c r="Y238" i="6"/>
  <c r="Y237" i="6"/>
  <c r="Y236" i="6"/>
  <c r="Y235" i="6"/>
  <c r="Y234" i="6"/>
  <c r="Y233" i="6"/>
  <c r="Y232" i="6"/>
  <c r="Y231" i="6"/>
  <c r="Y230" i="6"/>
  <c r="Y229" i="6"/>
  <c r="Y228" i="6"/>
  <c r="Y227" i="6"/>
  <c r="Y226" i="6"/>
  <c r="Y225" i="6"/>
  <c r="Y224" i="6"/>
  <c r="Y223" i="6"/>
  <c r="Y222" i="6"/>
  <c r="Y221" i="6"/>
  <c r="Y220" i="6"/>
  <c r="Y219" i="6"/>
  <c r="Y218" i="6"/>
  <c r="Y217" i="6"/>
  <c r="Y216" i="6"/>
  <c r="Y215" i="6"/>
  <c r="Y214" i="6"/>
  <c r="Y213" i="6"/>
  <c r="Y212" i="6"/>
  <c r="Y211" i="6"/>
  <c r="Y210" i="6"/>
  <c r="Y209" i="6"/>
  <c r="Y208" i="6"/>
  <c r="Y207" i="6"/>
  <c r="Y206" i="6"/>
  <c r="Y205" i="6"/>
  <c r="Y204" i="6"/>
  <c r="Y203" i="6"/>
  <c r="Y202" i="6"/>
  <c r="Y201" i="6"/>
  <c r="Y200" i="6"/>
  <c r="Y199" i="6"/>
  <c r="Y198" i="6"/>
  <c r="Y197" i="6"/>
  <c r="Y196" i="6"/>
  <c r="Y195" i="6"/>
  <c r="Y194" i="6"/>
  <c r="Y193" i="6"/>
  <c r="Y192" i="6"/>
  <c r="Y191" i="6"/>
  <c r="Y190" i="6"/>
  <c r="Y189" i="6"/>
  <c r="Y188" i="6"/>
  <c r="Y187" i="6"/>
  <c r="Y186" i="6"/>
  <c r="Y185" i="6"/>
  <c r="Y184" i="6"/>
  <c r="Y183" i="6"/>
  <c r="Y182" i="6"/>
  <c r="Y181" i="6"/>
  <c r="Y180" i="6"/>
  <c r="Y179" i="6"/>
  <c r="Y178" i="6"/>
  <c r="Y177" i="6"/>
  <c r="Y176" i="6"/>
  <c r="Y175" i="6"/>
  <c r="Y174" i="6"/>
  <c r="Y173" i="6"/>
  <c r="Y172" i="6"/>
  <c r="Y171" i="6"/>
  <c r="Y170" i="6"/>
  <c r="Y169" i="6"/>
  <c r="Y168" i="6"/>
  <c r="Y167" i="6"/>
  <c r="Y166" i="6"/>
  <c r="Y165" i="6"/>
  <c r="Y164" i="6"/>
  <c r="Y163" i="6"/>
  <c r="Y162" i="6"/>
  <c r="Y161" i="6"/>
  <c r="Y160" i="6"/>
  <c r="Y159" i="6"/>
  <c r="Y158" i="6"/>
  <c r="Y157" i="6"/>
  <c r="Y156" i="6"/>
  <c r="Y155" i="6"/>
  <c r="Y154" i="6"/>
  <c r="Y153" i="6"/>
  <c r="Y152" i="6"/>
  <c r="Y151" i="6"/>
  <c r="Y150" i="6"/>
  <c r="Y149" i="6"/>
  <c r="Y148" i="6"/>
  <c r="Y147" i="6"/>
  <c r="Y146" i="6"/>
  <c r="Y145" i="6"/>
  <c r="Y144" i="6"/>
  <c r="Y143" i="6"/>
  <c r="Y142" i="6"/>
  <c r="Y141" i="6"/>
  <c r="Y140" i="6"/>
  <c r="Y139" i="6"/>
  <c r="Y138" i="6"/>
  <c r="Y137" i="6"/>
  <c r="Y136" i="6"/>
  <c r="Y135" i="6"/>
  <c r="Y134" i="6"/>
  <c r="Y133" i="6"/>
  <c r="Y132" i="6"/>
  <c r="Y131" i="6"/>
  <c r="Y130" i="6"/>
  <c r="Y129" i="6"/>
  <c r="Y128" i="6"/>
  <c r="Y127" i="6"/>
  <c r="Y126" i="6"/>
  <c r="Y125" i="6"/>
  <c r="Y124" i="6"/>
  <c r="Y123" i="6"/>
  <c r="Y122" i="6"/>
  <c r="Y121" i="6"/>
  <c r="Y120" i="6"/>
  <c r="Y119" i="6"/>
  <c r="Y118" i="6"/>
  <c r="Y117" i="6"/>
  <c r="Y116" i="6"/>
  <c r="Y115" i="6"/>
  <c r="Y114" i="6"/>
  <c r="Y113" i="6"/>
  <c r="Y112" i="6"/>
  <c r="Y111" i="6"/>
  <c r="Y110" i="6"/>
  <c r="Y109" i="6"/>
  <c r="Y108" i="6"/>
  <c r="Y107" i="6"/>
  <c r="Y106" i="6"/>
  <c r="Y105" i="6"/>
  <c r="Y104" i="6"/>
  <c r="Y103" i="6"/>
  <c r="Y102" i="6"/>
  <c r="Y101" i="6"/>
  <c r="Y100" i="6"/>
  <c r="Y99" i="6"/>
  <c r="Y98" i="6"/>
  <c r="Y97" i="6"/>
  <c r="Y96" i="6"/>
  <c r="Y95" i="6"/>
  <c r="Y94" i="6"/>
  <c r="Y93" i="6"/>
  <c r="Y92" i="6"/>
  <c r="Y91" i="6"/>
  <c r="Y90" i="6"/>
  <c r="Y89" i="6"/>
  <c r="Y88" i="6"/>
  <c r="Y87" i="6"/>
  <c r="Y86" i="6"/>
  <c r="Y85" i="6"/>
  <c r="Y84" i="6"/>
  <c r="Y83" i="6"/>
  <c r="Y82" i="6"/>
  <c r="Y81" i="6"/>
  <c r="Y80" i="6"/>
  <c r="Y79" i="6"/>
  <c r="Y78" i="6"/>
  <c r="Y77" i="6"/>
  <c r="Y76" i="6"/>
  <c r="Y75" i="6"/>
  <c r="Y74" i="6"/>
  <c r="Y73" i="6"/>
  <c r="Y72" i="6"/>
  <c r="Y71" i="6"/>
  <c r="Y70" i="6"/>
  <c r="Y69" i="6"/>
  <c r="Y68" i="6"/>
  <c r="Y67" i="6"/>
  <c r="Y66" i="6"/>
  <c r="Y65" i="6"/>
  <c r="Y64" i="6"/>
  <c r="Y63" i="6"/>
  <c r="Y62" i="6"/>
  <c r="Y61" i="6"/>
  <c r="Y60" i="6"/>
  <c r="Y59" i="6"/>
  <c r="Y58" i="6"/>
  <c r="Y57" i="6"/>
  <c r="Y56" i="6"/>
  <c r="Y55" i="6"/>
  <c r="Y54" i="6"/>
  <c r="Y53" i="6"/>
  <c r="Y52" i="6"/>
  <c r="Y51" i="6"/>
  <c r="Y50" i="6"/>
  <c r="Y49" i="6"/>
  <c r="Y48" i="6"/>
  <c r="Y47" i="6"/>
  <c r="Y46" i="6"/>
  <c r="Y45" i="6"/>
  <c r="Y44" i="6"/>
  <c r="Y43" i="6"/>
  <c r="Y42" i="6"/>
  <c r="Y41" i="6"/>
  <c r="Y40" i="6"/>
  <c r="Y39" i="6"/>
  <c r="Y38" i="6"/>
  <c r="Y37" i="6"/>
  <c r="Y36" i="6"/>
  <c r="Y35" i="6"/>
  <c r="Y34" i="6"/>
  <c r="Y33" i="6"/>
  <c r="Y32" i="6"/>
  <c r="Y31" i="6"/>
  <c r="Y30" i="6"/>
  <c r="Y29" i="6"/>
  <c r="Y28" i="6"/>
  <c r="Y27" i="6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Y13" i="6"/>
  <c r="Y12" i="6"/>
  <c r="AJ10" i="6"/>
  <c r="AJ9" i="6"/>
  <c r="AJ8" i="6"/>
  <c r="AJ7" i="6"/>
  <c r="AJ6" i="6"/>
  <c r="AJ5" i="6"/>
  <c r="Y11" i="6"/>
  <c r="Y10" i="6"/>
  <c r="Y9" i="6"/>
  <c r="Y8" i="6"/>
  <c r="Y7" i="6"/>
  <c r="Y6" i="6"/>
  <c r="Y5" i="6"/>
  <c r="X59" i="2" l="1"/>
  <c r="L59" i="2"/>
  <c r="H15" i="2"/>
  <c r="H14" i="2"/>
  <c r="H13" i="2"/>
  <c r="H12" i="2"/>
  <c r="H11" i="2"/>
  <c r="H10" i="2"/>
  <c r="H9" i="2"/>
  <c r="H8" i="2"/>
  <c r="H7" i="2"/>
  <c r="B59" i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N59" i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T7" i="2"/>
  <c r="L5" i="6" l="1"/>
  <c r="L6" i="6" s="1"/>
  <c r="L7" i="6" s="1"/>
  <c r="L8" i="6" s="1"/>
  <c r="L9" i="6" s="1"/>
  <c r="L10" i="6" s="1"/>
  <c r="L11" i="6" s="1"/>
  <c r="L12" i="6" s="1"/>
  <c r="L13" i="6" s="1"/>
  <c r="L14" i="6" s="1"/>
  <c r="L15" i="6" s="1"/>
  <c r="L16" i="6" s="1"/>
  <c r="L17" i="6" s="1"/>
  <c r="L18" i="6" s="1"/>
  <c r="L19" i="6" s="1"/>
  <c r="L20" i="6" s="1"/>
  <c r="L21" i="6" s="1"/>
  <c r="L22" i="6" s="1"/>
  <c r="L23" i="6" s="1"/>
  <c r="L24" i="6" s="1"/>
  <c r="L25" i="6" s="1"/>
  <c r="L26" i="6" s="1"/>
  <c r="L27" i="6" s="1"/>
  <c r="L28" i="6" s="1"/>
  <c r="L29" i="6" s="1"/>
  <c r="L30" i="6" s="1"/>
  <c r="L31" i="6" s="1"/>
  <c r="L32" i="6" s="1"/>
  <c r="L33" i="6" s="1"/>
  <c r="L34" i="6" s="1"/>
  <c r="L35" i="6" s="1"/>
  <c r="L36" i="6" s="1"/>
  <c r="L37" i="6" s="1"/>
  <c r="L38" i="6" s="1"/>
  <c r="L39" i="6" s="1"/>
  <c r="L40" i="6" s="1"/>
  <c r="L41" i="6" s="1"/>
  <c r="L42" i="6" s="1"/>
  <c r="L43" i="6" s="1"/>
  <c r="L44" i="6" s="1"/>
  <c r="L45" i="6" s="1"/>
  <c r="L46" i="6" s="1"/>
  <c r="L47" i="6" s="1"/>
  <c r="L48" i="6" s="1"/>
  <c r="L49" i="6" s="1"/>
  <c r="L50" i="6" s="1"/>
  <c r="L51" i="6" s="1"/>
  <c r="L52" i="6" s="1"/>
  <c r="L53" i="6" s="1"/>
  <c r="L54" i="6" s="1"/>
  <c r="L55" i="6" s="1"/>
  <c r="L56" i="6" s="1"/>
  <c r="L57" i="6" s="1"/>
  <c r="L58" i="6" s="1"/>
  <c r="L59" i="6" s="1"/>
  <c r="L60" i="6" s="1"/>
  <c r="L61" i="6" s="1"/>
  <c r="L62" i="6" s="1"/>
  <c r="L63" i="6" s="1"/>
  <c r="L64" i="6" s="1"/>
  <c r="L65" i="6" s="1"/>
  <c r="L66" i="6" s="1"/>
  <c r="L67" i="6" s="1"/>
  <c r="L68" i="6" s="1"/>
  <c r="L69" i="6" s="1"/>
  <c r="L70" i="6" s="1"/>
  <c r="L71" i="6" s="1"/>
  <c r="L72" i="6" s="1"/>
  <c r="L73" i="6" s="1"/>
  <c r="L74" i="6" s="1"/>
  <c r="L75" i="6" s="1"/>
  <c r="L76" i="6" s="1"/>
  <c r="L77" i="6" s="1"/>
  <c r="L78" i="6" s="1"/>
  <c r="L79" i="6" s="1"/>
  <c r="L80" i="6" s="1"/>
  <c r="L81" i="6" s="1"/>
  <c r="L82" i="6" s="1"/>
  <c r="L83" i="6" s="1"/>
  <c r="L84" i="6" s="1"/>
  <c r="L85" i="6" s="1"/>
  <c r="L86" i="6" s="1"/>
  <c r="L87" i="6" s="1"/>
  <c r="L88" i="6" s="1"/>
  <c r="L89" i="6" s="1"/>
  <c r="L90" i="6" s="1"/>
  <c r="L91" i="6" s="1"/>
  <c r="L92" i="6" s="1"/>
  <c r="L93" i="6" s="1"/>
  <c r="L94" i="6" s="1"/>
  <c r="L95" i="6" s="1"/>
  <c r="L96" i="6" s="1"/>
  <c r="L97" i="6" s="1"/>
  <c r="L98" i="6" s="1"/>
  <c r="L99" i="6" s="1"/>
  <c r="L100" i="6" s="1"/>
  <c r="L101" i="6" s="1"/>
  <c r="L102" i="6" s="1"/>
  <c r="L103" i="6" s="1"/>
  <c r="L104" i="6" s="1"/>
  <c r="L105" i="6" s="1"/>
  <c r="L106" i="6" s="1"/>
  <c r="L107" i="6" s="1"/>
  <c r="L108" i="6" s="1"/>
  <c r="L109" i="6" s="1"/>
  <c r="L110" i="6" s="1"/>
  <c r="L111" i="6" s="1"/>
  <c r="L112" i="6" s="1"/>
  <c r="L113" i="6" s="1"/>
  <c r="L114" i="6" s="1"/>
  <c r="L115" i="6" s="1"/>
  <c r="L116" i="6" s="1"/>
  <c r="L117" i="6" s="1"/>
  <c r="L118" i="6" s="1"/>
  <c r="L119" i="6" s="1"/>
  <c r="L120" i="6" s="1"/>
  <c r="L121" i="6" s="1"/>
  <c r="L122" i="6" s="1"/>
  <c r="L123" i="6" s="1"/>
  <c r="L124" i="6" s="1"/>
  <c r="L125" i="6" s="1"/>
  <c r="L126" i="6" s="1"/>
  <c r="L127" i="6" s="1"/>
  <c r="L128" i="6" s="1"/>
  <c r="L129" i="6" s="1"/>
  <c r="L130" i="6" s="1"/>
  <c r="L131" i="6" s="1"/>
  <c r="L132" i="6" s="1"/>
  <c r="L133" i="6" s="1"/>
  <c r="L134" i="6" s="1"/>
  <c r="L135" i="6" s="1"/>
  <c r="L136" i="6" s="1"/>
  <c r="L137" i="6" s="1"/>
  <c r="L138" i="6" s="1"/>
  <c r="L139" i="6" s="1"/>
  <c r="L140" i="6" s="1"/>
  <c r="L141" i="6" s="1"/>
  <c r="L142" i="6" s="1"/>
  <c r="L143" i="6" s="1"/>
  <c r="L144" i="6" s="1"/>
  <c r="L145" i="6" s="1"/>
  <c r="L146" i="6" s="1"/>
  <c r="L147" i="6" s="1"/>
  <c r="L148" i="6" s="1"/>
  <c r="L149" i="6" s="1"/>
  <c r="L150" i="6" s="1"/>
  <c r="L151" i="6" s="1"/>
  <c r="L152" i="6" s="1"/>
  <c r="L153" i="6" s="1"/>
  <c r="L154" i="6" s="1"/>
  <c r="L155" i="6" s="1"/>
  <c r="L156" i="6" s="1"/>
  <c r="L157" i="6" s="1"/>
  <c r="L158" i="6" s="1"/>
  <c r="L159" i="6" s="1"/>
  <c r="L160" i="6" s="1"/>
  <c r="L161" i="6" s="1"/>
  <c r="L162" i="6" s="1"/>
  <c r="L163" i="6" s="1"/>
  <c r="L164" i="6" s="1"/>
  <c r="L165" i="6" s="1"/>
  <c r="L166" i="6" s="1"/>
  <c r="L167" i="6" s="1"/>
  <c r="L168" i="6" s="1"/>
  <c r="L169" i="6" s="1"/>
  <c r="L170" i="6" s="1"/>
  <c r="L171" i="6" s="1"/>
  <c r="L172" i="6" s="1"/>
  <c r="L173" i="6" s="1"/>
  <c r="L174" i="6" s="1"/>
  <c r="L175" i="6" s="1"/>
  <c r="L176" i="6" s="1"/>
  <c r="L177" i="6" s="1"/>
  <c r="L178" i="6" s="1"/>
  <c r="L179" i="6" s="1"/>
  <c r="L180" i="6" s="1"/>
  <c r="L181" i="6" s="1"/>
  <c r="L182" i="6" s="1"/>
  <c r="L183" i="6" s="1"/>
  <c r="L184" i="6" s="1"/>
  <c r="L185" i="6" s="1"/>
  <c r="L186" i="6" s="1"/>
  <c r="L187" i="6" s="1"/>
  <c r="L188" i="6" s="1"/>
  <c r="L189" i="6" s="1"/>
  <c r="L190" i="6" s="1"/>
  <c r="L191" i="6" s="1"/>
  <c r="L192" i="6" s="1"/>
  <c r="L193" i="6" s="1"/>
  <c r="L194" i="6" s="1"/>
  <c r="L195" i="6" s="1"/>
  <c r="L196" i="6" s="1"/>
  <c r="L197" i="6" s="1"/>
  <c r="L198" i="6" s="1"/>
  <c r="L199" i="6" s="1"/>
  <c r="L200" i="6" s="1"/>
  <c r="L201" i="6" s="1"/>
  <c r="L202" i="6" s="1"/>
  <c r="L203" i="6" s="1"/>
  <c r="L204" i="6" s="1"/>
  <c r="L205" i="6" s="1"/>
  <c r="L206" i="6" s="1"/>
  <c r="L207" i="6" s="1"/>
  <c r="L208" i="6" s="1"/>
  <c r="L209" i="6" s="1"/>
  <c r="L210" i="6" s="1"/>
  <c r="L211" i="6" s="1"/>
  <c r="L212" i="6" s="1"/>
  <c r="L213" i="6" s="1"/>
  <c r="L214" i="6" s="1"/>
  <c r="L215" i="6" s="1"/>
  <c r="L216" i="6" s="1"/>
  <c r="L217" i="6" s="1"/>
  <c r="L218" i="6" s="1"/>
  <c r="L219" i="6" s="1"/>
  <c r="L220" i="6" s="1"/>
  <c r="L221" i="6" s="1"/>
  <c r="L222" i="6" s="1"/>
  <c r="L223" i="6" s="1"/>
  <c r="L224" i="6" s="1"/>
  <c r="L225" i="6" s="1"/>
  <c r="L226" i="6" s="1"/>
  <c r="L227" i="6" s="1"/>
  <c r="L228" i="6" s="1"/>
  <c r="L229" i="6" s="1"/>
  <c r="L230" i="6" s="1"/>
  <c r="L231" i="6" s="1"/>
  <c r="L232" i="6" s="1"/>
  <c r="L233" i="6" s="1"/>
  <c r="L234" i="6" s="1"/>
  <c r="L235" i="6" s="1"/>
  <c r="L236" i="6" s="1"/>
  <c r="L237" i="6" s="1"/>
  <c r="L238" i="6" s="1"/>
  <c r="L239" i="6" s="1"/>
  <c r="L240" i="6" s="1"/>
  <c r="L241" i="6" s="1"/>
  <c r="L242" i="6" s="1"/>
  <c r="L243" i="6" s="1"/>
  <c r="L244" i="6" s="1"/>
  <c r="L245" i="6" s="1"/>
  <c r="L246" i="6" s="1"/>
  <c r="L247" i="6" s="1"/>
  <c r="L248" i="6" s="1"/>
  <c r="L249" i="6" s="1"/>
  <c r="L250" i="6" s="1"/>
  <c r="L251" i="6" s="1"/>
  <c r="L252" i="6" s="1"/>
  <c r="L253" i="6" s="1"/>
  <c r="L254" i="6" s="1"/>
  <c r="L255" i="6" s="1"/>
  <c r="L256" i="6" s="1"/>
  <c r="L257" i="6" s="1"/>
  <c r="L258" i="6" s="1"/>
  <c r="L259" i="6" s="1"/>
  <c r="L260" i="6" s="1"/>
  <c r="L261" i="6" s="1"/>
  <c r="L262" i="6" s="1"/>
  <c r="L263" i="6" s="1"/>
  <c r="L264" i="6" s="1"/>
  <c r="L265" i="6" s="1"/>
  <c r="L266" i="6" s="1"/>
  <c r="L267" i="6" s="1"/>
  <c r="L268" i="6" s="1"/>
  <c r="L269" i="6" s="1"/>
  <c r="L270" i="6" s="1"/>
  <c r="L271" i="6" s="1"/>
  <c r="L272" i="6" s="1"/>
  <c r="L273" i="6" s="1"/>
  <c r="L274" i="6" s="1"/>
  <c r="L275" i="6" s="1"/>
  <c r="L276" i="6" s="1"/>
  <c r="L277" i="6" s="1"/>
  <c r="L278" i="6" s="1"/>
  <c r="L279" i="6" s="1"/>
  <c r="L280" i="6" s="1"/>
  <c r="L281" i="6" s="1"/>
  <c r="L282" i="6" s="1"/>
  <c r="L283" i="6" s="1"/>
  <c r="L284" i="6" s="1"/>
  <c r="L285" i="6" s="1"/>
  <c r="L286" i="6" s="1"/>
  <c r="L287" i="6" s="1"/>
  <c r="L288" i="6" s="1"/>
  <c r="L289" i="6" s="1"/>
  <c r="L290" i="6" s="1"/>
  <c r="L291" i="6" s="1"/>
  <c r="L292" i="6" s="1"/>
  <c r="L293" i="6" s="1"/>
  <c r="L294" i="6" s="1"/>
  <c r="L295" i="6" s="1"/>
  <c r="L296" i="6" s="1"/>
  <c r="L297" i="6" s="1"/>
  <c r="L298" i="6" s="1"/>
  <c r="L299" i="6" s="1"/>
  <c r="L300" i="6" s="1"/>
  <c r="L301" i="6" s="1"/>
  <c r="L302" i="6" s="1"/>
  <c r="L303" i="6" s="1"/>
  <c r="L304" i="6" s="1"/>
  <c r="L305" i="6" s="1"/>
  <c r="L306" i="6" s="1"/>
  <c r="L307" i="6" s="1"/>
  <c r="L308" i="6" s="1"/>
  <c r="L309" i="6" s="1"/>
  <c r="L310" i="6" s="1"/>
  <c r="L311" i="6" s="1"/>
  <c r="L312" i="6" s="1"/>
  <c r="L313" i="6" s="1"/>
  <c r="L314" i="6" s="1"/>
  <c r="L315" i="6" s="1"/>
  <c r="L316" i="6" s="1"/>
  <c r="L317" i="6" s="1"/>
  <c r="L318" i="6" s="1"/>
  <c r="L319" i="6" s="1"/>
  <c r="L320" i="6" s="1"/>
  <c r="L321" i="6" s="1"/>
  <c r="L322" i="6" s="1"/>
  <c r="L323" i="6" s="1"/>
  <c r="L324" i="6" s="1"/>
  <c r="L325" i="6" s="1"/>
  <c r="L326" i="6" s="1"/>
  <c r="L327" i="6" s="1"/>
  <c r="L328" i="6" s="1"/>
  <c r="L329" i="6" s="1"/>
  <c r="L330" i="6" s="1"/>
  <c r="L331" i="6" s="1"/>
  <c r="L332" i="6" s="1"/>
  <c r="L333" i="6" s="1"/>
  <c r="L334" i="6" s="1"/>
  <c r="L335" i="6" s="1"/>
  <c r="L336" i="6" s="1"/>
  <c r="L337" i="6" s="1"/>
  <c r="L338" i="6" s="1"/>
  <c r="L339" i="6" s="1"/>
  <c r="L340" i="6" s="1"/>
  <c r="L341" i="6" s="1"/>
  <c r="L342" i="6" s="1"/>
  <c r="L343" i="6" s="1"/>
  <c r="L344" i="6" s="1"/>
  <c r="L345" i="6" s="1"/>
  <c r="L346" i="6" s="1"/>
  <c r="L347" i="6" s="1"/>
  <c r="L348" i="6" s="1"/>
  <c r="L349" i="6" s="1"/>
  <c r="L350" i="6" s="1"/>
  <c r="L351" i="6" s="1"/>
  <c r="L352" i="6" s="1"/>
  <c r="L353" i="6" s="1"/>
  <c r="L354" i="6" s="1"/>
  <c r="L355" i="6" s="1"/>
  <c r="L356" i="6" s="1"/>
  <c r="L357" i="6" s="1"/>
  <c r="L358" i="6" s="1"/>
  <c r="L359" i="6" s="1"/>
  <c r="L360" i="6" s="1"/>
  <c r="L361" i="6" s="1"/>
  <c r="L362" i="6" s="1"/>
  <c r="L363" i="6" s="1"/>
  <c r="L364" i="6" s="1"/>
  <c r="L365" i="6" s="1"/>
  <c r="L366" i="6" s="1"/>
  <c r="L367" i="6" s="1"/>
  <c r="L368" i="6" s="1"/>
  <c r="L369" i="6" s="1"/>
  <c r="L370" i="6" s="1"/>
  <c r="L371" i="6" s="1"/>
  <c r="L372" i="6" s="1"/>
  <c r="L373" i="6" s="1"/>
  <c r="L374" i="6" s="1"/>
  <c r="L375" i="6" s="1"/>
  <c r="L376" i="6" s="1"/>
  <c r="L377" i="6" s="1"/>
  <c r="L378" i="6" s="1"/>
  <c r="L379" i="6" s="1"/>
  <c r="L380" i="6" s="1"/>
  <c r="L381" i="6" s="1"/>
  <c r="L382" i="6" s="1"/>
  <c r="L383" i="6" s="1"/>
  <c r="L384" i="6" s="1"/>
  <c r="L385" i="6" s="1"/>
  <c r="L386" i="6" s="1"/>
  <c r="L387" i="6" s="1"/>
  <c r="L388" i="6" s="1"/>
  <c r="L389" i="6" s="1"/>
  <c r="L390" i="6" s="1"/>
  <c r="L391" i="6" s="1"/>
  <c r="L392" i="6" s="1"/>
  <c r="L393" i="6" s="1"/>
  <c r="L394" i="6" s="1"/>
  <c r="L395" i="6" s="1"/>
  <c r="L396" i="6" s="1"/>
  <c r="L397" i="6" s="1"/>
  <c r="L398" i="6" s="1"/>
  <c r="L399" i="6" s="1"/>
  <c r="L400" i="6" s="1"/>
  <c r="L401" i="6" s="1"/>
  <c r="L402" i="6" s="1"/>
  <c r="L403" i="6" s="1"/>
  <c r="L404" i="6" s="1"/>
  <c r="M5" i="6"/>
  <c r="N5" i="6"/>
  <c r="O5" i="6"/>
  <c r="K6" i="6"/>
  <c r="K7" i="6" s="1"/>
  <c r="K8" i="6" s="1"/>
  <c r="M6" i="6"/>
  <c r="N6" i="6"/>
  <c r="N7" i="6" s="1"/>
  <c r="N8" i="6" s="1"/>
  <c r="N9" i="6" s="1"/>
  <c r="N10" i="6" s="1"/>
  <c r="N11" i="6" s="1"/>
  <c r="N12" i="6" s="1"/>
  <c r="N13" i="6" s="1"/>
  <c r="N14" i="6" s="1"/>
  <c r="N15" i="6" s="1"/>
  <c r="N16" i="6" s="1"/>
  <c r="N17" i="6" s="1"/>
  <c r="N18" i="6" s="1"/>
  <c r="N19" i="6" s="1"/>
  <c r="N20" i="6" s="1"/>
  <c r="N21" i="6" s="1"/>
  <c r="N22" i="6" s="1"/>
  <c r="N23" i="6" s="1"/>
  <c r="N24" i="6" s="1"/>
  <c r="N25" i="6" s="1"/>
  <c r="N26" i="6" s="1"/>
  <c r="N27" i="6" s="1"/>
  <c r="N28" i="6" s="1"/>
  <c r="N29" i="6" s="1"/>
  <c r="N30" i="6" s="1"/>
  <c r="N31" i="6" s="1"/>
  <c r="N32" i="6" s="1"/>
  <c r="N33" i="6" s="1"/>
  <c r="N34" i="6" s="1"/>
  <c r="N35" i="6" s="1"/>
  <c r="N36" i="6" s="1"/>
  <c r="N37" i="6" s="1"/>
  <c r="N38" i="6" s="1"/>
  <c r="N39" i="6" s="1"/>
  <c r="N40" i="6" s="1"/>
  <c r="N41" i="6" s="1"/>
  <c r="N42" i="6" s="1"/>
  <c r="N43" i="6" s="1"/>
  <c r="N44" i="6" s="1"/>
  <c r="N45" i="6" s="1"/>
  <c r="N46" i="6" s="1"/>
  <c r="N47" i="6" s="1"/>
  <c r="N48" i="6" s="1"/>
  <c r="N49" i="6" s="1"/>
  <c r="N50" i="6" s="1"/>
  <c r="N51" i="6" s="1"/>
  <c r="N52" i="6" s="1"/>
  <c r="N53" i="6" s="1"/>
  <c r="N54" i="6" s="1"/>
  <c r="N55" i="6" s="1"/>
  <c r="N56" i="6" s="1"/>
  <c r="N57" i="6" s="1"/>
  <c r="N58" i="6" s="1"/>
  <c r="N59" i="6" s="1"/>
  <c r="N60" i="6" s="1"/>
  <c r="N61" i="6" s="1"/>
  <c r="N62" i="6" s="1"/>
  <c r="N63" i="6" s="1"/>
  <c r="N64" i="6" s="1"/>
  <c r="N65" i="6" s="1"/>
  <c r="N66" i="6" s="1"/>
  <c r="N67" i="6" s="1"/>
  <c r="N68" i="6" s="1"/>
  <c r="N69" i="6" s="1"/>
  <c r="N70" i="6" s="1"/>
  <c r="N71" i="6" s="1"/>
  <c r="N72" i="6" s="1"/>
  <c r="N73" i="6" s="1"/>
  <c r="N74" i="6" s="1"/>
  <c r="N75" i="6" s="1"/>
  <c r="N76" i="6" s="1"/>
  <c r="N77" i="6" s="1"/>
  <c r="N78" i="6" s="1"/>
  <c r="N79" i="6" s="1"/>
  <c r="N80" i="6" s="1"/>
  <c r="N81" i="6" s="1"/>
  <c r="N82" i="6" s="1"/>
  <c r="N83" i="6" s="1"/>
  <c r="N84" i="6" s="1"/>
  <c r="N85" i="6" s="1"/>
  <c r="N86" i="6" s="1"/>
  <c r="N87" i="6" s="1"/>
  <c r="N88" i="6" s="1"/>
  <c r="N89" i="6" s="1"/>
  <c r="N90" i="6" s="1"/>
  <c r="N91" i="6" s="1"/>
  <c r="N92" i="6" s="1"/>
  <c r="N93" i="6" s="1"/>
  <c r="N94" i="6" s="1"/>
  <c r="N95" i="6" s="1"/>
  <c r="N96" i="6" s="1"/>
  <c r="N97" i="6" s="1"/>
  <c r="N98" i="6" s="1"/>
  <c r="N99" i="6" s="1"/>
  <c r="N100" i="6" s="1"/>
  <c r="N101" i="6" s="1"/>
  <c r="N102" i="6" s="1"/>
  <c r="N103" i="6" s="1"/>
  <c r="N104" i="6" s="1"/>
  <c r="N105" i="6" s="1"/>
  <c r="N106" i="6" s="1"/>
  <c r="N107" i="6" s="1"/>
  <c r="N108" i="6" s="1"/>
  <c r="N109" i="6" s="1"/>
  <c r="N110" i="6" s="1"/>
  <c r="N111" i="6" s="1"/>
  <c r="N112" i="6" s="1"/>
  <c r="N113" i="6" s="1"/>
  <c r="N114" i="6" s="1"/>
  <c r="N115" i="6" s="1"/>
  <c r="N116" i="6" s="1"/>
  <c r="N117" i="6" s="1"/>
  <c r="N118" i="6" s="1"/>
  <c r="N119" i="6" s="1"/>
  <c r="N120" i="6" s="1"/>
  <c r="N121" i="6" s="1"/>
  <c r="N122" i="6" s="1"/>
  <c r="N123" i="6" s="1"/>
  <c r="N124" i="6" s="1"/>
  <c r="N125" i="6" s="1"/>
  <c r="N126" i="6" s="1"/>
  <c r="N127" i="6" s="1"/>
  <c r="N128" i="6" s="1"/>
  <c r="N129" i="6" s="1"/>
  <c r="N130" i="6" s="1"/>
  <c r="N131" i="6" s="1"/>
  <c r="N132" i="6" s="1"/>
  <c r="N133" i="6" s="1"/>
  <c r="N134" i="6" s="1"/>
  <c r="N135" i="6" s="1"/>
  <c r="N136" i="6" s="1"/>
  <c r="N137" i="6" s="1"/>
  <c r="N138" i="6" s="1"/>
  <c r="N139" i="6" s="1"/>
  <c r="N140" i="6" s="1"/>
  <c r="N141" i="6" s="1"/>
  <c r="N142" i="6" s="1"/>
  <c r="N143" i="6" s="1"/>
  <c r="N144" i="6" s="1"/>
  <c r="N145" i="6" s="1"/>
  <c r="N146" i="6" s="1"/>
  <c r="N147" i="6" s="1"/>
  <c r="N148" i="6" s="1"/>
  <c r="N149" i="6" s="1"/>
  <c r="N150" i="6" s="1"/>
  <c r="N151" i="6" s="1"/>
  <c r="N152" i="6" s="1"/>
  <c r="N153" i="6" s="1"/>
  <c r="N154" i="6" s="1"/>
  <c r="N155" i="6" s="1"/>
  <c r="N156" i="6" s="1"/>
  <c r="N157" i="6" s="1"/>
  <c r="N158" i="6" s="1"/>
  <c r="N159" i="6" s="1"/>
  <c r="N160" i="6" s="1"/>
  <c r="N161" i="6" s="1"/>
  <c r="N162" i="6" s="1"/>
  <c r="N163" i="6" s="1"/>
  <c r="N164" i="6" s="1"/>
  <c r="N165" i="6" s="1"/>
  <c r="N166" i="6" s="1"/>
  <c r="N167" i="6" s="1"/>
  <c r="N168" i="6" s="1"/>
  <c r="N169" i="6" s="1"/>
  <c r="N170" i="6" s="1"/>
  <c r="N171" i="6" s="1"/>
  <c r="N172" i="6" s="1"/>
  <c r="N173" i="6" s="1"/>
  <c r="N174" i="6" s="1"/>
  <c r="N175" i="6" s="1"/>
  <c r="N176" i="6" s="1"/>
  <c r="N177" i="6" s="1"/>
  <c r="N178" i="6" s="1"/>
  <c r="N179" i="6" s="1"/>
  <c r="N180" i="6" s="1"/>
  <c r="N181" i="6" s="1"/>
  <c r="N182" i="6" s="1"/>
  <c r="N183" i="6" s="1"/>
  <c r="N184" i="6" s="1"/>
  <c r="N185" i="6" s="1"/>
  <c r="N186" i="6" s="1"/>
  <c r="N187" i="6" s="1"/>
  <c r="N188" i="6" s="1"/>
  <c r="N189" i="6" s="1"/>
  <c r="N190" i="6" s="1"/>
  <c r="N191" i="6" s="1"/>
  <c r="N192" i="6" s="1"/>
  <c r="N193" i="6" s="1"/>
  <c r="N194" i="6" s="1"/>
  <c r="N195" i="6" s="1"/>
  <c r="N196" i="6" s="1"/>
  <c r="N197" i="6" s="1"/>
  <c r="N198" i="6" s="1"/>
  <c r="N199" i="6" s="1"/>
  <c r="N200" i="6" s="1"/>
  <c r="N201" i="6" s="1"/>
  <c r="N202" i="6" s="1"/>
  <c r="N203" i="6" s="1"/>
  <c r="N204" i="6" s="1"/>
  <c r="N205" i="6" s="1"/>
  <c r="N206" i="6" s="1"/>
  <c r="N207" i="6" s="1"/>
  <c r="N208" i="6" s="1"/>
  <c r="N209" i="6" s="1"/>
  <c r="N210" i="6" s="1"/>
  <c r="N211" i="6" s="1"/>
  <c r="N212" i="6" s="1"/>
  <c r="N213" i="6" s="1"/>
  <c r="N214" i="6" s="1"/>
  <c r="N215" i="6" s="1"/>
  <c r="N216" i="6" s="1"/>
  <c r="N217" i="6" s="1"/>
  <c r="N218" i="6" s="1"/>
  <c r="N219" i="6" s="1"/>
  <c r="N220" i="6" s="1"/>
  <c r="N221" i="6" s="1"/>
  <c r="N222" i="6" s="1"/>
  <c r="N223" i="6" s="1"/>
  <c r="N224" i="6" s="1"/>
  <c r="N225" i="6" s="1"/>
  <c r="N226" i="6" s="1"/>
  <c r="N227" i="6" s="1"/>
  <c r="N228" i="6" s="1"/>
  <c r="N229" i="6" s="1"/>
  <c r="N230" i="6" s="1"/>
  <c r="N231" i="6" s="1"/>
  <c r="N232" i="6" s="1"/>
  <c r="N233" i="6" s="1"/>
  <c r="N234" i="6" s="1"/>
  <c r="N235" i="6" s="1"/>
  <c r="N236" i="6" s="1"/>
  <c r="N237" i="6" s="1"/>
  <c r="N238" i="6" s="1"/>
  <c r="N239" i="6" s="1"/>
  <c r="N240" i="6" s="1"/>
  <c r="N241" i="6" s="1"/>
  <c r="N242" i="6" s="1"/>
  <c r="N243" i="6" s="1"/>
  <c r="N244" i="6" s="1"/>
  <c r="N245" i="6" s="1"/>
  <c r="N246" i="6" s="1"/>
  <c r="N247" i="6" s="1"/>
  <c r="N248" i="6" s="1"/>
  <c r="N249" i="6" s="1"/>
  <c r="N250" i="6" s="1"/>
  <c r="N251" i="6" s="1"/>
  <c r="N252" i="6" s="1"/>
  <c r="N253" i="6" s="1"/>
  <c r="N254" i="6" s="1"/>
  <c r="N255" i="6" s="1"/>
  <c r="N256" i="6" s="1"/>
  <c r="N257" i="6" s="1"/>
  <c r="N258" i="6" s="1"/>
  <c r="N259" i="6" s="1"/>
  <c r="N260" i="6" s="1"/>
  <c r="N261" i="6" s="1"/>
  <c r="N262" i="6" s="1"/>
  <c r="N263" i="6" s="1"/>
  <c r="N264" i="6" s="1"/>
  <c r="N265" i="6" s="1"/>
  <c r="N266" i="6" s="1"/>
  <c r="N267" i="6" s="1"/>
  <c r="N268" i="6" s="1"/>
  <c r="N269" i="6" s="1"/>
  <c r="N270" i="6" s="1"/>
  <c r="N271" i="6" s="1"/>
  <c r="N272" i="6" s="1"/>
  <c r="N273" i="6" s="1"/>
  <c r="N274" i="6" s="1"/>
  <c r="N275" i="6" s="1"/>
  <c r="N276" i="6" s="1"/>
  <c r="N277" i="6" s="1"/>
  <c r="N278" i="6" s="1"/>
  <c r="N279" i="6" s="1"/>
  <c r="N280" i="6" s="1"/>
  <c r="N281" i="6" s="1"/>
  <c r="N282" i="6" s="1"/>
  <c r="N283" i="6" s="1"/>
  <c r="N284" i="6" s="1"/>
  <c r="N285" i="6" s="1"/>
  <c r="N286" i="6" s="1"/>
  <c r="N287" i="6" s="1"/>
  <c r="N288" i="6" s="1"/>
  <c r="N289" i="6" s="1"/>
  <c r="N290" i="6" s="1"/>
  <c r="N291" i="6" s="1"/>
  <c r="N292" i="6" s="1"/>
  <c r="N293" i="6" s="1"/>
  <c r="N294" i="6" s="1"/>
  <c r="N295" i="6" s="1"/>
  <c r="N296" i="6" s="1"/>
  <c r="N297" i="6" s="1"/>
  <c r="N298" i="6" s="1"/>
  <c r="N299" i="6" s="1"/>
  <c r="N300" i="6" s="1"/>
  <c r="N301" i="6" s="1"/>
  <c r="N302" i="6" s="1"/>
  <c r="N303" i="6" s="1"/>
  <c r="N304" i="6" s="1"/>
  <c r="N305" i="6" s="1"/>
  <c r="N306" i="6" s="1"/>
  <c r="N307" i="6" s="1"/>
  <c r="N308" i="6" s="1"/>
  <c r="N309" i="6" s="1"/>
  <c r="N310" i="6" s="1"/>
  <c r="N311" i="6" s="1"/>
  <c r="N312" i="6" s="1"/>
  <c r="N313" i="6" s="1"/>
  <c r="N314" i="6" s="1"/>
  <c r="N315" i="6" s="1"/>
  <c r="N316" i="6" s="1"/>
  <c r="N317" i="6" s="1"/>
  <c r="N318" i="6" s="1"/>
  <c r="N319" i="6" s="1"/>
  <c r="N320" i="6" s="1"/>
  <c r="N321" i="6" s="1"/>
  <c r="N322" i="6" s="1"/>
  <c r="N323" i="6" s="1"/>
  <c r="N324" i="6" s="1"/>
  <c r="N325" i="6" s="1"/>
  <c r="N326" i="6" s="1"/>
  <c r="N327" i="6" s="1"/>
  <c r="N328" i="6" s="1"/>
  <c r="N329" i="6" s="1"/>
  <c r="N330" i="6" s="1"/>
  <c r="N331" i="6" s="1"/>
  <c r="N332" i="6" s="1"/>
  <c r="N333" i="6" s="1"/>
  <c r="N334" i="6" s="1"/>
  <c r="N335" i="6" s="1"/>
  <c r="N336" i="6" s="1"/>
  <c r="N337" i="6" s="1"/>
  <c r="N338" i="6" s="1"/>
  <c r="N339" i="6" s="1"/>
  <c r="N340" i="6" s="1"/>
  <c r="N341" i="6" s="1"/>
  <c r="N342" i="6" s="1"/>
  <c r="N343" i="6" s="1"/>
  <c r="N344" i="6" s="1"/>
  <c r="N345" i="6" s="1"/>
  <c r="N346" i="6" s="1"/>
  <c r="N347" i="6" s="1"/>
  <c r="N348" i="6" s="1"/>
  <c r="N349" i="6" s="1"/>
  <c r="N350" i="6" s="1"/>
  <c r="N351" i="6" s="1"/>
  <c r="N352" i="6" s="1"/>
  <c r="N353" i="6" s="1"/>
  <c r="N354" i="6" s="1"/>
  <c r="N355" i="6" s="1"/>
  <c r="N356" i="6" s="1"/>
  <c r="N357" i="6" s="1"/>
  <c r="N358" i="6" s="1"/>
  <c r="N359" i="6" s="1"/>
  <c r="N360" i="6" s="1"/>
  <c r="N361" i="6" s="1"/>
  <c r="N362" i="6" s="1"/>
  <c r="N363" i="6" s="1"/>
  <c r="N364" i="6" s="1"/>
  <c r="N365" i="6" s="1"/>
  <c r="N366" i="6" s="1"/>
  <c r="N367" i="6" s="1"/>
  <c r="N368" i="6" s="1"/>
  <c r="N369" i="6" s="1"/>
  <c r="N370" i="6" s="1"/>
  <c r="N371" i="6" s="1"/>
  <c r="N372" i="6" s="1"/>
  <c r="N373" i="6" s="1"/>
  <c r="N374" i="6" s="1"/>
  <c r="N375" i="6" s="1"/>
  <c r="N376" i="6" s="1"/>
  <c r="N377" i="6" s="1"/>
  <c r="N378" i="6" s="1"/>
  <c r="N379" i="6" s="1"/>
  <c r="N380" i="6" s="1"/>
  <c r="N381" i="6" s="1"/>
  <c r="N382" i="6" s="1"/>
  <c r="N383" i="6" s="1"/>
  <c r="N384" i="6" s="1"/>
  <c r="N385" i="6" s="1"/>
  <c r="N386" i="6" s="1"/>
  <c r="N387" i="6" s="1"/>
  <c r="N388" i="6" s="1"/>
  <c r="N389" i="6" s="1"/>
  <c r="N390" i="6" s="1"/>
  <c r="N391" i="6" s="1"/>
  <c r="N392" i="6" s="1"/>
  <c r="N393" i="6" s="1"/>
  <c r="N394" i="6" s="1"/>
  <c r="N395" i="6" s="1"/>
  <c r="N396" i="6" s="1"/>
  <c r="N397" i="6" s="1"/>
  <c r="N398" i="6" s="1"/>
  <c r="N399" i="6" s="1"/>
  <c r="N400" i="6" s="1"/>
  <c r="N401" i="6" s="1"/>
  <c r="N402" i="6" s="1"/>
  <c r="N403" i="6" s="1"/>
  <c r="N404" i="6" s="1"/>
  <c r="O6" i="6"/>
  <c r="M7" i="6"/>
  <c r="O7" i="6"/>
  <c r="M8" i="6"/>
  <c r="O8" i="6"/>
  <c r="K9" i="6"/>
  <c r="K10" i="6" s="1"/>
  <c r="K11" i="6" s="1"/>
  <c r="K12" i="6" s="1"/>
  <c r="K13" i="6" s="1"/>
  <c r="K14" i="6" s="1"/>
  <c r="K15" i="6" s="1"/>
  <c r="K16" i="6" s="1"/>
  <c r="K17" i="6" s="1"/>
  <c r="K18" i="6" s="1"/>
  <c r="K19" i="6" s="1"/>
  <c r="K20" i="6" s="1"/>
  <c r="K21" i="6" s="1"/>
  <c r="K22" i="6" s="1"/>
  <c r="K23" i="6" s="1"/>
  <c r="K24" i="6" s="1"/>
  <c r="K25" i="6" s="1"/>
  <c r="K26" i="6" s="1"/>
  <c r="K27" i="6" s="1"/>
  <c r="K28" i="6" s="1"/>
  <c r="K29" i="6" s="1"/>
  <c r="K30" i="6" s="1"/>
  <c r="K31" i="6" s="1"/>
  <c r="K32" i="6" s="1"/>
  <c r="K33" i="6" s="1"/>
  <c r="K34" i="6" s="1"/>
  <c r="K35" i="6" s="1"/>
  <c r="K36" i="6" s="1"/>
  <c r="K37" i="6" s="1"/>
  <c r="K38" i="6" s="1"/>
  <c r="K39" i="6" s="1"/>
  <c r="K40" i="6" s="1"/>
  <c r="K41" i="6" s="1"/>
  <c r="K42" i="6" s="1"/>
  <c r="K43" i="6" s="1"/>
  <c r="K44" i="6" s="1"/>
  <c r="K45" i="6" s="1"/>
  <c r="K46" i="6" s="1"/>
  <c r="K47" i="6" s="1"/>
  <c r="K48" i="6" s="1"/>
  <c r="K49" i="6" s="1"/>
  <c r="K50" i="6" s="1"/>
  <c r="K51" i="6" s="1"/>
  <c r="K52" i="6" s="1"/>
  <c r="K53" i="6" s="1"/>
  <c r="K54" i="6" s="1"/>
  <c r="K55" i="6" s="1"/>
  <c r="K56" i="6" s="1"/>
  <c r="K57" i="6" s="1"/>
  <c r="K58" i="6" s="1"/>
  <c r="K59" i="6" s="1"/>
  <c r="K60" i="6" s="1"/>
  <c r="K61" i="6" s="1"/>
  <c r="K62" i="6" s="1"/>
  <c r="K63" i="6" s="1"/>
  <c r="K64" i="6" s="1"/>
  <c r="K65" i="6" s="1"/>
  <c r="K66" i="6" s="1"/>
  <c r="K67" i="6" s="1"/>
  <c r="K68" i="6" s="1"/>
  <c r="K69" i="6" s="1"/>
  <c r="K70" i="6" s="1"/>
  <c r="K71" i="6" s="1"/>
  <c r="K72" i="6" s="1"/>
  <c r="K73" i="6" s="1"/>
  <c r="K74" i="6" s="1"/>
  <c r="K75" i="6" s="1"/>
  <c r="K76" i="6" s="1"/>
  <c r="K77" i="6" s="1"/>
  <c r="K78" i="6" s="1"/>
  <c r="K79" i="6" s="1"/>
  <c r="K80" i="6" s="1"/>
  <c r="K81" i="6" s="1"/>
  <c r="K82" i="6" s="1"/>
  <c r="K83" i="6" s="1"/>
  <c r="K84" i="6" s="1"/>
  <c r="K85" i="6" s="1"/>
  <c r="K86" i="6" s="1"/>
  <c r="K87" i="6" s="1"/>
  <c r="K88" i="6" s="1"/>
  <c r="K89" i="6" s="1"/>
  <c r="K90" i="6" s="1"/>
  <c r="K91" i="6" s="1"/>
  <c r="K92" i="6" s="1"/>
  <c r="K93" i="6" s="1"/>
  <c r="K94" i="6" s="1"/>
  <c r="K95" i="6" s="1"/>
  <c r="K96" i="6" s="1"/>
  <c r="K97" i="6" s="1"/>
  <c r="K98" i="6" s="1"/>
  <c r="K99" i="6" s="1"/>
  <c r="K100" i="6" s="1"/>
  <c r="K101" i="6" s="1"/>
  <c r="K102" i="6" s="1"/>
  <c r="K103" i="6" s="1"/>
  <c r="K104" i="6" s="1"/>
  <c r="K105" i="6" s="1"/>
  <c r="K106" i="6" s="1"/>
  <c r="K107" i="6" s="1"/>
  <c r="K108" i="6" s="1"/>
  <c r="K109" i="6" s="1"/>
  <c r="K110" i="6" s="1"/>
  <c r="K111" i="6" s="1"/>
  <c r="K112" i="6" s="1"/>
  <c r="K113" i="6" s="1"/>
  <c r="K114" i="6" s="1"/>
  <c r="K115" i="6" s="1"/>
  <c r="K116" i="6" s="1"/>
  <c r="K117" i="6" s="1"/>
  <c r="K118" i="6" s="1"/>
  <c r="K119" i="6" s="1"/>
  <c r="K120" i="6" s="1"/>
  <c r="K121" i="6" s="1"/>
  <c r="K122" i="6" s="1"/>
  <c r="K123" i="6" s="1"/>
  <c r="K124" i="6" s="1"/>
  <c r="K125" i="6" s="1"/>
  <c r="K126" i="6" s="1"/>
  <c r="K127" i="6" s="1"/>
  <c r="K128" i="6" s="1"/>
  <c r="K129" i="6" s="1"/>
  <c r="K130" i="6" s="1"/>
  <c r="K131" i="6" s="1"/>
  <c r="K132" i="6" s="1"/>
  <c r="K133" i="6" s="1"/>
  <c r="K134" i="6" s="1"/>
  <c r="K135" i="6" s="1"/>
  <c r="K136" i="6" s="1"/>
  <c r="K137" i="6" s="1"/>
  <c r="K138" i="6" s="1"/>
  <c r="K139" i="6" s="1"/>
  <c r="K140" i="6" s="1"/>
  <c r="K141" i="6" s="1"/>
  <c r="K142" i="6" s="1"/>
  <c r="K143" i="6" s="1"/>
  <c r="K144" i="6" s="1"/>
  <c r="K145" i="6" s="1"/>
  <c r="K146" i="6" s="1"/>
  <c r="K147" i="6" s="1"/>
  <c r="K148" i="6" s="1"/>
  <c r="K149" i="6" s="1"/>
  <c r="K150" i="6" s="1"/>
  <c r="K151" i="6" s="1"/>
  <c r="K152" i="6" s="1"/>
  <c r="K153" i="6" s="1"/>
  <c r="K154" i="6" s="1"/>
  <c r="K155" i="6" s="1"/>
  <c r="K156" i="6" s="1"/>
  <c r="K157" i="6" s="1"/>
  <c r="K158" i="6" s="1"/>
  <c r="K159" i="6" s="1"/>
  <c r="K160" i="6" s="1"/>
  <c r="K161" i="6" s="1"/>
  <c r="K162" i="6" s="1"/>
  <c r="K163" i="6" s="1"/>
  <c r="K164" i="6" s="1"/>
  <c r="K165" i="6" s="1"/>
  <c r="K166" i="6" s="1"/>
  <c r="K167" i="6" s="1"/>
  <c r="K168" i="6" s="1"/>
  <c r="K169" i="6" s="1"/>
  <c r="K170" i="6" s="1"/>
  <c r="K171" i="6" s="1"/>
  <c r="K172" i="6" s="1"/>
  <c r="K173" i="6" s="1"/>
  <c r="K174" i="6" s="1"/>
  <c r="K175" i="6" s="1"/>
  <c r="K176" i="6" s="1"/>
  <c r="K177" i="6" s="1"/>
  <c r="K178" i="6" s="1"/>
  <c r="K179" i="6" s="1"/>
  <c r="K180" i="6" s="1"/>
  <c r="K181" i="6" s="1"/>
  <c r="K182" i="6" s="1"/>
  <c r="K183" i="6" s="1"/>
  <c r="K184" i="6" s="1"/>
  <c r="K185" i="6" s="1"/>
  <c r="K186" i="6" s="1"/>
  <c r="K187" i="6" s="1"/>
  <c r="K188" i="6" s="1"/>
  <c r="K189" i="6" s="1"/>
  <c r="K190" i="6" s="1"/>
  <c r="K191" i="6" s="1"/>
  <c r="K192" i="6" s="1"/>
  <c r="K193" i="6" s="1"/>
  <c r="K194" i="6" s="1"/>
  <c r="K195" i="6" s="1"/>
  <c r="K196" i="6" s="1"/>
  <c r="K197" i="6" s="1"/>
  <c r="K198" i="6" s="1"/>
  <c r="K199" i="6" s="1"/>
  <c r="K200" i="6" s="1"/>
  <c r="K201" i="6" s="1"/>
  <c r="K202" i="6" s="1"/>
  <c r="K203" i="6" s="1"/>
  <c r="K204" i="6" s="1"/>
  <c r="K205" i="6" s="1"/>
  <c r="K206" i="6" s="1"/>
  <c r="K207" i="6" s="1"/>
  <c r="K208" i="6" s="1"/>
  <c r="K209" i="6" s="1"/>
  <c r="K210" i="6" s="1"/>
  <c r="K211" i="6" s="1"/>
  <c r="K212" i="6" s="1"/>
  <c r="K213" i="6" s="1"/>
  <c r="K214" i="6" s="1"/>
  <c r="K215" i="6" s="1"/>
  <c r="K216" i="6" s="1"/>
  <c r="K217" i="6" s="1"/>
  <c r="K218" i="6" s="1"/>
  <c r="K219" i="6" s="1"/>
  <c r="K220" i="6" s="1"/>
  <c r="K221" i="6" s="1"/>
  <c r="K222" i="6" s="1"/>
  <c r="K223" i="6" s="1"/>
  <c r="K224" i="6" s="1"/>
  <c r="K225" i="6" s="1"/>
  <c r="K226" i="6" s="1"/>
  <c r="K227" i="6" s="1"/>
  <c r="K228" i="6" s="1"/>
  <c r="K229" i="6" s="1"/>
  <c r="K230" i="6" s="1"/>
  <c r="K231" i="6" s="1"/>
  <c r="K232" i="6" s="1"/>
  <c r="K233" i="6" s="1"/>
  <c r="K234" i="6" s="1"/>
  <c r="K235" i="6" s="1"/>
  <c r="K236" i="6" s="1"/>
  <c r="K237" i="6" s="1"/>
  <c r="K238" i="6" s="1"/>
  <c r="K239" i="6" s="1"/>
  <c r="K240" i="6" s="1"/>
  <c r="K241" i="6" s="1"/>
  <c r="K242" i="6" s="1"/>
  <c r="K243" i="6" s="1"/>
  <c r="K244" i="6" s="1"/>
  <c r="K245" i="6" s="1"/>
  <c r="K246" i="6" s="1"/>
  <c r="K247" i="6" s="1"/>
  <c r="K248" i="6" s="1"/>
  <c r="K249" i="6" s="1"/>
  <c r="K250" i="6" s="1"/>
  <c r="K251" i="6" s="1"/>
  <c r="K252" i="6" s="1"/>
  <c r="K253" i="6" s="1"/>
  <c r="K254" i="6" s="1"/>
  <c r="K255" i="6" s="1"/>
  <c r="K256" i="6" s="1"/>
  <c r="K257" i="6" s="1"/>
  <c r="K258" i="6" s="1"/>
  <c r="K259" i="6" s="1"/>
  <c r="K260" i="6" s="1"/>
  <c r="K261" i="6" s="1"/>
  <c r="K262" i="6" s="1"/>
  <c r="K263" i="6" s="1"/>
  <c r="K264" i="6" s="1"/>
  <c r="K265" i="6" s="1"/>
  <c r="K266" i="6" s="1"/>
  <c r="K267" i="6" s="1"/>
  <c r="K268" i="6" s="1"/>
  <c r="K269" i="6" s="1"/>
  <c r="K270" i="6" s="1"/>
  <c r="K271" i="6" s="1"/>
  <c r="K272" i="6" s="1"/>
  <c r="K273" i="6" s="1"/>
  <c r="K274" i="6" s="1"/>
  <c r="K275" i="6" s="1"/>
  <c r="K276" i="6" s="1"/>
  <c r="K277" i="6" s="1"/>
  <c r="K278" i="6" s="1"/>
  <c r="K279" i="6" s="1"/>
  <c r="K280" i="6" s="1"/>
  <c r="K281" i="6" s="1"/>
  <c r="K282" i="6" s="1"/>
  <c r="K283" i="6" s="1"/>
  <c r="K284" i="6" s="1"/>
  <c r="K285" i="6" s="1"/>
  <c r="K286" i="6" s="1"/>
  <c r="K287" i="6" s="1"/>
  <c r="K288" i="6" s="1"/>
  <c r="K289" i="6" s="1"/>
  <c r="K290" i="6" s="1"/>
  <c r="K291" i="6" s="1"/>
  <c r="K292" i="6" s="1"/>
  <c r="K293" i="6" s="1"/>
  <c r="K294" i="6" s="1"/>
  <c r="K295" i="6" s="1"/>
  <c r="K296" i="6" s="1"/>
  <c r="K297" i="6" s="1"/>
  <c r="K298" i="6" s="1"/>
  <c r="K299" i="6" s="1"/>
  <c r="K300" i="6" s="1"/>
  <c r="K301" i="6" s="1"/>
  <c r="K302" i="6" s="1"/>
  <c r="K303" i="6" s="1"/>
  <c r="K304" i="6" s="1"/>
  <c r="K305" i="6" s="1"/>
  <c r="K306" i="6" s="1"/>
  <c r="K307" i="6" s="1"/>
  <c r="K308" i="6" s="1"/>
  <c r="K309" i="6" s="1"/>
  <c r="K310" i="6" s="1"/>
  <c r="K311" i="6" s="1"/>
  <c r="K312" i="6" s="1"/>
  <c r="K313" i="6" s="1"/>
  <c r="K314" i="6" s="1"/>
  <c r="K315" i="6" s="1"/>
  <c r="K316" i="6" s="1"/>
  <c r="K317" i="6" s="1"/>
  <c r="K318" i="6" s="1"/>
  <c r="K319" i="6" s="1"/>
  <c r="K320" i="6" s="1"/>
  <c r="K321" i="6" s="1"/>
  <c r="K322" i="6" s="1"/>
  <c r="K323" i="6" s="1"/>
  <c r="K324" i="6" s="1"/>
  <c r="K325" i="6" s="1"/>
  <c r="K326" i="6" s="1"/>
  <c r="K327" i="6" s="1"/>
  <c r="K328" i="6" s="1"/>
  <c r="K329" i="6" s="1"/>
  <c r="K330" i="6" s="1"/>
  <c r="K331" i="6" s="1"/>
  <c r="K332" i="6" s="1"/>
  <c r="K333" i="6" s="1"/>
  <c r="K334" i="6" s="1"/>
  <c r="K335" i="6" s="1"/>
  <c r="K336" i="6" s="1"/>
  <c r="K337" i="6" s="1"/>
  <c r="K338" i="6" s="1"/>
  <c r="K339" i="6" s="1"/>
  <c r="K340" i="6" s="1"/>
  <c r="K341" i="6" s="1"/>
  <c r="K342" i="6" s="1"/>
  <c r="K343" i="6" s="1"/>
  <c r="K344" i="6" s="1"/>
  <c r="K345" i="6" s="1"/>
  <c r="K346" i="6" s="1"/>
  <c r="K347" i="6" s="1"/>
  <c r="K348" i="6" s="1"/>
  <c r="K349" i="6" s="1"/>
  <c r="K350" i="6" s="1"/>
  <c r="K351" i="6" s="1"/>
  <c r="K352" i="6" s="1"/>
  <c r="K353" i="6" s="1"/>
  <c r="K354" i="6" s="1"/>
  <c r="K355" i="6" s="1"/>
  <c r="K356" i="6" s="1"/>
  <c r="K357" i="6" s="1"/>
  <c r="K358" i="6" s="1"/>
  <c r="K359" i="6" s="1"/>
  <c r="K360" i="6" s="1"/>
  <c r="K361" i="6" s="1"/>
  <c r="K362" i="6" s="1"/>
  <c r="K363" i="6" s="1"/>
  <c r="K364" i="6" s="1"/>
  <c r="K365" i="6" s="1"/>
  <c r="K366" i="6" s="1"/>
  <c r="K367" i="6" s="1"/>
  <c r="K368" i="6" s="1"/>
  <c r="K369" i="6" s="1"/>
  <c r="K370" i="6" s="1"/>
  <c r="K371" i="6" s="1"/>
  <c r="K372" i="6" s="1"/>
  <c r="K373" i="6" s="1"/>
  <c r="K374" i="6" s="1"/>
  <c r="K375" i="6" s="1"/>
  <c r="K376" i="6" s="1"/>
  <c r="K377" i="6" s="1"/>
  <c r="K378" i="6" s="1"/>
  <c r="K379" i="6" s="1"/>
  <c r="K380" i="6" s="1"/>
  <c r="K381" i="6" s="1"/>
  <c r="K382" i="6" s="1"/>
  <c r="K383" i="6" s="1"/>
  <c r="K384" i="6" s="1"/>
  <c r="K385" i="6" s="1"/>
  <c r="K386" i="6" s="1"/>
  <c r="K387" i="6" s="1"/>
  <c r="K388" i="6" s="1"/>
  <c r="K389" i="6" s="1"/>
  <c r="K390" i="6" s="1"/>
  <c r="K391" i="6" s="1"/>
  <c r="K392" i="6" s="1"/>
  <c r="K393" i="6" s="1"/>
  <c r="K394" i="6" s="1"/>
  <c r="K395" i="6" s="1"/>
  <c r="K396" i="6" s="1"/>
  <c r="K397" i="6" s="1"/>
  <c r="K398" i="6" s="1"/>
  <c r="K399" i="6" s="1"/>
  <c r="K400" i="6" s="1"/>
  <c r="K401" i="6" s="1"/>
  <c r="K402" i="6" s="1"/>
  <c r="K403" i="6" s="1"/>
  <c r="K404" i="6" s="1"/>
  <c r="M9" i="6"/>
  <c r="O9" i="6"/>
  <c r="M10" i="6"/>
  <c r="O10" i="6"/>
  <c r="M11" i="6"/>
  <c r="O11" i="6"/>
  <c r="M12" i="6"/>
  <c r="O12" i="6"/>
  <c r="M13" i="6"/>
  <c r="O13" i="6"/>
  <c r="M14" i="6"/>
  <c r="O14" i="6"/>
  <c r="M15" i="6"/>
  <c r="O15" i="6"/>
  <c r="M16" i="6"/>
  <c r="O16" i="6"/>
  <c r="M17" i="6"/>
  <c r="O17" i="6"/>
  <c r="M18" i="6"/>
  <c r="O18" i="6"/>
  <c r="M19" i="6"/>
  <c r="O19" i="6"/>
  <c r="M20" i="6"/>
  <c r="O20" i="6"/>
  <c r="M21" i="6"/>
  <c r="O21" i="6"/>
  <c r="M22" i="6"/>
  <c r="O22" i="6"/>
  <c r="M23" i="6"/>
  <c r="O23" i="6"/>
  <c r="M24" i="6"/>
  <c r="O24" i="6"/>
  <c r="M25" i="6"/>
  <c r="O25" i="6"/>
  <c r="M26" i="6"/>
  <c r="O26" i="6"/>
  <c r="M27" i="6"/>
  <c r="O27" i="6"/>
  <c r="M28" i="6"/>
  <c r="O28" i="6"/>
  <c r="M29" i="6"/>
  <c r="O29" i="6"/>
  <c r="M30" i="6"/>
  <c r="O30" i="6"/>
  <c r="M31" i="6"/>
  <c r="O31" i="6"/>
  <c r="M32" i="6"/>
  <c r="O32" i="6"/>
  <c r="M33" i="6"/>
  <c r="O33" i="6"/>
  <c r="M34" i="6"/>
  <c r="O34" i="6"/>
  <c r="M35" i="6"/>
  <c r="O35" i="6"/>
  <c r="M36" i="6"/>
  <c r="O36" i="6"/>
  <c r="M37" i="6"/>
  <c r="O37" i="6"/>
  <c r="M38" i="6"/>
  <c r="O38" i="6"/>
  <c r="M39" i="6"/>
  <c r="O39" i="6"/>
  <c r="M40" i="6"/>
  <c r="O40" i="6"/>
  <c r="M41" i="6"/>
  <c r="O41" i="6"/>
  <c r="M42" i="6"/>
  <c r="O42" i="6"/>
  <c r="M43" i="6"/>
  <c r="O43" i="6"/>
  <c r="M44" i="6"/>
  <c r="O44" i="6"/>
  <c r="M45" i="6"/>
  <c r="O45" i="6"/>
  <c r="M46" i="6"/>
  <c r="O46" i="6"/>
  <c r="M47" i="6"/>
  <c r="O47" i="6"/>
  <c r="M48" i="6"/>
  <c r="O48" i="6"/>
  <c r="M49" i="6"/>
  <c r="O49" i="6"/>
  <c r="M50" i="6"/>
  <c r="O50" i="6"/>
  <c r="M51" i="6"/>
  <c r="O51" i="6"/>
  <c r="M52" i="6"/>
  <c r="O52" i="6"/>
  <c r="M53" i="6"/>
  <c r="O53" i="6"/>
  <c r="M54" i="6"/>
  <c r="O54" i="6"/>
  <c r="M55" i="6"/>
  <c r="O55" i="6"/>
  <c r="M56" i="6"/>
  <c r="O56" i="6"/>
  <c r="M57" i="6"/>
  <c r="O57" i="6"/>
  <c r="M58" i="6"/>
  <c r="O58" i="6"/>
  <c r="M59" i="6"/>
  <c r="O59" i="6"/>
  <c r="M60" i="6"/>
  <c r="O60" i="6"/>
  <c r="M61" i="6"/>
  <c r="O61" i="6"/>
  <c r="M62" i="6"/>
  <c r="O62" i="6"/>
  <c r="M63" i="6"/>
  <c r="O63" i="6"/>
  <c r="M64" i="6"/>
  <c r="O64" i="6"/>
  <c r="M65" i="6"/>
  <c r="O65" i="6"/>
  <c r="M66" i="6"/>
  <c r="O66" i="6"/>
  <c r="M67" i="6"/>
  <c r="O67" i="6"/>
  <c r="M68" i="6"/>
  <c r="O68" i="6"/>
  <c r="M69" i="6"/>
  <c r="O69" i="6"/>
  <c r="M70" i="6"/>
  <c r="O70" i="6"/>
  <c r="M71" i="6"/>
  <c r="O71" i="6"/>
  <c r="M72" i="6"/>
  <c r="O72" i="6"/>
  <c r="M73" i="6"/>
  <c r="O73" i="6"/>
  <c r="M74" i="6"/>
  <c r="O74" i="6"/>
  <c r="M75" i="6"/>
  <c r="O75" i="6"/>
  <c r="M76" i="6"/>
  <c r="O76" i="6"/>
  <c r="M77" i="6"/>
  <c r="O77" i="6"/>
  <c r="M78" i="6"/>
  <c r="O78" i="6"/>
  <c r="M79" i="6"/>
  <c r="O79" i="6"/>
  <c r="M80" i="6"/>
  <c r="O80" i="6"/>
  <c r="M81" i="6"/>
  <c r="O81" i="6"/>
  <c r="M82" i="6"/>
  <c r="O82" i="6"/>
  <c r="M83" i="6"/>
  <c r="O83" i="6"/>
  <c r="M84" i="6"/>
  <c r="O84" i="6"/>
  <c r="M85" i="6"/>
  <c r="O85" i="6"/>
  <c r="M86" i="6"/>
  <c r="O86" i="6"/>
  <c r="M87" i="6"/>
  <c r="O87" i="6"/>
  <c r="M88" i="6"/>
  <c r="O88" i="6"/>
  <c r="M89" i="6"/>
  <c r="O89" i="6"/>
  <c r="M90" i="6"/>
  <c r="O90" i="6"/>
  <c r="M91" i="6"/>
  <c r="O91" i="6"/>
  <c r="M92" i="6"/>
  <c r="O92" i="6"/>
  <c r="M93" i="6"/>
  <c r="O93" i="6"/>
  <c r="M94" i="6"/>
  <c r="O94" i="6"/>
  <c r="M95" i="6"/>
  <c r="O95" i="6"/>
  <c r="M96" i="6"/>
  <c r="O96" i="6"/>
  <c r="M97" i="6"/>
  <c r="O97" i="6"/>
  <c r="M98" i="6"/>
  <c r="O98" i="6"/>
  <c r="M99" i="6"/>
  <c r="O99" i="6"/>
  <c r="M100" i="6"/>
  <c r="O100" i="6"/>
  <c r="M101" i="6"/>
  <c r="O101" i="6"/>
  <c r="M102" i="6"/>
  <c r="O102" i="6"/>
  <c r="M103" i="6"/>
  <c r="O103" i="6"/>
  <c r="M104" i="6"/>
  <c r="O104" i="6"/>
  <c r="M105" i="6"/>
  <c r="O105" i="6"/>
  <c r="M106" i="6"/>
  <c r="O106" i="6"/>
  <c r="M107" i="6"/>
  <c r="O107" i="6"/>
  <c r="M108" i="6"/>
  <c r="O108" i="6"/>
  <c r="M109" i="6"/>
  <c r="O109" i="6"/>
  <c r="M110" i="6"/>
  <c r="O110" i="6"/>
  <c r="M111" i="6"/>
  <c r="O111" i="6"/>
  <c r="M112" i="6"/>
  <c r="O112" i="6"/>
  <c r="M113" i="6"/>
  <c r="O113" i="6"/>
  <c r="M114" i="6"/>
  <c r="O114" i="6"/>
  <c r="M115" i="6"/>
  <c r="O115" i="6"/>
  <c r="M116" i="6"/>
  <c r="O116" i="6"/>
  <c r="M117" i="6"/>
  <c r="O117" i="6"/>
  <c r="M118" i="6"/>
  <c r="O118" i="6"/>
  <c r="M119" i="6"/>
  <c r="O119" i="6"/>
  <c r="M120" i="6"/>
  <c r="O120" i="6"/>
  <c r="M121" i="6"/>
  <c r="O121" i="6"/>
  <c r="M122" i="6"/>
  <c r="O122" i="6"/>
  <c r="M123" i="6"/>
  <c r="O123" i="6"/>
  <c r="M124" i="6"/>
  <c r="O124" i="6"/>
  <c r="M125" i="6"/>
  <c r="O125" i="6"/>
  <c r="M126" i="6"/>
  <c r="O126" i="6"/>
  <c r="M127" i="6"/>
  <c r="O127" i="6"/>
  <c r="M128" i="6"/>
  <c r="O128" i="6"/>
  <c r="M129" i="6"/>
  <c r="O129" i="6"/>
  <c r="M130" i="6"/>
  <c r="O130" i="6"/>
  <c r="M131" i="6"/>
  <c r="O131" i="6"/>
  <c r="M132" i="6"/>
  <c r="O132" i="6"/>
  <c r="M133" i="6"/>
  <c r="O133" i="6"/>
  <c r="M134" i="6"/>
  <c r="O134" i="6"/>
  <c r="M135" i="6"/>
  <c r="O135" i="6"/>
  <c r="M136" i="6"/>
  <c r="O136" i="6"/>
  <c r="M137" i="6"/>
  <c r="O137" i="6"/>
  <c r="M138" i="6"/>
  <c r="O138" i="6"/>
  <c r="M139" i="6"/>
  <c r="O139" i="6"/>
  <c r="M140" i="6"/>
  <c r="O140" i="6"/>
  <c r="M141" i="6"/>
  <c r="O141" i="6"/>
  <c r="M142" i="6"/>
  <c r="O142" i="6"/>
  <c r="M143" i="6"/>
  <c r="O143" i="6"/>
  <c r="M144" i="6"/>
  <c r="O144" i="6"/>
  <c r="M145" i="6"/>
  <c r="O145" i="6"/>
  <c r="M146" i="6"/>
  <c r="O146" i="6"/>
  <c r="M147" i="6"/>
  <c r="O147" i="6"/>
  <c r="M148" i="6"/>
  <c r="O148" i="6"/>
  <c r="M149" i="6"/>
  <c r="O149" i="6"/>
  <c r="M150" i="6"/>
  <c r="O150" i="6"/>
  <c r="M151" i="6"/>
  <c r="O151" i="6"/>
  <c r="M152" i="6"/>
  <c r="O152" i="6"/>
  <c r="M153" i="6"/>
  <c r="O153" i="6"/>
  <c r="M154" i="6"/>
  <c r="O154" i="6"/>
  <c r="M155" i="6"/>
  <c r="O155" i="6"/>
  <c r="M156" i="6"/>
  <c r="O156" i="6"/>
  <c r="M157" i="6"/>
  <c r="O157" i="6"/>
  <c r="M158" i="6"/>
  <c r="O158" i="6"/>
  <c r="M159" i="6"/>
  <c r="O159" i="6"/>
  <c r="M160" i="6"/>
  <c r="O160" i="6"/>
  <c r="M161" i="6"/>
  <c r="O161" i="6"/>
  <c r="M162" i="6"/>
  <c r="O162" i="6"/>
  <c r="M163" i="6"/>
  <c r="O163" i="6"/>
  <c r="M164" i="6"/>
  <c r="O164" i="6"/>
  <c r="M165" i="6"/>
  <c r="O165" i="6"/>
  <c r="M166" i="6"/>
  <c r="O166" i="6"/>
  <c r="M167" i="6"/>
  <c r="O167" i="6"/>
  <c r="M168" i="6"/>
  <c r="O168" i="6"/>
  <c r="M169" i="6"/>
  <c r="O169" i="6"/>
  <c r="M170" i="6"/>
  <c r="O170" i="6"/>
  <c r="M171" i="6"/>
  <c r="O171" i="6"/>
  <c r="M172" i="6"/>
  <c r="O172" i="6"/>
  <c r="M173" i="6"/>
  <c r="O173" i="6"/>
  <c r="M174" i="6"/>
  <c r="O174" i="6"/>
  <c r="M175" i="6"/>
  <c r="O175" i="6"/>
  <c r="M176" i="6"/>
  <c r="O176" i="6"/>
  <c r="M177" i="6"/>
  <c r="O177" i="6"/>
  <c r="M178" i="6"/>
  <c r="O178" i="6"/>
  <c r="M179" i="6"/>
  <c r="O179" i="6"/>
  <c r="M180" i="6"/>
  <c r="O180" i="6"/>
  <c r="M181" i="6"/>
  <c r="O181" i="6"/>
  <c r="M182" i="6"/>
  <c r="O182" i="6"/>
  <c r="M183" i="6"/>
  <c r="O183" i="6"/>
  <c r="M184" i="6"/>
  <c r="O184" i="6"/>
  <c r="M185" i="6"/>
  <c r="O185" i="6"/>
  <c r="M186" i="6"/>
  <c r="O186" i="6"/>
  <c r="M187" i="6"/>
  <c r="O187" i="6"/>
  <c r="M188" i="6"/>
  <c r="O188" i="6"/>
  <c r="M189" i="6"/>
  <c r="O189" i="6"/>
  <c r="M190" i="6"/>
  <c r="O190" i="6"/>
  <c r="M191" i="6"/>
  <c r="O191" i="6"/>
  <c r="M192" i="6"/>
  <c r="O192" i="6"/>
  <c r="M193" i="6"/>
  <c r="O193" i="6"/>
  <c r="M194" i="6"/>
  <c r="O194" i="6"/>
  <c r="M195" i="6"/>
  <c r="O195" i="6"/>
  <c r="M196" i="6"/>
  <c r="O196" i="6"/>
  <c r="M197" i="6"/>
  <c r="O197" i="6"/>
  <c r="M198" i="6"/>
  <c r="O198" i="6"/>
  <c r="M199" i="6"/>
  <c r="O199" i="6"/>
  <c r="M200" i="6"/>
  <c r="O200" i="6"/>
  <c r="M201" i="6"/>
  <c r="O201" i="6"/>
  <c r="M202" i="6"/>
  <c r="O202" i="6"/>
  <c r="M203" i="6"/>
  <c r="O203" i="6"/>
  <c r="M204" i="6"/>
  <c r="O204" i="6"/>
  <c r="M205" i="6"/>
  <c r="O205" i="6"/>
  <c r="M206" i="6"/>
  <c r="O206" i="6"/>
  <c r="M207" i="6"/>
  <c r="O207" i="6"/>
  <c r="M208" i="6"/>
  <c r="O208" i="6"/>
  <c r="M209" i="6"/>
  <c r="O209" i="6"/>
  <c r="M210" i="6"/>
  <c r="O210" i="6"/>
  <c r="M211" i="6"/>
  <c r="O211" i="6"/>
  <c r="M212" i="6"/>
  <c r="O212" i="6"/>
  <c r="M213" i="6"/>
  <c r="O213" i="6"/>
  <c r="M214" i="6"/>
  <c r="O214" i="6"/>
  <c r="M215" i="6"/>
  <c r="O215" i="6"/>
  <c r="M216" i="6"/>
  <c r="O216" i="6"/>
  <c r="M217" i="6"/>
  <c r="O217" i="6"/>
  <c r="M218" i="6"/>
  <c r="O218" i="6"/>
  <c r="M219" i="6"/>
  <c r="O219" i="6"/>
  <c r="M220" i="6"/>
  <c r="O220" i="6"/>
  <c r="M221" i="6"/>
  <c r="O221" i="6"/>
  <c r="M222" i="6"/>
  <c r="O222" i="6"/>
  <c r="M223" i="6"/>
  <c r="O223" i="6"/>
  <c r="M224" i="6"/>
  <c r="O224" i="6"/>
  <c r="M225" i="6"/>
  <c r="O225" i="6"/>
  <c r="M226" i="6"/>
  <c r="O226" i="6"/>
  <c r="M227" i="6"/>
  <c r="O227" i="6"/>
  <c r="M228" i="6"/>
  <c r="O228" i="6"/>
  <c r="M229" i="6"/>
  <c r="O229" i="6"/>
  <c r="M230" i="6"/>
  <c r="O230" i="6"/>
  <c r="M231" i="6"/>
  <c r="O231" i="6"/>
  <c r="M232" i="6"/>
  <c r="O232" i="6"/>
  <c r="M233" i="6"/>
  <c r="O233" i="6"/>
  <c r="M234" i="6"/>
  <c r="O234" i="6"/>
  <c r="M235" i="6"/>
  <c r="O235" i="6"/>
  <c r="M236" i="6"/>
  <c r="O236" i="6"/>
  <c r="M237" i="6"/>
  <c r="O237" i="6"/>
  <c r="M238" i="6"/>
  <c r="O238" i="6"/>
  <c r="M239" i="6"/>
  <c r="O239" i="6"/>
  <c r="M240" i="6"/>
  <c r="O240" i="6"/>
  <c r="M241" i="6"/>
  <c r="O241" i="6"/>
  <c r="M242" i="6"/>
  <c r="O242" i="6"/>
  <c r="M243" i="6"/>
  <c r="O243" i="6"/>
  <c r="M244" i="6"/>
  <c r="O244" i="6"/>
  <c r="M245" i="6"/>
  <c r="O245" i="6"/>
  <c r="M246" i="6"/>
  <c r="O246" i="6"/>
  <c r="M247" i="6"/>
  <c r="O247" i="6"/>
  <c r="M248" i="6"/>
  <c r="O248" i="6"/>
  <c r="M249" i="6"/>
  <c r="O249" i="6"/>
  <c r="M250" i="6"/>
  <c r="O250" i="6"/>
  <c r="M251" i="6"/>
  <c r="O251" i="6"/>
  <c r="M252" i="6"/>
  <c r="O252" i="6"/>
  <c r="M253" i="6"/>
  <c r="O253" i="6"/>
  <c r="M254" i="6"/>
  <c r="O254" i="6"/>
  <c r="M255" i="6"/>
  <c r="O255" i="6"/>
  <c r="M256" i="6"/>
  <c r="O256" i="6"/>
  <c r="M257" i="6"/>
  <c r="O257" i="6"/>
  <c r="M258" i="6"/>
  <c r="O258" i="6"/>
  <c r="M259" i="6"/>
  <c r="O259" i="6"/>
  <c r="M260" i="6"/>
  <c r="O260" i="6"/>
  <c r="M261" i="6"/>
  <c r="O261" i="6"/>
  <c r="M262" i="6"/>
  <c r="O262" i="6"/>
  <c r="M263" i="6"/>
  <c r="O263" i="6"/>
  <c r="M264" i="6"/>
  <c r="O264" i="6"/>
  <c r="M265" i="6"/>
  <c r="O265" i="6"/>
  <c r="M266" i="6"/>
  <c r="O266" i="6"/>
  <c r="M267" i="6"/>
  <c r="O267" i="6"/>
  <c r="M268" i="6"/>
  <c r="O268" i="6"/>
  <c r="M269" i="6"/>
  <c r="O269" i="6"/>
  <c r="M270" i="6"/>
  <c r="O270" i="6"/>
  <c r="M271" i="6"/>
  <c r="O271" i="6"/>
  <c r="M272" i="6"/>
  <c r="O272" i="6"/>
  <c r="M273" i="6"/>
  <c r="O273" i="6"/>
  <c r="M274" i="6"/>
  <c r="O274" i="6"/>
  <c r="M275" i="6"/>
  <c r="O275" i="6"/>
  <c r="M276" i="6"/>
  <c r="O276" i="6"/>
  <c r="M277" i="6"/>
  <c r="O277" i="6"/>
  <c r="M278" i="6"/>
  <c r="O278" i="6"/>
  <c r="M279" i="6"/>
  <c r="O279" i="6"/>
  <c r="M280" i="6"/>
  <c r="O280" i="6"/>
  <c r="M281" i="6"/>
  <c r="O281" i="6"/>
  <c r="M282" i="6"/>
  <c r="O282" i="6"/>
  <c r="M283" i="6"/>
  <c r="O283" i="6"/>
  <c r="M284" i="6"/>
  <c r="O284" i="6"/>
  <c r="M285" i="6"/>
  <c r="O285" i="6"/>
  <c r="M286" i="6"/>
  <c r="O286" i="6"/>
  <c r="M287" i="6"/>
  <c r="O287" i="6"/>
  <c r="M288" i="6"/>
  <c r="O288" i="6"/>
  <c r="M289" i="6"/>
  <c r="O289" i="6"/>
  <c r="M290" i="6"/>
  <c r="O290" i="6"/>
  <c r="M291" i="6"/>
  <c r="O291" i="6"/>
  <c r="M292" i="6"/>
  <c r="O292" i="6"/>
  <c r="M293" i="6"/>
  <c r="O293" i="6"/>
  <c r="M294" i="6"/>
  <c r="O294" i="6"/>
  <c r="M295" i="6"/>
  <c r="O295" i="6"/>
  <c r="M296" i="6"/>
  <c r="O296" i="6"/>
  <c r="M297" i="6"/>
  <c r="O297" i="6"/>
  <c r="M298" i="6"/>
  <c r="O298" i="6"/>
  <c r="M299" i="6"/>
  <c r="O299" i="6"/>
  <c r="M300" i="6"/>
  <c r="O300" i="6"/>
  <c r="M301" i="6"/>
  <c r="O301" i="6"/>
  <c r="M302" i="6"/>
  <c r="O302" i="6"/>
  <c r="M303" i="6"/>
  <c r="O303" i="6"/>
  <c r="M304" i="6"/>
  <c r="O304" i="6"/>
  <c r="M305" i="6"/>
  <c r="O305" i="6"/>
  <c r="M306" i="6"/>
  <c r="O306" i="6"/>
  <c r="M307" i="6"/>
  <c r="O307" i="6"/>
  <c r="M308" i="6"/>
  <c r="O308" i="6"/>
  <c r="M309" i="6"/>
  <c r="O309" i="6"/>
  <c r="M310" i="6"/>
  <c r="O310" i="6"/>
  <c r="M311" i="6"/>
  <c r="O311" i="6"/>
  <c r="M312" i="6"/>
  <c r="O312" i="6"/>
  <c r="M313" i="6"/>
  <c r="O313" i="6"/>
  <c r="M314" i="6"/>
  <c r="O314" i="6"/>
  <c r="M315" i="6"/>
  <c r="O315" i="6"/>
  <c r="M316" i="6"/>
  <c r="O316" i="6"/>
  <c r="M317" i="6"/>
  <c r="O317" i="6"/>
  <c r="M318" i="6"/>
  <c r="O318" i="6"/>
  <c r="M319" i="6"/>
  <c r="O319" i="6"/>
  <c r="M320" i="6"/>
  <c r="O320" i="6"/>
  <c r="M321" i="6"/>
  <c r="O321" i="6"/>
  <c r="M322" i="6"/>
  <c r="O322" i="6"/>
  <c r="M323" i="6"/>
  <c r="O323" i="6"/>
  <c r="M324" i="6"/>
  <c r="O324" i="6"/>
  <c r="M325" i="6"/>
  <c r="O325" i="6"/>
  <c r="M326" i="6"/>
  <c r="O326" i="6"/>
  <c r="M327" i="6"/>
  <c r="O327" i="6"/>
  <c r="M328" i="6"/>
  <c r="O328" i="6"/>
  <c r="M329" i="6"/>
  <c r="O329" i="6"/>
  <c r="M330" i="6"/>
  <c r="O330" i="6"/>
  <c r="M331" i="6"/>
  <c r="O331" i="6"/>
  <c r="M332" i="6"/>
  <c r="O332" i="6"/>
  <c r="M333" i="6"/>
  <c r="O333" i="6"/>
  <c r="M334" i="6"/>
  <c r="O334" i="6"/>
  <c r="M335" i="6"/>
  <c r="O335" i="6"/>
  <c r="M336" i="6"/>
  <c r="O336" i="6"/>
  <c r="M337" i="6"/>
  <c r="O337" i="6"/>
  <c r="M338" i="6"/>
  <c r="O338" i="6"/>
  <c r="M339" i="6"/>
  <c r="O339" i="6"/>
  <c r="M340" i="6"/>
  <c r="O340" i="6"/>
  <c r="M341" i="6"/>
  <c r="O341" i="6"/>
  <c r="M342" i="6"/>
  <c r="O342" i="6"/>
  <c r="M343" i="6"/>
  <c r="O343" i="6"/>
  <c r="M344" i="6"/>
  <c r="O344" i="6"/>
  <c r="M345" i="6"/>
  <c r="O345" i="6"/>
  <c r="M346" i="6"/>
  <c r="O346" i="6"/>
  <c r="M347" i="6"/>
  <c r="O347" i="6"/>
  <c r="M348" i="6"/>
  <c r="O348" i="6"/>
  <c r="M349" i="6"/>
  <c r="O349" i="6"/>
  <c r="M350" i="6"/>
  <c r="O350" i="6"/>
  <c r="M351" i="6"/>
  <c r="O351" i="6"/>
  <c r="M352" i="6"/>
  <c r="O352" i="6"/>
  <c r="M353" i="6"/>
  <c r="O353" i="6"/>
  <c r="M354" i="6"/>
  <c r="O354" i="6"/>
  <c r="M355" i="6"/>
  <c r="O355" i="6"/>
  <c r="M356" i="6"/>
  <c r="O356" i="6"/>
  <c r="M357" i="6"/>
  <c r="O357" i="6"/>
  <c r="M358" i="6"/>
  <c r="O358" i="6"/>
  <c r="M359" i="6"/>
  <c r="O359" i="6"/>
  <c r="M360" i="6"/>
  <c r="O360" i="6"/>
  <c r="M361" i="6"/>
  <c r="O361" i="6"/>
  <c r="M362" i="6"/>
  <c r="O362" i="6"/>
  <c r="M363" i="6"/>
  <c r="O363" i="6"/>
  <c r="M364" i="6"/>
  <c r="O364" i="6"/>
  <c r="M365" i="6"/>
  <c r="O365" i="6"/>
  <c r="M366" i="6"/>
  <c r="O366" i="6"/>
  <c r="M367" i="6"/>
  <c r="O367" i="6"/>
  <c r="M368" i="6"/>
  <c r="O368" i="6"/>
  <c r="M369" i="6"/>
  <c r="O369" i="6"/>
  <c r="M370" i="6"/>
  <c r="O370" i="6"/>
  <c r="M371" i="6"/>
  <c r="O371" i="6"/>
  <c r="M372" i="6"/>
  <c r="O372" i="6"/>
  <c r="M373" i="6"/>
  <c r="O373" i="6"/>
  <c r="M374" i="6"/>
  <c r="O374" i="6"/>
  <c r="M375" i="6"/>
  <c r="O375" i="6"/>
  <c r="M376" i="6"/>
  <c r="O376" i="6"/>
  <c r="M377" i="6"/>
  <c r="O377" i="6"/>
  <c r="M378" i="6"/>
  <c r="O378" i="6"/>
  <c r="M379" i="6"/>
  <c r="O379" i="6"/>
  <c r="M380" i="6"/>
  <c r="O380" i="6"/>
  <c r="M381" i="6"/>
  <c r="O381" i="6"/>
  <c r="M382" i="6"/>
  <c r="O382" i="6"/>
  <c r="M383" i="6"/>
  <c r="O383" i="6"/>
  <c r="M384" i="6"/>
  <c r="O384" i="6"/>
  <c r="M385" i="6"/>
  <c r="O385" i="6"/>
  <c r="M386" i="6"/>
  <c r="O386" i="6"/>
  <c r="M387" i="6"/>
  <c r="O387" i="6"/>
  <c r="M388" i="6"/>
  <c r="O388" i="6"/>
  <c r="M389" i="6"/>
  <c r="O389" i="6"/>
  <c r="M390" i="6"/>
  <c r="O390" i="6"/>
  <c r="M391" i="6"/>
  <c r="O391" i="6"/>
  <c r="M392" i="6"/>
  <c r="O392" i="6"/>
  <c r="M393" i="6"/>
  <c r="O393" i="6"/>
  <c r="M394" i="6"/>
  <c r="O394" i="6"/>
  <c r="M395" i="6"/>
  <c r="O395" i="6"/>
  <c r="M396" i="6"/>
  <c r="O396" i="6"/>
  <c r="M397" i="6"/>
  <c r="O397" i="6"/>
  <c r="M398" i="6"/>
  <c r="O398" i="6"/>
  <c r="M399" i="6"/>
  <c r="O399" i="6"/>
  <c r="M400" i="6"/>
  <c r="O400" i="6"/>
  <c r="M401" i="6"/>
  <c r="O401" i="6"/>
  <c r="M402" i="6"/>
  <c r="O402" i="6"/>
  <c r="M403" i="6"/>
  <c r="O403" i="6"/>
  <c r="M404" i="6"/>
  <c r="O404" i="6"/>
  <c r="C22" i="6"/>
  <c r="C23" i="6"/>
  <c r="D25" i="6" l="1"/>
  <c r="V40" i="1"/>
  <c r="U40" i="1"/>
  <c r="T40" i="1"/>
  <c r="S40" i="1"/>
  <c r="R40" i="1"/>
  <c r="Q40" i="1"/>
  <c r="P40" i="1"/>
  <c r="O40" i="1"/>
  <c r="L42" i="2" l="1"/>
  <c r="C51" i="2"/>
  <c r="D51" i="2"/>
  <c r="E51" i="2"/>
  <c r="F51" i="2"/>
  <c r="G51" i="2"/>
  <c r="H51" i="2"/>
  <c r="I51" i="2"/>
  <c r="J51" i="2"/>
  <c r="K51" i="2"/>
  <c r="O51" i="2"/>
  <c r="P51" i="2"/>
  <c r="Q51" i="2"/>
  <c r="R51" i="2"/>
  <c r="S51" i="2"/>
  <c r="T51" i="2"/>
  <c r="U51" i="2"/>
  <c r="V51" i="2"/>
  <c r="W51" i="2"/>
  <c r="N51" i="2" l="1"/>
  <c r="L51" i="2"/>
  <c r="O45" i="2"/>
  <c r="O42" i="2"/>
  <c r="M55" i="2"/>
  <c r="M51" i="2" l="1"/>
  <c r="O48" i="2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N7" i="4"/>
  <c r="N8" i="4" s="1"/>
  <c r="N9" i="4" s="1"/>
  <c r="N10" i="4" s="1"/>
  <c r="N11" i="4" s="1"/>
  <c r="N12" i="4" s="1"/>
  <c r="N13" i="4" s="1"/>
  <c r="N14" i="4" s="1"/>
  <c r="N15" i="4" s="1"/>
  <c r="N16" i="4" s="1"/>
  <c r="N17" i="4" s="1"/>
  <c r="N18" i="4" s="1"/>
  <c r="N19" i="4" s="1"/>
  <c r="N20" i="4" s="1"/>
  <c r="J7" i="4"/>
  <c r="J8" i="4" s="1"/>
  <c r="J9" i="4" s="1"/>
  <c r="J10" i="4" s="1"/>
  <c r="J11" i="4" s="1"/>
  <c r="J12" i="4" s="1"/>
  <c r="J13" i="4" s="1"/>
  <c r="J14" i="4" s="1"/>
  <c r="J15" i="4" s="1"/>
  <c r="J16" i="4" s="1"/>
  <c r="J17" i="4" s="1"/>
  <c r="J18" i="4" s="1"/>
  <c r="J19" i="4" s="1"/>
  <c r="J20" i="4" s="1"/>
  <c r="P6" i="4"/>
  <c r="C25" i="4"/>
  <c r="C45" i="2"/>
  <c r="D45" i="2"/>
  <c r="E45" i="2"/>
  <c r="F45" i="2"/>
  <c r="F48" i="2" s="1"/>
  <c r="G45" i="2"/>
  <c r="G48" i="2" s="1"/>
  <c r="H45" i="2"/>
  <c r="H48" i="2" s="1"/>
  <c r="I45" i="2"/>
  <c r="I48" i="2" s="1"/>
  <c r="J45" i="2"/>
  <c r="J48" i="2" s="1"/>
  <c r="K45" i="2"/>
  <c r="K48" i="2" s="1"/>
  <c r="D48" i="2"/>
  <c r="E48" i="2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T15" i="2"/>
  <c r="F15" i="2"/>
  <c r="U14" i="2"/>
  <c r="T14" i="2"/>
  <c r="G14" i="2"/>
  <c r="F14" i="2"/>
  <c r="U13" i="2"/>
  <c r="T13" i="2"/>
  <c r="G13" i="2"/>
  <c r="F13" i="2"/>
  <c r="U12" i="2"/>
  <c r="T12" i="2"/>
  <c r="G12" i="2"/>
  <c r="F12" i="2"/>
  <c r="U11" i="2"/>
  <c r="T11" i="2"/>
  <c r="G11" i="2"/>
  <c r="F11" i="2"/>
  <c r="U10" i="2"/>
  <c r="T10" i="2"/>
  <c r="G10" i="2"/>
  <c r="F10" i="2"/>
  <c r="U9" i="2"/>
  <c r="T9" i="2"/>
  <c r="G9" i="2"/>
  <c r="F9" i="2"/>
  <c r="U8" i="2"/>
  <c r="T8" i="2"/>
  <c r="G8" i="2"/>
  <c r="F8" i="2"/>
  <c r="U7" i="2"/>
  <c r="G7" i="2"/>
  <c r="F7" i="2"/>
  <c r="N18" i="2"/>
  <c r="M18" i="2"/>
  <c r="M19" i="2"/>
  <c r="N17" i="2"/>
  <c r="M17" i="2"/>
  <c r="W42" i="2"/>
  <c r="V42" i="2"/>
  <c r="U42" i="2"/>
  <c r="T42" i="2"/>
  <c r="S42" i="2"/>
  <c r="R42" i="2"/>
  <c r="Q42" i="2"/>
  <c r="P42" i="2"/>
  <c r="N42" i="2" l="1"/>
  <c r="M42" i="2" s="1"/>
  <c r="C48" i="2"/>
  <c r="L48" i="2" s="1"/>
  <c r="L45" i="2"/>
  <c r="F23" i="6"/>
  <c r="G17" i="2"/>
  <c r="J21" i="4"/>
  <c r="J22" i="4" s="1"/>
  <c r="J23" i="4" s="1"/>
  <c r="J24" i="4" s="1"/>
  <c r="J25" i="4" s="1"/>
  <c r="J26" i="4" s="1"/>
  <c r="J27" i="4" s="1"/>
  <c r="J28" i="4" s="1"/>
  <c r="J29" i="4" s="1"/>
  <c r="J30" i="4" s="1"/>
  <c r="J31" i="4" s="1"/>
  <c r="J32" i="4" s="1"/>
  <c r="J33" i="4" s="1"/>
  <c r="J34" i="4" s="1"/>
  <c r="J35" i="4" s="1"/>
  <c r="J36" i="4" s="1"/>
  <c r="J37" i="4" s="1"/>
  <c r="J38" i="4" s="1"/>
  <c r="J39" i="4" s="1"/>
  <c r="J40" i="4" s="1"/>
  <c r="J41" i="4" s="1"/>
  <c r="J42" i="4" s="1"/>
  <c r="J43" i="4" s="1"/>
  <c r="J44" i="4" s="1"/>
  <c r="J45" i="4" s="1"/>
  <c r="J46" i="4" s="1"/>
  <c r="J47" i="4" s="1"/>
  <c r="J48" i="4" s="1"/>
  <c r="J49" i="4" s="1"/>
  <c r="J50" i="4" s="1"/>
  <c r="J51" i="4" s="1"/>
  <c r="J52" i="4" s="1"/>
  <c r="J53" i="4" s="1"/>
  <c r="J54" i="4" s="1"/>
  <c r="J55" i="4" s="1"/>
  <c r="J56" i="4" s="1"/>
  <c r="J57" i="4" s="1"/>
  <c r="J58" i="4" s="1"/>
  <c r="J59" i="4" s="1"/>
  <c r="J60" i="4" s="1"/>
  <c r="J61" i="4" s="1"/>
  <c r="J62" i="4" s="1"/>
  <c r="J63" i="4" s="1"/>
  <c r="J64" i="4" s="1"/>
  <c r="J65" i="4" s="1"/>
  <c r="J66" i="4" s="1"/>
  <c r="J67" i="4" s="1"/>
  <c r="J68" i="4" s="1"/>
  <c r="J69" i="4" s="1"/>
  <c r="J70" i="4" s="1"/>
  <c r="J71" i="4" s="1"/>
  <c r="J72" i="4" s="1"/>
  <c r="J73" i="4" s="1"/>
  <c r="J74" i="4" s="1"/>
  <c r="J75" i="4" s="1"/>
  <c r="J76" i="4" s="1"/>
  <c r="J77" i="4" s="1"/>
  <c r="J78" i="4" s="1"/>
  <c r="J79" i="4" s="1"/>
  <c r="J80" i="4" s="1"/>
  <c r="J81" i="4" s="1"/>
  <c r="J82" i="4" s="1"/>
  <c r="J83" i="4" s="1"/>
  <c r="J84" i="4" s="1"/>
  <c r="J85" i="4" s="1"/>
  <c r="D24" i="4"/>
  <c r="N21" i="4"/>
  <c r="N22" i="4" s="1"/>
  <c r="N23" i="4" s="1"/>
  <c r="N24" i="4" s="1"/>
  <c r="N25" i="4" s="1"/>
  <c r="N26" i="4" s="1"/>
  <c r="N27" i="4" s="1"/>
  <c r="N28" i="4" s="1"/>
  <c r="N29" i="4" s="1"/>
  <c r="N30" i="4" s="1"/>
  <c r="N31" i="4" s="1"/>
  <c r="N32" i="4" s="1"/>
  <c r="N33" i="4" s="1"/>
  <c r="N34" i="4" s="1"/>
  <c r="N35" i="4" s="1"/>
  <c r="N36" i="4" s="1"/>
  <c r="N37" i="4" s="1"/>
  <c r="N38" i="4" s="1"/>
  <c r="N39" i="4" s="1"/>
  <c r="N40" i="4" s="1"/>
  <c r="N41" i="4" s="1"/>
  <c r="N42" i="4" s="1"/>
  <c r="N43" i="4" s="1"/>
  <c r="N44" i="4" s="1"/>
  <c r="N45" i="4" s="1"/>
  <c r="N46" i="4" s="1"/>
  <c r="N47" i="4" s="1"/>
  <c r="N48" i="4" s="1"/>
  <c r="N49" i="4" s="1"/>
  <c r="N50" i="4" s="1"/>
  <c r="N51" i="4" s="1"/>
  <c r="N52" i="4" s="1"/>
  <c r="N53" i="4" s="1"/>
  <c r="N54" i="4" s="1"/>
  <c r="N55" i="4" s="1"/>
  <c r="N56" i="4" s="1"/>
  <c r="N57" i="4" s="1"/>
  <c r="N58" i="4" s="1"/>
  <c r="N59" i="4" s="1"/>
  <c r="N60" i="4" s="1"/>
  <c r="N61" i="4" s="1"/>
  <c r="N62" i="4" s="1"/>
  <c r="N63" i="4" s="1"/>
  <c r="N64" i="4" s="1"/>
  <c r="N65" i="4" s="1"/>
  <c r="N66" i="4" s="1"/>
  <c r="N67" i="4" s="1"/>
  <c r="N68" i="4" s="1"/>
  <c r="N69" i="4" s="1"/>
  <c r="N70" i="4" s="1"/>
  <c r="N71" i="4" s="1"/>
  <c r="N72" i="4" s="1"/>
  <c r="N73" i="4" s="1"/>
  <c r="N74" i="4" s="1"/>
  <c r="N75" i="4" s="1"/>
  <c r="N76" i="4" s="1"/>
  <c r="N77" i="4" s="1"/>
  <c r="N78" i="4" s="1"/>
  <c r="N79" i="4" s="1"/>
  <c r="N80" i="4" s="1"/>
  <c r="N81" i="4" s="1"/>
  <c r="N82" i="4" s="1"/>
  <c r="N83" i="4" s="1"/>
  <c r="N84" i="4" s="1"/>
  <c r="N85" i="4" s="1"/>
  <c r="U17" i="2"/>
  <c r="G18" i="2"/>
  <c r="F18" i="2"/>
  <c r="T19" i="2"/>
  <c r="T17" i="2"/>
  <c r="T18" i="2"/>
  <c r="U18" i="2"/>
  <c r="F19" i="2"/>
  <c r="F17" i="2"/>
  <c r="C24" i="4" l="1"/>
  <c r="E24" i="4" s="1"/>
  <c r="R45" i="2"/>
  <c r="R48" i="2" s="1"/>
  <c r="Q45" i="2"/>
  <c r="Q48" i="2" s="1"/>
  <c r="W45" i="2"/>
  <c r="W48" i="2" s="1"/>
  <c r="U45" i="2"/>
  <c r="U48" i="2" s="1"/>
  <c r="T45" i="2" l="1"/>
  <c r="T48" i="2" s="1"/>
  <c r="S45" i="2"/>
  <c r="S48" i="2" s="1"/>
  <c r="V45" i="2"/>
  <c r="V48" i="2" s="1"/>
  <c r="F22" i="6" l="1"/>
  <c r="P45" i="2" l="1"/>
  <c r="P48" i="2" l="1"/>
  <c r="N48" i="2" s="1"/>
  <c r="M48" i="2" s="1"/>
  <c r="N45" i="2"/>
  <c r="M45" i="2" s="1"/>
  <c r="K49" i="1" l="1"/>
  <c r="J49" i="1"/>
  <c r="I49" i="1"/>
  <c r="H49" i="1"/>
  <c r="G49" i="1"/>
  <c r="F49" i="1"/>
  <c r="E49" i="1"/>
  <c r="D49" i="1"/>
  <c r="C49" i="1"/>
  <c r="K43" i="1"/>
  <c r="J43" i="1"/>
  <c r="I43" i="1"/>
  <c r="H43" i="1"/>
  <c r="G43" i="1"/>
  <c r="F43" i="1"/>
  <c r="E43" i="1"/>
  <c r="D43" i="1"/>
  <c r="C43" i="1"/>
  <c r="K40" i="1"/>
  <c r="J40" i="1"/>
  <c r="I40" i="1"/>
  <c r="H40" i="1"/>
  <c r="H46" i="1" s="1"/>
  <c r="G40" i="1"/>
  <c r="F40" i="1"/>
  <c r="E40" i="1"/>
  <c r="D40" i="1"/>
  <c r="D46" i="1" s="1"/>
  <c r="C40" i="1"/>
  <c r="K18" i="1"/>
  <c r="L17" i="1"/>
  <c r="K17" i="1"/>
  <c r="L16" i="1"/>
  <c r="K16" i="1"/>
  <c r="R16" i="1" l="1"/>
  <c r="I46" i="1"/>
  <c r="E46" i="1"/>
  <c r="E18" i="1"/>
  <c r="Q18" i="1"/>
  <c r="C46" i="1"/>
  <c r="G46" i="1"/>
  <c r="K46" i="1"/>
  <c r="F46" i="1"/>
  <c r="J46" i="1"/>
  <c r="O49" i="1"/>
  <c r="O43" i="1"/>
  <c r="S49" i="1"/>
  <c r="S43" i="1"/>
  <c r="V49" i="1"/>
  <c r="V43" i="1"/>
  <c r="Q17" i="1"/>
  <c r="F17" i="1"/>
  <c r="Q16" i="1"/>
  <c r="R17" i="1"/>
  <c r="E16" i="1"/>
  <c r="F16" i="1"/>
  <c r="E17" i="1"/>
  <c r="V46" i="1" l="1"/>
  <c r="O46" i="1"/>
  <c r="S46" i="1"/>
  <c r="R43" i="1"/>
  <c r="R49" i="1"/>
  <c r="R46" i="1" l="1"/>
  <c r="P49" i="1"/>
  <c r="Q43" i="1"/>
  <c r="T43" i="1"/>
  <c r="U43" i="1"/>
  <c r="Q49" i="1"/>
  <c r="T49" i="1"/>
  <c r="U49" i="1"/>
  <c r="P43" i="1"/>
  <c r="Q46" i="1" l="1"/>
  <c r="T46" i="1"/>
  <c r="P46" i="1"/>
  <c r="U46" i="1"/>
</calcChain>
</file>

<file path=xl/sharedStrings.xml><?xml version="1.0" encoding="utf-8"?>
<sst xmlns="http://schemas.openxmlformats.org/spreadsheetml/2006/main" count="462" uniqueCount="101">
  <si>
    <t>ANISO</t>
  </si>
  <si>
    <t>032917</t>
  </si>
  <si>
    <t>040617</t>
  </si>
  <si>
    <t>041717</t>
  </si>
  <si>
    <t>042517</t>
  </si>
  <si>
    <t>051617</t>
  </si>
  <si>
    <t>051817</t>
  </si>
  <si>
    <t>052517</t>
  </si>
  <si>
    <t>Control</t>
  </si>
  <si>
    <t>Aniso</t>
  </si>
  <si>
    <t>C6 AVG_Aniso</t>
  </si>
  <si>
    <t>c4avg_ANISO</t>
  </si>
  <si>
    <t>C4_AVG_ANISO</t>
  </si>
  <si>
    <t>C8avg_Aniso</t>
  </si>
  <si>
    <t>c3AVG_Aniso</t>
  </si>
  <si>
    <t>c5AVG_ANISO</t>
  </si>
  <si>
    <t>Ansio</t>
  </si>
  <si>
    <t>Peak P1</t>
  </si>
  <si>
    <t>Probability Release</t>
  </si>
  <si>
    <t>RRP</t>
  </si>
  <si>
    <t>Recycling Rate</t>
  </si>
  <si>
    <t>intercept=RRP</t>
  </si>
  <si>
    <t>Prob Release</t>
  </si>
  <si>
    <t>slope=Recyc.</t>
  </si>
  <si>
    <t>avg</t>
  </si>
  <si>
    <t>pA/msec</t>
  </si>
  <si>
    <t>ttest</t>
  </si>
  <si>
    <t>c6 Control</t>
  </si>
  <si>
    <t>C2 AVG NORM</t>
  </si>
  <si>
    <t>C2t9,12,17 AVG</t>
  </si>
  <si>
    <t>C3 AVG</t>
  </si>
  <si>
    <t>c1t9</t>
  </si>
  <si>
    <t>C2 trace avg</t>
  </si>
  <si>
    <t>SEM</t>
  </si>
  <si>
    <t>TTEST</t>
  </si>
  <si>
    <t>AVG</t>
  </si>
  <si>
    <t>FIGURE 7A4</t>
  </si>
  <si>
    <t>Pr</t>
  </si>
  <si>
    <t>Recycle</t>
  </si>
  <si>
    <t>FIGURE 7 A3</t>
  </si>
  <si>
    <t>FIGURE 7A2</t>
  </si>
  <si>
    <t>c3_AVG</t>
  </si>
  <si>
    <t>c4t5</t>
  </si>
  <si>
    <t>c8_AVG</t>
  </si>
  <si>
    <t>c4_AVG</t>
  </si>
  <si>
    <t>c6_AVG</t>
  </si>
  <si>
    <t>aniso</t>
  </si>
  <si>
    <t>AVG AMP</t>
  </si>
  <si>
    <t>EventAmp</t>
  </si>
  <si>
    <t>cumulative</t>
  </si>
  <si>
    <t>Peak P2</t>
  </si>
  <si>
    <t>Peak P3</t>
  </si>
  <si>
    <t>Peak P4</t>
  </si>
  <si>
    <t>Peak P5</t>
  </si>
  <si>
    <t>Peak P6</t>
  </si>
  <si>
    <t>Peak P7</t>
  </si>
  <si>
    <t>Peak P8</t>
  </si>
  <si>
    <t>Intercept = RRP</t>
  </si>
  <si>
    <t>Recycle Rate</t>
  </si>
  <si>
    <t>200HZ</t>
  </si>
  <si>
    <t>Probability of Release</t>
  </si>
  <si>
    <t xml:space="preserve">Control </t>
  </si>
  <si>
    <t>control</t>
  </si>
  <si>
    <t>c1t5</t>
  </si>
  <si>
    <t>c2AVG</t>
  </si>
  <si>
    <t>c3AVG</t>
  </si>
  <si>
    <t>c1 AVG</t>
  </si>
  <si>
    <t>c2 AVG</t>
  </si>
  <si>
    <t>c2_AVG</t>
  </si>
  <si>
    <t>c1t18</t>
  </si>
  <si>
    <t>peak P1</t>
  </si>
  <si>
    <t>peak P2</t>
  </si>
  <si>
    <t>peak P3</t>
  </si>
  <si>
    <t>peak P4</t>
  </si>
  <si>
    <t>peak P5</t>
  </si>
  <si>
    <t>peak P6</t>
  </si>
  <si>
    <t>peak P7</t>
  </si>
  <si>
    <t>peak P8</t>
  </si>
  <si>
    <t>peak P9</t>
  </si>
  <si>
    <t>stim #</t>
  </si>
  <si>
    <t>time</t>
  </si>
  <si>
    <t>SLOPE LINE</t>
  </si>
  <si>
    <t>c5 AVG</t>
  </si>
  <si>
    <t>c3 AVG</t>
  </si>
  <si>
    <t>Jitter</t>
  </si>
  <si>
    <t>Position</t>
  </si>
  <si>
    <t>Avg Positions</t>
  </si>
  <si>
    <t>slope</t>
  </si>
  <si>
    <t>Event_T</t>
  </si>
  <si>
    <t>AVG ANISO</t>
  </si>
  <si>
    <t>AVG CNTRL</t>
  </si>
  <si>
    <t>ccc</t>
  </si>
  <si>
    <t>st dev</t>
  </si>
  <si>
    <t>FIGURE 7B2</t>
  </si>
  <si>
    <t>FIGURE 7B4</t>
  </si>
  <si>
    <t>FIGURE 7B3</t>
  </si>
  <si>
    <t>Ratio</t>
  </si>
  <si>
    <t>Avg Control</t>
  </si>
  <si>
    <t>Avg Aniso</t>
  </si>
  <si>
    <t>msec</t>
  </si>
  <si>
    <t>Cell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</si>
</sst>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E+00"/>
    <numFmt numFmtId="166" formatCode="0.000"/>
    <numFmt numFmtId="167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3">
    <xf numFmtId="0" fontId="0" fillId="0" borderId="0" xfId="0"/>
    <xf numFmtId="0" fontId="1" fillId="0" borderId="0" xfId="0" applyFont="1"/>
    <xf numFmtId="0" fontId="0" fillId="0" borderId="0" xfId="0" applyFill="1"/>
    <xf numFmtId="2" fontId="0" fillId="0" borderId="0" xfId="0" applyNumberFormat="1"/>
    <xf numFmtId="0" fontId="1" fillId="2" borderId="0" xfId="0" applyFont="1" applyFill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0" xfId="0" applyFont="1" applyBorder="1"/>
    <xf numFmtId="2" fontId="0" fillId="0" borderId="0" xfId="0" applyNumberFormat="1" applyBorder="1"/>
    <xf numFmtId="0" fontId="1" fillId="0" borderId="4" xfId="0" applyFont="1" applyBorder="1"/>
    <xf numFmtId="164" fontId="1" fillId="0" borderId="0" xfId="0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Border="1"/>
    <xf numFmtId="0" fontId="0" fillId="0" borderId="0" xfId="0" applyFill="1" applyBorder="1"/>
    <xf numFmtId="0" fontId="1" fillId="0" borderId="2" xfId="0" applyFont="1" applyBorder="1"/>
    <xf numFmtId="0" fontId="1" fillId="0" borderId="0" xfId="0" applyFont="1" applyFill="1" applyBorder="1"/>
    <xf numFmtId="0" fontId="1" fillId="4" borderId="2" xfId="0" applyFont="1" applyFill="1" applyBorder="1"/>
    <xf numFmtId="0" fontId="1" fillId="4" borderId="3" xfId="0" applyFont="1" applyFill="1" applyBorder="1"/>
    <xf numFmtId="0" fontId="0" fillId="4" borderId="0" xfId="0" applyFill="1" applyBorder="1"/>
    <xf numFmtId="0" fontId="0" fillId="4" borderId="5" xfId="0" applyFill="1" applyBorder="1"/>
    <xf numFmtId="0" fontId="0" fillId="4" borderId="7" xfId="0" applyFill="1" applyBorder="1"/>
    <xf numFmtId="0" fontId="0" fillId="4" borderId="8" xfId="0" applyFill="1" applyBorder="1"/>
    <xf numFmtId="0" fontId="1" fillId="2" borderId="2" xfId="0" applyFont="1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3" xfId="0" applyFill="1" applyBorder="1"/>
    <xf numFmtId="0" fontId="1" fillId="0" borderId="0" xfId="0" quotePrefix="1" applyFont="1"/>
    <xf numFmtId="11" fontId="0" fillId="0" borderId="0" xfId="0" applyNumberFormat="1"/>
    <xf numFmtId="0" fontId="1" fillId="0" borderId="3" xfId="0" applyFont="1" applyBorder="1"/>
    <xf numFmtId="0" fontId="1" fillId="0" borderId="5" xfId="0" applyFont="1" applyBorder="1"/>
    <xf numFmtId="0" fontId="0" fillId="0" borderId="4" xfId="0" applyFill="1" applyBorder="1"/>
    <xf numFmtId="0" fontId="0" fillId="0" borderId="5" xfId="0" applyFill="1" applyBorder="1"/>
    <xf numFmtId="2" fontId="0" fillId="0" borderId="5" xfId="0" applyNumberFormat="1" applyBorder="1"/>
    <xf numFmtId="0" fontId="1" fillId="0" borderId="8" xfId="0" applyFont="1" applyBorder="1"/>
    <xf numFmtId="0" fontId="1" fillId="3" borderId="0" xfId="0" applyFont="1" applyFill="1"/>
    <xf numFmtId="11" fontId="0" fillId="0" borderId="0" xfId="0" applyNumberFormat="1" applyFill="1"/>
    <xf numFmtId="0" fontId="1" fillId="0" borderId="0" xfId="0" applyFont="1" applyFill="1"/>
    <xf numFmtId="0" fontId="1" fillId="0" borderId="0" xfId="0" quotePrefix="1" applyFont="1" applyFill="1"/>
    <xf numFmtId="165" fontId="0" fillId="0" borderId="0" xfId="0" applyNumberFormat="1" applyBorder="1"/>
    <xf numFmtId="165" fontId="0" fillId="0" borderId="5" xfId="0" applyNumberFormat="1" applyBorder="1"/>
    <xf numFmtId="165" fontId="0" fillId="2" borderId="0" xfId="0" applyNumberFormat="1" applyFill="1" applyBorder="1"/>
    <xf numFmtId="0" fontId="4" fillId="0" borderId="4" xfId="0" applyFont="1" applyBorder="1"/>
    <xf numFmtId="0" fontId="5" fillId="0" borderId="0" xfId="0" applyFont="1" applyBorder="1"/>
    <xf numFmtId="0" fontId="4" fillId="0" borderId="0" xfId="0" applyFont="1" applyBorder="1"/>
    <xf numFmtId="0" fontId="5" fillId="0" borderId="4" xfId="0" applyFont="1" applyFill="1" applyBorder="1"/>
    <xf numFmtId="2" fontId="0" fillId="0" borderId="0" xfId="0" applyNumberFormat="1" applyFill="1" applyBorder="1"/>
    <xf numFmtId="2" fontId="3" fillId="0" borderId="5" xfId="0" applyNumberFormat="1" applyFont="1" applyBorder="1"/>
    <xf numFmtId="0" fontId="6" fillId="0" borderId="5" xfId="0" applyFont="1" applyBorder="1"/>
    <xf numFmtId="0" fontId="6" fillId="0" borderId="0" xfId="0" applyFont="1" applyBorder="1"/>
    <xf numFmtId="0" fontId="4" fillId="0" borderId="1" xfId="0" applyFont="1" applyBorder="1"/>
    <xf numFmtId="0" fontId="5" fillId="0" borderId="2" xfId="0" applyFont="1" applyBorder="1"/>
    <xf numFmtId="0" fontId="1" fillId="0" borderId="2" xfId="0" applyFon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1" xfId="0" applyFill="1" applyBorder="1"/>
    <xf numFmtId="0" fontId="0" fillId="0" borderId="6" xfId="0" applyFill="1" applyBorder="1"/>
    <xf numFmtId="2" fontId="0" fillId="0" borderId="0" xfId="0" applyNumberFormat="1" applyFill="1"/>
    <xf numFmtId="2" fontId="0" fillId="0" borderId="5" xfId="0" applyNumberFormat="1" applyFill="1" applyBorder="1"/>
    <xf numFmtId="2" fontId="0" fillId="0" borderId="7" xfId="0" applyNumberFormat="1" applyFill="1" applyBorder="1"/>
    <xf numFmtId="0" fontId="1" fillId="0" borderId="7" xfId="0" applyFont="1" applyBorder="1"/>
    <xf numFmtId="2" fontId="1" fillId="0" borderId="0" xfId="0" applyNumberFormat="1" applyFont="1" applyFill="1" applyBorder="1"/>
    <xf numFmtId="0" fontId="6" fillId="0" borderId="0" xfId="0" applyFont="1" applyFill="1" applyBorder="1"/>
    <xf numFmtId="2" fontId="3" fillId="0" borderId="0" xfId="0" applyNumberFormat="1" applyFont="1" applyFill="1" applyBorder="1"/>
    <xf numFmtId="2" fontId="6" fillId="0" borderId="0" xfId="0" applyNumberFormat="1" applyFont="1" applyFill="1" applyBorder="1"/>
    <xf numFmtId="2" fontId="1" fillId="0" borderId="0" xfId="0" applyNumberFormat="1" applyFont="1" applyBorder="1"/>
    <xf numFmtId="2" fontId="1" fillId="0" borderId="5" xfId="0" applyNumberFormat="1" applyFont="1" applyBorder="1"/>
    <xf numFmtId="166" fontId="0" fillId="0" borderId="0" xfId="0" applyNumberFormat="1" applyFill="1" applyBorder="1"/>
    <xf numFmtId="166" fontId="3" fillId="0" borderId="0" xfId="0" applyNumberFormat="1" applyFont="1" applyBorder="1"/>
    <xf numFmtId="166" fontId="0" fillId="0" borderId="0" xfId="0" applyNumberFormat="1" applyBorder="1"/>
    <xf numFmtId="0" fontId="1" fillId="0" borderId="6" xfId="0" applyFont="1" applyBorder="1"/>
    <xf numFmtId="0" fontId="4" fillId="0" borderId="0" xfId="0" applyFont="1" applyFill="1" applyBorder="1"/>
    <xf numFmtId="2" fontId="1" fillId="0" borderId="0" xfId="0" applyNumberFormat="1" applyFont="1" applyFill="1"/>
    <xf numFmtId="2" fontId="3" fillId="0" borderId="0" xfId="0" applyNumberFormat="1" applyFont="1" applyFill="1"/>
    <xf numFmtId="0" fontId="6" fillId="0" borderId="0" xfId="0" applyFont="1" applyFill="1"/>
    <xf numFmtId="0" fontId="3" fillId="0" borderId="0" xfId="0" applyFont="1" applyFill="1" applyBorder="1"/>
    <xf numFmtId="166" fontId="1" fillId="0" borderId="0" xfId="0" applyNumberFormat="1" applyFont="1" applyFill="1" applyBorder="1"/>
    <xf numFmtId="0" fontId="1" fillId="0" borderId="10" xfId="0" applyFont="1" applyBorder="1"/>
    <xf numFmtId="0" fontId="1" fillId="0" borderId="9" xfId="0" applyFont="1" applyBorder="1"/>
    <xf numFmtId="166" fontId="1" fillId="0" borderId="0" xfId="0" applyNumberFormat="1" applyFont="1" applyFill="1"/>
    <xf numFmtId="2" fontId="5" fillId="0" borderId="0" xfId="0" applyNumberFormat="1" applyFont="1" applyFill="1" applyBorder="1"/>
    <xf numFmtId="166" fontId="0" fillId="0" borderId="0" xfId="0" applyNumberFormat="1"/>
    <xf numFmtId="2" fontId="1" fillId="0" borderId="0" xfId="0" applyNumberFormat="1" applyFont="1"/>
    <xf numFmtId="166" fontId="1" fillId="0" borderId="0" xfId="0" applyNumberFormat="1" applyFont="1"/>
    <xf numFmtId="165" fontId="0" fillId="0" borderId="0" xfId="0" applyNumberFormat="1"/>
    <xf numFmtId="167" fontId="0" fillId="0" borderId="0" xfId="0" applyNumberFormat="1"/>
    <xf numFmtId="166" fontId="3" fillId="0" borderId="0" xfId="0" applyNumberFormat="1" applyFont="1"/>
    <xf numFmtId="166" fontId="1" fillId="0" borderId="0" xfId="0" applyNumberFormat="1" applyFont="1" applyBorder="1"/>
    <xf numFmtId="2" fontId="5" fillId="0" borderId="0" xfId="0" applyNumberFormat="1" applyFont="1" applyBorder="1"/>
    <xf numFmtId="0" fontId="0" fillId="4" borderId="2" xfId="0" applyFill="1" applyBorder="1"/>
    <xf numFmtId="0" fontId="0" fillId="4" borderId="3" xfId="0" applyFill="1" applyBorder="1"/>
    <xf numFmtId="0" fontId="0" fillId="2" borderId="2" xfId="0" applyFill="1" applyBorder="1"/>
    <xf numFmtId="165" fontId="0" fillId="0" borderId="7" xfId="0" applyNumberFormat="1" applyBorder="1"/>
    <xf numFmtId="165" fontId="0" fillId="0" borderId="8" xfId="0" applyNumberFormat="1" applyBorder="1"/>
    <xf numFmtId="0" fontId="1" fillId="5" borderId="0" xfId="0" applyFont="1" applyFill="1"/>
    <xf numFmtId="0" fontId="0" fillId="4" borderId="1" xfId="0" applyFill="1" applyBorder="1"/>
    <xf numFmtId="0" fontId="0" fillId="4" borderId="4" xfId="0" applyFill="1" applyBorder="1"/>
    <xf numFmtId="0" fontId="0" fillId="4" borderId="0" xfId="0" applyFont="1" applyFill="1" applyBorder="1"/>
    <xf numFmtId="0" fontId="0" fillId="4" borderId="5" xfId="0" applyFont="1" applyFill="1" applyBorder="1"/>
    <xf numFmtId="11" fontId="0" fillId="4" borderId="0" xfId="0" applyNumberFormat="1" applyFill="1" applyBorder="1"/>
    <xf numFmtId="11" fontId="0" fillId="4" borderId="5" xfId="0" applyNumberFormat="1" applyFill="1" applyBorder="1"/>
    <xf numFmtId="11" fontId="0" fillId="4" borderId="7" xfId="0" applyNumberFormat="1" applyFill="1" applyBorder="1"/>
    <xf numFmtId="11" fontId="0" fillId="4" borderId="8" xfId="0" applyNumberFormat="1" applyFill="1" applyBorder="1"/>
    <xf numFmtId="0" fontId="0" fillId="2" borderId="1" xfId="0" applyFill="1" applyBorder="1"/>
    <xf numFmtId="0" fontId="1" fillId="2" borderId="4" xfId="0" applyFont="1" applyFill="1" applyBorder="1"/>
    <xf numFmtId="0" fontId="1" fillId="2" borderId="0" xfId="0" applyFont="1" applyFill="1" applyBorder="1"/>
    <xf numFmtId="11" fontId="0" fillId="2" borderId="4" xfId="0" applyNumberFormat="1" applyFill="1" applyBorder="1"/>
    <xf numFmtId="11" fontId="0" fillId="2" borderId="0" xfId="0" applyNumberFormat="1" applyFill="1" applyBorder="1"/>
    <xf numFmtId="11" fontId="0" fillId="2" borderId="6" xfId="0" applyNumberFormat="1" applyFill="1" applyBorder="1"/>
    <xf numFmtId="11" fontId="0" fillId="2" borderId="7" xfId="0" applyNumberFormat="1" applyFill="1" applyBorder="1"/>
    <xf numFmtId="0" fontId="1" fillId="4" borderId="4" xfId="0" applyFont="1" applyFill="1" applyBorder="1"/>
    <xf numFmtId="0" fontId="1" fillId="4" borderId="6" xfId="0" applyFont="1" applyFill="1" applyBorder="1"/>
    <xf numFmtId="0" fontId="0" fillId="2" borderId="0" xfId="0" applyFill="1"/>
    <xf numFmtId="0" fontId="0" fillId="6" borderId="0" xfId="0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100 Hz</a:t>
            </a:r>
          </a:p>
        </c:rich>
      </c:tx>
      <c:layout>
        <c:manualLayout>
          <c:xMode val="edge"/>
          <c:yMode val="edge"/>
          <c:x val="0.25736735781174375"/>
          <c:y val="7.81865925384857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94548933276025"/>
          <c:y val="7.1456109841728177E-2"/>
          <c:w val="0.7536204288629148"/>
          <c:h val="0.74292720867661355"/>
        </c:manualLayout>
      </c:layout>
      <c:scatterChart>
        <c:scatterStyle val="lineMarker"/>
        <c:varyColors val="0"/>
        <c:ser>
          <c:idx val="0"/>
          <c:order val="0"/>
          <c:tx>
            <c:v>Anisomycin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8"/>
            <c:spPr>
              <a:noFill/>
              <a:ln w="12700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 7 A1, 100Hz'!$M$5:$M$404</c:f>
                <c:numCache>
                  <c:formatCode>General</c:formatCode>
                  <c:ptCount val="400"/>
                  <c:pt idx="0">
                    <c:v>1.6645947369107053</c:v>
                  </c:pt>
                  <c:pt idx="1">
                    <c:v>0.89278513677835813</c:v>
                  </c:pt>
                  <c:pt idx="2">
                    <c:v>0.92042157203874164</c:v>
                  </c:pt>
                  <c:pt idx="3">
                    <c:v>0.96378559107457573</c:v>
                  </c:pt>
                  <c:pt idx="4">
                    <c:v>0.93324982945383039</c:v>
                  </c:pt>
                  <c:pt idx="5">
                    <c:v>0.86163011418528523</c:v>
                  </c:pt>
                  <c:pt idx="6">
                    <c:v>0.74980619190585296</c:v>
                  </c:pt>
                  <c:pt idx="7">
                    <c:v>0.74420861259248006</c:v>
                  </c:pt>
                  <c:pt idx="8">
                    <c:v>0.70553305884524986</c:v>
                  </c:pt>
                  <c:pt idx="9">
                    <c:v>0.65175299779429263</c:v>
                  </c:pt>
                  <c:pt idx="10">
                    <c:v>0.66704480907039565</c:v>
                  </c:pt>
                  <c:pt idx="11">
                    <c:v>0.54901096782659897</c:v>
                  </c:pt>
                  <c:pt idx="12">
                    <c:v>0.59571277671367806</c:v>
                  </c:pt>
                  <c:pt idx="13">
                    <c:v>0.55692699708700721</c:v>
                  </c:pt>
                  <c:pt idx="14">
                    <c:v>0.52249972911575071</c:v>
                  </c:pt>
                  <c:pt idx="15">
                    <c:v>0.49359454477295606</c:v>
                  </c:pt>
                  <c:pt idx="16">
                    <c:v>0.53543698949264473</c:v>
                  </c:pt>
                  <c:pt idx="17">
                    <c:v>0.5224727846296835</c:v>
                  </c:pt>
                  <c:pt idx="18">
                    <c:v>0.43564090255285343</c:v>
                  </c:pt>
                  <c:pt idx="19">
                    <c:v>0.45084835995710387</c:v>
                  </c:pt>
                  <c:pt idx="20">
                    <c:v>0.47451784090113835</c:v>
                  </c:pt>
                  <c:pt idx="21">
                    <c:v>0.40026393128168541</c:v>
                  </c:pt>
                  <c:pt idx="22">
                    <c:v>0.42183455306636936</c:v>
                  </c:pt>
                  <c:pt idx="23">
                    <c:v>0.41018017947588759</c:v>
                  </c:pt>
                  <c:pt idx="24">
                    <c:v>0.47553619841670164</c:v>
                  </c:pt>
                  <c:pt idx="25">
                    <c:v>0.44381366154371626</c:v>
                  </c:pt>
                  <c:pt idx="26">
                    <c:v>0.43263315839402761</c:v>
                  </c:pt>
                  <c:pt idx="27">
                    <c:v>0.42034298505627166</c:v>
                  </c:pt>
                  <c:pt idx="28">
                    <c:v>0.36737868386468592</c:v>
                  </c:pt>
                  <c:pt idx="29">
                    <c:v>0.3584107664970741</c:v>
                  </c:pt>
                  <c:pt idx="30">
                    <c:v>0.47158440902757076</c:v>
                  </c:pt>
                  <c:pt idx="31">
                    <c:v>0.42720912946888651</c:v>
                  </c:pt>
                  <c:pt idx="32">
                    <c:v>0.42188851131111604</c:v>
                  </c:pt>
                  <c:pt idx="33">
                    <c:v>0.37421203769209066</c:v>
                  </c:pt>
                  <c:pt idx="34">
                    <c:v>0.42762551065142596</c:v>
                  </c:pt>
                  <c:pt idx="35">
                    <c:v>0.41983881341015172</c:v>
                  </c:pt>
                  <c:pt idx="36">
                    <c:v>0.40743034712464976</c:v>
                  </c:pt>
                  <c:pt idx="37">
                    <c:v>0.42283957502423813</c:v>
                  </c:pt>
                  <c:pt idx="38">
                    <c:v>0.41910447132683437</c:v>
                  </c:pt>
                  <c:pt idx="39">
                    <c:v>0.36262988883160846</c:v>
                  </c:pt>
                  <c:pt idx="40">
                    <c:v>0.35746832507076581</c:v>
                  </c:pt>
                  <c:pt idx="41">
                    <c:v>0.37895074070776191</c:v>
                  </c:pt>
                  <c:pt idx="42">
                    <c:v>0.45917108687159769</c:v>
                  </c:pt>
                  <c:pt idx="43">
                    <c:v>0.43890809223111676</c:v>
                  </c:pt>
                  <c:pt idx="44">
                    <c:v>0.42274068075711718</c:v>
                  </c:pt>
                  <c:pt idx="45">
                    <c:v>0.37262298700699514</c:v>
                  </c:pt>
                  <c:pt idx="46">
                    <c:v>0.36094716174636093</c:v>
                  </c:pt>
                  <c:pt idx="47">
                    <c:v>0.42197622660178552</c:v>
                  </c:pt>
                  <c:pt idx="48">
                    <c:v>0.42480762560091079</c:v>
                  </c:pt>
                  <c:pt idx="49">
                    <c:v>0.46125220996934863</c:v>
                  </c:pt>
                  <c:pt idx="50">
                    <c:v>0.38022531671295923</c:v>
                  </c:pt>
                  <c:pt idx="51">
                    <c:v>0.43091687068157702</c:v>
                  </c:pt>
                  <c:pt idx="52">
                    <c:v>0.4120448480357165</c:v>
                  </c:pt>
                  <c:pt idx="53">
                    <c:v>0.37689014271553134</c:v>
                  </c:pt>
                  <c:pt idx="54">
                    <c:v>0.43227328944959725</c:v>
                  </c:pt>
                  <c:pt idx="55">
                    <c:v>0.38385650098314406</c:v>
                  </c:pt>
                  <c:pt idx="56">
                    <c:v>0.40975779705309795</c:v>
                  </c:pt>
                  <c:pt idx="57">
                    <c:v>0.37655311019230658</c:v>
                  </c:pt>
                  <c:pt idx="58">
                    <c:v>0.42658797912698976</c:v>
                  </c:pt>
                  <c:pt idx="59">
                    <c:v>0.38090859026447371</c:v>
                  </c:pt>
                  <c:pt idx="60">
                    <c:v>0.45816100219845124</c:v>
                  </c:pt>
                  <c:pt idx="61">
                    <c:v>0.4106250889716922</c:v>
                  </c:pt>
                  <c:pt idx="62">
                    <c:v>0.39956170718845713</c:v>
                  </c:pt>
                  <c:pt idx="63">
                    <c:v>0.37974949315536344</c:v>
                  </c:pt>
                  <c:pt idx="64">
                    <c:v>0.40201214133386631</c:v>
                  </c:pt>
                  <c:pt idx="65">
                    <c:v>0.33540384783382637</c:v>
                  </c:pt>
                  <c:pt idx="66">
                    <c:v>0.39334171005277246</c:v>
                  </c:pt>
                  <c:pt idx="67">
                    <c:v>0.3941937800421309</c:v>
                  </c:pt>
                  <c:pt idx="68">
                    <c:v>0.42962836621274642</c:v>
                  </c:pt>
                  <c:pt idx="69">
                    <c:v>0.39955055119096017</c:v>
                  </c:pt>
                  <c:pt idx="70">
                    <c:v>0.36751487097397062</c:v>
                  </c:pt>
                  <c:pt idx="71">
                    <c:v>0.36892922720404192</c:v>
                  </c:pt>
                  <c:pt idx="72">
                    <c:v>0.42371341383166622</c:v>
                  </c:pt>
                  <c:pt idx="73">
                    <c:v>0.41439091367382508</c:v>
                  </c:pt>
                  <c:pt idx="74">
                    <c:v>0.38260319793803449</c:v>
                  </c:pt>
                  <c:pt idx="75">
                    <c:v>0.29730350128772709</c:v>
                  </c:pt>
                  <c:pt idx="76">
                    <c:v>0.3519481082599662</c:v>
                  </c:pt>
                  <c:pt idx="77">
                    <c:v>0.43152220003907166</c:v>
                  </c:pt>
                  <c:pt idx="78">
                    <c:v>0.42517171127285946</c:v>
                  </c:pt>
                  <c:pt idx="79">
                    <c:v>0.38797376583607363</c:v>
                  </c:pt>
                  <c:pt idx="80">
                    <c:v>0.38065247925262036</c:v>
                  </c:pt>
                  <c:pt idx="81">
                    <c:v>0.39104101379636413</c:v>
                  </c:pt>
                  <c:pt idx="82">
                    <c:v>0.38900557451221873</c:v>
                  </c:pt>
                  <c:pt idx="83">
                    <c:v>0.33495648720511889</c:v>
                  </c:pt>
                  <c:pt idx="84">
                    <c:v>0.36153389869966135</c:v>
                  </c:pt>
                  <c:pt idx="85">
                    <c:v>0.39608149490937034</c:v>
                  </c:pt>
                  <c:pt idx="86">
                    <c:v>0.37456895315352134</c:v>
                  </c:pt>
                  <c:pt idx="87">
                    <c:v>0.43196665315556682</c:v>
                  </c:pt>
                  <c:pt idx="88">
                    <c:v>0.3615033410513232</c:v>
                  </c:pt>
                  <c:pt idx="89">
                    <c:v>0.39246729189480217</c:v>
                  </c:pt>
                  <c:pt idx="90">
                    <c:v>0.35509479996430321</c:v>
                  </c:pt>
                  <c:pt idx="91">
                    <c:v>0.34020534116540746</c:v>
                  </c:pt>
                  <c:pt idx="92">
                    <c:v>0.34104540249215576</c:v>
                  </c:pt>
                  <c:pt idx="93">
                    <c:v>0.37377994118878971</c:v>
                  </c:pt>
                  <c:pt idx="94">
                    <c:v>0.39447898246345536</c:v>
                  </c:pt>
                  <c:pt idx="95">
                    <c:v>0.34832918064928819</c:v>
                  </c:pt>
                  <c:pt idx="96">
                    <c:v>0.34618076994790803</c:v>
                  </c:pt>
                  <c:pt idx="97">
                    <c:v>0.38500815779478254</c:v>
                  </c:pt>
                  <c:pt idx="98">
                    <c:v>0.38874767373051583</c:v>
                  </c:pt>
                  <c:pt idx="99">
                    <c:v>0.31381408230957197</c:v>
                  </c:pt>
                  <c:pt idx="100">
                    <c:v>0.37309167578793451</c:v>
                  </c:pt>
                  <c:pt idx="101">
                    <c:v>0.3616067714532531</c:v>
                  </c:pt>
                  <c:pt idx="102">
                    <c:v>0.36971882866002503</c:v>
                  </c:pt>
                  <c:pt idx="103">
                    <c:v>0.36406776930205953</c:v>
                  </c:pt>
                  <c:pt idx="104">
                    <c:v>0.33646136635421209</c:v>
                  </c:pt>
                  <c:pt idx="105">
                    <c:v>0.35095054449142621</c:v>
                  </c:pt>
                  <c:pt idx="106">
                    <c:v>0.3765195654631821</c:v>
                  </c:pt>
                  <c:pt idx="107">
                    <c:v>0.32370719237432155</c:v>
                  </c:pt>
                  <c:pt idx="108">
                    <c:v>0.37897038730066235</c:v>
                  </c:pt>
                  <c:pt idx="109">
                    <c:v>0.32709732053321827</c:v>
                  </c:pt>
                  <c:pt idx="110">
                    <c:v>0.36758293680325549</c:v>
                  </c:pt>
                  <c:pt idx="111">
                    <c:v>0.34162022416567478</c:v>
                  </c:pt>
                  <c:pt idx="112">
                    <c:v>0.3390894683900893</c:v>
                  </c:pt>
                  <c:pt idx="113">
                    <c:v>0.36994920843293266</c:v>
                  </c:pt>
                  <c:pt idx="114">
                    <c:v>0.35630237275140936</c:v>
                  </c:pt>
                  <c:pt idx="115">
                    <c:v>0.35398469737458632</c:v>
                  </c:pt>
                  <c:pt idx="116">
                    <c:v>0.35333905986120745</c:v>
                  </c:pt>
                  <c:pt idx="117">
                    <c:v>0.35585479052683971</c:v>
                  </c:pt>
                  <c:pt idx="118">
                    <c:v>0.34107362594198221</c:v>
                  </c:pt>
                  <c:pt idx="119">
                    <c:v>0.31799556219654102</c:v>
                  </c:pt>
                  <c:pt idx="120">
                    <c:v>0.32286329030490424</c:v>
                  </c:pt>
                  <c:pt idx="121">
                    <c:v>0.35882367418970823</c:v>
                  </c:pt>
                  <c:pt idx="122">
                    <c:v>0.41672125375073454</c:v>
                  </c:pt>
                  <c:pt idx="123">
                    <c:v>0.38203380254650426</c:v>
                  </c:pt>
                  <c:pt idx="124">
                    <c:v>0.33843235903170266</c:v>
                  </c:pt>
                  <c:pt idx="125">
                    <c:v>0.31071550315882096</c:v>
                  </c:pt>
                  <c:pt idx="126">
                    <c:v>0.31194811327013111</c:v>
                  </c:pt>
                  <c:pt idx="127">
                    <c:v>0.33191956516543347</c:v>
                  </c:pt>
                  <c:pt idx="128">
                    <c:v>0.35244075505026923</c:v>
                  </c:pt>
                  <c:pt idx="129">
                    <c:v>0.32780102184424842</c:v>
                  </c:pt>
                  <c:pt idx="130">
                    <c:v>0.33264902632726667</c:v>
                  </c:pt>
                  <c:pt idx="131">
                    <c:v>0.33538946273247328</c:v>
                  </c:pt>
                  <c:pt idx="132">
                    <c:v>0.36084386668129248</c:v>
                  </c:pt>
                  <c:pt idx="133">
                    <c:v>0.36509770518712642</c:v>
                  </c:pt>
                  <c:pt idx="134">
                    <c:v>0.36415066581237737</c:v>
                  </c:pt>
                  <c:pt idx="135">
                    <c:v>0.31608456408853564</c:v>
                  </c:pt>
                  <c:pt idx="136">
                    <c:v>0.33767230435334872</c:v>
                  </c:pt>
                  <c:pt idx="137">
                    <c:v>0.37839090641518752</c:v>
                  </c:pt>
                  <c:pt idx="138">
                    <c:v>0.27269636196086977</c:v>
                  </c:pt>
                  <c:pt idx="139">
                    <c:v>0.34346006950602209</c:v>
                  </c:pt>
                  <c:pt idx="140">
                    <c:v>0.31946952442796406</c:v>
                  </c:pt>
                  <c:pt idx="141">
                    <c:v>0.2996768721987132</c:v>
                  </c:pt>
                  <c:pt idx="142">
                    <c:v>0.33809788401625451</c:v>
                  </c:pt>
                  <c:pt idx="143">
                    <c:v>0.33544867764347647</c:v>
                  </c:pt>
                  <c:pt idx="144">
                    <c:v>0.39203041358317964</c:v>
                  </c:pt>
                  <c:pt idx="145">
                    <c:v>0.35857226033698514</c:v>
                  </c:pt>
                  <c:pt idx="146">
                    <c:v>0.36210825122303625</c:v>
                  </c:pt>
                  <c:pt idx="147">
                    <c:v>0.30667177703816229</c:v>
                  </c:pt>
                  <c:pt idx="148">
                    <c:v>0.33747737302359493</c:v>
                  </c:pt>
                  <c:pt idx="149">
                    <c:v>0.29007038030555532</c:v>
                  </c:pt>
                  <c:pt idx="150">
                    <c:v>0.37250223753173006</c:v>
                  </c:pt>
                  <c:pt idx="151">
                    <c:v>0.31938026228578636</c:v>
                  </c:pt>
                  <c:pt idx="152">
                    <c:v>0.30410511238394911</c:v>
                  </c:pt>
                  <c:pt idx="153">
                    <c:v>0.28880402270685679</c:v>
                  </c:pt>
                  <c:pt idx="154">
                    <c:v>0.34957100689136866</c:v>
                  </c:pt>
                  <c:pt idx="155">
                    <c:v>0.30264388330377517</c:v>
                  </c:pt>
                  <c:pt idx="156">
                    <c:v>0.37043331624178494</c:v>
                  </c:pt>
                  <c:pt idx="157">
                    <c:v>0.35605495431201684</c:v>
                  </c:pt>
                  <c:pt idx="158">
                    <c:v>0.32907208953018852</c:v>
                  </c:pt>
                  <c:pt idx="159">
                    <c:v>0.37521019553360019</c:v>
                  </c:pt>
                  <c:pt idx="160">
                    <c:v>0.40500839418280815</c:v>
                  </c:pt>
                  <c:pt idx="161">
                    <c:v>0.36485465610733719</c:v>
                  </c:pt>
                  <c:pt idx="162">
                    <c:v>0.34502496308998715</c:v>
                  </c:pt>
                  <c:pt idx="163">
                    <c:v>0.27495783506523924</c:v>
                  </c:pt>
                  <c:pt idx="164">
                    <c:v>0.29570956673038401</c:v>
                  </c:pt>
                  <c:pt idx="165">
                    <c:v>0.30362834033792363</c:v>
                  </c:pt>
                  <c:pt idx="166">
                    <c:v>0.28549692895034479</c:v>
                  </c:pt>
                  <c:pt idx="167">
                    <c:v>0.33553331770717587</c:v>
                  </c:pt>
                  <c:pt idx="168">
                    <c:v>0.29383897386394464</c:v>
                  </c:pt>
                  <c:pt idx="169">
                    <c:v>0.31202750474338059</c:v>
                  </c:pt>
                  <c:pt idx="170">
                    <c:v>0.3556632424731917</c:v>
                  </c:pt>
                  <c:pt idx="171">
                    <c:v>0.30116126623347589</c:v>
                  </c:pt>
                  <c:pt idx="172">
                    <c:v>0.29077171792249407</c:v>
                  </c:pt>
                  <c:pt idx="173">
                    <c:v>0.32525144439057802</c:v>
                  </c:pt>
                  <c:pt idx="174">
                    <c:v>0.30522972281205341</c:v>
                  </c:pt>
                  <c:pt idx="175">
                    <c:v>0.37507934810242793</c:v>
                  </c:pt>
                  <c:pt idx="176">
                    <c:v>0.32347829368233105</c:v>
                  </c:pt>
                  <c:pt idx="177">
                    <c:v>0.35896784715454982</c:v>
                  </c:pt>
                  <c:pt idx="178">
                    <c:v>0.30217587485080516</c:v>
                  </c:pt>
                  <c:pt idx="179">
                    <c:v>0.31622738188451344</c:v>
                  </c:pt>
                  <c:pt idx="180">
                    <c:v>0.31734426383763026</c:v>
                  </c:pt>
                  <c:pt idx="181">
                    <c:v>0.34530380060603166</c:v>
                  </c:pt>
                  <c:pt idx="182">
                    <c:v>0.34398389264052337</c:v>
                  </c:pt>
                  <c:pt idx="183">
                    <c:v>0.31969558050446201</c:v>
                  </c:pt>
                  <c:pt idx="184">
                    <c:v>0.33227114909866073</c:v>
                  </c:pt>
                  <c:pt idx="185">
                    <c:v>0.32132467077432209</c:v>
                  </c:pt>
                  <c:pt idx="186">
                    <c:v>0.30118383358034662</c:v>
                  </c:pt>
                  <c:pt idx="187">
                    <c:v>0.34749783414472712</c:v>
                  </c:pt>
                  <c:pt idx="188">
                    <c:v>0.31655422459762644</c:v>
                  </c:pt>
                  <c:pt idx="189">
                    <c:v>0.28985578740523316</c:v>
                  </c:pt>
                  <c:pt idx="190">
                    <c:v>0.32798524266627627</c:v>
                  </c:pt>
                  <c:pt idx="191">
                    <c:v>0.3333786203512823</c:v>
                  </c:pt>
                  <c:pt idx="192">
                    <c:v>0.36887555682364509</c:v>
                  </c:pt>
                  <c:pt idx="193">
                    <c:v>0.37732948173228842</c:v>
                  </c:pt>
                  <c:pt idx="194">
                    <c:v>0.3519737143957391</c:v>
                  </c:pt>
                  <c:pt idx="195">
                    <c:v>0.28356199648075153</c:v>
                  </c:pt>
                  <c:pt idx="196">
                    <c:v>0.25059826214674635</c:v>
                  </c:pt>
                  <c:pt idx="197">
                    <c:v>0.31507917467000479</c:v>
                  </c:pt>
                  <c:pt idx="198">
                    <c:v>0.34381962480820033</c:v>
                  </c:pt>
                  <c:pt idx="199">
                    <c:v>0.2987357579093875</c:v>
                  </c:pt>
                  <c:pt idx="200">
                    <c:v>0.31721529452396985</c:v>
                  </c:pt>
                  <c:pt idx="201">
                    <c:v>0.33554675094419728</c:v>
                  </c:pt>
                  <c:pt idx="202">
                    <c:v>0.33463319307021094</c:v>
                  </c:pt>
                  <c:pt idx="203">
                    <c:v>0.31735384109514747</c:v>
                  </c:pt>
                  <c:pt idx="204">
                    <c:v>0.3176915395570008</c:v>
                  </c:pt>
                  <c:pt idx="205">
                    <c:v>0.27264693006832785</c:v>
                  </c:pt>
                  <c:pt idx="206">
                    <c:v>0.27235675049098917</c:v>
                  </c:pt>
                  <c:pt idx="207">
                    <c:v>0.35097199253927686</c:v>
                  </c:pt>
                  <c:pt idx="208">
                    <c:v>0.30685884932310309</c:v>
                  </c:pt>
                  <c:pt idx="209">
                    <c:v>0.35014992660898209</c:v>
                  </c:pt>
                  <c:pt idx="210">
                    <c:v>0.32455998323939089</c:v>
                  </c:pt>
                  <c:pt idx="211">
                    <c:v>0.38086248030562986</c:v>
                  </c:pt>
                  <c:pt idx="212">
                    <c:v>0.30278456643197338</c:v>
                  </c:pt>
                  <c:pt idx="213">
                    <c:v>0.28028744349014351</c:v>
                  </c:pt>
                  <c:pt idx="214">
                    <c:v>0.34285570775969854</c:v>
                  </c:pt>
                  <c:pt idx="215">
                    <c:v>0.35645228834386511</c:v>
                  </c:pt>
                  <c:pt idx="216">
                    <c:v>0.31901335949879195</c:v>
                  </c:pt>
                  <c:pt idx="217">
                    <c:v>0.32138028969284482</c:v>
                  </c:pt>
                  <c:pt idx="218">
                    <c:v>0.26009358618826001</c:v>
                  </c:pt>
                  <c:pt idx="219">
                    <c:v>0.32721183368070544</c:v>
                  </c:pt>
                  <c:pt idx="220">
                    <c:v>0.29147543465230169</c:v>
                  </c:pt>
                  <c:pt idx="221">
                    <c:v>0.3343199094711593</c:v>
                  </c:pt>
                  <c:pt idx="222">
                    <c:v>0.29912390761252222</c:v>
                  </c:pt>
                  <c:pt idx="223">
                    <c:v>0.29362231796252919</c:v>
                  </c:pt>
                  <c:pt idx="224">
                    <c:v>0.30626319123104734</c:v>
                  </c:pt>
                  <c:pt idx="225">
                    <c:v>0.33187354422241472</c:v>
                  </c:pt>
                  <c:pt idx="226">
                    <c:v>0.35128848781082406</c:v>
                  </c:pt>
                  <c:pt idx="227">
                    <c:v>0.32045078827362627</c:v>
                  </c:pt>
                  <c:pt idx="228">
                    <c:v>0.29308108554842655</c:v>
                  </c:pt>
                  <c:pt idx="229">
                    <c:v>0.30072863449553761</c:v>
                  </c:pt>
                  <c:pt idx="230">
                    <c:v>0.2893560098713383</c:v>
                  </c:pt>
                  <c:pt idx="231">
                    <c:v>0.31322715737346407</c:v>
                  </c:pt>
                  <c:pt idx="232">
                    <c:v>0.32738921058966436</c:v>
                  </c:pt>
                  <c:pt idx="233">
                    <c:v>0.33650966690630013</c:v>
                  </c:pt>
                  <c:pt idx="234">
                    <c:v>0.30688909160410377</c:v>
                  </c:pt>
                  <c:pt idx="235">
                    <c:v>0.3185467889477836</c:v>
                  </c:pt>
                  <c:pt idx="236">
                    <c:v>0.32850655633612513</c:v>
                  </c:pt>
                  <c:pt idx="237">
                    <c:v>0.28315941635950942</c:v>
                  </c:pt>
                  <c:pt idx="238">
                    <c:v>0.30816329546403876</c:v>
                  </c:pt>
                  <c:pt idx="239">
                    <c:v>0.27164891164336202</c:v>
                  </c:pt>
                  <c:pt idx="240">
                    <c:v>0.31456097137304406</c:v>
                  </c:pt>
                  <c:pt idx="241">
                    <c:v>0.27443021051549299</c:v>
                  </c:pt>
                  <c:pt idx="242">
                    <c:v>0.3037319170736566</c:v>
                  </c:pt>
                  <c:pt idx="243">
                    <c:v>0.33827421925009404</c:v>
                  </c:pt>
                  <c:pt idx="244">
                    <c:v>0.28708556697621707</c:v>
                  </c:pt>
                  <c:pt idx="245">
                    <c:v>0.28895848845960881</c:v>
                  </c:pt>
                  <c:pt idx="246">
                    <c:v>0.27780651092466657</c:v>
                  </c:pt>
                  <c:pt idx="247">
                    <c:v>0.3227931552950532</c:v>
                  </c:pt>
                  <c:pt idx="248">
                    <c:v>0.33064325598179772</c:v>
                  </c:pt>
                  <c:pt idx="249">
                    <c:v>0.34046037035974031</c:v>
                  </c:pt>
                  <c:pt idx="250">
                    <c:v>0.31922349572769093</c:v>
                  </c:pt>
                  <c:pt idx="251">
                    <c:v>0.30990341594411147</c:v>
                  </c:pt>
                  <c:pt idx="252">
                    <c:v>0.32295541886822771</c:v>
                  </c:pt>
                  <c:pt idx="253">
                    <c:v>0.38366948367177511</c:v>
                  </c:pt>
                  <c:pt idx="254">
                    <c:v>0.26107751325436906</c:v>
                  </c:pt>
                  <c:pt idx="255">
                    <c:v>0.35002393519386132</c:v>
                  </c:pt>
                  <c:pt idx="256">
                    <c:v>0.24481961864934726</c:v>
                  </c:pt>
                  <c:pt idx="257">
                    <c:v>0.27798902541872428</c:v>
                  </c:pt>
                  <c:pt idx="258">
                    <c:v>0.23833614541318607</c:v>
                  </c:pt>
                  <c:pt idx="259">
                    <c:v>0.28863339476840183</c:v>
                  </c:pt>
                  <c:pt idx="260">
                    <c:v>0.31653180339674564</c:v>
                  </c:pt>
                  <c:pt idx="261">
                    <c:v>0.27306263564254224</c:v>
                  </c:pt>
                  <c:pt idx="262">
                    <c:v>0.27685295057710457</c:v>
                  </c:pt>
                  <c:pt idx="263">
                    <c:v>0.31233465433016955</c:v>
                  </c:pt>
                  <c:pt idx="264">
                    <c:v>0.28121062126039259</c:v>
                  </c:pt>
                  <c:pt idx="265">
                    <c:v>0.28685042592638871</c:v>
                  </c:pt>
                  <c:pt idx="266">
                    <c:v>0.28198550176967435</c:v>
                  </c:pt>
                  <c:pt idx="267">
                    <c:v>0.29800583658303353</c:v>
                  </c:pt>
                  <c:pt idx="268">
                    <c:v>0.28020724805811859</c:v>
                  </c:pt>
                  <c:pt idx="269">
                    <c:v>0.26799861478240011</c:v>
                  </c:pt>
                  <c:pt idx="270">
                    <c:v>0.28672190139608267</c:v>
                  </c:pt>
                  <c:pt idx="271">
                    <c:v>0.30857673897918603</c:v>
                  </c:pt>
                  <c:pt idx="272">
                    <c:v>0.32953273937961597</c:v>
                  </c:pt>
                  <c:pt idx="273">
                    <c:v>0.34344109446321941</c:v>
                  </c:pt>
                  <c:pt idx="274">
                    <c:v>0.29762098636498507</c:v>
                  </c:pt>
                  <c:pt idx="275">
                    <c:v>0.24710249311049828</c:v>
                  </c:pt>
                  <c:pt idx="276">
                    <c:v>0.26973771765052412</c:v>
                  </c:pt>
                  <c:pt idx="277">
                    <c:v>0.3780208293072076</c:v>
                  </c:pt>
                  <c:pt idx="278">
                    <c:v>0.3147550611581546</c:v>
                  </c:pt>
                  <c:pt idx="279">
                    <c:v>0.28142615877691723</c:v>
                  </c:pt>
                  <c:pt idx="280">
                    <c:v>0.29294123259839644</c:v>
                  </c:pt>
                  <c:pt idx="281">
                    <c:v>0.30833401611999756</c:v>
                  </c:pt>
                  <c:pt idx="282">
                    <c:v>0.3108158334745621</c:v>
                  </c:pt>
                  <c:pt idx="283">
                    <c:v>0.28290501158503273</c:v>
                  </c:pt>
                  <c:pt idx="284">
                    <c:v>0.26483961094619218</c:v>
                  </c:pt>
                  <c:pt idx="285">
                    <c:v>0.26264573265281183</c:v>
                  </c:pt>
                  <c:pt idx="286">
                    <c:v>0.34587830673609626</c:v>
                  </c:pt>
                  <c:pt idx="287">
                    <c:v>0.33037184968577116</c:v>
                  </c:pt>
                  <c:pt idx="288">
                    <c:v>0.32754307125482379</c:v>
                  </c:pt>
                  <c:pt idx="289">
                    <c:v>0.29130243991979959</c:v>
                  </c:pt>
                  <c:pt idx="290">
                    <c:v>0.29289847002207003</c:v>
                  </c:pt>
                  <c:pt idx="291">
                    <c:v>0.26945285687586362</c:v>
                  </c:pt>
                  <c:pt idx="292">
                    <c:v>0.34441869852211254</c:v>
                  </c:pt>
                  <c:pt idx="293">
                    <c:v>0.33600597510902125</c:v>
                  </c:pt>
                  <c:pt idx="294">
                    <c:v>0.3060361348173582</c:v>
                  </c:pt>
                  <c:pt idx="295">
                    <c:v>0.24722352179903864</c:v>
                  </c:pt>
                  <c:pt idx="296">
                    <c:v>0.30770526922501656</c:v>
                  </c:pt>
                  <c:pt idx="297">
                    <c:v>0.28304071626805505</c:v>
                  </c:pt>
                  <c:pt idx="298">
                    <c:v>0.36626793060197543</c:v>
                  </c:pt>
                  <c:pt idx="299">
                    <c:v>0.30089779650256326</c:v>
                  </c:pt>
                  <c:pt idx="300">
                    <c:v>0.28328896468870796</c:v>
                  </c:pt>
                  <c:pt idx="301">
                    <c:v>0.29576712687620998</c:v>
                  </c:pt>
                  <c:pt idx="302">
                    <c:v>0.27443066525197818</c:v>
                  </c:pt>
                  <c:pt idx="303">
                    <c:v>0.29449705223568379</c:v>
                  </c:pt>
                  <c:pt idx="304">
                    <c:v>0.31115264000927989</c:v>
                  </c:pt>
                  <c:pt idx="305">
                    <c:v>0.30937860012462015</c:v>
                  </c:pt>
                  <c:pt idx="306">
                    <c:v>0.26792409827007208</c:v>
                  </c:pt>
                  <c:pt idx="307">
                    <c:v>0.24179886161555902</c:v>
                  </c:pt>
                  <c:pt idx="308">
                    <c:v>0.28486080608363185</c:v>
                  </c:pt>
                  <c:pt idx="309">
                    <c:v>0.30445450782367467</c:v>
                  </c:pt>
                  <c:pt idx="310">
                    <c:v>0.32407023016800984</c:v>
                  </c:pt>
                  <c:pt idx="311">
                    <c:v>0.24885704210851134</c:v>
                  </c:pt>
                  <c:pt idx="312">
                    <c:v>0.27534487170465832</c:v>
                  </c:pt>
                  <c:pt idx="313">
                    <c:v>0.30274721523019094</c:v>
                  </c:pt>
                  <c:pt idx="314">
                    <c:v>0.26079488026646169</c:v>
                  </c:pt>
                  <c:pt idx="315">
                    <c:v>0.26756313903811246</c:v>
                  </c:pt>
                  <c:pt idx="316">
                    <c:v>0.26045152954502487</c:v>
                  </c:pt>
                  <c:pt idx="317">
                    <c:v>0.30327876219156241</c:v>
                  </c:pt>
                  <c:pt idx="318">
                    <c:v>0.27219629962904118</c:v>
                  </c:pt>
                  <c:pt idx="319">
                    <c:v>0.33339182291514874</c:v>
                  </c:pt>
                  <c:pt idx="320">
                    <c:v>0.28926086779506932</c:v>
                  </c:pt>
                  <c:pt idx="321">
                    <c:v>0.29534323547469954</c:v>
                  </c:pt>
                  <c:pt idx="322">
                    <c:v>0.26581399607493211</c:v>
                  </c:pt>
                  <c:pt idx="323">
                    <c:v>0.2784682310557075</c:v>
                  </c:pt>
                  <c:pt idx="324">
                    <c:v>0.27309096523796744</c:v>
                  </c:pt>
                  <c:pt idx="325">
                    <c:v>0.28001013822248405</c:v>
                  </c:pt>
                  <c:pt idx="326">
                    <c:v>0.30830215014146545</c:v>
                  </c:pt>
                  <c:pt idx="327">
                    <c:v>0.25197343746192402</c:v>
                  </c:pt>
                  <c:pt idx="328">
                    <c:v>0.35700354030291276</c:v>
                  </c:pt>
                  <c:pt idx="329">
                    <c:v>0.26730510166126814</c:v>
                  </c:pt>
                  <c:pt idx="330">
                    <c:v>0.25880029335741045</c:v>
                  </c:pt>
                  <c:pt idx="331">
                    <c:v>0.31047300497835345</c:v>
                  </c:pt>
                  <c:pt idx="332">
                    <c:v>0.25913049929635318</c:v>
                  </c:pt>
                  <c:pt idx="333">
                    <c:v>0.31639508916988252</c:v>
                  </c:pt>
                  <c:pt idx="334">
                    <c:v>0.25385818793899739</c:v>
                  </c:pt>
                  <c:pt idx="335">
                    <c:v>0.25313518864981222</c:v>
                  </c:pt>
                  <c:pt idx="336">
                    <c:v>0.2544896235621118</c:v>
                  </c:pt>
                  <c:pt idx="337">
                    <c:v>0.28967976410610397</c:v>
                  </c:pt>
                  <c:pt idx="338">
                    <c:v>0.27854886799713013</c:v>
                  </c:pt>
                  <c:pt idx="339">
                    <c:v>0.2826625309055969</c:v>
                  </c:pt>
                  <c:pt idx="340">
                    <c:v>0.31462861709302287</c:v>
                  </c:pt>
                  <c:pt idx="341">
                    <c:v>0.26622603724928284</c:v>
                  </c:pt>
                  <c:pt idx="342">
                    <c:v>0.31412227393740433</c:v>
                  </c:pt>
                  <c:pt idx="343">
                    <c:v>0.28274824340396926</c:v>
                  </c:pt>
                  <c:pt idx="344">
                    <c:v>0.30574870192088976</c:v>
                  </c:pt>
                  <c:pt idx="345">
                    <c:v>0.31095047425094535</c:v>
                  </c:pt>
                  <c:pt idx="346">
                    <c:v>0.29449657383466166</c:v>
                  </c:pt>
                  <c:pt idx="347">
                    <c:v>0.22785104681730528</c:v>
                  </c:pt>
                  <c:pt idx="348">
                    <c:v>0.27617277840034316</c:v>
                  </c:pt>
                  <c:pt idx="349">
                    <c:v>0.24411685802709554</c:v>
                  </c:pt>
                  <c:pt idx="350">
                    <c:v>0.26148352650598838</c:v>
                  </c:pt>
                  <c:pt idx="351">
                    <c:v>0.28936891642222357</c:v>
                  </c:pt>
                  <c:pt idx="352">
                    <c:v>0.27579405355419961</c:v>
                  </c:pt>
                  <c:pt idx="353">
                    <c:v>0.33495766066323862</c:v>
                  </c:pt>
                  <c:pt idx="354">
                    <c:v>0.26758222215182814</c:v>
                  </c:pt>
                  <c:pt idx="355">
                    <c:v>0.28392379296832143</c:v>
                  </c:pt>
                  <c:pt idx="356">
                    <c:v>0.26033291804391778</c:v>
                  </c:pt>
                  <c:pt idx="357">
                    <c:v>0.30287830531873267</c:v>
                  </c:pt>
                  <c:pt idx="358">
                    <c:v>0.27612981955985039</c:v>
                  </c:pt>
                  <c:pt idx="359">
                    <c:v>0.26609925641711363</c:v>
                  </c:pt>
                  <c:pt idx="360">
                    <c:v>0.25962385128660009</c:v>
                  </c:pt>
                  <c:pt idx="361">
                    <c:v>0.28288530605137802</c:v>
                  </c:pt>
                  <c:pt idx="362">
                    <c:v>0.27915137675223628</c:v>
                  </c:pt>
                  <c:pt idx="363">
                    <c:v>0.25483223220906892</c:v>
                  </c:pt>
                  <c:pt idx="364">
                    <c:v>0.28853195488118594</c:v>
                  </c:pt>
                  <c:pt idx="365">
                    <c:v>0.28544492564382518</c:v>
                  </c:pt>
                  <c:pt idx="366">
                    <c:v>0.3535907587970385</c:v>
                  </c:pt>
                  <c:pt idx="367">
                    <c:v>0.29562086768215856</c:v>
                  </c:pt>
                  <c:pt idx="368">
                    <c:v>0.27284830127166015</c:v>
                  </c:pt>
                  <c:pt idx="369">
                    <c:v>0.27583415566889236</c:v>
                  </c:pt>
                  <c:pt idx="370">
                    <c:v>0.28813953058460617</c:v>
                  </c:pt>
                  <c:pt idx="371">
                    <c:v>0.27054545476888442</c:v>
                  </c:pt>
                  <c:pt idx="372">
                    <c:v>0.3389184876464606</c:v>
                  </c:pt>
                  <c:pt idx="373">
                    <c:v>0.28743597968530787</c:v>
                  </c:pt>
                  <c:pt idx="374">
                    <c:v>0.29683050424880031</c:v>
                  </c:pt>
                  <c:pt idx="375">
                    <c:v>0.2917362227112093</c:v>
                  </c:pt>
                  <c:pt idx="376">
                    <c:v>0.23318255201212382</c:v>
                  </c:pt>
                  <c:pt idx="377">
                    <c:v>0.26911815635752689</c:v>
                  </c:pt>
                  <c:pt idx="378">
                    <c:v>0.31000861541430241</c:v>
                  </c:pt>
                  <c:pt idx="379">
                    <c:v>0.25719257369725523</c:v>
                  </c:pt>
                  <c:pt idx="380">
                    <c:v>0.26651225554825331</c:v>
                  </c:pt>
                  <c:pt idx="381">
                    <c:v>0.23460747202811941</c:v>
                  </c:pt>
                  <c:pt idx="382">
                    <c:v>0.30276562303255322</c:v>
                  </c:pt>
                  <c:pt idx="383">
                    <c:v>0.29550660960802633</c:v>
                  </c:pt>
                  <c:pt idx="384">
                    <c:v>0.26470815609326825</c:v>
                  </c:pt>
                  <c:pt idx="385">
                    <c:v>0.27920795651355473</c:v>
                  </c:pt>
                  <c:pt idx="386">
                    <c:v>0.29980797447314805</c:v>
                  </c:pt>
                  <c:pt idx="387">
                    <c:v>0.26474490770753878</c:v>
                  </c:pt>
                  <c:pt idx="388">
                    <c:v>0.27311896722790807</c:v>
                  </c:pt>
                  <c:pt idx="389">
                    <c:v>0.2786402190587231</c:v>
                  </c:pt>
                  <c:pt idx="390">
                    <c:v>0.27839688020030667</c:v>
                  </c:pt>
                  <c:pt idx="391">
                    <c:v>0.26465138025013718</c:v>
                  </c:pt>
                  <c:pt idx="392">
                    <c:v>0.27488758684411269</c:v>
                  </c:pt>
                  <c:pt idx="393">
                    <c:v>0.29952096249319377</c:v>
                  </c:pt>
                  <c:pt idx="394">
                    <c:v>0.23113851914754302</c:v>
                  </c:pt>
                  <c:pt idx="395">
                    <c:v>0.29836049977837453</c:v>
                  </c:pt>
                  <c:pt idx="396">
                    <c:v>0.26208747211537692</c:v>
                  </c:pt>
                  <c:pt idx="397">
                    <c:v>0.26184546430723354</c:v>
                  </c:pt>
                  <c:pt idx="398">
                    <c:v>0.31769669317232296</c:v>
                  </c:pt>
                  <c:pt idx="399">
                    <c:v>0.23438776849984189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minus"/>
            <c:errValType val="fixedVal"/>
            <c:noEndCap val="1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 7 A1, 100Hz'!$K$5:$K$404</c:f>
              <c:numCache>
                <c:formatCode>General</c:formatCode>
                <c:ptCount val="4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</c:numCache>
            </c:numRef>
          </c:xVal>
          <c:yVal>
            <c:numRef>
              <c:f>'Fig 7 A1, 100Hz'!$L$5:$L$404</c:f>
              <c:numCache>
                <c:formatCode>0.00</c:formatCode>
                <c:ptCount val="400"/>
                <c:pt idx="0">
                  <c:v>4.6117586837500006</c:v>
                </c:pt>
                <c:pt idx="1">
                  <c:v>8.5799686175000005</c:v>
                </c:pt>
                <c:pt idx="2">
                  <c:v>11.525209384583334</c:v>
                </c:pt>
                <c:pt idx="3">
                  <c:v>13.923129110000001</c:v>
                </c:pt>
                <c:pt idx="4">
                  <c:v>15.962425668750001</c:v>
                </c:pt>
                <c:pt idx="5">
                  <c:v>17.687861310833334</c:v>
                </c:pt>
                <c:pt idx="6">
                  <c:v>19.299619744583335</c:v>
                </c:pt>
                <c:pt idx="7">
                  <c:v>20.78549572</c:v>
                </c:pt>
                <c:pt idx="8">
                  <c:v>22.172455112083334</c:v>
                </c:pt>
                <c:pt idx="9">
                  <c:v>23.489154879166666</c:v>
                </c:pt>
                <c:pt idx="10">
                  <c:v>24.78752989625</c:v>
                </c:pt>
                <c:pt idx="11">
                  <c:v>25.974250371666667</c:v>
                </c:pt>
                <c:pt idx="12">
                  <c:v>27.131188013749998</c:v>
                </c:pt>
                <c:pt idx="13">
                  <c:v>28.263762114166664</c:v>
                </c:pt>
                <c:pt idx="14">
                  <c:v>29.339088672916663</c:v>
                </c:pt>
                <c:pt idx="15">
                  <c:v>30.36944402333333</c:v>
                </c:pt>
                <c:pt idx="16">
                  <c:v>31.434313457083331</c:v>
                </c:pt>
                <c:pt idx="17">
                  <c:v>32.518151640833331</c:v>
                </c:pt>
                <c:pt idx="18">
                  <c:v>33.487577949583333</c:v>
                </c:pt>
                <c:pt idx="19">
                  <c:v>34.429364591666669</c:v>
                </c:pt>
                <c:pt idx="20">
                  <c:v>35.391749983750003</c:v>
                </c:pt>
                <c:pt idx="21">
                  <c:v>36.347949750833337</c:v>
                </c:pt>
                <c:pt idx="22">
                  <c:v>37.318661976250006</c:v>
                </c:pt>
                <c:pt idx="23">
                  <c:v>38.226954993333337</c:v>
                </c:pt>
                <c:pt idx="24">
                  <c:v>39.172447052083335</c:v>
                </c:pt>
                <c:pt idx="25">
                  <c:v>40.151396485833338</c:v>
                </c:pt>
                <c:pt idx="26">
                  <c:v>41.089169294583336</c:v>
                </c:pt>
                <c:pt idx="27">
                  <c:v>42.055399311666669</c:v>
                </c:pt>
                <c:pt idx="28">
                  <c:v>42.954402307916666</c:v>
                </c:pt>
                <c:pt idx="29">
                  <c:v>43.85343353333333</c:v>
                </c:pt>
                <c:pt idx="30">
                  <c:v>44.845404050416661</c:v>
                </c:pt>
                <c:pt idx="31">
                  <c:v>45.791368046666662</c:v>
                </c:pt>
                <c:pt idx="32">
                  <c:v>46.729660730416661</c:v>
                </c:pt>
                <c:pt idx="33">
                  <c:v>47.588137955833325</c:v>
                </c:pt>
                <c:pt idx="34">
                  <c:v>48.507984764583327</c:v>
                </c:pt>
                <c:pt idx="35">
                  <c:v>49.438861698333326</c:v>
                </c:pt>
                <c:pt idx="36">
                  <c:v>50.38216646541666</c:v>
                </c:pt>
                <c:pt idx="37">
                  <c:v>51.310678690833328</c:v>
                </c:pt>
                <c:pt idx="38">
                  <c:v>52.220887166249994</c:v>
                </c:pt>
                <c:pt idx="39">
                  <c:v>53.101825391666658</c:v>
                </c:pt>
                <c:pt idx="40">
                  <c:v>54.013184492083326</c:v>
                </c:pt>
                <c:pt idx="41">
                  <c:v>54.961074759166657</c:v>
                </c:pt>
                <c:pt idx="42">
                  <c:v>55.874719067916658</c:v>
                </c:pt>
                <c:pt idx="43">
                  <c:v>56.777313459999988</c:v>
                </c:pt>
                <c:pt idx="44">
                  <c:v>57.728277185416651</c:v>
                </c:pt>
                <c:pt idx="45">
                  <c:v>58.622052369166653</c:v>
                </c:pt>
                <c:pt idx="46">
                  <c:v>59.478479386249987</c:v>
                </c:pt>
                <c:pt idx="47">
                  <c:v>60.431738111666654</c:v>
                </c:pt>
                <c:pt idx="48">
                  <c:v>61.286663545416651</c:v>
                </c:pt>
                <c:pt idx="49">
                  <c:v>62.215544812499985</c:v>
                </c:pt>
                <c:pt idx="50">
                  <c:v>63.065546037916654</c:v>
                </c:pt>
                <c:pt idx="51">
                  <c:v>63.995537096666652</c:v>
                </c:pt>
                <c:pt idx="52">
                  <c:v>64.903652322083317</c:v>
                </c:pt>
                <c:pt idx="53">
                  <c:v>65.73926963083332</c:v>
                </c:pt>
                <c:pt idx="54">
                  <c:v>66.686005231249993</c:v>
                </c:pt>
                <c:pt idx="55">
                  <c:v>67.574599623333327</c:v>
                </c:pt>
                <c:pt idx="56">
                  <c:v>68.433311390416662</c:v>
                </c:pt>
                <c:pt idx="57">
                  <c:v>69.299225449166656</c:v>
                </c:pt>
                <c:pt idx="58">
                  <c:v>70.226761757916663</c:v>
                </c:pt>
                <c:pt idx="59">
                  <c:v>71.060430483333334</c:v>
                </c:pt>
                <c:pt idx="60">
                  <c:v>71.938576208750007</c:v>
                </c:pt>
                <c:pt idx="61">
                  <c:v>72.824284975833336</c:v>
                </c:pt>
                <c:pt idx="62">
                  <c:v>73.711027034583338</c:v>
                </c:pt>
                <c:pt idx="63">
                  <c:v>74.573500614166676</c:v>
                </c:pt>
                <c:pt idx="64">
                  <c:v>75.461401256250014</c:v>
                </c:pt>
                <c:pt idx="65">
                  <c:v>76.33380394000001</c:v>
                </c:pt>
                <c:pt idx="66">
                  <c:v>77.205874165416674</c:v>
                </c:pt>
                <c:pt idx="67">
                  <c:v>78.078769390833344</c:v>
                </c:pt>
                <c:pt idx="68">
                  <c:v>78.97438565791667</c:v>
                </c:pt>
                <c:pt idx="69">
                  <c:v>79.843166466666673</c:v>
                </c:pt>
                <c:pt idx="70">
                  <c:v>80.681065608750004</c:v>
                </c:pt>
                <c:pt idx="71">
                  <c:v>81.521909667499997</c:v>
                </c:pt>
                <c:pt idx="72">
                  <c:v>82.389918351250003</c:v>
                </c:pt>
                <c:pt idx="73">
                  <c:v>83.238932243333338</c:v>
                </c:pt>
                <c:pt idx="74">
                  <c:v>84.085610427083338</c:v>
                </c:pt>
                <c:pt idx="75">
                  <c:v>84.875276381666666</c:v>
                </c:pt>
                <c:pt idx="76">
                  <c:v>85.703707232083332</c:v>
                </c:pt>
                <c:pt idx="77">
                  <c:v>86.588528040833339</c:v>
                </c:pt>
                <c:pt idx="78">
                  <c:v>87.485652766249999</c:v>
                </c:pt>
                <c:pt idx="79">
                  <c:v>88.335468074999994</c:v>
                </c:pt>
                <c:pt idx="80">
                  <c:v>89.191192237916667</c:v>
                </c:pt>
                <c:pt idx="81">
                  <c:v>90.04066396333333</c:v>
                </c:pt>
                <c:pt idx="82">
                  <c:v>90.917809230416665</c:v>
                </c:pt>
                <c:pt idx="83">
                  <c:v>91.67557491416666</c:v>
                </c:pt>
                <c:pt idx="84">
                  <c:v>92.450902368749993</c:v>
                </c:pt>
                <c:pt idx="85">
                  <c:v>93.323663385833328</c:v>
                </c:pt>
                <c:pt idx="86">
                  <c:v>94.172990944583333</c:v>
                </c:pt>
                <c:pt idx="87">
                  <c:v>95.032712961666661</c:v>
                </c:pt>
                <c:pt idx="88">
                  <c:v>95.848417478749994</c:v>
                </c:pt>
                <c:pt idx="89">
                  <c:v>96.694607954166656</c:v>
                </c:pt>
                <c:pt idx="90">
                  <c:v>97.502720137916654</c:v>
                </c:pt>
                <c:pt idx="91">
                  <c:v>98.318485696666656</c:v>
                </c:pt>
                <c:pt idx="92">
                  <c:v>99.117209047083321</c:v>
                </c:pt>
                <c:pt idx="93">
                  <c:v>99.945774439166655</c:v>
                </c:pt>
                <c:pt idx="94">
                  <c:v>100.80387933124999</c:v>
                </c:pt>
                <c:pt idx="95">
                  <c:v>101.65286824416665</c:v>
                </c:pt>
                <c:pt idx="96">
                  <c:v>102.43664719874999</c:v>
                </c:pt>
                <c:pt idx="97">
                  <c:v>103.30903096583333</c:v>
                </c:pt>
                <c:pt idx="98">
                  <c:v>104.13917598291667</c:v>
                </c:pt>
                <c:pt idx="99">
                  <c:v>104.97022466666667</c:v>
                </c:pt>
                <c:pt idx="100">
                  <c:v>105.75583045458333</c:v>
                </c:pt>
                <c:pt idx="101">
                  <c:v>106.56324878416666</c:v>
                </c:pt>
                <c:pt idx="102">
                  <c:v>107.38891067624999</c:v>
                </c:pt>
                <c:pt idx="103">
                  <c:v>108.22155827666666</c:v>
                </c:pt>
                <c:pt idx="104">
                  <c:v>108.99441137708332</c:v>
                </c:pt>
                <c:pt idx="105">
                  <c:v>109.79118626916666</c:v>
                </c:pt>
                <c:pt idx="106">
                  <c:v>110.59501532791666</c:v>
                </c:pt>
                <c:pt idx="107">
                  <c:v>111.37545009499999</c:v>
                </c:pt>
                <c:pt idx="108">
                  <c:v>112.22298838291665</c:v>
                </c:pt>
                <c:pt idx="109">
                  <c:v>113.00982123333333</c:v>
                </c:pt>
                <c:pt idx="110">
                  <c:v>113.79444079208332</c:v>
                </c:pt>
                <c:pt idx="111">
                  <c:v>114.55470160083333</c:v>
                </c:pt>
                <c:pt idx="112">
                  <c:v>115.35235436791666</c:v>
                </c:pt>
                <c:pt idx="113">
                  <c:v>116.16826346833332</c:v>
                </c:pt>
                <c:pt idx="114">
                  <c:v>116.98442917291665</c:v>
                </c:pt>
                <c:pt idx="115">
                  <c:v>117.78783602333331</c:v>
                </c:pt>
                <c:pt idx="116">
                  <c:v>118.58345849874998</c:v>
                </c:pt>
                <c:pt idx="117">
                  <c:v>119.36777614083331</c:v>
                </c:pt>
                <c:pt idx="118">
                  <c:v>120.11733861624998</c:v>
                </c:pt>
                <c:pt idx="119">
                  <c:v>120.89292063333332</c:v>
                </c:pt>
                <c:pt idx="120">
                  <c:v>121.64602137958332</c:v>
                </c:pt>
                <c:pt idx="121">
                  <c:v>122.43666625083331</c:v>
                </c:pt>
                <c:pt idx="122">
                  <c:v>123.33025018458331</c:v>
                </c:pt>
                <c:pt idx="123">
                  <c:v>124.13608940999997</c:v>
                </c:pt>
                <c:pt idx="124">
                  <c:v>124.87216544791663</c:v>
                </c:pt>
                <c:pt idx="125">
                  <c:v>125.63362015249996</c:v>
                </c:pt>
                <c:pt idx="126">
                  <c:v>126.3568784195833</c:v>
                </c:pt>
                <c:pt idx="127">
                  <c:v>127.12749720749996</c:v>
                </c:pt>
                <c:pt idx="128">
                  <c:v>127.90361197458328</c:v>
                </c:pt>
                <c:pt idx="129">
                  <c:v>128.69648378333329</c:v>
                </c:pt>
                <c:pt idx="130">
                  <c:v>129.45186538374995</c:v>
                </c:pt>
                <c:pt idx="131">
                  <c:v>130.21613340083329</c:v>
                </c:pt>
                <c:pt idx="132">
                  <c:v>131.01334900124996</c:v>
                </c:pt>
                <c:pt idx="133">
                  <c:v>131.77887935166663</c:v>
                </c:pt>
                <c:pt idx="134">
                  <c:v>132.54424849374996</c:v>
                </c:pt>
                <c:pt idx="135">
                  <c:v>133.32391334416664</c:v>
                </c:pt>
                <c:pt idx="136">
                  <c:v>134.11507815291665</c:v>
                </c:pt>
                <c:pt idx="137">
                  <c:v>134.90263035749999</c:v>
                </c:pt>
                <c:pt idx="138">
                  <c:v>135.64322220791666</c:v>
                </c:pt>
                <c:pt idx="139">
                  <c:v>136.43686091250001</c:v>
                </c:pt>
                <c:pt idx="140">
                  <c:v>137.18702340875001</c:v>
                </c:pt>
                <c:pt idx="141">
                  <c:v>137.91179563416668</c:v>
                </c:pt>
                <c:pt idx="142">
                  <c:v>138.72418810958334</c:v>
                </c:pt>
                <c:pt idx="143">
                  <c:v>139.50626541833333</c:v>
                </c:pt>
                <c:pt idx="144">
                  <c:v>140.30238531041667</c:v>
                </c:pt>
                <c:pt idx="145">
                  <c:v>141.05702811916666</c:v>
                </c:pt>
                <c:pt idx="146">
                  <c:v>141.82758880291667</c:v>
                </c:pt>
                <c:pt idx="147">
                  <c:v>142.58093669499999</c:v>
                </c:pt>
                <c:pt idx="148">
                  <c:v>143.34551158708334</c:v>
                </c:pt>
                <c:pt idx="149">
                  <c:v>144.12385760416666</c:v>
                </c:pt>
                <c:pt idx="150">
                  <c:v>144.92192970458333</c:v>
                </c:pt>
                <c:pt idx="151">
                  <c:v>145.66772226333333</c:v>
                </c:pt>
                <c:pt idx="152">
                  <c:v>146.38328028041667</c:v>
                </c:pt>
                <c:pt idx="153">
                  <c:v>147.1209167975</c:v>
                </c:pt>
                <c:pt idx="154">
                  <c:v>147.87669414791668</c:v>
                </c:pt>
                <c:pt idx="155">
                  <c:v>148.62923129000001</c:v>
                </c:pt>
                <c:pt idx="156">
                  <c:v>149.43093093208333</c:v>
                </c:pt>
                <c:pt idx="157">
                  <c:v>150.20265124083332</c:v>
                </c:pt>
                <c:pt idx="158">
                  <c:v>150.93868246624999</c:v>
                </c:pt>
                <c:pt idx="159">
                  <c:v>151.71108927499998</c:v>
                </c:pt>
                <c:pt idx="160">
                  <c:v>152.50085241708331</c:v>
                </c:pt>
                <c:pt idx="161">
                  <c:v>153.28645389249996</c:v>
                </c:pt>
                <c:pt idx="162">
                  <c:v>154.04905532624997</c:v>
                </c:pt>
                <c:pt idx="163">
                  <c:v>154.75467798916662</c:v>
                </c:pt>
                <c:pt idx="164">
                  <c:v>155.50567140208329</c:v>
                </c:pt>
                <c:pt idx="165">
                  <c:v>156.26035125249996</c:v>
                </c:pt>
                <c:pt idx="166">
                  <c:v>156.97815779041662</c:v>
                </c:pt>
                <c:pt idx="167">
                  <c:v>157.73478393249994</c:v>
                </c:pt>
                <c:pt idx="168">
                  <c:v>158.46906249124993</c:v>
                </c:pt>
                <c:pt idx="169">
                  <c:v>159.17403417499992</c:v>
                </c:pt>
                <c:pt idx="170">
                  <c:v>159.93110231708326</c:v>
                </c:pt>
                <c:pt idx="171">
                  <c:v>160.65993837583326</c:v>
                </c:pt>
                <c:pt idx="172">
                  <c:v>161.3539633929166</c:v>
                </c:pt>
                <c:pt idx="173">
                  <c:v>162.1141333891666</c:v>
                </c:pt>
                <c:pt idx="174">
                  <c:v>162.82852373958326</c:v>
                </c:pt>
                <c:pt idx="175">
                  <c:v>163.5893120066666</c:v>
                </c:pt>
                <c:pt idx="176">
                  <c:v>164.2915109404166</c:v>
                </c:pt>
                <c:pt idx="177">
                  <c:v>164.99594401999994</c:v>
                </c:pt>
                <c:pt idx="178">
                  <c:v>165.71259805791661</c:v>
                </c:pt>
                <c:pt idx="179">
                  <c:v>166.46726107499995</c:v>
                </c:pt>
                <c:pt idx="180">
                  <c:v>167.20107648791662</c:v>
                </c:pt>
                <c:pt idx="181">
                  <c:v>167.9616454633333</c:v>
                </c:pt>
                <c:pt idx="182">
                  <c:v>168.76064964708328</c:v>
                </c:pt>
                <c:pt idx="183">
                  <c:v>169.4930404558333</c:v>
                </c:pt>
                <c:pt idx="184">
                  <c:v>170.22918355624995</c:v>
                </c:pt>
                <c:pt idx="185">
                  <c:v>170.94681469833327</c:v>
                </c:pt>
                <c:pt idx="186">
                  <c:v>171.65017746541659</c:v>
                </c:pt>
                <c:pt idx="187">
                  <c:v>172.38425260749992</c:v>
                </c:pt>
                <c:pt idx="188">
                  <c:v>173.06194289541659</c:v>
                </c:pt>
                <c:pt idx="189">
                  <c:v>173.75563043333327</c:v>
                </c:pt>
                <c:pt idx="190">
                  <c:v>174.48184774208326</c:v>
                </c:pt>
                <c:pt idx="191">
                  <c:v>175.2672273841666</c:v>
                </c:pt>
                <c:pt idx="192">
                  <c:v>176.06787098458327</c:v>
                </c:pt>
                <c:pt idx="193">
                  <c:v>176.84724075166659</c:v>
                </c:pt>
                <c:pt idx="194">
                  <c:v>177.59150426874993</c:v>
                </c:pt>
                <c:pt idx="195">
                  <c:v>178.31848891083325</c:v>
                </c:pt>
                <c:pt idx="196">
                  <c:v>179.00258532374991</c:v>
                </c:pt>
                <c:pt idx="197">
                  <c:v>179.75978354916657</c:v>
                </c:pt>
                <c:pt idx="198">
                  <c:v>180.46613423291657</c:v>
                </c:pt>
                <c:pt idx="199">
                  <c:v>181.18273983333324</c:v>
                </c:pt>
                <c:pt idx="200">
                  <c:v>181.8871329962499</c:v>
                </c:pt>
                <c:pt idx="201">
                  <c:v>182.62325390916658</c:v>
                </c:pt>
                <c:pt idx="202">
                  <c:v>183.34579375958324</c:v>
                </c:pt>
                <c:pt idx="203">
                  <c:v>184.07234333916657</c:v>
                </c:pt>
                <c:pt idx="204">
                  <c:v>184.78933183541656</c:v>
                </c:pt>
                <c:pt idx="205">
                  <c:v>185.47997114416657</c:v>
                </c:pt>
                <c:pt idx="206">
                  <c:v>186.18553911958324</c:v>
                </c:pt>
                <c:pt idx="207">
                  <c:v>186.87672330333325</c:v>
                </c:pt>
                <c:pt idx="208">
                  <c:v>187.60849152874991</c:v>
                </c:pt>
                <c:pt idx="209">
                  <c:v>188.31809298333323</c:v>
                </c:pt>
                <c:pt idx="210">
                  <c:v>189.01288052124988</c:v>
                </c:pt>
                <c:pt idx="211">
                  <c:v>189.80075570499989</c:v>
                </c:pt>
                <c:pt idx="212">
                  <c:v>190.53647705541655</c:v>
                </c:pt>
                <c:pt idx="213">
                  <c:v>191.22387044749988</c:v>
                </c:pt>
                <c:pt idx="214">
                  <c:v>191.95813804791655</c:v>
                </c:pt>
                <c:pt idx="215">
                  <c:v>192.69199054416654</c:v>
                </c:pt>
                <c:pt idx="216">
                  <c:v>193.37702701958321</c:v>
                </c:pt>
                <c:pt idx="217">
                  <c:v>194.05242780749987</c:v>
                </c:pt>
                <c:pt idx="218">
                  <c:v>194.77782840791653</c:v>
                </c:pt>
                <c:pt idx="219">
                  <c:v>195.50863350833319</c:v>
                </c:pt>
                <c:pt idx="220">
                  <c:v>196.24143652541653</c:v>
                </c:pt>
                <c:pt idx="221">
                  <c:v>196.96869437583319</c:v>
                </c:pt>
                <c:pt idx="222">
                  <c:v>197.65994745541653</c:v>
                </c:pt>
                <c:pt idx="223">
                  <c:v>198.35605040999985</c:v>
                </c:pt>
                <c:pt idx="224">
                  <c:v>199.04897053124986</c:v>
                </c:pt>
                <c:pt idx="225">
                  <c:v>199.7395434233332</c:v>
                </c:pt>
                <c:pt idx="226">
                  <c:v>200.45701864874988</c:v>
                </c:pt>
                <c:pt idx="227">
                  <c:v>201.14586816583321</c:v>
                </c:pt>
                <c:pt idx="228">
                  <c:v>201.87437851624986</c:v>
                </c:pt>
                <c:pt idx="229">
                  <c:v>202.58302132499986</c:v>
                </c:pt>
                <c:pt idx="230">
                  <c:v>203.2569728420832</c:v>
                </c:pt>
                <c:pt idx="231">
                  <c:v>203.96745958833321</c:v>
                </c:pt>
                <c:pt idx="232">
                  <c:v>204.67633327208321</c:v>
                </c:pt>
                <c:pt idx="233">
                  <c:v>205.39037160166654</c:v>
                </c:pt>
                <c:pt idx="234">
                  <c:v>206.10660232708321</c:v>
                </c:pt>
                <c:pt idx="235">
                  <c:v>206.79519917749988</c:v>
                </c:pt>
                <c:pt idx="236">
                  <c:v>207.49844811124987</c:v>
                </c:pt>
                <c:pt idx="237">
                  <c:v>208.20884446166653</c:v>
                </c:pt>
                <c:pt idx="238">
                  <c:v>208.91884883291652</c:v>
                </c:pt>
                <c:pt idx="239">
                  <c:v>209.62139007916653</c:v>
                </c:pt>
                <c:pt idx="240">
                  <c:v>210.28414570041653</c:v>
                </c:pt>
                <c:pt idx="241">
                  <c:v>210.97248557166654</c:v>
                </c:pt>
                <c:pt idx="242">
                  <c:v>211.67013460958322</c:v>
                </c:pt>
                <c:pt idx="243">
                  <c:v>212.37427958499987</c:v>
                </c:pt>
                <c:pt idx="244">
                  <c:v>213.06795899791655</c:v>
                </c:pt>
                <c:pt idx="245">
                  <c:v>213.76655766083323</c:v>
                </c:pt>
                <c:pt idx="246">
                  <c:v>214.41877449041655</c:v>
                </c:pt>
                <c:pt idx="247">
                  <c:v>215.08013052833323</c:v>
                </c:pt>
                <c:pt idx="248">
                  <c:v>215.79556029541655</c:v>
                </c:pt>
                <c:pt idx="249">
                  <c:v>216.52525422916656</c:v>
                </c:pt>
                <c:pt idx="250">
                  <c:v>217.22027672541657</c:v>
                </c:pt>
                <c:pt idx="251">
                  <c:v>217.90299653416656</c:v>
                </c:pt>
                <c:pt idx="252">
                  <c:v>218.60559961374989</c:v>
                </c:pt>
                <c:pt idx="253">
                  <c:v>219.36043438083323</c:v>
                </c:pt>
                <c:pt idx="254">
                  <c:v>220.02884062708321</c:v>
                </c:pt>
                <c:pt idx="255">
                  <c:v>220.74040943583321</c:v>
                </c:pt>
                <c:pt idx="256">
                  <c:v>221.40228222374989</c:v>
                </c:pt>
                <c:pt idx="257">
                  <c:v>222.10435955333324</c:v>
                </c:pt>
                <c:pt idx="258">
                  <c:v>222.71106773708323</c:v>
                </c:pt>
                <c:pt idx="259">
                  <c:v>223.37984087916655</c:v>
                </c:pt>
                <c:pt idx="260">
                  <c:v>224.08542783374989</c:v>
                </c:pt>
                <c:pt idx="261">
                  <c:v>224.74964116333322</c:v>
                </c:pt>
                <c:pt idx="262">
                  <c:v>225.40444265958322</c:v>
                </c:pt>
                <c:pt idx="263">
                  <c:v>226.09396367666656</c:v>
                </c:pt>
                <c:pt idx="264">
                  <c:v>226.7447391312499</c:v>
                </c:pt>
                <c:pt idx="265">
                  <c:v>227.43727754416656</c:v>
                </c:pt>
                <c:pt idx="266">
                  <c:v>228.14421985291656</c:v>
                </c:pt>
                <c:pt idx="267">
                  <c:v>228.79661895333322</c:v>
                </c:pt>
                <c:pt idx="268">
                  <c:v>229.48090001208323</c:v>
                </c:pt>
                <c:pt idx="269">
                  <c:v>230.12987567499988</c:v>
                </c:pt>
                <c:pt idx="270">
                  <c:v>230.79341092124989</c:v>
                </c:pt>
                <c:pt idx="271">
                  <c:v>231.50305272999989</c:v>
                </c:pt>
                <c:pt idx="272">
                  <c:v>232.19448574708323</c:v>
                </c:pt>
                <c:pt idx="273">
                  <c:v>232.94522422249989</c:v>
                </c:pt>
                <c:pt idx="274">
                  <c:v>233.61113257291655</c:v>
                </c:pt>
                <c:pt idx="275">
                  <c:v>234.22984011083321</c:v>
                </c:pt>
                <c:pt idx="276">
                  <c:v>234.89783544041654</c:v>
                </c:pt>
                <c:pt idx="277">
                  <c:v>235.58451933249987</c:v>
                </c:pt>
                <c:pt idx="278">
                  <c:v>236.27629968291654</c:v>
                </c:pt>
                <c:pt idx="279">
                  <c:v>236.98595757499987</c:v>
                </c:pt>
                <c:pt idx="280">
                  <c:v>237.65967186291653</c:v>
                </c:pt>
                <c:pt idx="281">
                  <c:v>238.36472137999985</c:v>
                </c:pt>
                <c:pt idx="282">
                  <c:v>239.04190585541653</c:v>
                </c:pt>
                <c:pt idx="283">
                  <c:v>239.69687445583321</c:v>
                </c:pt>
                <c:pt idx="284">
                  <c:v>240.35462441041653</c:v>
                </c:pt>
                <c:pt idx="285">
                  <c:v>241.01464526083319</c:v>
                </c:pt>
                <c:pt idx="286">
                  <c:v>241.69844136124985</c:v>
                </c:pt>
                <c:pt idx="287">
                  <c:v>242.38200637833319</c:v>
                </c:pt>
                <c:pt idx="288">
                  <c:v>243.09397510374984</c:v>
                </c:pt>
                <c:pt idx="289">
                  <c:v>243.78389728749985</c:v>
                </c:pt>
                <c:pt idx="290">
                  <c:v>244.45620170041653</c:v>
                </c:pt>
                <c:pt idx="291">
                  <c:v>245.09957025916654</c:v>
                </c:pt>
                <c:pt idx="292">
                  <c:v>245.79922840124988</c:v>
                </c:pt>
                <c:pt idx="293">
                  <c:v>246.50457381416655</c:v>
                </c:pt>
                <c:pt idx="294">
                  <c:v>247.14440087291655</c:v>
                </c:pt>
                <c:pt idx="295">
                  <c:v>247.81312224416655</c:v>
                </c:pt>
                <c:pt idx="296">
                  <c:v>248.49283330291655</c:v>
                </c:pt>
                <c:pt idx="297">
                  <c:v>249.14334840333322</c:v>
                </c:pt>
                <c:pt idx="298">
                  <c:v>249.83746114958322</c:v>
                </c:pt>
                <c:pt idx="299">
                  <c:v>250.51368366666657</c:v>
                </c:pt>
                <c:pt idx="300">
                  <c:v>251.15647757958322</c:v>
                </c:pt>
                <c:pt idx="301">
                  <c:v>251.80818382583323</c:v>
                </c:pt>
                <c:pt idx="302">
                  <c:v>252.46422996791657</c:v>
                </c:pt>
                <c:pt idx="303">
                  <c:v>253.13677958916657</c:v>
                </c:pt>
                <c:pt idx="304">
                  <c:v>253.81590904374991</c:v>
                </c:pt>
                <c:pt idx="305">
                  <c:v>254.51124889416658</c:v>
                </c:pt>
                <c:pt idx="306">
                  <c:v>255.18475193208326</c:v>
                </c:pt>
                <c:pt idx="307">
                  <c:v>255.8631555741666</c:v>
                </c:pt>
                <c:pt idx="308">
                  <c:v>256.51878667458328</c:v>
                </c:pt>
                <c:pt idx="309">
                  <c:v>257.19840983749992</c:v>
                </c:pt>
                <c:pt idx="310">
                  <c:v>257.87042977124992</c:v>
                </c:pt>
                <c:pt idx="311">
                  <c:v>258.49497276749992</c:v>
                </c:pt>
                <c:pt idx="312">
                  <c:v>259.12304161791656</c:v>
                </c:pt>
                <c:pt idx="313">
                  <c:v>259.79403821833324</c:v>
                </c:pt>
                <c:pt idx="314">
                  <c:v>260.45215308958325</c:v>
                </c:pt>
                <c:pt idx="315">
                  <c:v>261.1151686066666</c:v>
                </c:pt>
                <c:pt idx="316">
                  <c:v>261.74093910291663</c:v>
                </c:pt>
                <c:pt idx="317">
                  <c:v>262.45051909916663</c:v>
                </c:pt>
                <c:pt idx="318">
                  <c:v>263.10499247041662</c:v>
                </c:pt>
                <c:pt idx="319">
                  <c:v>263.84339567499995</c:v>
                </c:pt>
                <c:pt idx="320">
                  <c:v>264.50818544208329</c:v>
                </c:pt>
                <c:pt idx="321">
                  <c:v>265.1873515008333</c:v>
                </c:pt>
                <c:pt idx="322">
                  <c:v>265.82598322624995</c:v>
                </c:pt>
                <c:pt idx="323">
                  <c:v>266.44509397249993</c:v>
                </c:pt>
                <c:pt idx="324">
                  <c:v>267.08719261458327</c:v>
                </c:pt>
                <c:pt idx="325">
                  <c:v>267.75542383999993</c:v>
                </c:pt>
                <c:pt idx="326">
                  <c:v>268.42346989874994</c:v>
                </c:pt>
                <c:pt idx="327">
                  <c:v>269.03308974916661</c:v>
                </c:pt>
                <c:pt idx="328">
                  <c:v>269.7192539745833</c:v>
                </c:pt>
                <c:pt idx="329">
                  <c:v>270.35671574166662</c:v>
                </c:pt>
                <c:pt idx="330">
                  <c:v>271.00594221708326</c:v>
                </c:pt>
                <c:pt idx="331">
                  <c:v>271.69967421333325</c:v>
                </c:pt>
                <c:pt idx="332">
                  <c:v>272.35539687624993</c:v>
                </c:pt>
                <c:pt idx="333">
                  <c:v>273.01751074749995</c:v>
                </c:pt>
                <c:pt idx="334">
                  <c:v>273.64165953541664</c:v>
                </c:pt>
                <c:pt idx="335">
                  <c:v>274.2836944275</c:v>
                </c:pt>
                <c:pt idx="336">
                  <c:v>274.90249938208331</c:v>
                </c:pt>
                <c:pt idx="337">
                  <c:v>275.54512741999997</c:v>
                </c:pt>
                <c:pt idx="338">
                  <c:v>276.20227847874997</c:v>
                </c:pt>
                <c:pt idx="339">
                  <c:v>276.8856998083333</c:v>
                </c:pt>
                <c:pt idx="340">
                  <c:v>277.52605207541666</c:v>
                </c:pt>
                <c:pt idx="341">
                  <c:v>278.1908950925</c:v>
                </c:pt>
                <c:pt idx="342">
                  <c:v>278.83659673458334</c:v>
                </c:pt>
                <c:pt idx="343">
                  <c:v>279.50618462666665</c:v>
                </c:pt>
                <c:pt idx="344">
                  <c:v>280.17211631041664</c:v>
                </c:pt>
                <c:pt idx="345">
                  <c:v>280.83563836916665</c:v>
                </c:pt>
                <c:pt idx="346">
                  <c:v>281.49706069874998</c:v>
                </c:pt>
                <c:pt idx="347">
                  <c:v>282.07613377833331</c:v>
                </c:pt>
                <c:pt idx="348">
                  <c:v>282.73031752458331</c:v>
                </c:pt>
                <c:pt idx="349">
                  <c:v>283.36262047916665</c:v>
                </c:pt>
                <c:pt idx="350">
                  <c:v>283.99956812124998</c:v>
                </c:pt>
                <c:pt idx="351">
                  <c:v>284.67047903416665</c:v>
                </c:pt>
                <c:pt idx="352">
                  <c:v>285.2817774470833</c:v>
                </c:pt>
                <c:pt idx="353">
                  <c:v>285.97306846416666</c:v>
                </c:pt>
                <c:pt idx="354">
                  <c:v>286.61510375208331</c:v>
                </c:pt>
                <c:pt idx="355">
                  <c:v>287.22572497749997</c:v>
                </c:pt>
                <c:pt idx="356">
                  <c:v>287.82515941124996</c:v>
                </c:pt>
                <c:pt idx="357">
                  <c:v>288.44762388666663</c:v>
                </c:pt>
                <c:pt idx="358">
                  <c:v>289.11247509124996</c:v>
                </c:pt>
                <c:pt idx="359">
                  <c:v>289.73219594166665</c:v>
                </c:pt>
                <c:pt idx="360">
                  <c:v>290.35267762541662</c:v>
                </c:pt>
                <c:pt idx="361">
                  <c:v>291.02212095499993</c:v>
                </c:pt>
                <c:pt idx="362">
                  <c:v>291.62202353458326</c:v>
                </c:pt>
                <c:pt idx="363">
                  <c:v>292.28958392666658</c:v>
                </c:pt>
                <c:pt idx="364">
                  <c:v>292.9249772979166</c:v>
                </c:pt>
                <c:pt idx="365">
                  <c:v>293.53055379416662</c:v>
                </c:pt>
                <c:pt idx="366">
                  <c:v>294.18692801958326</c:v>
                </c:pt>
                <c:pt idx="367">
                  <c:v>294.80804991166661</c:v>
                </c:pt>
                <c:pt idx="368">
                  <c:v>295.46686515791663</c:v>
                </c:pt>
                <c:pt idx="369">
                  <c:v>296.12584309166664</c:v>
                </c:pt>
                <c:pt idx="370">
                  <c:v>296.75077006708329</c:v>
                </c:pt>
                <c:pt idx="371">
                  <c:v>297.41321725083327</c:v>
                </c:pt>
                <c:pt idx="372">
                  <c:v>298.07350789291661</c:v>
                </c:pt>
                <c:pt idx="373">
                  <c:v>298.68919338916663</c:v>
                </c:pt>
                <c:pt idx="374">
                  <c:v>299.32677748958332</c:v>
                </c:pt>
                <c:pt idx="375">
                  <c:v>299.98663336083331</c:v>
                </c:pt>
                <c:pt idx="376">
                  <c:v>300.59235862791667</c:v>
                </c:pt>
                <c:pt idx="377">
                  <c:v>301.24815052000002</c:v>
                </c:pt>
                <c:pt idx="378">
                  <c:v>301.89149637041669</c:v>
                </c:pt>
                <c:pt idx="379">
                  <c:v>302.51978297083338</c:v>
                </c:pt>
                <c:pt idx="380">
                  <c:v>303.16136032125002</c:v>
                </c:pt>
                <c:pt idx="381">
                  <c:v>303.78477858833332</c:v>
                </c:pt>
                <c:pt idx="382">
                  <c:v>304.42269337624998</c:v>
                </c:pt>
                <c:pt idx="383">
                  <c:v>305.10295691416667</c:v>
                </c:pt>
                <c:pt idx="384">
                  <c:v>305.70409678541665</c:v>
                </c:pt>
                <c:pt idx="385">
                  <c:v>306.35368863583329</c:v>
                </c:pt>
                <c:pt idx="386">
                  <c:v>307.01552981958332</c:v>
                </c:pt>
                <c:pt idx="387">
                  <c:v>307.66422564916667</c:v>
                </c:pt>
                <c:pt idx="388">
                  <c:v>308.27406441624998</c:v>
                </c:pt>
                <c:pt idx="389">
                  <c:v>308.88148332916666</c:v>
                </c:pt>
                <c:pt idx="390">
                  <c:v>309.53872182541664</c:v>
                </c:pt>
                <c:pt idx="391">
                  <c:v>310.17787367583333</c:v>
                </c:pt>
                <c:pt idx="392">
                  <c:v>310.82945606791668</c:v>
                </c:pt>
                <c:pt idx="393">
                  <c:v>311.4790319391667</c:v>
                </c:pt>
                <c:pt idx="394">
                  <c:v>312.07202514375001</c:v>
                </c:pt>
                <c:pt idx="395">
                  <c:v>312.72387253583332</c:v>
                </c:pt>
                <c:pt idx="396">
                  <c:v>313.35943576124998</c:v>
                </c:pt>
                <c:pt idx="397">
                  <c:v>313.99714650749996</c:v>
                </c:pt>
                <c:pt idx="398">
                  <c:v>314.63100608708328</c:v>
                </c:pt>
                <c:pt idx="399">
                  <c:v>315.23260810416662</c:v>
                </c:pt>
              </c:numCache>
            </c:numRef>
          </c:yVal>
          <c:smooth val="0"/>
        </c:ser>
        <c:ser>
          <c:idx val="1"/>
          <c:order val="1"/>
          <c:tx>
            <c:v>Control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 7 A1, 100Hz'!$O$5:$O$404</c:f>
                <c:numCache>
                  <c:formatCode>General</c:formatCode>
                  <c:ptCount val="400"/>
                  <c:pt idx="0">
                    <c:v>1.6775554553379142</c:v>
                  </c:pt>
                  <c:pt idx="1">
                    <c:v>1.2435568986085273</c:v>
                  </c:pt>
                  <c:pt idx="2">
                    <c:v>0.8534023219715603</c:v>
                  </c:pt>
                  <c:pt idx="3">
                    <c:v>0.6564706541996046</c:v>
                  </c:pt>
                  <c:pt idx="4">
                    <c:v>0.39609309863257802</c:v>
                  </c:pt>
                  <c:pt idx="5">
                    <c:v>0.33024150080252046</c:v>
                  </c:pt>
                  <c:pt idx="6">
                    <c:v>0.32327776677049164</c:v>
                  </c:pt>
                  <c:pt idx="7">
                    <c:v>0.22123296696241546</c:v>
                  </c:pt>
                  <c:pt idx="8">
                    <c:v>0.21857805384410584</c:v>
                  </c:pt>
                  <c:pt idx="9">
                    <c:v>0.22347829890942816</c:v>
                  </c:pt>
                  <c:pt idx="10">
                    <c:v>0.23243670881962286</c:v>
                  </c:pt>
                  <c:pt idx="11">
                    <c:v>0.20605732970060636</c:v>
                  </c:pt>
                  <c:pt idx="12">
                    <c:v>0.16440119326109801</c:v>
                  </c:pt>
                  <c:pt idx="13">
                    <c:v>0.14414817921057119</c:v>
                  </c:pt>
                  <c:pt idx="14">
                    <c:v>0.16101021902448781</c:v>
                  </c:pt>
                  <c:pt idx="15">
                    <c:v>0.15177400026583962</c:v>
                  </c:pt>
                  <c:pt idx="16">
                    <c:v>0.1556270374999088</c:v>
                  </c:pt>
                  <c:pt idx="17">
                    <c:v>0.13060991573721889</c:v>
                  </c:pt>
                  <c:pt idx="18">
                    <c:v>0.14755900660828525</c:v>
                  </c:pt>
                  <c:pt idx="19">
                    <c:v>0.10199613442250026</c:v>
                  </c:pt>
                  <c:pt idx="20">
                    <c:v>0.10453080481046001</c:v>
                  </c:pt>
                  <c:pt idx="21">
                    <c:v>0.12274869891198016</c:v>
                  </c:pt>
                  <c:pt idx="22">
                    <c:v>0.13819379004737709</c:v>
                  </c:pt>
                  <c:pt idx="23">
                    <c:v>0.13053568134143079</c:v>
                  </c:pt>
                  <c:pt idx="24">
                    <c:v>0.11545614033116863</c:v>
                  </c:pt>
                  <c:pt idx="25">
                    <c:v>0.12849601835897176</c:v>
                  </c:pt>
                  <c:pt idx="26">
                    <c:v>0.1702630756467087</c:v>
                  </c:pt>
                  <c:pt idx="27">
                    <c:v>0.15639365522666943</c:v>
                  </c:pt>
                  <c:pt idx="28">
                    <c:v>0.15875321372648574</c:v>
                  </c:pt>
                  <c:pt idx="29">
                    <c:v>0.17754502504208006</c:v>
                  </c:pt>
                  <c:pt idx="30">
                    <c:v>0.17660451834896154</c:v>
                  </c:pt>
                  <c:pt idx="31">
                    <c:v>0.13074927457290003</c:v>
                  </c:pt>
                  <c:pt idx="32">
                    <c:v>0.14018907223218557</c:v>
                  </c:pt>
                  <c:pt idx="33">
                    <c:v>0.10836864800755015</c:v>
                  </c:pt>
                  <c:pt idx="34">
                    <c:v>0.18592177205607721</c:v>
                  </c:pt>
                  <c:pt idx="35">
                    <c:v>0.15463896080497028</c:v>
                  </c:pt>
                  <c:pt idx="36">
                    <c:v>0.13547703894946128</c:v>
                  </c:pt>
                  <c:pt idx="37">
                    <c:v>0.12553824418330359</c:v>
                  </c:pt>
                  <c:pt idx="38">
                    <c:v>0.17018652894068637</c:v>
                  </c:pt>
                  <c:pt idx="39">
                    <c:v>0.18031209113222224</c:v>
                  </c:pt>
                  <c:pt idx="40">
                    <c:v>0.12246775262873145</c:v>
                  </c:pt>
                  <c:pt idx="41">
                    <c:v>0.15124609308783019</c:v>
                  </c:pt>
                  <c:pt idx="42">
                    <c:v>0.11471256088115439</c:v>
                  </c:pt>
                  <c:pt idx="43">
                    <c:v>0.13398783998403874</c:v>
                  </c:pt>
                  <c:pt idx="44">
                    <c:v>0.17023869618491289</c:v>
                  </c:pt>
                  <c:pt idx="45">
                    <c:v>0.14858664078741635</c:v>
                  </c:pt>
                  <c:pt idx="46">
                    <c:v>0.14246748474069512</c:v>
                  </c:pt>
                  <c:pt idx="47">
                    <c:v>0.12588147226973526</c:v>
                  </c:pt>
                  <c:pt idx="48">
                    <c:v>0.1367678245363525</c:v>
                  </c:pt>
                  <c:pt idx="49">
                    <c:v>0.1000827547256366</c:v>
                  </c:pt>
                  <c:pt idx="50">
                    <c:v>0.15460395354743908</c:v>
                  </c:pt>
                  <c:pt idx="51">
                    <c:v>0.14761722746004693</c:v>
                  </c:pt>
                  <c:pt idx="52">
                    <c:v>0.11760984284277443</c:v>
                  </c:pt>
                  <c:pt idx="53">
                    <c:v>0.1551993860902586</c:v>
                  </c:pt>
                  <c:pt idx="54">
                    <c:v>0.12524034760919439</c:v>
                  </c:pt>
                  <c:pt idx="55">
                    <c:v>0.17651912109932894</c:v>
                  </c:pt>
                  <c:pt idx="56">
                    <c:v>0.18550569323214908</c:v>
                  </c:pt>
                  <c:pt idx="57">
                    <c:v>0.1540370698410545</c:v>
                  </c:pt>
                  <c:pt idx="58">
                    <c:v>0.12803940810729603</c:v>
                  </c:pt>
                  <c:pt idx="59">
                    <c:v>0.15053252410519813</c:v>
                  </c:pt>
                  <c:pt idx="60">
                    <c:v>0.20897983792536626</c:v>
                  </c:pt>
                  <c:pt idx="61">
                    <c:v>0.12375694359871435</c:v>
                  </c:pt>
                  <c:pt idx="62">
                    <c:v>0.13674781847753378</c:v>
                  </c:pt>
                  <c:pt idx="63">
                    <c:v>0.14296946604712454</c:v>
                  </c:pt>
                  <c:pt idx="64">
                    <c:v>0.18928239527549179</c:v>
                  </c:pt>
                  <c:pt idx="65">
                    <c:v>0.10668683315945442</c:v>
                  </c:pt>
                  <c:pt idx="66">
                    <c:v>0.10479980853011604</c:v>
                  </c:pt>
                  <c:pt idx="67">
                    <c:v>0.1333185251769986</c:v>
                  </c:pt>
                  <c:pt idx="68">
                    <c:v>0.11570042068443596</c:v>
                  </c:pt>
                  <c:pt idx="69">
                    <c:v>0.13287739257557338</c:v>
                  </c:pt>
                  <c:pt idx="70">
                    <c:v>0.13742353045019448</c:v>
                  </c:pt>
                  <c:pt idx="71">
                    <c:v>0.10497819104849977</c:v>
                  </c:pt>
                  <c:pt idx="72">
                    <c:v>0.13038090563044019</c:v>
                  </c:pt>
                  <c:pt idx="73">
                    <c:v>0.14159544861007864</c:v>
                  </c:pt>
                  <c:pt idx="74">
                    <c:v>0.13789335655055152</c:v>
                  </c:pt>
                  <c:pt idx="75">
                    <c:v>0.12519573273278439</c:v>
                  </c:pt>
                  <c:pt idx="76">
                    <c:v>0.11489022074651728</c:v>
                  </c:pt>
                  <c:pt idx="77">
                    <c:v>0.10282087070163924</c:v>
                  </c:pt>
                  <c:pt idx="78">
                    <c:v>0.14826124273539795</c:v>
                  </c:pt>
                  <c:pt idx="79">
                    <c:v>0.115868723726527</c:v>
                  </c:pt>
                  <c:pt idx="80">
                    <c:v>0.10787749077852062</c:v>
                  </c:pt>
                  <c:pt idx="81">
                    <c:v>0.15353680505872555</c:v>
                  </c:pt>
                  <c:pt idx="82">
                    <c:v>0.16476330701800929</c:v>
                  </c:pt>
                  <c:pt idx="83">
                    <c:v>0.11186309453684513</c:v>
                  </c:pt>
                  <c:pt idx="84">
                    <c:v>0.12743602437016427</c:v>
                  </c:pt>
                  <c:pt idx="85">
                    <c:v>0.13616476208251688</c:v>
                  </c:pt>
                  <c:pt idx="86">
                    <c:v>0.13578878908345501</c:v>
                  </c:pt>
                  <c:pt idx="87">
                    <c:v>0.11612790712010279</c:v>
                  </c:pt>
                  <c:pt idx="88">
                    <c:v>0.12029810724082271</c:v>
                  </c:pt>
                  <c:pt idx="89">
                    <c:v>0.11693919104977073</c:v>
                  </c:pt>
                  <c:pt idx="90">
                    <c:v>9.3416207191503745E-2</c:v>
                  </c:pt>
                  <c:pt idx="91">
                    <c:v>9.5001616873955308E-2</c:v>
                  </c:pt>
                  <c:pt idx="92">
                    <c:v>0.117430120434244</c:v>
                  </c:pt>
                  <c:pt idx="93">
                    <c:v>0.10575417702640509</c:v>
                  </c:pt>
                  <c:pt idx="94">
                    <c:v>0.1476168609588446</c:v>
                  </c:pt>
                  <c:pt idx="95">
                    <c:v>0.13518393982148924</c:v>
                  </c:pt>
                  <c:pt idx="96">
                    <c:v>0.15503754946131471</c:v>
                  </c:pt>
                  <c:pt idx="97">
                    <c:v>0.13004438684625161</c:v>
                  </c:pt>
                  <c:pt idx="98">
                    <c:v>0.10658690072138499</c:v>
                  </c:pt>
                  <c:pt idx="99">
                    <c:v>0.1196274997845001</c:v>
                  </c:pt>
                  <c:pt idx="100">
                    <c:v>0.14745751556171935</c:v>
                  </c:pt>
                  <c:pt idx="101">
                    <c:v>0.11551475239548203</c:v>
                  </c:pt>
                  <c:pt idx="102">
                    <c:v>0.1417637324312459</c:v>
                  </c:pt>
                  <c:pt idx="103">
                    <c:v>0.127531191785001</c:v>
                  </c:pt>
                  <c:pt idx="104">
                    <c:v>0.10471073407031674</c:v>
                  </c:pt>
                  <c:pt idx="105">
                    <c:v>0.12561294966910397</c:v>
                  </c:pt>
                  <c:pt idx="106">
                    <c:v>0.14607452206023469</c:v>
                  </c:pt>
                  <c:pt idx="107">
                    <c:v>0.11218198150649278</c:v>
                  </c:pt>
                  <c:pt idx="108">
                    <c:v>0.12363356094621859</c:v>
                  </c:pt>
                  <c:pt idx="109">
                    <c:v>0.14704702106959094</c:v>
                  </c:pt>
                  <c:pt idx="110">
                    <c:v>0.12380384200207364</c:v>
                  </c:pt>
                  <c:pt idx="111">
                    <c:v>0.11609268863384598</c:v>
                  </c:pt>
                  <c:pt idx="112">
                    <c:v>0.160891905560856</c:v>
                  </c:pt>
                  <c:pt idx="113">
                    <c:v>0.13186452488676931</c:v>
                  </c:pt>
                  <c:pt idx="114">
                    <c:v>0.1382917257744701</c:v>
                  </c:pt>
                  <c:pt idx="115">
                    <c:v>0.10298442246585375</c:v>
                  </c:pt>
                  <c:pt idx="116">
                    <c:v>0.10820709517448959</c:v>
                  </c:pt>
                  <c:pt idx="117">
                    <c:v>0.16968350711417982</c:v>
                  </c:pt>
                  <c:pt idx="118">
                    <c:v>0.14787182903372026</c:v>
                  </c:pt>
                  <c:pt idx="119">
                    <c:v>9.4430110672761691E-2</c:v>
                  </c:pt>
                  <c:pt idx="120">
                    <c:v>0.113886538643082</c:v>
                  </c:pt>
                  <c:pt idx="121">
                    <c:v>0.1042842687358792</c:v>
                  </c:pt>
                  <c:pt idx="122">
                    <c:v>0.10706052975150339</c:v>
                  </c:pt>
                  <c:pt idx="123">
                    <c:v>0.10931542605451515</c:v>
                  </c:pt>
                  <c:pt idx="124">
                    <c:v>0.10731269417639683</c:v>
                  </c:pt>
                  <c:pt idx="125">
                    <c:v>0.13487629402893586</c:v>
                  </c:pt>
                  <c:pt idx="126">
                    <c:v>9.9732080992966196E-2</c:v>
                  </c:pt>
                  <c:pt idx="127">
                    <c:v>0.14964636336155382</c:v>
                  </c:pt>
                  <c:pt idx="128">
                    <c:v>0.10969840466958708</c:v>
                  </c:pt>
                  <c:pt idx="129">
                    <c:v>0.12060890599683266</c:v>
                  </c:pt>
                  <c:pt idx="130">
                    <c:v>0.11476271992941686</c:v>
                  </c:pt>
                  <c:pt idx="131">
                    <c:v>9.0992601076215957E-2</c:v>
                  </c:pt>
                  <c:pt idx="132">
                    <c:v>0.11236311821984767</c:v>
                  </c:pt>
                  <c:pt idx="133">
                    <c:v>8.7317232575130965E-2</c:v>
                  </c:pt>
                  <c:pt idx="134">
                    <c:v>0.11756795257121266</c:v>
                  </c:pt>
                  <c:pt idx="135">
                    <c:v>0.11039227388410408</c:v>
                  </c:pt>
                  <c:pt idx="136">
                    <c:v>0.16329037135870242</c:v>
                  </c:pt>
                  <c:pt idx="137">
                    <c:v>0.12283280004852762</c:v>
                  </c:pt>
                  <c:pt idx="138">
                    <c:v>9.491411524617166E-2</c:v>
                  </c:pt>
                  <c:pt idx="139">
                    <c:v>0.11597803381487215</c:v>
                  </c:pt>
                  <c:pt idx="140">
                    <c:v>0.12379009712778857</c:v>
                  </c:pt>
                  <c:pt idx="141">
                    <c:v>0.10925426682357148</c:v>
                  </c:pt>
                  <c:pt idx="142">
                    <c:v>0.12360141102256603</c:v>
                  </c:pt>
                  <c:pt idx="143">
                    <c:v>8.8317085312699842E-2</c:v>
                  </c:pt>
                  <c:pt idx="144">
                    <c:v>0.11398207738838829</c:v>
                  </c:pt>
                  <c:pt idx="145">
                    <c:v>0.10469986303236407</c:v>
                  </c:pt>
                  <c:pt idx="146">
                    <c:v>0.13736242212543229</c:v>
                  </c:pt>
                  <c:pt idx="147">
                    <c:v>0.14531926780341944</c:v>
                  </c:pt>
                  <c:pt idx="148">
                    <c:v>7.0526171752691852E-2</c:v>
                  </c:pt>
                  <c:pt idx="149">
                    <c:v>0.11963375497016662</c:v>
                  </c:pt>
                  <c:pt idx="150">
                    <c:v>0.13034447447919337</c:v>
                  </c:pt>
                  <c:pt idx="151">
                    <c:v>0.12991943615756549</c:v>
                  </c:pt>
                  <c:pt idx="152">
                    <c:v>0.12834442805364865</c:v>
                  </c:pt>
                  <c:pt idx="153">
                    <c:v>0.13320610175596873</c:v>
                  </c:pt>
                  <c:pt idx="154">
                    <c:v>8.9161330033718192E-2</c:v>
                  </c:pt>
                  <c:pt idx="155">
                    <c:v>9.9834569099852083E-2</c:v>
                  </c:pt>
                  <c:pt idx="156">
                    <c:v>0.1324878109064164</c:v>
                  </c:pt>
                  <c:pt idx="157">
                    <c:v>8.9922894692778324E-2</c:v>
                  </c:pt>
                  <c:pt idx="158">
                    <c:v>0.10073107336015157</c:v>
                  </c:pt>
                  <c:pt idx="159">
                    <c:v>8.080358759859714E-2</c:v>
                  </c:pt>
                  <c:pt idx="160">
                    <c:v>0.10981499531170934</c:v>
                  </c:pt>
                  <c:pt idx="161">
                    <c:v>0.14425586810222038</c:v>
                  </c:pt>
                  <c:pt idx="162">
                    <c:v>0.11104551479521355</c:v>
                  </c:pt>
                  <c:pt idx="163">
                    <c:v>0.10373186511475234</c:v>
                  </c:pt>
                  <c:pt idx="164">
                    <c:v>9.6810004074543446E-2</c:v>
                  </c:pt>
                  <c:pt idx="165">
                    <c:v>9.6990336032523369E-2</c:v>
                  </c:pt>
                  <c:pt idx="166">
                    <c:v>9.6839867269500404E-2</c:v>
                  </c:pt>
                  <c:pt idx="167">
                    <c:v>0.14848360173746891</c:v>
                  </c:pt>
                  <c:pt idx="168">
                    <c:v>0.12001754442156377</c:v>
                  </c:pt>
                  <c:pt idx="169">
                    <c:v>0.12935530645079152</c:v>
                  </c:pt>
                  <c:pt idx="170">
                    <c:v>0.10326513450242598</c:v>
                  </c:pt>
                  <c:pt idx="171">
                    <c:v>8.861237590415226E-2</c:v>
                  </c:pt>
                  <c:pt idx="172">
                    <c:v>0.12231889260739717</c:v>
                  </c:pt>
                  <c:pt idx="173">
                    <c:v>9.6590893516346657E-2</c:v>
                  </c:pt>
                  <c:pt idx="174">
                    <c:v>0.12172074401913061</c:v>
                  </c:pt>
                  <c:pt idx="175">
                    <c:v>0.11349386110369099</c:v>
                  </c:pt>
                  <c:pt idx="176">
                    <c:v>0.11813597741740445</c:v>
                  </c:pt>
                  <c:pt idx="177">
                    <c:v>0.10132600206386939</c:v>
                  </c:pt>
                  <c:pt idx="178">
                    <c:v>0.10252022165373635</c:v>
                  </c:pt>
                  <c:pt idx="179">
                    <c:v>9.6455105750692299E-2</c:v>
                  </c:pt>
                  <c:pt idx="180">
                    <c:v>0.15057238715413174</c:v>
                  </c:pt>
                  <c:pt idx="181">
                    <c:v>0.11871422082484544</c:v>
                  </c:pt>
                  <c:pt idx="182">
                    <c:v>0.10545337137006416</c:v>
                  </c:pt>
                  <c:pt idx="183">
                    <c:v>8.3151672672355167E-2</c:v>
                  </c:pt>
                  <c:pt idx="184">
                    <c:v>0.112776965661759</c:v>
                  </c:pt>
                  <c:pt idx="185">
                    <c:v>0.13452491466061531</c:v>
                  </c:pt>
                  <c:pt idx="186">
                    <c:v>0.11106946685764152</c:v>
                  </c:pt>
                  <c:pt idx="187">
                    <c:v>0.13326778900597189</c:v>
                  </c:pt>
                  <c:pt idx="188">
                    <c:v>0.11083780927962152</c:v>
                  </c:pt>
                  <c:pt idx="189">
                    <c:v>0.10037350025881756</c:v>
                  </c:pt>
                  <c:pt idx="190">
                    <c:v>0.12348717021888739</c:v>
                  </c:pt>
                  <c:pt idx="191">
                    <c:v>0.10893125021797112</c:v>
                  </c:pt>
                  <c:pt idx="192">
                    <c:v>0.12247755372365936</c:v>
                  </c:pt>
                  <c:pt idx="193">
                    <c:v>8.0223154613375508E-2</c:v>
                  </c:pt>
                  <c:pt idx="194">
                    <c:v>0.10840246664829485</c:v>
                  </c:pt>
                  <c:pt idx="195">
                    <c:v>0.11014260124068281</c:v>
                  </c:pt>
                  <c:pt idx="196">
                    <c:v>8.9637209617101837E-2</c:v>
                  </c:pt>
                  <c:pt idx="197">
                    <c:v>7.910218032602781E-2</c:v>
                  </c:pt>
                  <c:pt idx="198">
                    <c:v>8.3159019116721064E-2</c:v>
                  </c:pt>
                  <c:pt idx="199">
                    <c:v>9.3461221119493759E-2</c:v>
                  </c:pt>
                  <c:pt idx="200">
                    <c:v>0.11207508478537316</c:v>
                  </c:pt>
                  <c:pt idx="201">
                    <c:v>8.949227765676733E-2</c:v>
                  </c:pt>
                  <c:pt idx="202">
                    <c:v>0.15849707333937965</c:v>
                  </c:pt>
                  <c:pt idx="203">
                    <c:v>9.7985012059068802E-2</c:v>
                  </c:pt>
                  <c:pt idx="204">
                    <c:v>0.13018582813669932</c:v>
                  </c:pt>
                  <c:pt idx="205">
                    <c:v>0.12376444358037729</c:v>
                  </c:pt>
                  <c:pt idx="206">
                    <c:v>8.9987119886767095E-2</c:v>
                  </c:pt>
                  <c:pt idx="207">
                    <c:v>0.11802888785063813</c:v>
                  </c:pt>
                  <c:pt idx="208">
                    <c:v>0.11474422459681206</c:v>
                  </c:pt>
                  <c:pt idx="209">
                    <c:v>8.902130957638843E-2</c:v>
                  </c:pt>
                  <c:pt idx="210">
                    <c:v>0.13705607933153005</c:v>
                  </c:pt>
                  <c:pt idx="211">
                    <c:v>0.1450455692694384</c:v>
                  </c:pt>
                  <c:pt idx="212">
                    <c:v>0.13872148614676175</c:v>
                  </c:pt>
                  <c:pt idx="213">
                    <c:v>7.4601769413842361E-2</c:v>
                  </c:pt>
                  <c:pt idx="214">
                    <c:v>7.5997146252504033E-2</c:v>
                  </c:pt>
                  <c:pt idx="215">
                    <c:v>9.5410647842552224E-2</c:v>
                  </c:pt>
                  <c:pt idx="216">
                    <c:v>7.5626236371738528E-2</c:v>
                  </c:pt>
                  <c:pt idx="217">
                    <c:v>9.6021690344024802E-2</c:v>
                  </c:pt>
                  <c:pt idx="218">
                    <c:v>0.12285577985139245</c:v>
                  </c:pt>
                  <c:pt idx="219">
                    <c:v>0.1024945965925495</c:v>
                  </c:pt>
                  <c:pt idx="220">
                    <c:v>7.217587530626271E-2</c:v>
                  </c:pt>
                  <c:pt idx="221">
                    <c:v>0.11582381963812403</c:v>
                  </c:pt>
                  <c:pt idx="222">
                    <c:v>0.10547916301987058</c:v>
                  </c:pt>
                  <c:pt idx="223">
                    <c:v>0.14518726794081396</c:v>
                  </c:pt>
                  <c:pt idx="224">
                    <c:v>9.1630747101707849E-2</c:v>
                  </c:pt>
                  <c:pt idx="225">
                    <c:v>0.11942845269425739</c:v>
                  </c:pt>
                  <c:pt idx="226">
                    <c:v>0.14741020241926428</c:v>
                  </c:pt>
                  <c:pt idx="227">
                    <c:v>9.6232432326769798E-2</c:v>
                  </c:pt>
                  <c:pt idx="228">
                    <c:v>8.4293981276884311E-2</c:v>
                  </c:pt>
                  <c:pt idx="229">
                    <c:v>0.10478328944071855</c:v>
                  </c:pt>
                  <c:pt idx="230">
                    <c:v>0.12053230573527604</c:v>
                  </c:pt>
                  <c:pt idx="231">
                    <c:v>7.5860060370317367E-2</c:v>
                  </c:pt>
                  <c:pt idx="232">
                    <c:v>0.11212109922444974</c:v>
                  </c:pt>
                  <c:pt idx="233">
                    <c:v>8.0927753325244225E-2</c:v>
                  </c:pt>
                  <c:pt idx="234">
                    <c:v>0.12243491929671008</c:v>
                  </c:pt>
                  <c:pt idx="235">
                    <c:v>8.6895763352053124E-2</c:v>
                  </c:pt>
                  <c:pt idx="236">
                    <c:v>7.1591045033143355E-2</c:v>
                  </c:pt>
                  <c:pt idx="237">
                    <c:v>7.1684171337254271E-2</c:v>
                  </c:pt>
                  <c:pt idx="238">
                    <c:v>0.12019104289694209</c:v>
                  </c:pt>
                  <c:pt idx="239">
                    <c:v>0.10299863239286051</c:v>
                  </c:pt>
                  <c:pt idx="240">
                    <c:v>0.12274470903674842</c:v>
                  </c:pt>
                  <c:pt idx="241">
                    <c:v>7.5825189225551343E-2</c:v>
                  </c:pt>
                  <c:pt idx="242">
                    <c:v>0.11241159034903275</c:v>
                  </c:pt>
                  <c:pt idx="243">
                    <c:v>0.11484081766905829</c:v>
                  </c:pt>
                  <c:pt idx="244">
                    <c:v>0.10266161896715548</c:v>
                  </c:pt>
                  <c:pt idx="245">
                    <c:v>0.11532649103393122</c:v>
                  </c:pt>
                  <c:pt idx="246">
                    <c:v>7.8931687178419821E-2</c:v>
                  </c:pt>
                  <c:pt idx="247">
                    <c:v>0.13009948269241692</c:v>
                  </c:pt>
                  <c:pt idx="248">
                    <c:v>0.12556624773196173</c:v>
                  </c:pt>
                  <c:pt idx="249">
                    <c:v>0.13296231391345278</c:v>
                  </c:pt>
                  <c:pt idx="250">
                    <c:v>9.7485647866088071E-2</c:v>
                  </c:pt>
                  <c:pt idx="251">
                    <c:v>7.9792247108996128E-2</c:v>
                  </c:pt>
                  <c:pt idx="252">
                    <c:v>7.9750727039745214E-2</c:v>
                  </c:pt>
                  <c:pt idx="253">
                    <c:v>9.0650204669485118E-2</c:v>
                  </c:pt>
                  <c:pt idx="254">
                    <c:v>8.7458157526896271E-2</c:v>
                  </c:pt>
                  <c:pt idx="255">
                    <c:v>8.6570047894734201E-2</c:v>
                  </c:pt>
                  <c:pt idx="256">
                    <c:v>8.4732892021631714E-2</c:v>
                  </c:pt>
                  <c:pt idx="257">
                    <c:v>0.10311622931289278</c:v>
                  </c:pt>
                  <c:pt idx="258">
                    <c:v>0.12262691930347802</c:v>
                  </c:pt>
                  <c:pt idx="259">
                    <c:v>9.719221983229992E-2</c:v>
                  </c:pt>
                  <c:pt idx="260">
                    <c:v>8.8810492697001156E-2</c:v>
                  </c:pt>
                  <c:pt idx="261">
                    <c:v>0.11364999878177112</c:v>
                  </c:pt>
                  <c:pt idx="262">
                    <c:v>0.15297930305453941</c:v>
                  </c:pt>
                  <c:pt idx="263">
                    <c:v>7.433296619329105E-2</c:v>
                  </c:pt>
                  <c:pt idx="264">
                    <c:v>0.14406611120210638</c:v>
                  </c:pt>
                  <c:pt idx="265">
                    <c:v>8.3479606953428875E-2</c:v>
                  </c:pt>
                  <c:pt idx="266">
                    <c:v>7.0368627377117507E-2</c:v>
                  </c:pt>
                  <c:pt idx="267">
                    <c:v>0.1321798444485332</c:v>
                  </c:pt>
                  <c:pt idx="268">
                    <c:v>7.9185570102622338E-2</c:v>
                  </c:pt>
                  <c:pt idx="269">
                    <c:v>6.9990416594818916E-2</c:v>
                  </c:pt>
                  <c:pt idx="270">
                    <c:v>9.9407352478491709E-2</c:v>
                  </c:pt>
                  <c:pt idx="271">
                    <c:v>0.12558240303447785</c:v>
                  </c:pt>
                  <c:pt idx="272">
                    <c:v>9.5322694049035123E-2</c:v>
                  </c:pt>
                  <c:pt idx="273">
                    <c:v>9.4814822612803204E-2</c:v>
                  </c:pt>
                  <c:pt idx="274">
                    <c:v>0.10615905992206878</c:v>
                  </c:pt>
                  <c:pt idx="275">
                    <c:v>0.1061521690387139</c:v>
                  </c:pt>
                  <c:pt idx="276">
                    <c:v>9.9859325537197285E-2</c:v>
                  </c:pt>
                  <c:pt idx="277">
                    <c:v>0.13148836080358861</c:v>
                  </c:pt>
                  <c:pt idx="278">
                    <c:v>6.2985112243050631E-2</c:v>
                  </c:pt>
                  <c:pt idx="279">
                    <c:v>7.496137068581965E-2</c:v>
                  </c:pt>
                  <c:pt idx="280">
                    <c:v>0.12496257159545142</c:v>
                  </c:pt>
                  <c:pt idx="281">
                    <c:v>0.11781593230228998</c:v>
                  </c:pt>
                  <c:pt idx="282">
                    <c:v>8.8638453849878895E-2</c:v>
                  </c:pt>
                  <c:pt idx="283">
                    <c:v>0.12467358788464405</c:v>
                  </c:pt>
                  <c:pt idx="284">
                    <c:v>0.11475914195969351</c:v>
                  </c:pt>
                  <c:pt idx="285">
                    <c:v>0.13105256625282918</c:v>
                  </c:pt>
                  <c:pt idx="286">
                    <c:v>0.11740104392361483</c:v>
                  </c:pt>
                  <c:pt idx="287">
                    <c:v>0.11311781921388035</c:v>
                  </c:pt>
                  <c:pt idx="288">
                    <c:v>7.2922429842174744E-2</c:v>
                  </c:pt>
                  <c:pt idx="289">
                    <c:v>0.12241711970686733</c:v>
                  </c:pt>
                  <c:pt idx="290">
                    <c:v>7.852199709263398E-2</c:v>
                  </c:pt>
                  <c:pt idx="291">
                    <c:v>9.999180371795087E-2</c:v>
                  </c:pt>
                  <c:pt idx="292">
                    <c:v>7.1230808844888957E-2</c:v>
                  </c:pt>
                  <c:pt idx="293">
                    <c:v>8.9214432139795144E-2</c:v>
                  </c:pt>
                  <c:pt idx="294">
                    <c:v>0.12309189415361894</c:v>
                  </c:pt>
                  <c:pt idx="295">
                    <c:v>0.11372793211665483</c:v>
                  </c:pt>
                  <c:pt idx="296">
                    <c:v>0.10942563707660623</c:v>
                  </c:pt>
                  <c:pt idx="297">
                    <c:v>0.12274908732902386</c:v>
                  </c:pt>
                  <c:pt idx="298">
                    <c:v>0.11500599792426451</c:v>
                  </c:pt>
                  <c:pt idx="299">
                    <c:v>0.15071880574427768</c:v>
                  </c:pt>
                  <c:pt idx="300">
                    <c:v>0.11096010666735162</c:v>
                  </c:pt>
                  <c:pt idx="301">
                    <c:v>0.11081318075532068</c:v>
                  </c:pt>
                  <c:pt idx="302">
                    <c:v>8.9069078394630574E-2</c:v>
                  </c:pt>
                  <c:pt idx="303">
                    <c:v>0.12589213585836076</c:v>
                  </c:pt>
                  <c:pt idx="304">
                    <c:v>7.3302029435194663E-2</c:v>
                  </c:pt>
                  <c:pt idx="305">
                    <c:v>0.13083499855463387</c:v>
                  </c:pt>
                  <c:pt idx="306">
                    <c:v>7.859618004421258E-2</c:v>
                  </c:pt>
                  <c:pt idx="307">
                    <c:v>0.1019334607026131</c:v>
                  </c:pt>
                  <c:pt idx="308">
                    <c:v>8.4293937868623964E-2</c:v>
                  </c:pt>
                  <c:pt idx="309">
                    <c:v>7.5601745419923691E-2</c:v>
                  </c:pt>
                  <c:pt idx="310">
                    <c:v>8.7479866933834013E-2</c:v>
                  </c:pt>
                  <c:pt idx="311">
                    <c:v>8.8412052489214035E-2</c:v>
                  </c:pt>
                  <c:pt idx="312">
                    <c:v>0.12174123455655396</c:v>
                  </c:pt>
                  <c:pt idx="313">
                    <c:v>0.10538397100035828</c:v>
                  </c:pt>
                  <c:pt idx="314">
                    <c:v>8.3613251049605639E-2</c:v>
                  </c:pt>
                  <c:pt idx="315">
                    <c:v>6.6506409920215254E-2</c:v>
                  </c:pt>
                  <c:pt idx="316">
                    <c:v>0.1095999001699271</c:v>
                  </c:pt>
                  <c:pt idx="317">
                    <c:v>8.3599457338893526E-2</c:v>
                  </c:pt>
                  <c:pt idx="318">
                    <c:v>0.11674070467455168</c:v>
                  </c:pt>
                  <c:pt idx="319">
                    <c:v>9.0051749887874899E-2</c:v>
                  </c:pt>
                  <c:pt idx="320">
                    <c:v>7.7295497941846189E-2</c:v>
                  </c:pt>
                  <c:pt idx="321">
                    <c:v>7.0874849631275508E-2</c:v>
                  </c:pt>
                  <c:pt idx="322">
                    <c:v>7.2182561994878922E-2</c:v>
                  </c:pt>
                  <c:pt idx="323">
                    <c:v>8.2049316791408894E-2</c:v>
                  </c:pt>
                  <c:pt idx="324">
                    <c:v>0.10764005275037743</c:v>
                  </c:pt>
                  <c:pt idx="325">
                    <c:v>8.6961645250184141E-2</c:v>
                  </c:pt>
                  <c:pt idx="326">
                    <c:v>8.9758385130992768E-2</c:v>
                  </c:pt>
                  <c:pt idx="327">
                    <c:v>8.3918820682538101E-2</c:v>
                  </c:pt>
                  <c:pt idx="328">
                    <c:v>8.7139512745988856E-2</c:v>
                  </c:pt>
                  <c:pt idx="329">
                    <c:v>0.11785098559707015</c:v>
                  </c:pt>
                  <c:pt idx="330">
                    <c:v>8.3899876859544462E-2</c:v>
                  </c:pt>
                  <c:pt idx="331">
                    <c:v>8.0043182913395225E-2</c:v>
                  </c:pt>
                  <c:pt idx="332">
                    <c:v>0.13360225691740213</c:v>
                  </c:pt>
                  <c:pt idx="333">
                    <c:v>0.11055149979604849</c:v>
                  </c:pt>
                  <c:pt idx="334">
                    <c:v>9.3554632611913449E-2</c:v>
                  </c:pt>
                  <c:pt idx="335">
                    <c:v>7.7366095954510689E-2</c:v>
                  </c:pt>
                  <c:pt idx="336">
                    <c:v>8.4777394004262221E-2</c:v>
                  </c:pt>
                  <c:pt idx="337">
                    <c:v>0.12408173899960709</c:v>
                  </c:pt>
                  <c:pt idx="338">
                    <c:v>6.8829913283670982E-2</c:v>
                  </c:pt>
                  <c:pt idx="339">
                    <c:v>8.8216474813441137E-2</c:v>
                  </c:pt>
                  <c:pt idx="340">
                    <c:v>0.1059406310347611</c:v>
                  </c:pt>
                  <c:pt idx="341">
                    <c:v>8.6361152978856229E-2</c:v>
                  </c:pt>
                  <c:pt idx="342">
                    <c:v>0.10438671436514675</c:v>
                  </c:pt>
                  <c:pt idx="343">
                    <c:v>0.12279247985709156</c:v>
                  </c:pt>
                  <c:pt idx="344">
                    <c:v>7.2551591155176037E-2</c:v>
                  </c:pt>
                  <c:pt idx="345">
                    <c:v>8.1581236464989784E-2</c:v>
                  </c:pt>
                  <c:pt idx="346">
                    <c:v>9.6373318391418744E-2</c:v>
                  </c:pt>
                  <c:pt idx="347">
                    <c:v>8.8501537731921251E-2</c:v>
                  </c:pt>
                  <c:pt idx="348">
                    <c:v>6.8078052144488227E-2</c:v>
                  </c:pt>
                  <c:pt idx="349">
                    <c:v>9.7945164095309983E-2</c:v>
                  </c:pt>
                  <c:pt idx="350">
                    <c:v>0.10443606251316107</c:v>
                  </c:pt>
                  <c:pt idx="351">
                    <c:v>9.5486089265052504E-2</c:v>
                  </c:pt>
                  <c:pt idx="352">
                    <c:v>9.0459191327533786E-2</c:v>
                  </c:pt>
                  <c:pt idx="353">
                    <c:v>7.2767391711485732E-2</c:v>
                  </c:pt>
                  <c:pt idx="354">
                    <c:v>9.5506795020507768E-2</c:v>
                  </c:pt>
                  <c:pt idx="355">
                    <c:v>0.13158814343265926</c:v>
                  </c:pt>
                  <c:pt idx="356">
                    <c:v>9.3501854275931703E-2</c:v>
                  </c:pt>
                  <c:pt idx="357">
                    <c:v>9.5390980043690787E-2</c:v>
                  </c:pt>
                  <c:pt idx="358">
                    <c:v>7.8133573636819748E-2</c:v>
                  </c:pt>
                  <c:pt idx="359">
                    <c:v>0.17764323314607444</c:v>
                  </c:pt>
                  <c:pt idx="360">
                    <c:v>0.11671378019846418</c:v>
                  </c:pt>
                  <c:pt idx="361">
                    <c:v>0.11890233317712313</c:v>
                  </c:pt>
                  <c:pt idx="362">
                    <c:v>6.934186772172278E-2</c:v>
                  </c:pt>
                  <c:pt idx="363">
                    <c:v>0.12005441188116932</c:v>
                  </c:pt>
                  <c:pt idx="364">
                    <c:v>6.5202839283798927E-2</c:v>
                  </c:pt>
                  <c:pt idx="365">
                    <c:v>7.2867805009516659E-2</c:v>
                  </c:pt>
                  <c:pt idx="366">
                    <c:v>0.12138534093693341</c:v>
                  </c:pt>
                  <c:pt idx="367">
                    <c:v>0.12211348452135065</c:v>
                  </c:pt>
                  <c:pt idx="368">
                    <c:v>0.10350137075534943</c:v>
                  </c:pt>
                  <c:pt idx="369">
                    <c:v>0.12863600424732147</c:v>
                  </c:pt>
                  <c:pt idx="370">
                    <c:v>0.10096236277654026</c:v>
                  </c:pt>
                  <c:pt idx="371">
                    <c:v>0.11785315841136922</c:v>
                  </c:pt>
                  <c:pt idx="372">
                    <c:v>0.12083802358689123</c:v>
                  </c:pt>
                  <c:pt idx="373">
                    <c:v>7.136210937939759E-2</c:v>
                  </c:pt>
                  <c:pt idx="374">
                    <c:v>6.8803250656554585E-2</c:v>
                  </c:pt>
                  <c:pt idx="375">
                    <c:v>7.5978394224407941E-2</c:v>
                  </c:pt>
                  <c:pt idx="376">
                    <c:v>8.0079062849219423E-2</c:v>
                  </c:pt>
                  <c:pt idx="377">
                    <c:v>8.1557390466643481E-2</c:v>
                  </c:pt>
                  <c:pt idx="378">
                    <c:v>0.11270186777756813</c:v>
                  </c:pt>
                  <c:pt idx="379">
                    <c:v>9.5333315605158939E-2</c:v>
                  </c:pt>
                  <c:pt idx="380">
                    <c:v>8.7584217792987293E-2</c:v>
                  </c:pt>
                  <c:pt idx="381">
                    <c:v>0.11200722266762388</c:v>
                  </c:pt>
                  <c:pt idx="382">
                    <c:v>8.6523792308738176E-2</c:v>
                  </c:pt>
                  <c:pt idx="383">
                    <c:v>0.10167649938100637</c:v>
                  </c:pt>
                  <c:pt idx="384">
                    <c:v>8.6222903918830626E-2</c:v>
                  </c:pt>
                  <c:pt idx="385">
                    <c:v>8.1849764720878834E-2</c:v>
                  </c:pt>
                  <c:pt idx="386">
                    <c:v>7.1175677787954195E-2</c:v>
                  </c:pt>
                  <c:pt idx="387">
                    <c:v>8.7308328857430215E-2</c:v>
                  </c:pt>
                  <c:pt idx="388">
                    <c:v>0.10788569288957009</c:v>
                  </c:pt>
                  <c:pt idx="389">
                    <c:v>0.13940697215686285</c:v>
                  </c:pt>
                  <c:pt idx="390">
                    <c:v>6.4198953366026518E-2</c:v>
                  </c:pt>
                  <c:pt idx="391">
                    <c:v>8.366416272055148E-2</c:v>
                  </c:pt>
                  <c:pt idx="392">
                    <c:v>0.10921670497926413</c:v>
                  </c:pt>
                  <c:pt idx="393">
                    <c:v>0.13609656744194321</c:v>
                  </c:pt>
                  <c:pt idx="394">
                    <c:v>9.5183606771991225E-2</c:v>
                  </c:pt>
                  <c:pt idx="395">
                    <c:v>7.0411943305645888E-2</c:v>
                  </c:pt>
                  <c:pt idx="396">
                    <c:v>9.0840621685107148E-2</c:v>
                  </c:pt>
                  <c:pt idx="397">
                    <c:v>8.5751733342135622E-2</c:v>
                  </c:pt>
                  <c:pt idx="398">
                    <c:v>9.846759164540729E-2</c:v>
                  </c:pt>
                  <c:pt idx="399">
                    <c:v>9.7633104816353941E-2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plus"/>
            <c:errValType val="fixedVal"/>
            <c:noEndCap val="1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 7 A1, 100Hz'!$K$5:$K$404</c:f>
              <c:numCache>
                <c:formatCode>General</c:formatCode>
                <c:ptCount val="4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</c:numCache>
            </c:numRef>
          </c:xVal>
          <c:yVal>
            <c:numRef>
              <c:f>'Fig 7 A1, 100Hz'!$N$5:$N$404</c:f>
              <c:numCache>
                <c:formatCode>0.00</c:formatCode>
                <c:ptCount val="400"/>
                <c:pt idx="0">
                  <c:v>6.8497434925925917</c:v>
                </c:pt>
                <c:pt idx="1">
                  <c:v>10.872949725925924</c:v>
                </c:pt>
                <c:pt idx="2">
                  <c:v>13.279643218518517</c:v>
                </c:pt>
                <c:pt idx="3">
                  <c:v>14.987383377777777</c:v>
                </c:pt>
                <c:pt idx="4">
                  <c:v>16.296396055555554</c:v>
                </c:pt>
                <c:pt idx="5">
                  <c:v>17.454795140740739</c:v>
                </c:pt>
                <c:pt idx="6">
                  <c:v>18.480401929629629</c:v>
                </c:pt>
                <c:pt idx="7">
                  <c:v>19.387076588888888</c:v>
                </c:pt>
                <c:pt idx="8">
                  <c:v>20.294776674074072</c:v>
                </c:pt>
                <c:pt idx="9">
                  <c:v>21.169220388888888</c:v>
                </c:pt>
                <c:pt idx="10">
                  <c:v>22.019906418518516</c:v>
                </c:pt>
                <c:pt idx="11">
                  <c:v>22.795640281481479</c:v>
                </c:pt>
                <c:pt idx="12">
                  <c:v>23.514036255555553</c:v>
                </c:pt>
                <c:pt idx="13">
                  <c:v>24.222918988888885</c:v>
                </c:pt>
                <c:pt idx="14">
                  <c:v>24.936401240740736</c:v>
                </c:pt>
                <c:pt idx="15">
                  <c:v>25.593329188888884</c:v>
                </c:pt>
                <c:pt idx="16">
                  <c:v>26.249137922222218</c:v>
                </c:pt>
                <c:pt idx="17">
                  <c:v>26.898792588888885</c:v>
                </c:pt>
                <c:pt idx="18">
                  <c:v>27.573062174074071</c:v>
                </c:pt>
                <c:pt idx="19">
                  <c:v>28.155713385185184</c:v>
                </c:pt>
                <c:pt idx="20">
                  <c:v>28.730880377777776</c:v>
                </c:pt>
                <c:pt idx="21">
                  <c:v>29.370173148148147</c:v>
                </c:pt>
                <c:pt idx="22">
                  <c:v>29.989294985185186</c:v>
                </c:pt>
                <c:pt idx="23">
                  <c:v>30.618668996296297</c:v>
                </c:pt>
                <c:pt idx="24">
                  <c:v>31.252525211111113</c:v>
                </c:pt>
                <c:pt idx="25">
                  <c:v>31.836990537037039</c:v>
                </c:pt>
                <c:pt idx="26">
                  <c:v>32.474123237037041</c:v>
                </c:pt>
                <c:pt idx="27">
                  <c:v>33.115841692592596</c:v>
                </c:pt>
                <c:pt idx="28">
                  <c:v>33.764671940740747</c:v>
                </c:pt>
                <c:pt idx="29">
                  <c:v>34.422261877777785</c:v>
                </c:pt>
                <c:pt idx="30">
                  <c:v>35.015527574074085</c:v>
                </c:pt>
                <c:pt idx="31">
                  <c:v>35.588052870370383</c:v>
                </c:pt>
                <c:pt idx="32">
                  <c:v>36.241802174074088</c:v>
                </c:pt>
                <c:pt idx="33">
                  <c:v>36.866302733333349</c:v>
                </c:pt>
                <c:pt idx="34">
                  <c:v>37.542111985185201</c:v>
                </c:pt>
                <c:pt idx="35">
                  <c:v>38.200289577777795</c:v>
                </c:pt>
                <c:pt idx="36">
                  <c:v>38.852759718518534</c:v>
                </c:pt>
                <c:pt idx="37">
                  <c:v>39.474752803703723</c:v>
                </c:pt>
                <c:pt idx="38">
                  <c:v>40.124999314814836</c:v>
                </c:pt>
                <c:pt idx="39">
                  <c:v>40.797226592592615</c:v>
                </c:pt>
                <c:pt idx="40">
                  <c:v>41.417250000000024</c:v>
                </c:pt>
                <c:pt idx="41">
                  <c:v>42.07272443703706</c:v>
                </c:pt>
                <c:pt idx="42">
                  <c:v>42.684869670370396</c:v>
                </c:pt>
                <c:pt idx="43">
                  <c:v>43.298017959259283</c:v>
                </c:pt>
                <c:pt idx="44">
                  <c:v>43.957334814814836</c:v>
                </c:pt>
                <c:pt idx="45">
                  <c:v>44.595347400000023</c:v>
                </c:pt>
                <c:pt idx="46">
                  <c:v>45.226550411111134</c:v>
                </c:pt>
                <c:pt idx="47">
                  <c:v>45.851936792592618</c:v>
                </c:pt>
                <c:pt idx="48">
                  <c:v>46.470822766666693</c:v>
                </c:pt>
                <c:pt idx="49">
                  <c:v>47.078929625925952</c:v>
                </c:pt>
                <c:pt idx="50">
                  <c:v>47.66440008148151</c:v>
                </c:pt>
                <c:pt idx="51">
                  <c:v>48.296476792592621</c:v>
                </c:pt>
                <c:pt idx="52">
                  <c:v>48.904852588888915</c:v>
                </c:pt>
                <c:pt idx="53">
                  <c:v>49.531773396296323</c:v>
                </c:pt>
                <c:pt idx="54">
                  <c:v>50.11428396666669</c:v>
                </c:pt>
                <c:pt idx="55">
                  <c:v>50.732959348148171</c:v>
                </c:pt>
                <c:pt idx="56">
                  <c:v>51.349440881481506</c:v>
                </c:pt>
                <c:pt idx="57">
                  <c:v>51.979740000000021</c:v>
                </c:pt>
                <c:pt idx="58">
                  <c:v>52.591111196296318</c:v>
                </c:pt>
                <c:pt idx="59">
                  <c:v>53.217922170370393</c:v>
                </c:pt>
                <c:pt idx="60">
                  <c:v>53.844391403703725</c:v>
                </c:pt>
                <c:pt idx="61">
                  <c:v>54.439613133333353</c:v>
                </c:pt>
                <c:pt idx="62">
                  <c:v>55.032416903703727</c:v>
                </c:pt>
                <c:pt idx="63">
                  <c:v>55.632352007407434</c:v>
                </c:pt>
                <c:pt idx="64">
                  <c:v>56.304285444444474</c:v>
                </c:pt>
                <c:pt idx="65">
                  <c:v>56.875899111111138</c:v>
                </c:pt>
                <c:pt idx="66">
                  <c:v>57.427786862962989</c:v>
                </c:pt>
                <c:pt idx="67">
                  <c:v>58.036017300000026</c:v>
                </c:pt>
                <c:pt idx="68">
                  <c:v>58.598756162962992</c:v>
                </c:pt>
                <c:pt idx="69">
                  <c:v>59.199252044444471</c:v>
                </c:pt>
                <c:pt idx="70">
                  <c:v>59.765991629629653</c:v>
                </c:pt>
                <c:pt idx="71">
                  <c:v>60.344771751851873</c:v>
                </c:pt>
                <c:pt idx="72">
                  <c:v>60.954441614814833</c:v>
                </c:pt>
                <c:pt idx="73">
                  <c:v>61.532571722222244</c:v>
                </c:pt>
                <c:pt idx="74">
                  <c:v>62.135758974074093</c:v>
                </c:pt>
                <c:pt idx="75">
                  <c:v>62.71324344814817</c:v>
                </c:pt>
                <c:pt idx="76">
                  <c:v>63.269093588888907</c:v>
                </c:pt>
                <c:pt idx="77">
                  <c:v>63.841518248148169</c:v>
                </c:pt>
                <c:pt idx="78">
                  <c:v>64.439452925925949</c:v>
                </c:pt>
                <c:pt idx="79">
                  <c:v>65.019061162962984</c:v>
                </c:pt>
                <c:pt idx="80">
                  <c:v>65.588075914814837</c:v>
                </c:pt>
                <c:pt idx="81">
                  <c:v>66.210704677777798</c:v>
                </c:pt>
                <c:pt idx="82">
                  <c:v>66.786301559259286</c:v>
                </c:pt>
                <c:pt idx="83">
                  <c:v>67.318401385185211</c:v>
                </c:pt>
                <c:pt idx="84">
                  <c:v>67.914538092592622</c:v>
                </c:pt>
                <c:pt idx="85">
                  <c:v>68.446916585185221</c:v>
                </c:pt>
                <c:pt idx="86">
                  <c:v>69.0029321703704</c:v>
                </c:pt>
                <c:pt idx="87">
                  <c:v>69.584722900000031</c:v>
                </c:pt>
                <c:pt idx="88">
                  <c:v>70.15015363333336</c:v>
                </c:pt>
                <c:pt idx="89">
                  <c:v>70.681824918518544</c:v>
                </c:pt>
                <c:pt idx="90">
                  <c:v>71.19578048518521</c:v>
                </c:pt>
                <c:pt idx="91">
                  <c:v>71.733570803703728</c:v>
                </c:pt>
                <c:pt idx="92">
                  <c:v>72.293896018518538</c:v>
                </c:pt>
                <c:pt idx="93">
                  <c:v>72.869200618518533</c:v>
                </c:pt>
                <c:pt idx="94">
                  <c:v>73.455137555555567</c:v>
                </c:pt>
                <c:pt idx="95">
                  <c:v>74.057415140740758</c:v>
                </c:pt>
                <c:pt idx="96">
                  <c:v>74.626194862962976</c:v>
                </c:pt>
                <c:pt idx="97">
                  <c:v>75.226511629629641</c:v>
                </c:pt>
                <c:pt idx="98">
                  <c:v>75.746013974074089</c:v>
                </c:pt>
                <c:pt idx="99">
                  <c:v>76.29500533333335</c:v>
                </c:pt>
                <c:pt idx="100">
                  <c:v>76.874749562962975</c:v>
                </c:pt>
                <c:pt idx="101">
                  <c:v>77.444145333333353</c:v>
                </c:pt>
                <c:pt idx="102">
                  <c:v>78.0292150851852</c:v>
                </c:pt>
                <c:pt idx="103">
                  <c:v>78.566485355555571</c:v>
                </c:pt>
                <c:pt idx="104">
                  <c:v>79.096930348148163</c:v>
                </c:pt>
                <c:pt idx="105">
                  <c:v>79.659828118518533</c:v>
                </c:pt>
                <c:pt idx="106">
                  <c:v>80.204389662962981</c:v>
                </c:pt>
                <c:pt idx="107">
                  <c:v>80.754274303703724</c:v>
                </c:pt>
                <c:pt idx="108">
                  <c:v>81.312754814814838</c:v>
                </c:pt>
                <c:pt idx="109">
                  <c:v>81.904282655555576</c:v>
                </c:pt>
                <c:pt idx="110">
                  <c:v>82.485382962962987</c:v>
                </c:pt>
                <c:pt idx="111">
                  <c:v>83.0049643814815</c:v>
                </c:pt>
                <c:pt idx="112">
                  <c:v>83.495519818518531</c:v>
                </c:pt>
                <c:pt idx="113">
                  <c:v>84.063474440740748</c:v>
                </c:pt>
                <c:pt idx="114">
                  <c:v>84.643921618518533</c:v>
                </c:pt>
                <c:pt idx="115">
                  <c:v>85.161617370370379</c:v>
                </c:pt>
                <c:pt idx="116">
                  <c:v>85.680012622222236</c:v>
                </c:pt>
                <c:pt idx="117">
                  <c:v>86.277462485185197</c:v>
                </c:pt>
                <c:pt idx="118">
                  <c:v>86.857431755555567</c:v>
                </c:pt>
                <c:pt idx="119">
                  <c:v>87.386215118518535</c:v>
                </c:pt>
                <c:pt idx="120">
                  <c:v>87.910007759259273</c:v>
                </c:pt>
                <c:pt idx="121">
                  <c:v>88.44982520370371</c:v>
                </c:pt>
                <c:pt idx="122">
                  <c:v>88.979472585185192</c:v>
                </c:pt>
                <c:pt idx="123">
                  <c:v>89.50211680000001</c:v>
                </c:pt>
                <c:pt idx="124">
                  <c:v>90.045127051851864</c:v>
                </c:pt>
                <c:pt idx="125">
                  <c:v>90.607518674074086</c:v>
                </c:pt>
                <c:pt idx="126">
                  <c:v>91.121136240740753</c:v>
                </c:pt>
                <c:pt idx="127">
                  <c:v>91.705690751851861</c:v>
                </c:pt>
                <c:pt idx="128">
                  <c:v>92.251102633333346</c:v>
                </c:pt>
                <c:pt idx="129">
                  <c:v>92.779636644444452</c:v>
                </c:pt>
                <c:pt idx="130">
                  <c:v>93.32408574814815</c:v>
                </c:pt>
                <c:pt idx="131">
                  <c:v>93.846457203703707</c:v>
                </c:pt>
                <c:pt idx="132">
                  <c:v>94.37798673333333</c:v>
                </c:pt>
                <c:pt idx="133">
                  <c:v>94.907487485185186</c:v>
                </c:pt>
                <c:pt idx="134">
                  <c:v>95.441720218518526</c:v>
                </c:pt>
                <c:pt idx="135">
                  <c:v>95.976161266666679</c:v>
                </c:pt>
                <c:pt idx="136">
                  <c:v>96.495548685185199</c:v>
                </c:pt>
                <c:pt idx="137">
                  <c:v>97.003888437037048</c:v>
                </c:pt>
                <c:pt idx="138">
                  <c:v>97.529314266666674</c:v>
                </c:pt>
                <c:pt idx="139">
                  <c:v>98.037106518518527</c:v>
                </c:pt>
                <c:pt idx="140">
                  <c:v>98.566322270370378</c:v>
                </c:pt>
                <c:pt idx="141">
                  <c:v>99.08341904074075</c:v>
                </c:pt>
                <c:pt idx="142">
                  <c:v>99.647126570370375</c:v>
                </c:pt>
                <c:pt idx="143">
                  <c:v>100.15229737777778</c:v>
                </c:pt>
                <c:pt idx="144">
                  <c:v>100.6943390925926</c:v>
                </c:pt>
                <c:pt idx="145">
                  <c:v>101.18410265925927</c:v>
                </c:pt>
                <c:pt idx="146">
                  <c:v>101.72883646666668</c:v>
                </c:pt>
                <c:pt idx="147">
                  <c:v>102.28697771851853</c:v>
                </c:pt>
                <c:pt idx="148">
                  <c:v>102.7880179888889</c:v>
                </c:pt>
                <c:pt idx="149">
                  <c:v>103.32975272222222</c:v>
                </c:pt>
                <c:pt idx="150">
                  <c:v>103.8469591962963</c:v>
                </c:pt>
                <c:pt idx="151">
                  <c:v>104.32199511481481</c:v>
                </c:pt>
                <c:pt idx="152">
                  <c:v>104.84715768148148</c:v>
                </c:pt>
                <c:pt idx="153">
                  <c:v>105.3969903037037</c:v>
                </c:pt>
                <c:pt idx="154">
                  <c:v>105.92291522222222</c:v>
                </c:pt>
                <c:pt idx="155">
                  <c:v>106.41977127037036</c:v>
                </c:pt>
                <c:pt idx="156">
                  <c:v>106.97859967037036</c:v>
                </c:pt>
                <c:pt idx="157">
                  <c:v>107.46731597777776</c:v>
                </c:pt>
                <c:pt idx="158">
                  <c:v>108.00611193333332</c:v>
                </c:pt>
                <c:pt idx="159">
                  <c:v>108.52433846296294</c:v>
                </c:pt>
                <c:pt idx="160">
                  <c:v>108.99312538148146</c:v>
                </c:pt>
                <c:pt idx="161">
                  <c:v>109.5438515222222</c:v>
                </c:pt>
                <c:pt idx="162">
                  <c:v>110.07777229259257</c:v>
                </c:pt>
                <c:pt idx="163">
                  <c:v>110.57731239629628</c:v>
                </c:pt>
                <c:pt idx="164">
                  <c:v>111.09273768518517</c:v>
                </c:pt>
                <c:pt idx="165">
                  <c:v>111.61618539999999</c:v>
                </c:pt>
                <c:pt idx="166">
                  <c:v>112.11152779999999</c:v>
                </c:pt>
                <c:pt idx="167">
                  <c:v>112.65045853333332</c:v>
                </c:pt>
                <c:pt idx="168">
                  <c:v>113.16401887777776</c:v>
                </c:pt>
                <c:pt idx="169">
                  <c:v>113.72887647777776</c:v>
                </c:pt>
                <c:pt idx="170">
                  <c:v>114.21019008148146</c:v>
                </c:pt>
                <c:pt idx="171">
                  <c:v>114.70215366666665</c:v>
                </c:pt>
                <c:pt idx="172">
                  <c:v>115.21912893703701</c:v>
                </c:pt>
                <c:pt idx="173">
                  <c:v>115.72737205925924</c:v>
                </c:pt>
                <c:pt idx="174">
                  <c:v>116.22503158888887</c:v>
                </c:pt>
                <c:pt idx="175">
                  <c:v>116.72920944074072</c:v>
                </c:pt>
                <c:pt idx="176">
                  <c:v>117.2674421148148</c:v>
                </c:pt>
                <c:pt idx="177">
                  <c:v>117.78404628518517</c:v>
                </c:pt>
                <c:pt idx="178">
                  <c:v>118.28241335185183</c:v>
                </c:pt>
                <c:pt idx="179">
                  <c:v>118.79076417777776</c:v>
                </c:pt>
                <c:pt idx="180">
                  <c:v>119.31563335555553</c:v>
                </c:pt>
                <c:pt idx="181">
                  <c:v>119.82828849629628</c:v>
                </c:pt>
                <c:pt idx="182">
                  <c:v>120.34775017407406</c:v>
                </c:pt>
                <c:pt idx="183">
                  <c:v>120.81810868518518</c:v>
                </c:pt>
                <c:pt idx="184">
                  <c:v>121.33280905555554</c:v>
                </c:pt>
                <c:pt idx="185">
                  <c:v>121.88549038888888</c:v>
                </c:pt>
                <c:pt idx="186">
                  <c:v>122.41053014074073</c:v>
                </c:pt>
                <c:pt idx="187">
                  <c:v>122.91649467037035</c:v>
                </c:pt>
                <c:pt idx="188">
                  <c:v>123.45743757037036</c:v>
                </c:pt>
                <c:pt idx="189">
                  <c:v>123.98514384074073</c:v>
                </c:pt>
                <c:pt idx="190">
                  <c:v>124.50165855555555</c:v>
                </c:pt>
                <c:pt idx="191">
                  <c:v>125.02764921481482</c:v>
                </c:pt>
                <c:pt idx="192">
                  <c:v>125.52253355925926</c:v>
                </c:pt>
                <c:pt idx="193">
                  <c:v>126.01525108888889</c:v>
                </c:pt>
                <c:pt idx="194">
                  <c:v>126.52203728518518</c:v>
                </c:pt>
                <c:pt idx="195">
                  <c:v>127.02454494444444</c:v>
                </c:pt>
                <c:pt idx="196">
                  <c:v>127.53032021481481</c:v>
                </c:pt>
                <c:pt idx="197">
                  <c:v>128.04652318888887</c:v>
                </c:pt>
                <c:pt idx="198">
                  <c:v>128.54396704814812</c:v>
                </c:pt>
                <c:pt idx="199">
                  <c:v>129.04646629999996</c:v>
                </c:pt>
                <c:pt idx="200">
                  <c:v>129.5326188296296</c:v>
                </c:pt>
                <c:pt idx="201">
                  <c:v>130.01840378518514</c:v>
                </c:pt>
                <c:pt idx="202">
                  <c:v>130.537574837037</c:v>
                </c:pt>
                <c:pt idx="203">
                  <c:v>131.04985511111107</c:v>
                </c:pt>
                <c:pt idx="204">
                  <c:v>131.55497688148145</c:v>
                </c:pt>
                <c:pt idx="205">
                  <c:v>132.09815591111109</c:v>
                </c:pt>
                <c:pt idx="206">
                  <c:v>132.5834709222222</c:v>
                </c:pt>
                <c:pt idx="207">
                  <c:v>133.06968037777776</c:v>
                </c:pt>
                <c:pt idx="208">
                  <c:v>133.58015833333332</c:v>
                </c:pt>
                <c:pt idx="209">
                  <c:v>134.07919682592592</c:v>
                </c:pt>
                <c:pt idx="210">
                  <c:v>134.53981139259258</c:v>
                </c:pt>
                <c:pt idx="211">
                  <c:v>135.05353178518519</c:v>
                </c:pt>
                <c:pt idx="212">
                  <c:v>135.58933916296297</c:v>
                </c:pt>
                <c:pt idx="213">
                  <c:v>136.04358587777779</c:v>
                </c:pt>
                <c:pt idx="214">
                  <c:v>136.53629877037037</c:v>
                </c:pt>
                <c:pt idx="215">
                  <c:v>137.00842353333331</c:v>
                </c:pt>
                <c:pt idx="216">
                  <c:v>137.50826613703703</c:v>
                </c:pt>
                <c:pt idx="217">
                  <c:v>137.99803546296295</c:v>
                </c:pt>
                <c:pt idx="218">
                  <c:v>138.48875384814812</c:v>
                </c:pt>
                <c:pt idx="219">
                  <c:v>138.95650219259255</c:v>
                </c:pt>
                <c:pt idx="220">
                  <c:v>139.41191466666663</c:v>
                </c:pt>
                <c:pt idx="221">
                  <c:v>139.90104330740738</c:v>
                </c:pt>
                <c:pt idx="222">
                  <c:v>140.41299316296292</c:v>
                </c:pt>
                <c:pt idx="223">
                  <c:v>140.92919937777773</c:v>
                </c:pt>
                <c:pt idx="224">
                  <c:v>141.41549019629625</c:v>
                </c:pt>
                <c:pt idx="225">
                  <c:v>141.91160052222216</c:v>
                </c:pt>
                <c:pt idx="226">
                  <c:v>142.44784070740735</c:v>
                </c:pt>
                <c:pt idx="227">
                  <c:v>142.92994331111106</c:v>
                </c:pt>
                <c:pt idx="228">
                  <c:v>143.40138061851846</c:v>
                </c:pt>
                <c:pt idx="229">
                  <c:v>143.87324324074069</c:v>
                </c:pt>
                <c:pt idx="230">
                  <c:v>144.38624123333329</c:v>
                </c:pt>
                <c:pt idx="231">
                  <c:v>144.87379941111107</c:v>
                </c:pt>
                <c:pt idx="232">
                  <c:v>145.36889824074069</c:v>
                </c:pt>
                <c:pt idx="233">
                  <c:v>145.83936208518514</c:v>
                </c:pt>
                <c:pt idx="234">
                  <c:v>146.31657463333329</c:v>
                </c:pt>
                <c:pt idx="235">
                  <c:v>146.78934616296291</c:v>
                </c:pt>
                <c:pt idx="236">
                  <c:v>147.26094342592589</c:v>
                </c:pt>
                <c:pt idx="237">
                  <c:v>147.75833138518516</c:v>
                </c:pt>
                <c:pt idx="238">
                  <c:v>148.24183726666664</c:v>
                </c:pt>
                <c:pt idx="239">
                  <c:v>148.70743285185182</c:v>
                </c:pt>
                <c:pt idx="240">
                  <c:v>149.20082134444442</c:v>
                </c:pt>
                <c:pt idx="241">
                  <c:v>149.64748939259258</c:v>
                </c:pt>
                <c:pt idx="242">
                  <c:v>150.15730573703701</c:v>
                </c:pt>
                <c:pt idx="243">
                  <c:v>150.66151300740736</c:v>
                </c:pt>
                <c:pt idx="244">
                  <c:v>151.16867458888885</c:v>
                </c:pt>
                <c:pt idx="245">
                  <c:v>151.68901602592589</c:v>
                </c:pt>
                <c:pt idx="246">
                  <c:v>152.15458737037034</c:v>
                </c:pt>
                <c:pt idx="247">
                  <c:v>152.64443645925923</c:v>
                </c:pt>
                <c:pt idx="248">
                  <c:v>153.15211471111107</c:v>
                </c:pt>
                <c:pt idx="249">
                  <c:v>153.66789538888884</c:v>
                </c:pt>
                <c:pt idx="250">
                  <c:v>154.1689258444444</c:v>
                </c:pt>
                <c:pt idx="251">
                  <c:v>154.64517331111108</c:v>
                </c:pt>
                <c:pt idx="252">
                  <c:v>155.13571817407404</c:v>
                </c:pt>
                <c:pt idx="253">
                  <c:v>155.59644849999998</c:v>
                </c:pt>
                <c:pt idx="254">
                  <c:v>156.05735899259258</c:v>
                </c:pt>
                <c:pt idx="255">
                  <c:v>156.55502327037036</c:v>
                </c:pt>
                <c:pt idx="256">
                  <c:v>157.05114533703701</c:v>
                </c:pt>
                <c:pt idx="257">
                  <c:v>157.55226641111108</c:v>
                </c:pt>
                <c:pt idx="258">
                  <c:v>158.00632684814812</c:v>
                </c:pt>
                <c:pt idx="259">
                  <c:v>158.50687514814811</c:v>
                </c:pt>
                <c:pt idx="260">
                  <c:v>158.98468512222217</c:v>
                </c:pt>
                <c:pt idx="261">
                  <c:v>159.47770296666661</c:v>
                </c:pt>
                <c:pt idx="262">
                  <c:v>159.98502523703698</c:v>
                </c:pt>
                <c:pt idx="263">
                  <c:v>160.45159409999994</c:v>
                </c:pt>
                <c:pt idx="264">
                  <c:v>160.96029351851845</c:v>
                </c:pt>
                <c:pt idx="265">
                  <c:v>161.4393882703703</c:v>
                </c:pt>
                <c:pt idx="266">
                  <c:v>161.90660133703696</c:v>
                </c:pt>
                <c:pt idx="267">
                  <c:v>162.42786899259252</c:v>
                </c:pt>
                <c:pt idx="268">
                  <c:v>162.88711615185179</c:v>
                </c:pt>
                <c:pt idx="269">
                  <c:v>163.3442010703703</c:v>
                </c:pt>
                <c:pt idx="270">
                  <c:v>163.83796328518511</c:v>
                </c:pt>
                <c:pt idx="271">
                  <c:v>164.33168825555549</c:v>
                </c:pt>
                <c:pt idx="272">
                  <c:v>164.79200161851844</c:v>
                </c:pt>
                <c:pt idx="273">
                  <c:v>165.27964178888882</c:v>
                </c:pt>
                <c:pt idx="274">
                  <c:v>165.73642539259254</c:v>
                </c:pt>
                <c:pt idx="275">
                  <c:v>166.21096640370365</c:v>
                </c:pt>
                <c:pt idx="276">
                  <c:v>166.70965291111105</c:v>
                </c:pt>
                <c:pt idx="277">
                  <c:v>167.24156212962956</c:v>
                </c:pt>
                <c:pt idx="278">
                  <c:v>167.692084374074</c:v>
                </c:pt>
                <c:pt idx="279">
                  <c:v>168.16218695925917</c:v>
                </c:pt>
                <c:pt idx="280">
                  <c:v>168.63614771111102</c:v>
                </c:pt>
                <c:pt idx="281">
                  <c:v>169.12813701851843</c:v>
                </c:pt>
                <c:pt idx="282">
                  <c:v>169.58295721481471</c:v>
                </c:pt>
                <c:pt idx="283">
                  <c:v>170.08624352222213</c:v>
                </c:pt>
                <c:pt idx="284">
                  <c:v>170.54947364444436</c:v>
                </c:pt>
                <c:pt idx="285">
                  <c:v>170.9908783777777</c:v>
                </c:pt>
                <c:pt idx="286">
                  <c:v>171.48670352592586</c:v>
                </c:pt>
                <c:pt idx="287">
                  <c:v>171.98145372222217</c:v>
                </c:pt>
                <c:pt idx="288">
                  <c:v>172.43460812222216</c:v>
                </c:pt>
                <c:pt idx="289">
                  <c:v>172.92563943333326</c:v>
                </c:pt>
                <c:pt idx="290">
                  <c:v>173.4085688666666</c:v>
                </c:pt>
                <c:pt idx="291">
                  <c:v>173.9042789555555</c:v>
                </c:pt>
                <c:pt idx="292">
                  <c:v>174.32949889259254</c:v>
                </c:pt>
                <c:pt idx="293">
                  <c:v>174.77504347777773</c:v>
                </c:pt>
                <c:pt idx="294">
                  <c:v>175.27421732222217</c:v>
                </c:pt>
                <c:pt idx="295">
                  <c:v>175.70212918518513</c:v>
                </c:pt>
                <c:pt idx="296">
                  <c:v>176.13794556666662</c:v>
                </c:pt>
                <c:pt idx="297">
                  <c:v>176.62402291111107</c:v>
                </c:pt>
                <c:pt idx="298">
                  <c:v>177.06141199629624</c:v>
                </c:pt>
                <c:pt idx="299">
                  <c:v>177.59851861851845</c:v>
                </c:pt>
                <c:pt idx="300">
                  <c:v>178.07614644444439</c:v>
                </c:pt>
                <c:pt idx="301">
                  <c:v>178.56516949259253</c:v>
                </c:pt>
                <c:pt idx="302">
                  <c:v>179.04267173333326</c:v>
                </c:pt>
                <c:pt idx="303">
                  <c:v>179.51188502222215</c:v>
                </c:pt>
                <c:pt idx="304">
                  <c:v>179.97445401481474</c:v>
                </c:pt>
                <c:pt idx="305">
                  <c:v>180.47016125555547</c:v>
                </c:pt>
                <c:pt idx="306">
                  <c:v>180.93874352962953</c:v>
                </c:pt>
                <c:pt idx="307">
                  <c:v>181.41788120740731</c:v>
                </c:pt>
                <c:pt idx="308">
                  <c:v>181.86667794074063</c:v>
                </c:pt>
                <c:pt idx="309">
                  <c:v>182.30350111111099</c:v>
                </c:pt>
                <c:pt idx="310">
                  <c:v>182.7623049185184</c:v>
                </c:pt>
                <c:pt idx="311">
                  <c:v>183.21337685555542</c:v>
                </c:pt>
                <c:pt idx="312">
                  <c:v>183.64585773703689</c:v>
                </c:pt>
                <c:pt idx="313">
                  <c:v>184.13512220370356</c:v>
                </c:pt>
                <c:pt idx="314">
                  <c:v>184.61585641851838</c:v>
                </c:pt>
                <c:pt idx="315">
                  <c:v>185.07421970740725</c:v>
                </c:pt>
                <c:pt idx="316">
                  <c:v>185.53855129259244</c:v>
                </c:pt>
                <c:pt idx="317">
                  <c:v>185.99771739629614</c:v>
                </c:pt>
                <c:pt idx="318">
                  <c:v>186.49959371481467</c:v>
                </c:pt>
                <c:pt idx="319">
                  <c:v>186.95593142962949</c:v>
                </c:pt>
                <c:pt idx="320">
                  <c:v>187.41721123703689</c:v>
                </c:pt>
                <c:pt idx="321">
                  <c:v>187.8609369518517</c:v>
                </c:pt>
                <c:pt idx="322">
                  <c:v>188.3499418592591</c:v>
                </c:pt>
                <c:pt idx="323">
                  <c:v>188.8223469518517</c:v>
                </c:pt>
                <c:pt idx="324">
                  <c:v>189.26782214814799</c:v>
                </c:pt>
                <c:pt idx="325">
                  <c:v>189.71378577037021</c:v>
                </c:pt>
                <c:pt idx="326">
                  <c:v>190.18980711481464</c:v>
                </c:pt>
                <c:pt idx="327">
                  <c:v>190.66502284814797</c:v>
                </c:pt>
                <c:pt idx="328">
                  <c:v>191.14433174814798</c:v>
                </c:pt>
                <c:pt idx="329">
                  <c:v>191.64097005555539</c:v>
                </c:pt>
                <c:pt idx="330">
                  <c:v>192.09805854444429</c:v>
                </c:pt>
                <c:pt idx="331">
                  <c:v>192.54786131111095</c:v>
                </c:pt>
                <c:pt idx="332">
                  <c:v>192.99109558148132</c:v>
                </c:pt>
                <c:pt idx="333">
                  <c:v>193.48862881481466</c:v>
                </c:pt>
                <c:pt idx="334">
                  <c:v>193.92570393703687</c:v>
                </c:pt>
                <c:pt idx="335">
                  <c:v>194.40659644074057</c:v>
                </c:pt>
                <c:pt idx="336">
                  <c:v>194.8766656555554</c:v>
                </c:pt>
                <c:pt idx="337">
                  <c:v>195.3780497629628</c:v>
                </c:pt>
                <c:pt idx="338">
                  <c:v>195.81215142222206</c:v>
                </c:pt>
                <c:pt idx="339">
                  <c:v>196.2611321555554</c:v>
                </c:pt>
                <c:pt idx="340">
                  <c:v>196.71693653703687</c:v>
                </c:pt>
                <c:pt idx="341">
                  <c:v>197.18486216666651</c:v>
                </c:pt>
                <c:pt idx="342">
                  <c:v>197.63256667777762</c:v>
                </c:pt>
                <c:pt idx="343">
                  <c:v>198.09676957777762</c:v>
                </c:pt>
                <c:pt idx="344">
                  <c:v>198.56053368148133</c:v>
                </c:pt>
                <c:pt idx="345">
                  <c:v>198.99594856296281</c:v>
                </c:pt>
                <c:pt idx="346">
                  <c:v>199.45848264074058</c:v>
                </c:pt>
                <c:pt idx="347">
                  <c:v>199.92661059629614</c:v>
                </c:pt>
                <c:pt idx="348">
                  <c:v>200.38326825555541</c:v>
                </c:pt>
                <c:pt idx="349">
                  <c:v>200.87265609629614</c:v>
                </c:pt>
                <c:pt idx="350">
                  <c:v>201.36098644074059</c:v>
                </c:pt>
                <c:pt idx="351">
                  <c:v>201.81299133333317</c:v>
                </c:pt>
                <c:pt idx="352">
                  <c:v>202.26088673333317</c:v>
                </c:pt>
                <c:pt idx="353">
                  <c:v>202.7354132814813</c:v>
                </c:pt>
                <c:pt idx="354">
                  <c:v>203.18145464814796</c:v>
                </c:pt>
                <c:pt idx="355">
                  <c:v>203.64442765925907</c:v>
                </c:pt>
                <c:pt idx="356">
                  <c:v>204.11629022592572</c:v>
                </c:pt>
                <c:pt idx="357">
                  <c:v>204.59403468148128</c:v>
                </c:pt>
                <c:pt idx="358">
                  <c:v>205.03106078518499</c:v>
                </c:pt>
                <c:pt idx="359">
                  <c:v>205.56733993333313</c:v>
                </c:pt>
                <c:pt idx="360">
                  <c:v>206.02801861111089</c:v>
                </c:pt>
                <c:pt idx="361">
                  <c:v>206.49671358888867</c:v>
                </c:pt>
                <c:pt idx="362">
                  <c:v>206.95063698888868</c:v>
                </c:pt>
                <c:pt idx="363">
                  <c:v>207.38657746296275</c:v>
                </c:pt>
                <c:pt idx="364">
                  <c:v>207.818294622222</c:v>
                </c:pt>
                <c:pt idx="365">
                  <c:v>208.24747059629607</c:v>
                </c:pt>
                <c:pt idx="366">
                  <c:v>208.71104562592569</c:v>
                </c:pt>
                <c:pt idx="367">
                  <c:v>209.16444200740716</c:v>
                </c:pt>
                <c:pt idx="368">
                  <c:v>209.60910199999975</c:v>
                </c:pt>
                <c:pt idx="369">
                  <c:v>210.06472947407383</c:v>
                </c:pt>
                <c:pt idx="370">
                  <c:v>210.52691729999975</c:v>
                </c:pt>
                <c:pt idx="371">
                  <c:v>211.00051967037012</c:v>
                </c:pt>
                <c:pt idx="372">
                  <c:v>211.47455051481458</c:v>
                </c:pt>
                <c:pt idx="373">
                  <c:v>211.92346235925902</c:v>
                </c:pt>
                <c:pt idx="374">
                  <c:v>212.3688257407405</c:v>
                </c:pt>
                <c:pt idx="375">
                  <c:v>212.80084675185162</c:v>
                </c:pt>
                <c:pt idx="376">
                  <c:v>213.25440966296273</c:v>
                </c:pt>
                <c:pt idx="377">
                  <c:v>213.69424515555531</c:v>
                </c:pt>
                <c:pt idx="378">
                  <c:v>214.18338007407382</c:v>
                </c:pt>
                <c:pt idx="379">
                  <c:v>214.6247078444442</c:v>
                </c:pt>
                <c:pt idx="380">
                  <c:v>215.09470469629605</c:v>
                </c:pt>
                <c:pt idx="381">
                  <c:v>215.56352109629606</c:v>
                </c:pt>
                <c:pt idx="382">
                  <c:v>216.02184093703679</c:v>
                </c:pt>
                <c:pt idx="383">
                  <c:v>216.51374349259234</c:v>
                </c:pt>
                <c:pt idx="384">
                  <c:v>217.00187749259234</c:v>
                </c:pt>
                <c:pt idx="385">
                  <c:v>217.45444778148124</c:v>
                </c:pt>
                <c:pt idx="386">
                  <c:v>217.92111486666641</c:v>
                </c:pt>
                <c:pt idx="387">
                  <c:v>218.38586631111085</c:v>
                </c:pt>
                <c:pt idx="388">
                  <c:v>218.88844819629603</c:v>
                </c:pt>
                <c:pt idx="389">
                  <c:v>219.35850611111084</c:v>
                </c:pt>
                <c:pt idx="390">
                  <c:v>219.79333110370342</c:v>
                </c:pt>
                <c:pt idx="391">
                  <c:v>220.24646681851823</c:v>
                </c:pt>
                <c:pt idx="392">
                  <c:v>220.72704125925898</c:v>
                </c:pt>
                <c:pt idx="393">
                  <c:v>221.22203989259231</c:v>
                </c:pt>
                <c:pt idx="394">
                  <c:v>221.69113201481454</c:v>
                </c:pt>
                <c:pt idx="395">
                  <c:v>222.14107289629604</c:v>
                </c:pt>
                <c:pt idx="396">
                  <c:v>222.60778233333306</c:v>
                </c:pt>
                <c:pt idx="397">
                  <c:v>223.07240564074047</c:v>
                </c:pt>
                <c:pt idx="398">
                  <c:v>223.51650894814787</c:v>
                </c:pt>
                <c:pt idx="399">
                  <c:v>223.98750997777751</c:v>
                </c:pt>
              </c:numCache>
            </c:numRef>
          </c:yVal>
          <c:smooth val="0"/>
        </c:ser>
        <c:ser>
          <c:idx val="2"/>
          <c:order val="2"/>
          <c:spPr>
            <a:ln w="4445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44450" cap="rnd">
                <a:solidFill>
                  <a:srgbClr val="FF0000"/>
                </a:solidFill>
                <a:prstDash val="solid"/>
                <a:round/>
              </a:ln>
              <a:effectLst/>
            </c:spPr>
          </c:dPt>
          <c:xVal>
            <c:numRef>
              <c:f>'Fig 7 A1, 100Hz'!$F$24:$G$24</c:f>
              <c:numCache>
                <c:formatCode>General</c:formatCode>
                <c:ptCount val="2"/>
                <c:pt idx="0">
                  <c:v>0</c:v>
                </c:pt>
                <c:pt idx="1">
                  <c:v>0.3</c:v>
                </c:pt>
              </c:numCache>
            </c:numRef>
          </c:xVal>
          <c:yVal>
            <c:numRef>
              <c:f>'Fig 7 A1, 100Hz'!$F$22:$G$22</c:f>
              <c:numCache>
                <c:formatCode>0.00</c:formatCode>
                <c:ptCount val="2"/>
                <c:pt idx="0">
                  <c:v>15.973553816325747</c:v>
                </c:pt>
                <c:pt idx="1">
                  <c:v>44.84</c:v>
                </c:pt>
              </c:numCache>
            </c:numRef>
          </c:yVal>
          <c:smooth val="0"/>
        </c:ser>
        <c:ser>
          <c:idx val="3"/>
          <c:order val="3"/>
          <c:spPr>
            <a:ln w="444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'Fig 7 A1, 100Hz'!$F$24:$G$24</c:f>
              <c:numCache>
                <c:formatCode>General</c:formatCode>
                <c:ptCount val="2"/>
                <c:pt idx="0">
                  <c:v>0</c:v>
                </c:pt>
                <c:pt idx="1">
                  <c:v>0.3</c:v>
                </c:pt>
              </c:numCache>
            </c:numRef>
          </c:xVal>
          <c:yVal>
            <c:numRef>
              <c:f>'Fig 7 A1, 100Hz'!$F$23:$G$23</c:f>
              <c:numCache>
                <c:formatCode>0.00</c:formatCode>
                <c:ptCount val="2"/>
                <c:pt idx="0">
                  <c:v>16.308340682491576</c:v>
                </c:pt>
                <c:pt idx="1">
                  <c:v>35.015000000000001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9223624"/>
        <c:axId val="699222056"/>
      </c:scatterChart>
      <c:valAx>
        <c:axId val="699223624"/>
        <c:scaling>
          <c:orientation val="minMax"/>
          <c:max val="0.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(sec)</a:t>
                </a:r>
              </a:p>
            </c:rich>
          </c:tx>
          <c:layout>
            <c:manualLayout>
              <c:xMode val="edge"/>
              <c:yMode val="edge"/>
              <c:x val="0.44966570581141163"/>
              <c:y val="0.909115092657119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9222056"/>
        <c:crosses val="autoZero"/>
        <c:crossBetween val="midCat"/>
      </c:valAx>
      <c:valAx>
        <c:axId val="699222056"/>
        <c:scaling>
          <c:orientation val="minMax"/>
          <c:max val="5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Cumulative</a:t>
                </a:r>
                <a:r>
                  <a:rPr lang="en-US" sz="14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EPSC (nA)</a:t>
                </a:r>
                <a:endParaRPr lang="en-US" sz="14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8110061409380018E-2"/>
              <c:y val="0.131300964784164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9223624"/>
        <c:crosses val="autoZero"/>
        <c:crossBetween val="midCat"/>
        <c:majorUnit val="10"/>
        <c:minorUnit val="5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FF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21147600742715789"/>
          <c:y val="0.17460453120094102"/>
          <c:w val="0.24780178315186044"/>
          <c:h val="0.154650110471607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522690740096269"/>
          <c:y val="7.7457358801431217E-2"/>
          <c:w val="0.67098568164868577"/>
          <c:h val="0.66502205878703968"/>
        </c:manualLayout>
      </c:layout>
      <c:scatterChart>
        <c:scatterStyle val="lineMarker"/>
        <c:varyColors val="0"/>
        <c:ser>
          <c:idx val="0"/>
          <c:order val="0"/>
          <c:tx>
            <c:v>Anisomycin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3"/>
            <c:spPr>
              <a:noFill/>
              <a:ln w="6350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 7 A1, 100Hz'!$M$5:$M$404</c:f>
                <c:numCache>
                  <c:formatCode>General</c:formatCode>
                  <c:ptCount val="400"/>
                  <c:pt idx="0">
                    <c:v>1.6645947369107053</c:v>
                  </c:pt>
                  <c:pt idx="1">
                    <c:v>0.89278513677835813</c:v>
                  </c:pt>
                  <c:pt idx="2">
                    <c:v>0.92042157203874164</c:v>
                  </c:pt>
                  <c:pt idx="3">
                    <c:v>0.96378559107457573</c:v>
                  </c:pt>
                  <c:pt idx="4">
                    <c:v>0.93324982945383039</c:v>
                  </c:pt>
                  <c:pt idx="5">
                    <c:v>0.86163011418528523</c:v>
                  </c:pt>
                  <c:pt idx="6">
                    <c:v>0.74980619190585296</c:v>
                  </c:pt>
                  <c:pt idx="7">
                    <c:v>0.74420861259248006</c:v>
                  </c:pt>
                  <c:pt idx="8">
                    <c:v>0.70553305884524986</c:v>
                  </c:pt>
                  <c:pt idx="9">
                    <c:v>0.65175299779429263</c:v>
                  </c:pt>
                  <c:pt idx="10">
                    <c:v>0.66704480907039565</c:v>
                  </c:pt>
                  <c:pt idx="11">
                    <c:v>0.54901096782659897</c:v>
                  </c:pt>
                  <c:pt idx="12">
                    <c:v>0.59571277671367806</c:v>
                  </c:pt>
                  <c:pt idx="13">
                    <c:v>0.55692699708700721</c:v>
                  </c:pt>
                  <c:pt idx="14">
                    <c:v>0.52249972911575071</c:v>
                  </c:pt>
                  <c:pt idx="15">
                    <c:v>0.49359454477295606</c:v>
                  </c:pt>
                  <c:pt idx="16">
                    <c:v>0.53543698949264473</c:v>
                  </c:pt>
                  <c:pt idx="17">
                    <c:v>0.5224727846296835</c:v>
                  </c:pt>
                  <c:pt idx="18">
                    <c:v>0.43564090255285343</c:v>
                  </c:pt>
                  <c:pt idx="19">
                    <c:v>0.45084835995710387</c:v>
                  </c:pt>
                  <c:pt idx="20">
                    <c:v>0.47451784090113835</c:v>
                  </c:pt>
                  <c:pt idx="21">
                    <c:v>0.40026393128168541</c:v>
                  </c:pt>
                  <c:pt idx="22">
                    <c:v>0.42183455306636936</c:v>
                  </c:pt>
                  <c:pt idx="23">
                    <c:v>0.41018017947588759</c:v>
                  </c:pt>
                  <c:pt idx="24">
                    <c:v>0.47553619841670164</c:v>
                  </c:pt>
                  <c:pt idx="25">
                    <c:v>0.44381366154371626</c:v>
                  </c:pt>
                  <c:pt idx="26">
                    <c:v>0.43263315839402761</c:v>
                  </c:pt>
                  <c:pt idx="27">
                    <c:v>0.42034298505627166</c:v>
                  </c:pt>
                  <c:pt idx="28">
                    <c:v>0.36737868386468592</c:v>
                  </c:pt>
                  <c:pt idx="29">
                    <c:v>0.3584107664970741</c:v>
                  </c:pt>
                  <c:pt idx="30">
                    <c:v>0.47158440902757076</c:v>
                  </c:pt>
                  <c:pt idx="31">
                    <c:v>0.42720912946888651</c:v>
                  </c:pt>
                  <c:pt idx="32">
                    <c:v>0.42188851131111604</c:v>
                  </c:pt>
                  <c:pt idx="33">
                    <c:v>0.37421203769209066</c:v>
                  </c:pt>
                  <c:pt idx="34">
                    <c:v>0.42762551065142596</c:v>
                  </c:pt>
                  <c:pt idx="35">
                    <c:v>0.41983881341015172</c:v>
                  </c:pt>
                  <c:pt idx="36">
                    <c:v>0.40743034712464976</c:v>
                  </c:pt>
                  <c:pt idx="37">
                    <c:v>0.42283957502423813</c:v>
                  </c:pt>
                  <c:pt idx="38">
                    <c:v>0.41910447132683437</c:v>
                  </c:pt>
                  <c:pt idx="39">
                    <c:v>0.36262988883160846</c:v>
                  </c:pt>
                  <c:pt idx="40">
                    <c:v>0.35746832507076581</c:v>
                  </c:pt>
                  <c:pt idx="41">
                    <c:v>0.37895074070776191</c:v>
                  </c:pt>
                  <c:pt idx="42">
                    <c:v>0.45917108687159769</c:v>
                  </c:pt>
                  <c:pt idx="43">
                    <c:v>0.43890809223111676</c:v>
                  </c:pt>
                  <c:pt idx="44">
                    <c:v>0.42274068075711718</c:v>
                  </c:pt>
                  <c:pt idx="45">
                    <c:v>0.37262298700699514</c:v>
                  </c:pt>
                  <c:pt idx="46">
                    <c:v>0.36094716174636093</c:v>
                  </c:pt>
                  <c:pt idx="47">
                    <c:v>0.42197622660178552</c:v>
                  </c:pt>
                  <c:pt idx="48">
                    <c:v>0.42480762560091079</c:v>
                  </c:pt>
                  <c:pt idx="49">
                    <c:v>0.46125220996934863</c:v>
                  </c:pt>
                  <c:pt idx="50">
                    <c:v>0.38022531671295923</c:v>
                  </c:pt>
                  <c:pt idx="51">
                    <c:v>0.43091687068157702</c:v>
                  </c:pt>
                  <c:pt idx="52">
                    <c:v>0.4120448480357165</c:v>
                  </c:pt>
                  <c:pt idx="53">
                    <c:v>0.37689014271553134</c:v>
                  </c:pt>
                  <c:pt idx="54">
                    <c:v>0.43227328944959725</c:v>
                  </c:pt>
                  <c:pt idx="55">
                    <c:v>0.38385650098314406</c:v>
                  </c:pt>
                  <c:pt idx="56">
                    <c:v>0.40975779705309795</c:v>
                  </c:pt>
                  <c:pt idx="57">
                    <c:v>0.37655311019230658</c:v>
                  </c:pt>
                  <c:pt idx="58">
                    <c:v>0.42658797912698976</c:v>
                  </c:pt>
                  <c:pt idx="59">
                    <c:v>0.38090859026447371</c:v>
                  </c:pt>
                  <c:pt idx="60">
                    <c:v>0.45816100219845124</c:v>
                  </c:pt>
                  <c:pt idx="61">
                    <c:v>0.4106250889716922</c:v>
                  </c:pt>
                  <c:pt idx="62">
                    <c:v>0.39956170718845713</c:v>
                  </c:pt>
                  <c:pt idx="63">
                    <c:v>0.37974949315536344</c:v>
                  </c:pt>
                  <c:pt idx="64">
                    <c:v>0.40201214133386631</c:v>
                  </c:pt>
                  <c:pt idx="65">
                    <c:v>0.33540384783382637</c:v>
                  </c:pt>
                  <c:pt idx="66">
                    <c:v>0.39334171005277246</c:v>
                  </c:pt>
                  <c:pt idx="67">
                    <c:v>0.3941937800421309</c:v>
                  </c:pt>
                  <c:pt idx="68">
                    <c:v>0.42962836621274642</c:v>
                  </c:pt>
                  <c:pt idx="69">
                    <c:v>0.39955055119096017</c:v>
                  </c:pt>
                  <c:pt idx="70">
                    <c:v>0.36751487097397062</c:v>
                  </c:pt>
                  <c:pt idx="71">
                    <c:v>0.36892922720404192</c:v>
                  </c:pt>
                  <c:pt idx="72">
                    <c:v>0.42371341383166622</c:v>
                  </c:pt>
                  <c:pt idx="73">
                    <c:v>0.41439091367382508</c:v>
                  </c:pt>
                  <c:pt idx="74">
                    <c:v>0.38260319793803449</c:v>
                  </c:pt>
                  <c:pt idx="75">
                    <c:v>0.29730350128772709</c:v>
                  </c:pt>
                  <c:pt idx="76">
                    <c:v>0.3519481082599662</c:v>
                  </c:pt>
                  <c:pt idx="77">
                    <c:v>0.43152220003907166</c:v>
                  </c:pt>
                  <c:pt idx="78">
                    <c:v>0.42517171127285946</c:v>
                  </c:pt>
                  <c:pt idx="79">
                    <c:v>0.38797376583607363</c:v>
                  </c:pt>
                  <c:pt idx="80">
                    <c:v>0.38065247925262036</c:v>
                  </c:pt>
                  <c:pt idx="81">
                    <c:v>0.39104101379636413</c:v>
                  </c:pt>
                  <c:pt idx="82">
                    <c:v>0.38900557451221873</c:v>
                  </c:pt>
                  <c:pt idx="83">
                    <c:v>0.33495648720511889</c:v>
                  </c:pt>
                  <c:pt idx="84">
                    <c:v>0.36153389869966135</c:v>
                  </c:pt>
                  <c:pt idx="85">
                    <c:v>0.39608149490937034</c:v>
                  </c:pt>
                  <c:pt idx="86">
                    <c:v>0.37456895315352134</c:v>
                  </c:pt>
                  <c:pt idx="87">
                    <c:v>0.43196665315556682</c:v>
                  </c:pt>
                  <c:pt idx="88">
                    <c:v>0.3615033410513232</c:v>
                  </c:pt>
                  <c:pt idx="89">
                    <c:v>0.39246729189480217</c:v>
                  </c:pt>
                  <c:pt idx="90">
                    <c:v>0.35509479996430321</c:v>
                  </c:pt>
                  <c:pt idx="91">
                    <c:v>0.34020534116540746</c:v>
                  </c:pt>
                  <c:pt idx="92">
                    <c:v>0.34104540249215576</c:v>
                  </c:pt>
                  <c:pt idx="93">
                    <c:v>0.37377994118878971</c:v>
                  </c:pt>
                  <c:pt idx="94">
                    <c:v>0.39447898246345536</c:v>
                  </c:pt>
                  <c:pt idx="95">
                    <c:v>0.34832918064928819</c:v>
                  </c:pt>
                  <c:pt idx="96">
                    <c:v>0.34618076994790803</c:v>
                  </c:pt>
                  <c:pt idx="97">
                    <c:v>0.38500815779478254</c:v>
                  </c:pt>
                  <c:pt idx="98">
                    <c:v>0.38874767373051583</c:v>
                  </c:pt>
                  <c:pt idx="99">
                    <c:v>0.31381408230957197</c:v>
                  </c:pt>
                  <c:pt idx="100">
                    <c:v>0.37309167578793451</c:v>
                  </c:pt>
                  <c:pt idx="101">
                    <c:v>0.3616067714532531</c:v>
                  </c:pt>
                  <c:pt idx="102">
                    <c:v>0.36971882866002503</c:v>
                  </c:pt>
                  <c:pt idx="103">
                    <c:v>0.36406776930205953</c:v>
                  </c:pt>
                  <c:pt idx="104">
                    <c:v>0.33646136635421209</c:v>
                  </c:pt>
                  <c:pt idx="105">
                    <c:v>0.35095054449142621</c:v>
                  </c:pt>
                  <c:pt idx="106">
                    <c:v>0.3765195654631821</c:v>
                  </c:pt>
                  <c:pt idx="107">
                    <c:v>0.32370719237432155</c:v>
                  </c:pt>
                  <c:pt idx="108">
                    <c:v>0.37897038730066235</c:v>
                  </c:pt>
                  <c:pt idx="109">
                    <c:v>0.32709732053321827</c:v>
                  </c:pt>
                  <c:pt idx="110">
                    <c:v>0.36758293680325549</c:v>
                  </c:pt>
                  <c:pt idx="111">
                    <c:v>0.34162022416567478</c:v>
                  </c:pt>
                  <c:pt idx="112">
                    <c:v>0.3390894683900893</c:v>
                  </c:pt>
                  <c:pt idx="113">
                    <c:v>0.36994920843293266</c:v>
                  </c:pt>
                  <c:pt idx="114">
                    <c:v>0.35630237275140936</c:v>
                  </c:pt>
                  <c:pt idx="115">
                    <c:v>0.35398469737458632</c:v>
                  </c:pt>
                  <c:pt idx="116">
                    <c:v>0.35333905986120745</c:v>
                  </c:pt>
                  <c:pt idx="117">
                    <c:v>0.35585479052683971</c:v>
                  </c:pt>
                  <c:pt idx="118">
                    <c:v>0.34107362594198221</c:v>
                  </c:pt>
                  <c:pt idx="119">
                    <c:v>0.31799556219654102</c:v>
                  </c:pt>
                  <c:pt idx="120">
                    <c:v>0.32286329030490424</c:v>
                  </c:pt>
                  <c:pt idx="121">
                    <c:v>0.35882367418970823</c:v>
                  </c:pt>
                  <c:pt idx="122">
                    <c:v>0.41672125375073454</c:v>
                  </c:pt>
                  <c:pt idx="123">
                    <c:v>0.38203380254650426</c:v>
                  </c:pt>
                  <c:pt idx="124">
                    <c:v>0.33843235903170266</c:v>
                  </c:pt>
                  <c:pt idx="125">
                    <c:v>0.31071550315882096</c:v>
                  </c:pt>
                  <c:pt idx="126">
                    <c:v>0.31194811327013111</c:v>
                  </c:pt>
                  <c:pt idx="127">
                    <c:v>0.33191956516543347</c:v>
                  </c:pt>
                  <c:pt idx="128">
                    <c:v>0.35244075505026923</c:v>
                  </c:pt>
                  <c:pt idx="129">
                    <c:v>0.32780102184424842</c:v>
                  </c:pt>
                  <c:pt idx="130">
                    <c:v>0.33264902632726667</c:v>
                  </c:pt>
                  <c:pt idx="131">
                    <c:v>0.33538946273247328</c:v>
                  </c:pt>
                  <c:pt idx="132">
                    <c:v>0.36084386668129248</c:v>
                  </c:pt>
                  <c:pt idx="133">
                    <c:v>0.36509770518712642</c:v>
                  </c:pt>
                  <c:pt idx="134">
                    <c:v>0.36415066581237737</c:v>
                  </c:pt>
                  <c:pt idx="135">
                    <c:v>0.31608456408853564</c:v>
                  </c:pt>
                  <c:pt idx="136">
                    <c:v>0.33767230435334872</c:v>
                  </c:pt>
                  <c:pt idx="137">
                    <c:v>0.37839090641518752</c:v>
                  </c:pt>
                  <c:pt idx="138">
                    <c:v>0.27269636196086977</c:v>
                  </c:pt>
                  <c:pt idx="139">
                    <c:v>0.34346006950602209</c:v>
                  </c:pt>
                  <c:pt idx="140">
                    <c:v>0.31946952442796406</c:v>
                  </c:pt>
                  <c:pt idx="141">
                    <c:v>0.2996768721987132</c:v>
                  </c:pt>
                  <c:pt idx="142">
                    <c:v>0.33809788401625451</c:v>
                  </c:pt>
                  <c:pt idx="143">
                    <c:v>0.33544867764347647</c:v>
                  </c:pt>
                  <c:pt idx="144">
                    <c:v>0.39203041358317964</c:v>
                  </c:pt>
                  <c:pt idx="145">
                    <c:v>0.35857226033698514</c:v>
                  </c:pt>
                  <c:pt idx="146">
                    <c:v>0.36210825122303625</c:v>
                  </c:pt>
                  <c:pt idx="147">
                    <c:v>0.30667177703816229</c:v>
                  </c:pt>
                  <c:pt idx="148">
                    <c:v>0.33747737302359493</c:v>
                  </c:pt>
                  <c:pt idx="149">
                    <c:v>0.29007038030555532</c:v>
                  </c:pt>
                  <c:pt idx="150">
                    <c:v>0.37250223753173006</c:v>
                  </c:pt>
                  <c:pt idx="151">
                    <c:v>0.31938026228578636</c:v>
                  </c:pt>
                  <c:pt idx="152">
                    <c:v>0.30410511238394911</c:v>
                  </c:pt>
                  <c:pt idx="153">
                    <c:v>0.28880402270685679</c:v>
                  </c:pt>
                  <c:pt idx="154">
                    <c:v>0.34957100689136866</c:v>
                  </c:pt>
                  <c:pt idx="155">
                    <c:v>0.30264388330377517</c:v>
                  </c:pt>
                  <c:pt idx="156">
                    <c:v>0.37043331624178494</c:v>
                  </c:pt>
                  <c:pt idx="157">
                    <c:v>0.35605495431201684</c:v>
                  </c:pt>
                  <c:pt idx="158">
                    <c:v>0.32907208953018852</c:v>
                  </c:pt>
                  <c:pt idx="159">
                    <c:v>0.37521019553360019</c:v>
                  </c:pt>
                  <c:pt idx="160">
                    <c:v>0.40500839418280815</c:v>
                  </c:pt>
                  <c:pt idx="161">
                    <c:v>0.36485465610733719</c:v>
                  </c:pt>
                  <c:pt idx="162">
                    <c:v>0.34502496308998715</c:v>
                  </c:pt>
                  <c:pt idx="163">
                    <c:v>0.27495783506523924</c:v>
                  </c:pt>
                  <c:pt idx="164">
                    <c:v>0.29570956673038401</c:v>
                  </c:pt>
                  <c:pt idx="165">
                    <c:v>0.30362834033792363</c:v>
                  </c:pt>
                  <c:pt idx="166">
                    <c:v>0.28549692895034479</c:v>
                  </c:pt>
                  <c:pt idx="167">
                    <c:v>0.33553331770717587</c:v>
                  </c:pt>
                  <c:pt idx="168">
                    <c:v>0.29383897386394464</c:v>
                  </c:pt>
                  <c:pt idx="169">
                    <c:v>0.31202750474338059</c:v>
                  </c:pt>
                  <c:pt idx="170">
                    <c:v>0.3556632424731917</c:v>
                  </c:pt>
                  <c:pt idx="171">
                    <c:v>0.30116126623347589</c:v>
                  </c:pt>
                  <c:pt idx="172">
                    <c:v>0.29077171792249407</c:v>
                  </c:pt>
                  <c:pt idx="173">
                    <c:v>0.32525144439057802</c:v>
                  </c:pt>
                  <c:pt idx="174">
                    <c:v>0.30522972281205341</c:v>
                  </c:pt>
                  <c:pt idx="175">
                    <c:v>0.37507934810242793</c:v>
                  </c:pt>
                  <c:pt idx="176">
                    <c:v>0.32347829368233105</c:v>
                  </c:pt>
                  <c:pt idx="177">
                    <c:v>0.35896784715454982</c:v>
                  </c:pt>
                  <c:pt idx="178">
                    <c:v>0.30217587485080516</c:v>
                  </c:pt>
                  <c:pt idx="179">
                    <c:v>0.31622738188451344</c:v>
                  </c:pt>
                  <c:pt idx="180">
                    <c:v>0.31734426383763026</c:v>
                  </c:pt>
                  <c:pt idx="181">
                    <c:v>0.34530380060603166</c:v>
                  </c:pt>
                  <c:pt idx="182">
                    <c:v>0.34398389264052337</c:v>
                  </c:pt>
                  <c:pt idx="183">
                    <c:v>0.31969558050446201</c:v>
                  </c:pt>
                  <c:pt idx="184">
                    <c:v>0.33227114909866073</c:v>
                  </c:pt>
                  <c:pt idx="185">
                    <c:v>0.32132467077432209</c:v>
                  </c:pt>
                  <c:pt idx="186">
                    <c:v>0.30118383358034662</c:v>
                  </c:pt>
                  <c:pt idx="187">
                    <c:v>0.34749783414472712</c:v>
                  </c:pt>
                  <c:pt idx="188">
                    <c:v>0.31655422459762644</c:v>
                  </c:pt>
                  <c:pt idx="189">
                    <c:v>0.28985578740523316</c:v>
                  </c:pt>
                  <c:pt idx="190">
                    <c:v>0.32798524266627627</c:v>
                  </c:pt>
                  <c:pt idx="191">
                    <c:v>0.3333786203512823</c:v>
                  </c:pt>
                  <c:pt idx="192">
                    <c:v>0.36887555682364509</c:v>
                  </c:pt>
                  <c:pt idx="193">
                    <c:v>0.37732948173228842</c:v>
                  </c:pt>
                  <c:pt idx="194">
                    <c:v>0.3519737143957391</c:v>
                  </c:pt>
                  <c:pt idx="195">
                    <c:v>0.28356199648075153</c:v>
                  </c:pt>
                  <c:pt idx="196">
                    <c:v>0.25059826214674635</c:v>
                  </c:pt>
                  <c:pt idx="197">
                    <c:v>0.31507917467000479</c:v>
                  </c:pt>
                  <c:pt idx="198">
                    <c:v>0.34381962480820033</c:v>
                  </c:pt>
                  <c:pt idx="199">
                    <c:v>0.2987357579093875</c:v>
                  </c:pt>
                  <c:pt idx="200">
                    <c:v>0.31721529452396985</c:v>
                  </c:pt>
                  <c:pt idx="201">
                    <c:v>0.33554675094419728</c:v>
                  </c:pt>
                  <c:pt idx="202">
                    <c:v>0.33463319307021094</c:v>
                  </c:pt>
                  <c:pt idx="203">
                    <c:v>0.31735384109514747</c:v>
                  </c:pt>
                  <c:pt idx="204">
                    <c:v>0.3176915395570008</c:v>
                  </c:pt>
                  <c:pt idx="205">
                    <c:v>0.27264693006832785</c:v>
                  </c:pt>
                  <c:pt idx="206">
                    <c:v>0.27235675049098917</c:v>
                  </c:pt>
                  <c:pt idx="207">
                    <c:v>0.35097199253927686</c:v>
                  </c:pt>
                  <c:pt idx="208">
                    <c:v>0.30685884932310309</c:v>
                  </c:pt>
                  <c:pt idx="209">
                    <c:v>0.35014992660898209</c:v>
                  </c:pt>
                  <c:pt idx="210">
                    <c:v>0.32455998323939089</c:v>
                  </c:pt>
                  <c:pt idx="211">
                    <c:v>0.38086248030562986</c:v>
                  </c:pt>
                  <c:pt idx="212">
                    <c:v>0.30278456643197338</c:v>
                  </c:pt>
                  <c:pt idx="213">
                    <c:v>0.28028744349014351</c:v>
                  </c:pt>
                  <c:pt idx="214">
                    <c:v>0.34285570775969854</c:v>
                  </c:pt>
                  <c:pt idx="215">
                    <c:v>0.35645228834386511</c:v>
                  </c:pt>
                  <c:pt idx="216">
                    <c:v>0.31901335949879195</c:v>
                  </c:pt>
                  <c:pt idx="217">
                    <c:v>0.32138028969284482</c:v>
                  </c:pt>
                  <c:pt idx="218">
                    <c:v>0.26009358618826001</c:v>
                  </c:pt>
                  <c:pt idx="219">
                    <c:v>0.32721183368070544</c:v>
                  </c:pt>
                  <c:pt idx="220">
                    <c:v>0.29147543465230169</c:v>
                  </c:pt>
                  <c:pt idx="221">
                    <c:v>0.3343199094711593</c:v>
                  </c:pt>
                  <c:pt idx="222">
                    <c:v>0.29912390761252222</c:v>
                  </c:pt>
                  <c:pt idx="223">
                    <c:v>0.29362231796252919</c:v>
                  </c:pt>
                  <c:pt idx="224">
                    <c:v>0.30626319123104734</c:v>
                  </c:pt>
                  <c:pt idx="225">
                    <c:v>0.33187354422241472</c:v>
                  </c:pt>
                  <c:pt idx="226">
                    <c:v>0.35128848781082406</c:v>
                  </c:pt>
                  <c:pt idx="227">
                    <c:v>0.32045078827362627</c:v>
                  </c:pt>
                  <c:pt idx="228">
                    <c:v>0.29308108554842655</c:v>
                  </c:pt>
                  <c:pt idx="229">
                    <c:v>0.30072863449553761</c:v>
                  </c:pt>
                  <c:pt idx="230">
                    <c:v>0.2893560098713383</c:v>
                  </c:pt>
                  <c:pt idx="231">
                    <c:v>0.31322715737346407</c:v>
                  </c:pt>
                  <c:pt idx="232">
                    <c:v>0.32738921058966436</c:v>
                  </c:pt>
                  <c:pt idx="233">
                    <c:v>0.33650966690630013</c:v>
                  </c:pt>
                  <c:pt idx="234">
                    <c:v>0.30688909160410377</c:v>
                  </c:pt>
                  <c:pt idx="235">
                    <c:v>0.3185467889477836</c:v>
                  </c:pt>
                  <c:pt idx="236">
                    <c:v>0.32850655633612513</c:v>
                  </c:pt>
                  <c:pt idx="237">
                    <c:v>0.28315941635950942</c:v>
                  </c:pt>
                  <c:pt idx="238">
                    <c:v>0.30816329546403876</c:v>
                  </c:pt>
                  <c:pt idx="239">
                    <c:v>0.27164891164336202</c:v>
                  </c:pt>
                  <c:pt idx="240">
                    <c:v>0.31456097137304406</c:v>
                  </c:pt>
                  <c:pt idx="241">
                    <c:v>0.27443021051549299</c:v>
                  </c:pt>
                  <c:pt idx="242">
                    <c:v>0.3037319170736566</c:v>
                  </c:pt>
                  <c:pt idx="243">
                    <c:v>0.33827421925009404</c:v>
                  </c:pt>
                  <c:pt idx="244">
                    <c:v>0.28708556697621707</c:v>
                  </c:pt>
                  <c:pt idx="245">
                    <c:v>0.28895848845960881</c:v>
                  </c:pt>
                  <c:pt idx="246">
                    <c:v>0.27780651092466657</c:v>
                  </c:pt>
                  <c:pt idx="247">
                    <c:v>0.3227931552950532</c:v>
                  </c:pt>
                  <c:pt idx="248">
                    <c:v>0.33064325598179772</c:v>
                  </c:pt>
                  <c:pt idx="249">
                    <c:v>0.34046037035974031</c:v>
                  </c:pt>
                  <c:pt idx="250">
                    <c:v>0.31922349572769093</c:v>
                  </c:pt>
                  <c:pt idx="251">
                    <c:v>0.30990341594411147</c:v>
                  </c:pt>
                  <c:pt idx="252">
                    <c:v>0.32295541886822771</c:v>
                  </c:pt>
                  <c:pt idx="253">
                    <c:v>0.38366948367177511</c:v>
                  </c:pt>
                  <c:pt idx="254">
                    <c:v>0.26107751325436906</c:v>
                  </c:pt>
                  <c:pt idx="255">
                    <c:v>0.35002393519386132</c:v>
                  </c:pt>
                  <c:pt idx="256">
                    <c:v>0.24481961864934726</c:v>
                  </c:pt>
                  <c:pt idx="257">
                    <c:v>0.27798902541872428</c:v>
                  </c:pt>
                  <c:pt idx="258">
                    <c:v>0.23833614541318607</c:v>
                  </c:pt>
                  <c:pt idx="259">
                    <c:v>0.28863339476840183</c:v>
                  </c:pt>
                  <c:pt idx="260">
                    <c:v>0.31653180339674564</c:v>
                  </c:pt>
                  <c:pt idx="261">
                    <c:v>0.27306263564254224</c:v>
                  </c:pt>
                  <c:pt idx="262">
                    <c:v>0.27685295057710457</c:v>
                  </c:pt>
                  <c:pt idx="263">
                    <c:v>0.31233465433016955</c:v>
                  </c:pt>
                  <c:pt idx="264">
                    <c:v>0.28121062126039259</c:v>
                  </c:pt>
                  <c:pt idx="265">
                    <c:v>0.28685042592638871</c:v>
                  </c:pt>
                  <c:pt idx="266">
                    <c:v>0.28198550176967435</c:v>
                  </c:pt>
                  <c:pt idx="267">
                    <c:v>0.29800583658303353</c:v>
                  </c:pt>
                  <c:pt idx="268">
                    <c:v>0.28020724805811859</c:v>
                  </c:pt>
                  <c:pt idx="269">
                    <c:v>0.26799861478240011</c:v>
                  </c:pt>
                  <c:pt idx="270">
                    <c:v>0.28672190139608267</c:v>
                  </c:pt>
                  <c:pt idx="271">
                    <c:v>0.30857673897918603</c:v>
                  </c:pt>
                  <c:pt idx="272">
                    <c:v>0.32953273937961597</c:v>
                  </c:pt>
                  <c:pt idx="273">
                    <c:v>0.34344109446321941</c:v>
                  </c:pt>
                  <c:pt idx="274">
                    <c:v>0.29762098636498507</c:v>
                  </c:pt>
                  <c:pt idx="275">
                    <c:v>0.24710249311049828</c:v>
                  </c:pt>
                  <c:pt idx="276">
                    <c:v>0.26973771765052412</c:v>
                  </c:pt>
                  <c:pt idx="277">
                    <c:v>0.3780208293072076</c:v>
                  </c:pt>
                  <c:pt idx="278">
                    <c:v>0.3147550611581546</c:v>
                  </c:pt>
                  <c:pt idx="279">
                    <c:v>0.28142615877691723</c:v>
                  </c:pt>
                  <c:pt idx="280">
                    <c:v>0.29294123259839644</c:v>
                  </c:pt>
                  <c:pt idx="281">
                    <c:v>0.30833401611999756</c:v>
                  </c:pt>
                  <c:pt idx="282">
                    <c:v>0.3108158334745621</c:v>
                  </c:pt>
                  <c:pt idx="283">
                    <c:v>0.28290501158503273</c:v>
                  </c:pt>
                  <c:pt idx="284">
                    <c:v>0.26483961094619218</c:v>
                  </c:pt>
                  <c:pt idx="285">
                    <c:v>0.26264573265281183</c:v>
                  </c:pt>
                  <c:pt idx="286">
                    <c:v>0.34587830673609626</c:v>
                  </c:pt>
                  <c:pt idx="287">
                    <c:v>0.33037184968577116</c:v>
                  </c:pt>
                  <c:pt idx="288">
                    <c:v>0.32754307125482379</c:v>
                  </c:pt>
                  <c:pt idx="289">
                    <c:v>0.29130243991979959</c:v>
                  </c:pt>
                  <c:pt idx="290">
                    <c:v>0.29289847002207003</c:v>
                  </c:pt>
                  <c:pt idx="291">
                    <c:v>0.26945285687586362</c:v>
                  </c:pt>
                  <c:pt idx="292">
                    <c:v>0.34441869852211254</c:v>
                  </c:pt>
                  <c:pt idx="293">
                    <c:v>0.33600597510902125</c:v>
                  </c:pt>
                  <c:pt idx="294">
                    <c:v>0.3060361348173582</c:v>
                  </c:pt>
                  <c:pt idx="295">
                    <c:v>0.24722352179903864</c:v>
                  </c:pt>
                  <c:pt idx="296">
                    <c:v>0.30770526922501656</c:v>
                  </c:pt>
                  <c:pt idx="297">
                    <c:v>0.28304071626805505</c:v>
                  </c:pt>
                  <c:pt idx="298">
                    <c:v>0.36626793060197543</c:v>
                  </c:pt>
                  <c:pt idx="299">
                    <c:v>0.30089779650256326</c:v>
                  </c:pt>
                  <c:pt idx="300">
                    <c:v>0.28328896468870796</c:v>
                  </c:pt>
                  <c:pt idx="301">
                    <c:v>0.29576712687620998</c:v>
                  </c:pt>
                  <c:pt idx="302">
                    <c:v>0.27443066525197818</c:v>
                  </c:pt>
                  <c:pt idx="303">
                    <c:v>0.29449705223568379</c:v>
                  </c:pt>
                  <c:pt idx="304">
                    <c:v>0.31115264000927989</c:v>
                  </c:pt>
                  <c:pt idx="305">
                    <c:v>0.30937860012462015</c:v>
                  </c:pt>
                  <c:pt idx="306">
                    <c:v>0.26792409827007208</c:v>
                  </c:pt>
                  <c:pt idx="307">
                    <c:v>0.24179886161555902</c:v>
                  </c:pt>
                  <c:pt idx="308">
                    <c:v>0.28486080608363185</c:v>
                  </c:pt>
                  <c:pt idx="309">
                    <c:v>0.30445450782367467</c:v>
                  </c:pt>
                  <c:pt idx="310">
                    <c:v>0.32407023016800984</c:v>
                  </c:pt>
                  <c:pt idx="311">
                    <c:v>0.24885704210851134</c:v>
                  </c:pt>
                  <c:pt idx="312">
                    <c:v>0.27534487170465832</c:v>
                  </c:pt>
                  <c:pt idx="313">
                    <c:v>0.30274721523019094</c:v>
                  </c:pt>
                  <c:pt idx="314">
                    <c:v>0.26079488026646169</c:v>
                  </c:pt>
                  <c:pt idx="315">
                    <c:v>0.26756313903811246</c:v>
                  </c:pt>
                  <c:pt idx="316">
                    <c:v>0.26045152954502487</c:v>
                  </c:pt>
                  <c:pt idx="317">
                    <c:v>0.30327876219156241</c:v>
                  </c:pt>
                  <c:pt idx="318">
                    <c:v>0.27219629962904118</c:v>
                  </c:pt>
                  <c:pt idx="319">
                    <c:v>0.33339182291514874</c:v>
                  </c:pt>
                  <c:pt idx="320">
                    <c:v>0.28926086779506932</c:v>
                  </c:pt>
                  <c:pt idx="321">
                    <c:v>0.29534323547469954</c:v>
                  </c:pt>
                  <c:pt idx="322">
                    <c:v>0.26581399607493211</c:v>
                  </c:pt>
                  <c:pt idx="323">
                    <c:v>0.2784682310557075</c:v>
                  </c:pt>
                  <c:pt idx="324">
                    <c:v>0.27309096523796744</c:v>
                  </c:pt>
                  <c:pt idx="325">
                    <c:v>0.28001013822248405</c:v>
                  </c:pt>
                  <c:pt idx="326">
                    <c:v>0.30830215014146545</c:v>
                  </c:pt>
                  <c:pt idx="327">
                    <c:v>0.25197343746192402</c:v>
                  </c:pt>
                  <c:pt idx="328">
                    <c:v>0.35700354030291276</c:v>
                  </c:pt>
                  <c:pt idx="329">
                    <c:v>0.26730510166126814</c:v>
                  </c:pt>
                  <c:pt idx="330">
                    <c:v>0.25880029335741045</c:v>
                  </c:pt>
                  <c:pt idx="331">
                    <c:v>0.31047300497835345</c:v>
                  </c:pt>
                  <c:pt idx="332">
                    <c:v>0.25913049929635318</c:v>
                  </c:pt>
                  <c:pt idx="333">
                    <c:v>0.31639508916988252</c:v>
                  </c:pt>
                  <c:pt idx="334">
                    <c:v>0.25385818793899739</c:v>
                  </c:pt>
                  <c:pt idx="335">
                    <c:v>0.25313518864981222</c:v>
                  </c:pt>
                  <c:pt idx="336">
                    <c:v>0.2544896235621118</c:v>
                  </c:pt>
                  <c:pt idx="337">
                    <c:v>0.28967976410610397</c:v>
                  </c:pt>
                  <c:pt idx="338">
                    <c:v>0.27854886799713013</c:v>
                  </c:pt>
                  <c:pt idx="339">
                    <c:v>0.2826625309055969</c:v>
                  </c:pt>
                  <c:pt idx="340">
                    <c:v>0.31462861709302287</c:v>
                  </c:pt>
                  <c:pt idx="341">
                    <c:v>0.26622603724928284</c:v>
                  </c:pt>
                  <c:pt idx="342">
                    <c:v>0.31412227393740433</c:v>
                  </c:pt>
                  <c:pt idx="343">
                    <c:v>0.28274824340396926</c:v>
                  </c:pt>
                  <c:pt idx="344">
                    <c:v>0.30574870192088976</c:v>
                  </c:pt>
                  <c:pt idx="345">
                    <c:v>0.31095047425094535</c:v>
                  </c:pt>
                  <c:pt idx="346">
                    <c:v>0.29449657383466166</c:v>
                  </c:pt>
                  <c:pt idx="347">
                    <c:v>0.22785104681730528</c:v>
                  </c:pt>
                  <c:pt idx="348">
                    <c:v>0.27617277840034316</c:v>
                  </c:pt>
                  <c:pt idx="349">
                    <c:v>0.24411685802709554</c:v>
                  </c:pt>
                  <c:pt idx="350">
                    <c:v>0.26148352650598838</c:v>
                  </c:pt>
                  <c:pt idx="351">
                    <c:v>0.28936891642222357</c:v>
                  </c:pt>
                  <c:pt idx="352">
                    <c:v>0.27579405355419961</c:v>
                  </c:pt>
                  <c:pt idx="353">
                    <c:v>0.33495766066323862</c:v>
                  </c:pt>
                  <c:pt idx="354">
                    <c:v>0.26758222215182814</c:v>
                  </c:pt>
                  <c:pt idx="355">
                    <c:v>0.28392379296832143</c:v>
                  </c:pt>
                  <c:pt idx="356">
                    <c:v>0.26033291804391778</c:v>
                  </c:pt>
                  <c:pt idx="357">
                    <c:v>0.30287830531873267</c:v>
                  </c:pt>
                  <c:pt idx="358">
                    <c:v>0.27612981955985039</c:v>
                  </c:pt>
                  <c:pt idx="359">
                    <c:v>0.26609925641711363</c:v>
                  </c:pt>
                  <c:pt idx="360">
                    <c:v>0.25962385128660009</c:v>
                  </c:pt>
                  <c:pt idx="361">
                    <c:v>0.28288530605137802</c:v>
                  </c:pt>
                  <c:pt idx="362">
                    <c:v>0.27915137675223628</c:v>
                  </c:pt>
                  <c:pt idx="363">
                    <c:v>0.25483223220906892</c:v>
                  </c:pt>
                  <c:pt idx="364">
                    <c:v>0.28853195488118594</c:v>
                  </c:pt>
                  <c:pt idx="365">
                    <c:v>0.28544492564382518</c:v>
                  </c:pt>
                  <c:pt idx="366">
                    <c:v>0.3535907587970385</c:v>
                  </c:pt>
                  <c:pt idx="367">
                    <c:v>0.29562086768215856</c:v>
                  </c:pt>
                  <c:pt idx="368">
                    <c:v>0.27284830127166015</c:v>
                  </c:pt>
                  <c:pt idx="369">
                    <c:v>0.27583415566889236</c:v>
                  </c:pt>
                  <c:pt idx="370">
                    <c:v>0.28813953058460617</c:v>
                  </c:pt>
                  <c:pt idx="371">
                    <c:v>0.27054545476888442</c:v>
                  </c:pt>
                  <c:pt idx="372">
                    <c:v>0.3389184876464606</c:v>
                  </c:pt>
                  <c:pt idx="373">
                    <c:v>0.28743597968530787</c:v>
                  </c:pt>
                  <c:pt idx="374">
                    <c:v>0.29683050424880031</c:v>
                  </c:pt>
                  <c:pt idx="375">
                    <c:v>0.2917362227112093</c:v>
                  </c:pt>
                  <c:pt idx="376">
                    <c:v>0.23318255201212382</c:v>
                  </c:pt>
                  <c:pt idx="377">
                    <c:v>0.26911815635752689</c:v>
                  </c:pt>
                  <c:pt idx="378">
                    <c:v>0.31000861541430241</c:v>
                  </c:pt>
                  <c:pt idx="379">
                    <c:v>0.25719257369725523</c:v>
                  </c:pt>
                  <c:pt idx="380">
                    <c:v>0.26651225554825331</c:v>
                  </c:pt>
                  <c:pt idx="381">
                    <c:v>0.23460747202811941</c:v>
                  </c:pt>
                  <c:pt idx="382">
                    <c:v>0.30276562303255322</c:v>
                  </c:pt>
                  <c:pt idx="383">
                    <c:v>0.29550660960802633</c:v>
                  </c:pt>
                  <c:pt idx="384">
                    <c:v>0.26470815609326825</c:v>
                  </c:pt>
                  <c:pt idx="385">
                    <c:v>0.27920795651355473</c:v>
                  </c:pt>
                  <c:pt idx="386">
                    <c:v>0.29980797447314805</c:v>
                  </c:pt>
                  <c:pt idx="387">
                    <c:v>0.26474490770753878</c:v>
                  </c:pt>
                  <c:pt idx="388">
                    <c:v>0.27311896722790807</c:v>
                  </c:pt>
                  <c:pt idx="389">
                    <c:v>0.2786402190587231</c:v>
                  </c:pt>
                  <c:pt idx="390">
                    <c:v>0.27839688020030667</c:v>
                  </c:pt>
                  <c:pt idx="391">
                    <c:v>0.26465138025013718</c:v>
                  </c:pt>
                  <c:pt idx="392">
                    <c:v>0.27488758684411269</c:v>
                  </c:pt>
                  <c:pt idx="393">
                    <c:v>0.29952096249319377</c:v>
                  </c:pt>
                  <c:pt idx="394">
                    <c:v>0.23113851914754302</c:v>
                  </c:pt>
                  <c:pt idx="395">
                    <c:v>0.29836049977837453</c:v>
                  </c:pt>
                  <c:pt idx="396">
                    <c:v>0.26208747211537692</c:v>
                  </c:pt>
                  <c:pt idx="397">
                    <c:v>0.26184546430723354</c:v>
                  </c:pt>
                  <c:pt idx="398">
                    <c:v>0.31769669317232296</c:v>
                  </c:pt>
                  <c:pt idx="399">
                    <c:v>0.23438776849984189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minus"/>
            <c:errValType val="fixedVal"/>
            <c:noEndCap val="1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 7 A1, 100Hz'!$K$5:$K$404</c:f>
              <c:numCache>
                <c:formatCode>General</c:formatCode>
                <c:ptCount val="4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</c:numCache>
            </c:numRef>
          </c:xVal>
          <c:yVal>
            <c:numRef>
              <c:f>'Fig 7 A1, 100Hz'!$L$5:$L$404</c:f>
              <c:numCache>
                <c:formatCode>0.00</c:formatCode>
                <c:ptCount val="400"/>
                <c:pt idx="0">
                  <c:v>4.6117586837500006</c:v>
                </c:pt>
                <c:pt idx="1">
                  <c:v>8.5799686175000005</c:v>
                </c:pt>
                <c:pt idx="2">
                  <c:v>11.525209384583334</c:v>
                </c:pt>
                <c:pt idx="3">
                  <c:v>13.923129110000001</c:v>
                </c:pt>
                <c:pt idx="4">
                  <c:v>15.962425668750001</c:v>
                </c:pt>
                <c:pt idx="5">
                  <c:v>17.687861310833334</c:v>
                </c:pt>
                <c:pt idx="6">
                  <c:v>19.299619744583335</c:v>
                </c:pt>
                <c:pt idx="7">
                  <c:v>20.78549572</c:v>
                </c:pt>
                <c:pt idx="8">
                  <c:v>22.172455112083334</c:v>
                </c:pt>
                <c:pt idx="9">
                  <c:v>23.489154879166666</c:v>
                </c:pt>
                <c:pt idx="10">
                  <c:v>24.78752989625</c:v>
                </c:pt>
                <c:pt idx="11">
                  <c:v>25.974250371666667</c:v>
                </c:pt>
                <c:pt idx="12">
                  <c:v>27.131188013749998</c:v>
                </c:pt>
                <c:pt idx="13">
                  <c:v>28.263762114166664</c:v>
                </c:pt>
                <c:pt idx="14">
                  <c:v>29.339088672916663</c:v>
                </c:pt>
                <c:pt idx="15">
                  <c:v>30.36944402333333</c:v>
                </c:pt>
                <c:pt idx="16">
                  <c:v>31.434313457083331</c:v>
                </c:pt>
                <c:pt idx="17">
                  <c:v>32.518151640833331</c:v>
                </c:pt>
                <c:pt idx="18">
                  <c:v>33.487577949583333</c:v>
                </c:pt>
                <c:pt idx="19">
                  <c:v>34.429364591666669</c:v>
                </c:pt>
                <c:pt idx="20">
                  <c:v>35.391749983750003</c:v>
                </c:pt>
                <c:pt idx="21">
                  <c:v>36.347949750833337</c:v>
                </c:pt>
                <c:pt idx="22">
                  <c:v>37.318661976250006</c:v>
                </c:pt>
                <c:pt idx="23">
                  <c:v>38.226954993333337</c:v>
                </c:pt>
                <c:pt idx="24">
                  <c:v>39.172447052083335</c:v>
                </c:pt>
                <c:pt idx="25">
                  <c:v>40.151396485833338</c:v>
                </c:pt>
                <c:pt idx="26">
                  <c:v>41.089169294583336</c:v>
                </c:pt>
                <c:pt idx="27">
                  <c:v>42.055399311666669</c:v>
                </c:pt>
                <c:pt idx="28">
                  <c:v>42.954402307916666</c:v>
                </c:pt>
                <c:pt idx="29">
                  <c:v>43.85343353333333</c:v>
                </c:pt>
                <c:pt idx="30">
                  <c:v>44.845404050416661</c:v>
                </c:pt>
                <c:pt idx="31">
                  <c:v>45.791368046666662</c:v>
                </c:pt>
                <c:pt idx="32">
                  <c:v>46.729660730416661</c:v>
                </c:pt>
                <c:pt idx="33">
                  <c:v>47.588137955833325</c:v>
                </c:pt>
                <c:pt idx="34">
                  <c:v>48.507984764583327</c:v>
                </c:pt>
                <c:pt idx="35">
                  <c:v>49.438861698333326</c:v>
                </c:pt>
                <c:pt idx="36">
                  <c:v>50.38216646541666</c:v>
                </c:pt>
                <c:pt idx="37">
                  <c:v>51.310678690833328</c:v>
                </c:pt>
                <c:pt idx="38">
                  <c:v>52.220887166249994</c:v>
                </c:pt>
                <c:pt idx="39">
                  <c:v>53.101825391666658</c:v>
                </c:pt>
                <c:pt idx="40">
                  <c:v>54.013184492083326</c:v>
                </c:pt>
                <c:pt idx="41">
                  <c:v>54.961074759166657</c:v>
                </c:pt>
                <c:pt idx="42">
                  <c:v>55.874719067916658</c:v>
                </c:pt>
                <c:pt idx="43">
                  <c:v>56.777313459999988</c:v>
                </c:pt>
                <c:pt idx="44">
                  <c:v>57.728277185416651</c:v>
                </c:pt>
                <c:pt idx="45">
                  <c:v>58.622052369166653</c:v>
                </c:pt>
                <c:pt idx="46">
                  <c:v>59.478479386249987</c:v>
                </c:pt>
                <c:pt idx="47">
                  <c:v>60.431738111666654</c:v>
                </c:pt>
                <c:pt idx="48">
                  <c:v>61.286663545416651</c:v>
                </c:pt>
                <c:pt idx="49">
                  <c:v>62.215544812499985</c:v>
                </c:pt>
                <c:pt idx="50">
                  <c:v>63.065546037916654</c:v>
                </c:pt>
                <c:pt idx="51">
                  <c:v>63.995537096666652</c:v>
                </c:pt>
                <c:pt idx="52">
                  <c:v>64.903652322083317</c:v>
                </c:pt>
                <c:pt idx="53">
                  <c:v>65.73926963083332</c:v>
                </c:pt>
                <c:pt idx="54">
                  <c:v>66.686005231249993</c:v>
                </c:pt>
                <c:pt idx="55">
                  <c:v>67.574599623333327</c:v>
                </c:pt>
                <c:pt idx="56">
                  <c:v>68.433311390416662</c:v>
                </c:pt>
                <c:pt idx="57">
                  <c:v>69.299225449166656</c:v>
                </c:pt>
                <c:pt idx="58">
                  <c:v>70.226761757916663</c:v>
                </c:pt>
                <c:pt idx="59">
                  <c:v>71.060430483333334</c:v>
                </c:pt>
                <c:pt idx="60">
                  <c:v>71.938576208750007</c:v>
                </c:pt>
                <c:pt idx="61">
                  <c:v>72.824284975833336</c:v>
                </c:pt>
                <c:pt idx="62">
                  <c:v>73.711027034583338</c:v>
                </c:pt>
                <c:pt idx="63">
                  <c:v>74.573500614166676</c:v>
                </c:pt>
                <c:pt idx="64">
                  <c:v>75.461401256250014</c:v>
                </c:pt>
                <c:pt idx="65">
                  <c:v>76.33380394000001</c:v>
                </c:pt>
                <c:pt idx="66">
                  <c:v>77.205874165416674</c:v>
                </c:pt>
                <c:pt idx="67">
                  <c:v>78.078769390833344</c:v>
                </c:pt>
                <c:pt idx="68">
                  <c:v>78.97438565791667</c:v>
                </c:pt>
                <c:pt idx="69">
                  <c:v>79.843166466666673</c:v>
                </c:pt>
                <c:pt idx="70">
                  <c:v>80.681065608750004</c:v>
                </c:pt>
                <c:pt idx="71">
                  <c:v>81.521909667499997</c:v>
                </c:pt>
                <c:pt idx="72">
                  <c:v>82.389918351250003</c:v>
                </c:pt>
                <c:pt idx="73">
                  <c:v>83.238932243333338</c:v>
                </c:pt>
                <c:pt idx="74">
                  <c:v>84.085610427083338</c:v>
                </c:pt>
                <c:pt idx="75">
                  <c:v>84.875276381666666</c:v>
                </c:pt>
                <c:pt idx="76">
                  <c:v>85.703707232083332</c:v>
                </c:pt>
                <c:pt idx="77">
                  <c:v>86.588528040833339</c:v>
                </c:pt>
                <c:pt idx="78">
                  <c:v>87.485652766249999</c:v>
                </c:pt>
                <c:pt idx="79">
                  <c:v>88.335468074999994</c:v>
                </c:pt>
                <c:pt idx="80">
                  <c:v>89.191192237916667</c:v>
                </c:pt>
                <c:pt idx="81">
                  <c:v>90.04066396333333</c:v>
                </c:pt>
                <c:pt idx="82">
                  <c:v>90.917809230416665</c:v>
                </c:pt>
                <c:pt idx="83">
                  <c:v>91.67557491416666</c:v>
                </c:pt>
                <c:pt idx="84">
                  <c:v>92.450902368749993</c:v>
                </c:pt>
                <c:pt idx="85">
                  <c:v>93.323663385833328</c:v>
                </c:pt>
                <c:pt idx="86">
                  <c:v>94.172990944583333</c:v>
                </c:pt>
                <c:pt idx="87">
                  <c:v>95.032712961666661</c:v>
                </c:pt>
                <c:pt idx="88">
                  <c:v>95.848417478749994</c:v>
                </c:pt>
                <c:pt idx="89">
                  <c:v>96.694607954166656</c:v>
                </c:pt>
                <c:pt idx="90">
                  <c:v>97.502720137916654</c:v>
                </c:pt>
                <c:pt idx="91">
                  <c:v>98.318485696666656</c:v>
                </c:pt>
                <c:pt idx="92">
                  <c:v>99.117209047083321</c:v>
                </c:pt>
                <c:pt idx="93">
                  <c:v>99.945774439166655</c:v>
                </c:pt>
                <c:pt idx="94">
                  <c:v>100.80387933124999</c:v>
                </c:pt>
                <c:pt idx="95">
                  <c:v>101.65286824416665</c:v>
                </c:pt>
                <c:pt idx="96">
                  <c:v>102.43664719874999</c:v>
                </c:pt>
                <c:pt idx="97">
                  <c:v>103.30903096583333</c:v>
                </c:pt>
                <c:pt idx="98">
                  <c:v>104.13917598291667</c:v>
                </c:pt>
                <c:pt idx="99">
                  <c:v>104.97022466666667</c:v>
                </c:pt>
                <c:pt idx="100">
                  <c:v>105.75583045458333</c:v>
                </c:pt>
                <c:pt idx="101">
                  <c:v>106.56324878416666</c:v>
                </c:pt>
                <c:pt idx="102">
                  <c:v>107.38891067624999</c:v>
                </c:pt>
                <c:pt idx="103">
                  <c:v>108.22155827666666</c:v>
                </c:pt>
                <c:pt idx="104">
                  <c:v>108.99441137708332</c:v>
                </c:pt>
                <c:pt idx="105">
                  <c:v>109.79118626916666</c:v>
                </c:pt>
                <c:pt idx="106">
                  <c:v>110.59501532791666</c:v>
                </c:pt>
                <c:pt idx="107">
                  <c:v>111.37545009499999</c:v>
                </c:pt>
                <c:pt idx="108">
                  <c:v>112.22298838291665</c:v>
                </c:pt>
                <c:pt idx="109">
                  <c:v>113.00982123333333</c:v>
                </c:pt>
                <c:pt idx="110">
                  <c:v>113.79444079208332</c:v>
                </c:pt>
                <c:pt idx="111">
                  <c:v>114.55470160083333</c:v>
                </c:pt>
                <c:pt idx="112">
                  <c:v>115.35235436791666</c:v>
                </c:pt>
                <c:pt idx="113">
                  <c:v>116.16826346833332</c:v>
                </c:pt>
                <c:pt idx="114">
                  <c:v>116.98442917291665</c:v>
                </c:pt>
                <c:pt idx="115">
                  <c:v>117.78783602333331</c:v>
                </c:pt>
                <c:pt idx="116">
                  <c:v>118.58345849874998</c:v>
                </c:pt>
                <c:pt idx="117">
                  <c:v>119.36777614083331</c:v>
                </c:pt>
                <c:pt idx="118">
                  <c:v>120.11733861624998</c:v>
                </c:pt>
                <c:pt idx="119">
                  <c:v>120.89292063333332</c:v>
                </c:pt>
                <c:pt idx="120">
                  <c:v>121.64602137958332</c:v>
                </c:pt>
                <c:pt idx="121">
                  <c:v>122.43666625083331</c:v>
                </c:pt>
                <c:pt idx="122">
                  <c:v>123.33025018458331</c:v>
                </c:pt>
                <c:pt idx="123">
                  <c:v>124.13608940999997</c:v>
                </c:pt>
                <c:pt idx="124">
                  <c:v>124.87216544791663</c:v>
                </c:pt>
                <c:pt idx="125">
                  <c:v>125.63362015249996</c:v>
                </c:pt>
                <c:pt idx="126">
                  <c:v>126.3568784195833</c:v>
                </c:pt>
                <c:pt idx="127">
                  <c:v>127.12749720749996</c:v>
                </c:pt>
                <c:pt idx="128">
                  <c:v>127.90361197458328</c:v>
                </c:pt>
                <c:pt idx="129">
                  <c:v>128.69648378333329</c:v>
                </c:pt>
                <c:pt idx="130">
                  <c:v>129.45186538374995</c:v>
                </c:pt>
                <c:pt idx="131">
                  <c:v>130.21613340083329</c:v>
                </c:pt>
                <c:pt idx="132">
                  <c:v>131.01334900124996</c:v>
                </c:pt>
                <c:pt idx="133">
                  <c:v>131.77887935166663</c:v>
                </c:pt>
                <c:pt idx="134">
                  <c:v>132.54424849374996</c:v>
                </c:pt>
                <c:pt idx="135">
                  <c:v>133.32391334416664</c:v>
                </c:pt>
                <c:pt idx="136">
                  <c:v>134.11507815291665</c:v>
                </c:pt>
                <c:pt idx="137">
                  <c:v>134.90263035749999</c:v>
                </c:pt>
                <c:pt idx="138">
                  <c:v>135.64322220791666</c:v>
                </c:pt>
                <c:pt idx="139">
                  <c:v>136.43686091250001</c:v>
                </c:pt>
                <c:pt idx="140">
                  <c:v>137.18702340875001</c:v>
                </c:pt>
                <c:pt idx="141">
                  <c:v>137.91179563416668</c:v>
                </c:pt>
                <c:pt idx="142">
                  <c:v>138.72418810958334</c:v>
                </c:pt>
                <c:pt idx="143">
                  <c:v>139.50626541833333</c:v>
                </c:pt>
                <c:pt idx="144">
                  <c:v>140.30238531041667</c:v>
                </c:pt>
                <c:pt idx="145">
                  <c:v>141.05702811916666</c:v>
                </c:pt>
                <c:pt idx="146">
                  <c:v>141.82758880291667</c:v>
                </c:pt>
                <c:pt idx="147">
                  <c:v>142.58093669499999</c:v>
                </c:pt>
                <c:pt idx="148">
                  <c:v>143.34551158708334</c:v>
                </c:pt>
                <c:pt idx="149">
                  <c:v>144.12385760416666</c:v>
                </c:pt>
                <c:pt idx="150">
                  <c:v>144.92192970458333</c:v>
                </c:pt>
                <c:pt idx="151">
                  <c:v>145.66772226333333</c:v>
                </c:pt>
                <c:pt idx="152">
                  <c:v>146.38328028041667</c:v>
                </c:pt>
                <c:pt idx="153">
                  <c:v>147.1209167975</c:v>
                </c:pt>
                <c:pt idx="154">
                  <c:v>147.87669414791668</c:v>
                </c:pt>
                <c:pt idx="155">
                  <c:v>148.62923129000001</c:v>
                </c:pt>
                <c:pt idx="156">
                  <c:v>149.43093093208333</c:v>
                </c:pt>
                <c:pt idx="157">
                  <c:v>150.20265124083332</c:v>
                </c:pt>
                <c:pt idx="158">
                  <c:v>150.93868246624999</c:v>
                </c:pt>
                <c:pt idx="159">
                  <c:v>151.71108927499998</c:v>
                </c:pt>
                <c:pt idx="160">
                  <c:v>152.50085241708331</c:v>
                </c:pt>
                <c:pt idx="161">
                  <c:v>153.28645389249996</c:v>
                </c:pt>
                <c:pt idx="162">
                  <c:v>154.04905532624997</c:v>
                </c:pt>
                <c:pt idx="163">
                  <c:v>154.75467798916662</c:v>
                </c:pt>
                <c:pt idx="164">
                  <c:v>155.50567140208329</c:v>
                </c:pt>
                <c:pt idx="165">
                  <c:v>156.26035125249996</c:v>
                </c:pt>
                <c:pt idx="166">
                  <c:v>156.97815779041662</c:v>
                </c:pt>
                <c:pt idx="167">
                  <c:v>157.73478393249994</c:v>
                </c:pt>
                <c:pt idx="168">
                  <c:v>158.46906249124993</c:v>
                </c:pt>
                <c:pt idx="169">
                  <c:v>159.17403417499992</c:v>
                </c:pt>
                <c:pt idx="170">
                  <c:v>159.93110231708326</c:v>
                </c:pt>
                <c:pt idx="171">
                  <c:v>160.65993837583326</c:v>
                </c:pt>
                <c:pt idx="172">
                  <c:v>161.3539633929166</c:v>
                </c:pt>
                <c:pt idx="173">
                  <c:v>162.1141333891666</c:v>
                </c:pt>
                <c:pt idx="174">
                  <c:v>162.82852373958326</c:v>
                </c:pt>
                <c:pt idx="175">
                  <c:v>163.5893120066666</c:v>
                </c:pt>
                <c:pt idx="176">
                  <c:v>164.2915109404166</c:v>
                </c:pt>
                <c:pt idx="177">
                  <c:v>164.99594401999994</c:v>
                </c:pt>
                <c:pt idx="178">
                  <c:v>165.71259805791661</c:v>
                </c:pt>
                <c:pt idx="179">
                  <c:v>166.46726107499995</c:v>
                </c:pt>
                <c:pt idx="180">
                  <c:v>167.20107648791662</c:v>
                </c:pt>
                <c:pt idx="181">
                  <c:v>167.9616454633333</c:v>
                </c:pt>
                <c:pt idx="182">
                  <c:v>168.76064964708328</c:v>
                </c:pt>
                <c:pt idx="183">
                  <c:v>169.4930404558333</c:v>
                </c:pt>
                <c:pt idx="184">
                  <c:v>170.22918355624995</c:v>
                </c:pt>
                <c:pt idx="185">
                  <c:v>170.94681469833327</c:v>
                </c:pt>
                <c:pt idx="186">
                  <c:v>171.65017746541659</c:v>
                </c:pt>
                <c:pt idx="187">
                  <c:v>172.38425260749992</c:v>
                </c:pt>
                <c:pt idx="188">
                  <c:v>173.06194289541659</c:v>
                </c:pt>
                <c:pt idx="189">
                  <c:v>173.75563043333327</c:v>
                </c:pt>
                <c:pt idx="190">
                  <c:v>174.48184774208326</c:v>
                </c:pt>
                <c:pt idx="191">
                  <c:v>175.2672273841666</c:v>
                </c:pt>
                <c:pt idx="192">
                  <c:v>176.06787098458327</c:v>
                </c:pt>
                <c:pt idx="193">
                  <c:v>176.84724075166659</c:v>
                </c:pt>
                <c:pt idx="194">
                  <c:v>177.59150426874993</c:v>
                </c:pt>
                <c:pt idx="195">
                  <c:v>178.31848891083325</c:v>
                </c:pt>
                <c:pt idx="196">
                  <c:v>179.00258532374991</c:v>
                </c:pt>
                <c:pt idx="197">
                  <c:v>179.75978354916657</c:v>
                </c:pt>
                <c:pt idx="198">
                  <c:v>180.46613423291657</c:v>
                </c:pt>
                <c:pt idx="199">
                  <c:v>181.18273983333324</c:v>
                </c:pt>
                <c:pt idx="200">
                  <c:v>181.8871329962499</c:v>
                </c:pt>
                <c:pt idx="201">
                  <c:v>182.62325390916658</c:v>
                </c:pt>
                <c:pt idx="202">
                  <c:v>183.34579375958324</c:v>
                </c:pt>
                <c:pt idx="203">
                  <c:v>184.07234333916657</c:v>
                </c:pt>
                <c:pt idx="204">
                  <c:v>184.78933183541656</c:v>
                </c:pt>
                <c:pt idx="205">
                  <c:v>185.47997114416657</c:v>
                </c:pt>
                <c:pt idx="206">
                  <c:v>186.18553911958324</c:v>
                </c:pt>
                <c:pt idx="207">
                  <c:v>186.87672330333325</c:v>
                </c:pt>
                <c:pt idx="208">
                  <c:v>187.60849152874991</c:v>
                </c:pt>
                <c:pt idx="209">
                  <c:v>188.31809298333323</c:v>
                </c:pt>
                <c:pt idx="210">
                  <c:v>189.01288052124988</c:v>
                </c:pt>
                <c:pt idx="211">
                  <c:v>189.80075570499989</c:v>
                </c:pt>
                <c:pt idx="212">
                  <c:v>190.53647705541655</c:v>
                </c:pt>
                <c:pt idx="213">
                  <c:v>191.22387044749988</c:v>
                </c:pt>
                <c:pt idx="214">
                  <c:v>191.95813804791655</c:v>
                </c:pt>
                <c:pt idx="215">
                  <c:v>192.69199054416654</c:v>
                </c:pt>
                <c:pt idx="216">
                  <c:v>193.37702701958321</c:v>
                </c:pt>
                <c:pt idx="217">
                  <c:v>194.05242780749987</c:v>
                </c:pt>
                <c:pt idx="218">
                  <c:v>194.77782840791653</c:v>
                </c:pt>
                <c:pt idx="219">
                  <c:v>195.50863350833319</c:v>
                </c:pt>
                <c:pt idx="220">
                  <c:v>196.24143652541653</c:v>
                </c:pt>
                <c:pt idx="221">
                  <c:v>196.96869437583319</c:v>
                </c:pt>
                <c:pt idx="222">
                  <c:v>197.65994745541653</c:v>
                </c:pt>
                <c:pt idx="223">
                  <c:v>198.35605040999985</c:v>
                </c:pt>
                <c:pt idx="224">
                  <c:v>199.04897053124986</c:v>
                </c:pt>
                <c:pt idx="225">
                  <c:v>199.7395434233332</c:v>
                </c:pt>
                <c:pt idx="226">
                  <c:v>200.45701864874988</c:v>
                </c:pt>
                <c:pt idx="227">
                  <c:v>201.14586816583321</c:v>
                </c:pt>
                <c:pt idx="228">
                  <c:v>201.87437851624986</c:v>
                </c:pt>
                <c:pt idx="229">
                  <c:v>202.58302132499986</c:v>
                </c:pt>
                <c:pt idx="230">
                  <c:v>203.2569728420832</c:v>
                </c:pt>
                <c:pt idx="231">
                  <c:v>203.96745958833321</c:v>
                </c:pt>
                <c:pt idx="232">
                  <c:v>204.67633327208321</c:v>
                </c:pt>
                <c:pt idx="233">
                  <c:v>205.39037160166654</c:v>
                </c:pt>
                <c:pt idx="234">
                  <c:v>206.10660232708321</c:v>
                </c:pt>
                <c:pt idx="235">
                  <c:v>206.79519917749988</c:v>
                </c:pt>
                <c:pt idx="236">
                  <c:v>207.49844811124987</c:v>
                </c:pt>
                <c:pt idx="237">
                  <c:v>208.20884446166653</c:v>
                </c:pt>
                <c:pt idx="238">
                  <c:v>208.91884883291652</c:v>
                </c:pt>
                <c:pt idx="239">
                  <c:v>209.62139007916653</c:v>
                </c:pt>
                <c:pt idx="240">
                  <c:v>210.28414570041653</c:v>
                </c:pt>
                <c:pt idx="241">
                  <c:v>210.97248557166654</c:v>
                </c:pt>
                <c:pt idx="242">
                  <c:v>211.67013460958322</c:v>
                </c:pt>
                <c:pt idx="243">
                  <c:v>212.37427958499987</c:v>
                </c:pt>
                <c:pt idx="244">
                  <c:v>213.06795899791655</c:v>
                </c:pt>
                <c:pt idx="245">
                  <c:v>213.76655766083323</c:v>
                </c:pt>
                <c:pt idx="246">
                  <c:v>214.41877449041655</c:v>
                </c:pt>
                <c:pt idx="247">
                  <c:v>215.08013052833323</c:v>
                </c:pt>
                <c:pt idx="248">
                  <c:v>215.79556029541655</c:v>
                </c:pt>
                <c:pt idx="249">
                  <c:v>216.52525422916656</c:v>
                </c:pt>
                <c:pt idx="250">
                  <c:v>217.22027672541657</c:v>
                </c:pt>
                <c:pt idx="251">
                  <c:v>217.90299653416656</c:v>
                </c:pt>
                <c:pt idx="252">
                  <c:v>218.60559961374989</c:v>
                </c:pt>
                <c:pt idx="253">
                  <c:v>219.36043438083323</c:v>
                </c:pt>
                <c:pt idx="254">
                  <c:v>220.02884062708321</c:v>
                </c:pt>
                <c:pt idx="255">
                  <c:v>220.74040943583321</c:v>
                </c:pt>
                <c:pt idx="256">
                  <c:v>221.40228222374989</c:v>
                </c:pt>
                <c:pt idx="257">
                  <c:v>222.10435955333324</c:v>
                </c:pt>
                <c:pt idx="258">
                  <c:v>222.71106773708323</c:v>
                </c:pt>
                <c:pt idx="259">
                  <c:v>223.37984087916655</c:v>
                </c:pt>
                <c:pt idx="260">
                  <c:v>224.08542783374989</c:v>
                </c:pt>
                <c:pt idx="261">
                  <c:v>224.74964116333322</c:v>
                </c:pt>
                <c:pt idx="262">
                  <c:v>225.40444265958322</c:v>
                </c:pt>
                <c:pt idx="263">
                  <c:v>226.09396367666656</c:v>
                </c:pt>
                <c:pt idx="264">
                  <c:v>226.7447391312499</c:v>
                </c:pt>
                <c:pt idx="265">
                  <c:v>227.43727754416656</c:v>
                </c:pt>
                <c:pt idx="266">
                  <c:v>228.14421985291656</c:v>
                </c:pt>
                <c:pt idx="267">
                  <c:v>228.79661895333322</c:v>
                </c:pt>
                <c:pt idx="268">
                  <c:v>229.48090001208323</c:v>
                </c:pt>
                <c:pt idx="269">
                  <c:v>230.12987567499988</c:v>
                </c:pt>
                <c:pt idx="270">
                  <c:v>230.79341092124989</c:v>
                </c:pt>
                <c:pt idx="271">
                  <c:v>231.50305272999989</c:v>
                </c:pt>
                <c:pt idx="272">
                  <c:v>232.19448574708323</c:v>
                </c:pt>
                <c:pt idx="273">
                  <c:v>232.94522422249989</c:v>
                </c:pt>
                <c:pt idx="274">
                  <c:v>233.61113257291655</c:v>
                </c:pt>
                <c:pt idx="275">
                  <c:v>234.22984011083321</c:v>
                </c:pt>
                <c:pt idx="276">
                  <c:v>234.89783544041654</c:v>
                </c:pt>
                <c:pt idx="277">
                  <c:v>235.58451933249987</c:v>
                </c:pt>
                <c:pt idx="278">
                  <c:v>236.27629968291654</c:v>
                </c:pt>
                <c:pt idx="279">
                  <c:v>236.98595757499987</c:v>
                </c:pt>
                <c:pt idx="280">
                  <c:v>237.65967186291653</c:v>
                </c:pt>
                <c:pt idx="281">
                  <c:v>238.36472137999985</c:v>
                </c:pt>
                <c:pt idx="282">
                  <c:v>239.04190585541653</c:v>
                </c:pt>
                <c:pt idx="283">
                  <c:v>239.69687445583321</c:v>
                </c:pt>
                <c:pt idx="284">
                  <c:v>240.35462441041653</c:v>
                </c:pt>
                <c:pt idx="285">
                  <c:v>241.01464526083319</c:v>
                </c:pt>
                <c:pt idx="286">
                  <c:v>241.69844136124985</c:v>
                </c:pt>
                <c:pt idx="287">
                  <c:v>242.38200637833319</c:v>
                </c:pt>
                <c:pt idx="288">
                  <c:v>243.09397510374984</c:v>
                </c:pt>
                <c:pt idx="289">
                  <c:v>243.78389728749985</c:v>
                </c:pt>
                <c:pt idx="290">
                  <c:v>244.45620170041653</c:v>
                </c:pt>
                <c:pt idx="291">
                  <c:v>245.09957025916654</c:v>
                </c:pt>
                <c:pt idx="292">
                  <c:v>245.79922840124988</c:v>
                </c:pt>
                <c:pt idx="293">
                  <c:v>246.50457381416655</c:v>
                </c:pt>
                <c:pt idx="294">
                  <c:v>247.14440087291655</c:v>
                </c:pt>
                <c:pt idx="295">
                  <c:v>247.81312224416655</c:v>
                </c:pt>
                <c:pt idx="296">
                  <c:v>248.49283330291655</c:v>
                </c:pt>
                <c:pt idx="297">
                  <c:v>249.14334840333322</c:v>
                </c:pt>
                <c:pt idx="298">
                  <c:v>249.83746114958322</c:v>
                </c:pt>
                <c:pt idx="299">
                  <c:v>250.51368366666657</c:v>
                </c:pt>
                <c:pt idx="300">
                  <c:v>251.15647757958322</c:v>
                </c:pt>
                <c:pt idx="301">
                  <c:v>251.80818382583323</c:v>
                </c:pt>
                <c:pt idx="302">
                  <c:v>252.46422996791657</c:v>
                </c:pt>
                <c:pt idx="303">
                  <c:v>253.13677958916657</c:v>
                </c:pt>
                <c:pt idx="304">
                  <c:v>253.81590904374991</c:v>
                </c:pt>
                <c:pt idx="305">
                  <c:v>254.51124889416658</c:v>
                </c:pt>
                <c:pt idx="306">
                  <c:v>255.18475193208326</c:v>
                </c:pt>
                <c:pt idx="307">
                  <c:v>255.8631555741666</c:v>
                </c:pt>
                <c:pt idx="308">
                  <c:v>256.51878667458328</c:v>
                </c:pt>
                <c:pt idx="309">
                  <c:v>257.19840983749992</c:v>
                </c:pt>
                <c:pt idx="310">
                  <c:v>257.87042977124992</c:v>
                </c:pt>
                <c:pt idx="311">
                  <c:v>258.49497276749992</c:v>
                </c:pt>
                <c:pt idx="312">
                  <c:v>259.12304161791656</c:v>
                </c:pt>
                <c:pt idx="313">
                  <c:v>259.79403821833324</c:v>
                </c:pt>
                <c:pt idx="314">
                  <c:v>260.45215308958325</c:v>
                </c:pt>
                <c:pt idx="315">
                  <c:v>261.1151686066666</c:v>
                </c:pt>
                <c:pt idx="316">
                  <c:v>261.74093910291663</c:v>
                </c:pt>
                <c:pt idx="317">
                  <c:v>262.45051909916663</c:v>
                </c:pt>
                <c:pt idx="318">
                  <c:v>263.10499247041662</c:v>
                </c:pt>
                <c:pt idx="319">
                  <c:v>263.84339567499995</c:v>
                </c:pt>
                <c:pt idx="320">
                  <c:v>264.50818544208329</c:v>
                </c:pt>
                <c:pt idx="321">
                  <c:v>265.1873515008333</c:v>
                </c:pt>
                <c:pt idx="322">
                  <c:v>265.82598322624995</c:v>
                </c:pt>
                <c:pt idx="323">
                  <c:v>266.44509397249993</c:v>
                </c:pt>
                <c:pt idx="324">
                  <c:v>267.08719261458327</c:v>
                </c:pt>
                <c:pt idx="325">
                  <c:v>267.75542383999993</c:v>
                </c:pt>
                <c:pt idx="326">
                  <c:v>268.42346989874994</c:v>
                </c:pt>
                <c:pt idx="327">
                  <c:v>269.03308974916661</c:v>
                </c:pt>
                <c:pt idx="328">
                  <c:v>269.7192539745833</c:v>
                </c:pt>
                <c:pt idx="329">
                  <c:v>270.35671574166662</c:v>
                </c:pt>
                <c:pt idx="330">
                  <c:v>271.00594221708326</c:v>
                </c:pt>
                <c:pt idx="331">
                  <c:v>271.69967421333325</c:v>
                </c:pt>
                <c:pt idx="332">
                  <c:v>272.35539687624993</c:v>
                </c:pt>
                <c:pt idx="333">
                  <c:v>273.01751074749995</c:v>
                </c:pt>
                <c:pt idx="334">
                  <c:v>273.64165953541664</c:v>
                </c:pt>
                <c:pt idx="335">
                  <c:v>274.2836944275</c:v>
                </c:pt>
                <c:pt idx="336">
                  <c:v>274.90249938208331</c:v>
                </c:pt>
                <c:pt idx="337">
                  <c:v>275.54512741999997</c:v>
                </c:pt>
                <c:pt idx="338">
                  <c:v>276.20227847874997</c:v>
                </c:pt>
                <c:pt idx="339">
                  <c:v>276.8856998083333</c:v>
                </c:pt>
                <c:pt idx="340">
                  <c:v>277.52605207541666</c:v>
                </c:pt>
                <c:pt idx="341">
                  <c:v>278.1908950925</c:v>
                </c:pt>
                <c:pt idx="342">
                  <c:v>278.83659673458334</c:v>
                </c:pt>
                <c:pt idx="343">
                  <c:v>279.50618462666665</c:v>
                </c:pt>
                <c:pt idx="344">
                  <c:v>280.17211631041664</c:v>
                </c:pt>
                <c:pt idx="345">
                  <c:v>280.83563836916665</c:v>
                </c:pt>
                <c:pt idx="346">
                  <c:v>281.49706069874998</c:v>
                </c:pt>
                <c:pt idx="347">
                  <c:v>282.07613377833331</c:v>
                </c:pt>
                <c:pt idx="348">
                  <c:v>282.73031752458331</c:v>
                </c:pt>
                <c:pt idx="349">
                  <c:v>283.36262047916665</c:v>
                </c:pt>
                <c:pt idx="350">
                  <c:v>283.99956812124998</c:v>
                </c:pt>
                <c:pt idx="351">
                  <c:v>284.67047903416665</c:v>
                </c:pt>
                <c:pt idx="352">
                  <c:v>285.2817774470833</c:v>
                </c:pt>
                <c:pt idx="353">
                  <c:v>285.97306846416666</c:v>
                </c:pt>
                <c:pt idx="354">
                  <c:v>286.61510375208331</c:v>
                </c:pt>
                <c:pt idx="355">
                  <c:v>287.22572497749997</c:v>
                </c:pt>
                <c:pt idx="356">
                  <c:v>287.82515941124996</c:v>
                </c:pt>
                <c:pt idx="357">
                  <c:v>288.44762388666663</c:v>
                </c:pt>
                <c:pt idx="358">
                  <c:v>289.11247509124996</c:v>
                </c:pt>
                <c:pt idx="359">
                  <c:v>289.73219594166665</c:v>
                </c:pt>
                <c:pt idx="360">
                  <c:v>290.35267762541662</c:v>
                </c:pt>
                <c:pt idx="361">
                  <c:v>291.02212095499993</c:v>
                </c:pt>
                <c:pt idx="362">
                  <c:v>291.62202353458326</c:v>
                </c:pt>
                <c:pt idx="363">
                  <c:v>292.28958392666658</c:v>
                </c:pt>
                <c:pt idx="364">
                  <c:v>292.9249772979166</c:v>
                </c:pt>
                <c:pt idx="365">
                  <c:v>293.53055379416662</c:v>
                </c:pt>
                <c:pt idx="366">
                  <c:v>294.18692801958326</c:v>
                </c:pt>
                <c:pt idx="367">
                  <c:v>294.80804991166661</c:v>
                </c:pt>
                <c:pt idx="368">
                  <c:v>295.46686515791663</c:v>
                </c:pt>
                <c:pt idx="369">
                  <c:v>296.12584309166664</c:v>
                </c:pt>
                <c:pt idx="370">
                  <c:v>296.75077006708329</c:v>
                </c:pt>
                <c:pt idx="371">
                  <c:v>297.41321725083327</c:v>
                </c:pt>
                <c:pt idx="372">
                  <c:v>298.07350789291661</c:v>
                </c:pt>
                <c:pt idx="373">
                  <c:v>298.68919338916663</c:v>
                </c:pt>
                <c:pt idx="374">
                  <c:v>299.32677748958332</c:v>
                </c:pt>
                <c:pt idx="375">
                  <c:v>299.98663336083331</c:v>
                </c:pt>
                <c:pt idx="376">
                  <c:v>300.59235862791667</c:v>
                </c:pt>
                <c:pt idx="377">
                  <c:v>301.24815052000002</c:v>
                </c:pt>
                <c:pt idx="378">
                  <c:v>301.89149637041669</c:v>
                </c:pt>
                <c:pt idx="379">
                  <c:v>302.51978297083338</c:v>
                </c:pt>
                <c:pt idx="380">
                  <c:v>303.16136032125002</c:v>
                </c:pt>
                <c:pt idx="381">
                  <c:v>303.78477858833332</c:v>
                </c:pt>
                <c:pt idx="382">
                  <c:v>304.42269337624998</c:v>
                </c:pt>
                <c:pt idx="383">
                  <c:v>305.10295691416667</c:v>
                </c:pt>
                <c:pt idx="384">
                  <c:v>305.70409678541665</c:v>
                </c:pt>
                <c:pt idx="385">
                  <c:v>306.35368863583329</c:v>
                </c:pt>
                <c:pt idx="386">
                  <c:v>307.01552981958332</c:v>
                </c:pt>
                <c:pt idx="387">
                  <c:v>307.66422564916667</c:v>
                </c:pt>
                <c:pt idx="388">
                  <c:v>308.27406441624998</c:v>
                </c:pt>
                <c:pt idx="389">
                  <c:v>308.88148332916666</c:v>
                </c:pt>
                <c:pt idx="390">
                  <c:v>309.53872182541664</c:v>
                </c:pt>
                <c:pt idx="391">
                  <c:v>310.17787367583333</c:v>
                </c:pt>
                <c:pt idx="392">
                  <c:v>310.82945606791668</c:v>
                </c:pt>
                <c:pt idx="393">
                  <c:v>311.4790319391667</c:v>
                </c:pt>
                <c:pt idx="394">
                  <c:v>312.07202514375001</c:v>
                </c:pt>
                <c:pt idx="395">
                  <c:v>312.72387253583332</c:v>
                </c:pt>
                <c:pt idx="396">
                  <c:v>313.35943576124998</c:v>
                </c:pt>
                <c:pt idx="397">
                  <c:v>313.99714650749996</c:v>
                </c:pt>
                <c:pt idx="398">
                  <c:v>314.63100608708328</c:v>
                </c:pt>
                <c:pt idx="399">
                  <c:v>315.23260810416662</c:v>
                </c:pt>
              </c:numCache>
            </c:numRef>
          </c:yVal>
          <c:smooth val="0"/>
        </c:ser>
        <c:ser>
          <c:idx val="1"/>
          <c:order val="1"/>
          <c:tx>
            <c:v>control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 7 A1, 100Hz'!$O$5:$O$404</c:f>
                <c:numCache>
                  <c:formatCode>General</c:formatCode>
                  <c:ptCount val="400"/>
                  <c:pt idx="0">
                    <c:v>1.6775554553379142</c:v>
                  </c:pt>
                  <c:pt idx="1">
                    <c:v>1.2435568986085273</c:v>
                  </c:pt>
                  <c:pt idx="2">
                    <c:v>0.8534023219715603</c:v>
                  </c:pt>
                  <c:pt idx="3">
                    <c:v>0.6564706541996046</c:v>
                  </c:pt>
                  <c:pt idx="4">
                    <c:v>0.39609309863257802</c:v>
                  </c:pt>
                  <c:pt idx="5">
                    <c:v>0.33024150080252046</c:v>
                  </c:pt>
                  <c:pt idx="6">
                    <c:v>0.32327776677049164</c:v>
                  </c:pt>
                  <c:pt idx="7">
                    <c:v>0.22123296696241546</c:v>
                  </c:pt>
                  <c:pt idx="8">
                    <c:v>0.21857805384410584</c:v>
                  </c:pt>
                  <c:pt idx="9">
                    <c:v>0.22347829890942816</c:v>
                  </c:pt>
                  <c:pt idx="10">
                    <c:v>0.23243670881962286</c:v>
                  </c:pt>
                  <c:pt idx="11">
                    <c:v>0.20605732970060636</c:v>
                  </c:pt>
                  <c:pt idx="12">
                    <c:v>0.16440119326109801</c:v>
                  </c:pt>
                  <c:pt idx="13">
                    <c:v>0.14414817921057119</c:v>
                  </c:pt>
                  <c:pt idx="14">
                    <c:v>0.16101021902448781</c:v>
                  </c:pt>
                  <c:pt idx="15">
                    <c:v>0.15177400026583962</c:v>
                  </c:pt>
                  <c:pt idx="16">
                    <c:v>0.1556270374999088</c:v>
                  </c:pt>
                  <c:pt idx="17">
                    <c:v>0.13060991573721889</c:v>
                  </c:pt>
                  <c:pt idx="18">
                    <c:v>0.14755900660828525</c:v>
                  </c:pt>
                  <c:pt idx="19">
                    <c:v>0.10199613442250026</c:v>
                  </c:pt>
                  <c:pt idx="20">
                    <c:v>0.10453080481046001</c:v>
                  </c:pt>
                  <c:pt idx="21">
                    <c:v>0.12274869891198016</c:v>
                  </c:pt>
                  <c:pt idx="22">
                    <c:v>0.13819379004737709</c:v>
                  </c:pt>
                  <c:pt idx="23">
                    <c:v>0.13053568134143079</c:v>
                  </c:pt>
                  <c:pt idx="24">
                    <c:v>0.11545614033116863</c:v>
                  </c:pt>
                  <c:pt idx="25">
                    <c:v>0.12849601835897176</c:v>
                  </c:pt>
                  <c:pt idx="26">
                    <c:v>0.1702630756467087</c:v>
                  </c:pt>
                  <c:pt idx="27">
                    <c:v>0.15639365522666943</c:v>
                  </c:pt>
                  <c:pt idx="28">
                    <c:v>0.15875321372648574</c:v>
                  </c:pt>
                  <c:pt idx="29">
                    <c:v>0.17754502504208006</c:v>
                  </c:pt>
                  <c:pt idx="30">
                    <c:v>0.17660451834896154</c:v>
                  </c:pt>
                  <c:pt idx="31">
                    <c:v>0.13074927457290003</c:v>
                  </c:pt>
                  <c:pt idx="32">
                    <c:v>0.14018907223218557</c:v>
                  </c:pt>
                  <c:pt idx="33">
                    <c:v>0.10836864800755015</c:v>
                  </c:pt>
                  <c:pt idx="34">
                    <c:v>0.18592177205607721</c:v>
                  </c:pt>
                  <c:pt idx="35">
                    <c:v>0.15463896080497028</c:v>
                  </c:pt>
                  <c:pt idx="36">
                    <c:v>0.13547703894946128</c:v>
                  </c:pt>
                  <c:pt idx="37">
                    <c:v>0.12553824418330359</c:v>
                  </c:pt>
                  <c:pt idx="38">
                    <c:v>0.17018652894068637</c:v>
                  </c:pt>
                  <c:pt idx="39">
                    <c:v>0.18031209113222224</c:v>
                  </c:pt>
                  <c:pt idx="40">
                    <c:v>0.12246775262873145</c:v>
                  </c:pt>
                  <c:pt idx="41">
                    <c:v>0.15124609308783019</c:v>
                  </c:pt>
                  <c:pt idx="42">
                    <c:v>0.11471256088115439</c:v>
                  </c:pt>
                  <c:pt idx="43">
                    <c:v>0.13398783998403874</c:v>
                  </c:pt>
                  <c:pt idx="44">
                    <c:v>0.17023869618491289</c:v>
                  </c:pt>
                  <c:pt idx="45">
                    <c:v>0.14858664078741635</c:v>
                  </c:pt>
                  <c:pt idx="46">
                    <c:v>0.14246748474069512</c:v>
                  </c:pt>
                  <c:pt idx="47">
                    <c:v>0.12588147226973526</c:v>
                  </c:pt>
                  <c:pt idx="48">
                    <c:v>0.1367678245363525</c:v>
                  </c:pt>
                  <c:pt idx="49">
                    <c:v>0.1000827547256366</c:v>
                  </c:pt>
                  <c:pt idx="50">
                    <c:v>0.15460395354743908</c:v>
                  </c:pt>
                  <c:pt idx="51">
                    <c:v>0.14761722746004693</c:v>
                  </c:pt>
                  <c:pt idx="52">
                    <c:v>0.11760984284277443</c:v>
                  </c:pt>
                  <c:pt idx="53">
                    <c:v>0.1551993860902586</c:v>
                  </c:pt>
                  <c:pt idx="54">
                    <c:v>0.12524034760919439</c:v>
                  </c:pt>
                  <c:pt idx="55">
                    <c:v>0.17651912109932894</c:v>
                  </c:pt>
                  <c:pt idx="56">
                    <c:v>0.18550569323214908</c:v>
                  </c:pt>
                  <c:pt idx="57">
                    <c:v>0.1540370698410545</c:v>
                  </c:pt>
                  <c:pt idx="58">
                    <c:v>0.12803940810729603</c:v>
                  </c:pt>
                  <c:pt idx="59">
                    <c:v>0.15053252410519813</c:v>
                  </c:pt>
                  <c:pt idx="60">
                    <c:v>0.20897983792536626</c:v>
                  </c:pt>
                  <c:pt idx="61">
                    <c:v>0.12375694359871435</c:v>
                  </c:pt>
                  <c:pt idx="62">
                    <c:v>0.13674781847753378</c:v>
                  </c:pt>
                  <c:pt idx="63">
                    <c:v>0.14296946604712454</c:v>
                  </c:pt>
                  <c:pt idx="64">
                    <c:v>0.18928239527549179</c:v>
                  </c:pt>
                  <c:pt idx="65">
                    <c:v>0.10668683315945442</c:v>
                  </c:pt>
                  <c:pt idx="66">
                    <c:v>0.10479980853011604</c:v>
                  </c:pt>
                  <c:pt idx="67">
                    <c:v>0.1333185251769986</c:v>
                  </c:pt>
                  <c:pt idx="68">
                    <c:v>0.11570042068443596</c:v>
                  </c:pt>
                  <c:pt idx="69">
                    <c:v>0.13287739257557338</c:v>
                  </c:pt>
                  <c:pt idx="70">
                    <c:v>0.13742353045019448</c:v>
                  </c:pt>
                  <c:pt idx="71">
                    <c:v>0.10497819104849977</c:v>
                  </c:pt>
                  <c:pt idx="72">
                    <c:v>0.13038090563044019</c:v>
                  </c:pt>
                  <c:pt idx="73">
                    <c:v>0.14159544861007864</c:v>
                  </c:pt>
                  <c:pt idx="74">
                    <c:v>0.13789335655055152</c:v>
                  </c:pt>
                  <c:pt idx="75">
                    <c:v>0.12519573273278439</c:v>
                  </c:pt>
                  <c:pt idx="76">
                    <c:v>0.11489022074651728</c:v>
                  </c:pt>
                  <c:pt idx="77">
                    <c:v>0.10282087070163924</c:v>
                  </c:pt>
                  <c:pt idx="78">
                    <c:v>0.14826124273539795</c:v>
                  </c:pt>
                  <c:pt idx="79">
                    <c:v>0.115868723726527</c:v>
                  </c:pt>
                  <c:pt idx="80">
                    <c:v>0.10787749077852062</c:v>
                  </c:pt>
                  <c:pt idx="81">
                    <c:v>0.15353680505872555</c:v>
                  </c:pt>
                  <c:pt idx="82">
                    <c:v>0.16476330701800929</c:v>
                  </c:pt>
                  <c:pt idx="83">
                    <c:v>0.11186309453684513</c:v>
                  </c:pt>
                  <c:pt idx="84">
                    <c:v>0.12743602437016427</c:v>
                  </c:pt>
                  <c:pt idx="85">
                    <c:v>0.13616476208251688</c:v>
                  </c:pt>
                  <c:pt idx="86">
                    <c:v>0.13578878908345501</c:v>
                  </c:pt>
                  <c:pt idx="87">
                    <c:v>0.11612790712010279</c:v>
                  </c:pt>
                  <c:pt idx="88">
                    <c:v>0.12029810724082271</c:v>
                  </c:pt>
                  <c:pt idx="89">
                    <c:v>0.11693919104977073</c:v>
                  </c:pt>
                  <c:pt idx="90">
                    <c:v>9.3416207191503745E-2</c:v>
                  </c:pt>
                  <c:pt idx="91">
                    <c:v>9.5001616873955308E-2</c:v>
                  </c:pt>
                  <c:pt idx="92">
                    <c:v>0.117430120434244</c:v>
                  </c:pt>
                  <c:pt idx="93">
                    <c:v>0.10575417702640509</c:v>
                  </c:pt>
                  <c:pt idx="94">
                    <c:v>0.1476168609588446</c:v>
                  </c:pt>
                  <c:pt idx="95">
                    <c:v>0.13518393982148924</c:v>
                  </c:pt>
                  <c:pt idx="96">
                    <c:v>0.15503754946131471</c:v>
                  </c:pt>
                  <c:pt idx="97">
                    <c:v>0.13004438684625161</c:v>
                  </c:pt>
                  <c:pt idx="98">
                    <c:v>0.10658690072138499</c:v>
                  </c:pt>
                  <c:pt idx="99">
                    <c:v>0.1196274997845001</c:v>
                  </c:pt>
                  <c:pt idx="100">
                    <c:v>0.14745751556171935</c:v>
                  </c:pt>
                  <c:pt idx="101">
                    <c:v>0.11551475239548203</c:v>
                  </c:pt>
                  <c:pt idx="102">
                    <c:v>0.1417637324312459</c:v>
                  </c:pt>
                  <c:pt idx="103">
                    <c:v>0.127531191785001</c:v>
                  </c:pt>
                  <c:pt idx="104">
                    <c:v>0.10471073407031674</c:v>
                  </c:pt>
                  <c:pt idx="105">
                    <c:v>0.12561294966910397</c:v>
                  </c:pt>
                  <c:pt idx="106">
                    <c:v>0.14607452206023469</c:v>
                  </c:pt>
                  <c:pt idx="107">
                    <c:v>0.11218198150649278</c:v>
                  </c:pt>
                  <c:pt idx="108">
                    <c:v>0.12363356094621859</c:v>
                  </c:pt>
                  <c:pt idx="109">
                    <c:v>0.14704702106959094</c:v>
                  </c:pt>
                  <c:pt idx="110">
                    <c:v>0.12380384200207364</c:v>
                  </c:pt>
                  <c:pt idx="111">
                    <c:v>0.11609268863384598</c:v>
                  </c:pt>
                  <c:pt idx="112">
                    <c:v>0.160891905560856</c:v>
                  </c:pt>
                  <c:pt idx="113">
                    <c:v>0.13186452488676931</c:v>
                  </c:pt>
                  <c:pt idx="114">
                    <c:v>0.1382917257744701</c:v>
                  </c:pt>
                  <c:pt idx="115">
                    <c:v>0.10298442246585375</c:v>
                  </c:pt>
                  <c:pt idx="116">
                    <c:v>0.10820709517448959</c:v>
                  </c:pt>
                  <c:pt idx="117">
                    <c:v>0.16968350711417982</c:v>
                  </c:pt>
                  <c:pt idx="118">
                    <c:v>0.14787182903372026</c:v>
                  </c:pt>
                  <c:pt idx="119">
                    <c:v>9.4430110672761691E-2</c:v>
                  </c:pt>
                  <c:pt idx="120">
                    <c:v>0.113886538643082</c:v>
                  </c:pt>
                  <c:pt idx="121">
                    <c:v>0.1042842687358792</c:v>
                  </c:pt>
                  <c:pt idx="122">
                    <c:v>0.10706052975150339</c:v>
                  </c:pt>
                  <c:pt idx="123">
                    <c:v>0.10931542605451515</c:v>
                  </c:pt>
                  <c:pt idx="124">
                    <c:v>0.10731269417639683</c:v>
                  </c:pt>
                  <c:pt idx="125">
                    <c:v>0.13487629402893586</c:v>
                  </c:pt>
                  <c:pt idx="126">
                    <c:v>9.9732080992966196E-2</c:v>
                  </c:pt>
                  <c:pt idx="127">
                    <c:v>0.14964636336155382</c:v>
                  </c:pt>
                  <c:pt idx="128">
                    <c:v>0.10969840466958708</c:v>
                  </c:pt>
                  <c:pt idx="129">
                    <c:v>0.12060890599683266</c:v>
                  </c:pt>
                  <c:pt idx="130">
                    <c:v>0.11476271992941686</c:v>
                  </c:pt>
                  <c:pt idx="131">
                    <c:v>9.0992601076215957E-2</c:v>
                  </c:pt>
                  <c:pt idx="132">
                    <c:v>0.11236311821984767</c:v>
                  </c:pt>
                  <c:pt idx="133">
                    <c:v>8.7317232575130965E-2</c:v>
                  </c:pt>
                  <c:pt idx="134">
                    <c:v>0.11756795257121266</c:v>
                  </c:pt>
                  <c:pt idx="135">
                    <c:v>0.11039227388410408</c:v>
                  </c:pt>
                  <c:pt idx="136">
                    <c:v>0.16329037135870242</c:v>
                  </c:pt>
                  <c:pt idx="137">
                    <c:v>0.12283280004852762</c:v>
                  </c:pt>
                  <c:pt idx="138">
                    <c:v>9.491411524617166E-2</c:v>
                  </c:pt>
                  <c:pt idx="139">
                    <c:v>0.11597803381487215</c:v>
                  </c:pt>
                  <c:pt idx="140">
                    <c:v>0.12379009712778857</c:v>
                  </c:pt>
                  <c:pt idx="141">
                    <c:v>0.10925426682357148</c:v>
                  </c:pt>
                  <c:pt idx="142">
                    <c:v>0.12360141102256603</c:v>
                  </c:pt>
                  <c:pt idx="143">
                    <c:v>8.8317085312699842E-2</c:v>
                  </c:pt>
                  <c:pt idx="144">
                    <c:v>0.11398207738838829</c:v>
                  </c:pt>
                  <c:pt idx="145">
                    <c:v>0.10469986303236407</c:v>
                  </c:pt>
                  <c:pt idx="146">
                    <c:v>0.13736242212543229</c:v>
                  </c:pt>
                  <c:pt idx="147">
                    <c:v>0.14531926780341944</c:v>
                  </c:pt>
                  <c:pt idx="148">
                    <c:v>7.0526171752691852E-2</c:v>
                  </c:pt>
                  <c:pt idx="149">
                    <c:v>0.11963375497016662</c:v>
                  </c:pt>
                  <c:pt idx="150">
                    <c:v>0.13034447447919337</c:v>
                  </c:pt>
                  <c:pt idx="151">
                    <c:v>0.12991943615756549</c:v>
                  </c:pt>
                  <c:pt idx="152">
                    <c:v>0.12834442805364865</c:v>
                  </c:pt>
                  <c:pt idx="153">
                    <c:v>0.13320610175596873</c:v>
                  </c:pt>
                  <c:pt idx="154">
                    <c:v>8.9161330033718192E-2</c:v>
                  </c:pt>
                  <c:pt idx="155">
                    <c:v>9.9834569099852083E-2</c:v>
                  </c:pt>
                  <c:pt idx="156">
                    <c:v>0.1324878109064164</c:v>
                  </c:pt>
                  <c:pt idx="157">
                    <c:v>8.9922894692778324E-2</c:v>
                  </c:pt>
                  <c:pt idx="158">
                    <c:v>0.10073107336015157</c:v>
                  </c:pt>
                  <c:pt idx="159">
                    <c:v>8.080358759859714E-2</c:v>
                  </c:pt>
                  <c:pt idx="160">
                    <c:v>0.10981499531170934</c:v>
                  </c:pt>
                  <c:pt idx="161">
                    <c:v>0.14425586810222038</c:v>
                  </c:pt>
                  <c:pt idx="162">
                    <c:v>0.11104551479521355</c:v>
                  </c:pt>
                  <c:pt idx="163">
                    <c:v>0.10373186511475234</c:v>
                  </c:pt>
                  <c:pt idx="164">
                    <c:v>9.6810004074543446E-2</c:v>
                  </c:pt>
                  <c:pt idx="165">
                    <c:v>9.6990336032523369E-2</c:v>
                  </c:pt>
                  <c:pt idx="166">
                    <c:v>9.6839867269500404E-2</c:v>
                  </c:pt>
                  <c:pt idx="167">
                    <c:v>0.14848360173746891</c:v>
                  </c:pt>
                  <c:pt idx="168">
                    <c:v>0.12001754442156377</c:v>
                  </c:pt>
                  <c:pt idx="169">
                    <c:v>0.12935530645079152</c:v>
                  </c:pt>
                  <c:pt idx="170">
                    <c:v>0.10326513450242598</c:v>
                  </c:pt>
                  <c:pt idx="171">
                    <c:v>8.861237590415226E-2</c:v>
                  </c:pt>
                  <c:pt idx="172">
                    <c:v>0.12231889260739717</c:v>
                  </c:pt>
                  <c:pt idx="173">
                    <c:v>9.6590893516346657E-2</c:v>
                  </c:pt>
                  <c:pt idx="174">
                    <c:v>0.12172074401913061</c:v>
                  </c:pt>
                  <c:pt idx="175">
                    <c:v>0.11349386110369099</c:v>
                  </c:pt>
                  <c:pt idx="176">
                    <c:v>0.11813597741740445</c:v>
                  </c:pt>
                  <c:pt idx="177">
                    <c:v>0.10132600206386939</c:v>
                  </c:pt>
                  <c:pt idx="178">
                    <c:v>0.10252022165373635</c:v>
                  </c:pt>
                  <c:pt idx="179">
                    <c:v>9.6455105750692299E-2</c:v>
                  </c:pt>
                  <c:pt idx="180">
                    <c:v>0.15057238715413174</c:v>
                  </c:pt>
                  <c:pt idx="181">
                    <c:v>0.11871422082484544</c:v>
                  </c:pt>
                  <c:pt idx="182">
                    <c:v>0.10545337137006416</c:v>
                  </c:pt>
                  <c:pt idx="183">
                    <c:v>8.3151672672355167E-2</c:v>
                  </c:pt>
                  <c:pt idx="184">
                    <c:v>0.112776965661759</c:v>
                  </c:pt>
                  <c:pt idx="185">
                    <c:v>0.13452491466061531</c:v>
                  </c:pt>
                  <c:pt idx="186">
                    <c:v>0.11106946685764152</c:v>
                  </c:pt>
                  <c:pt idx="187">
                    <c:v>0.13326778900597189</c:v>
                  </c:pt>
                  <c:pt idx="188">
                    <c:v>0.11083780927962152</c:v>
                  </c:pt>
                  <c:pt idx="189">
                    <c:v>0.10037350025881756</c:v>
                  </c:pt>
                  <c:pt idx="190">
                    <c:v>0.12348717021888739</c:v>
                  </c:pt>
                  <c:pt idx="191">
                    <c:v>0.10893125021797112</c:v>
                  </c:pt>
                  <c:pt idx="192">
                    <c:v>0.12247755372365936</c:v>
                  </c:pt>
                  <c:pt idx="193">
                    <c:v>8.0223154613375508E-2</c:v>
                  </c:pt>
                  <c:pt idx="194">
                    <c:v>0.10840246664829485</c:v>
                  </c:pt>
                  <c:pt idx="195">
                    <c:v>0.11014260124068281</c:v>
                  </c:pt>
                  <c:pt idx="196">
                    <c:v>8.9637209617101837E-2</c:v>
                  </c:pt>
                  <c:pt idx="197">
                    <c:v>7.910218032602781E-2</c:v>
                  </c:pt>
                  <c:pt idx="198">
                    <c:v>8.3159019116721064E-2</c:v>
                  </c:pt>
                  <c:pt idx="199">
                    <c:v>9.3461221119493759E-2</c:v>
                  </c:pt>
                  <c:pt idx="200">
                    <c:v>0.11207508478537316</c:v>
                  </c:pt>
                  <c:pt idx="201">
                    <c:v>8.949227765676733E-2</c:v>
                  </c:pt>
                  <c:pt idx="202">
                    <c:v>0.15849707333937965</c:v>
                  </c:pt>
                  <c:pt idx="203">
                    <c:v>9.7985012059068802E-2</c:v>
                  </c:pt>
                  <c:pt idx="204">
                    <c:v>0.13018582813669932</c:v>
                  </c:pt>
                  <c:pt idx="205">
                    <c:v>0.12376444358037729</c:v>
                  </c:pt>
                  <c:pt idx="206">
                    <c:v>8.9987119886767095E-2</c:v>
                  </c:pt>
                  <c:pt idx="207">
                    <c:v>0.11802888785063813</c:v>
                  </c:pt>
                  <c:pt idx="208">
                    <c:v>0.11474422459681206</c:v>
                  </c:pt>
                  <c:pt idx="209">
                    <c:v>8.902130957638843E-2</c:v>
                  </c:pt>
                  <c:pt idx="210">
                    <c:v>0.13705607933153005</c:v>
                  </c:pt>
                  <c:pt idx="211">
                    <c:v>0.1450455692694384</c:v>
                  </c:pt>
                  <c:pt idx="212">
                    <c:v>0.13872148614676175</c:v>
                  </c:pt>
                  <c:pt idx="213">
                    <c:v>7.4601769413842361E-2</c:v>
                  </c:pt>
                  <c:pt idx="214">
                    <c:v>7.5997146252504033E-2</c:v>
                  </c:pt>
                  <c:pt idx="215">
                    <c:v>9.5410647842552224E-2</c:v>
                  </c:pt>
                  <c:pt idx="216">
                    <c:v>7.5626236371738528E-2</c:v>
                  </c:pt>
                  <c:pt idx="217">
                    <c:v>9.6021690344024802E-2</c:v>
                  </c:pt>
                  <c:pt idx="218">
                    <c:v>0.12285577985139245</c:v>
                  </c:pt>
                  <c:pt idx="219">
                    <c:v>0.1024945965925495</c:v>
                  </c:pt>
                  <c:pt idx="220">
                    <c:v>7.217587530626271E-2</c:v>
                  </c:pt>
                  <c:pt idx="221">
                    <c:v>0.11582381963812403</c:v>
                  </c:pt>
                  <c:pt idx="222">
                    <c:v>0.10547916301987058</c:v>
                  </c:pt>
                  <c:pt idx="223">
                    <c:v>0.14518726794081396</c:v>
                  </c:pt>
                  <c:pt idx="224">
                    <c:v>9.1630747101707849E-2</c:v>
                  </c:pt>
                  <c:pt idx="225">
                    <c:v>0.11942845269425739</c:v>
                  </c:pt>
                  <c:pt idx="226">
                    <c:v>0.14741020241926428</c:v>
                  </c:pt>
                  <c:pt idx="227">
                    <c:v>9.6232432326769798E-2</c:v>
                  </c:pt>
                  <c:pt idx="228">
                    <c:v>8.4293981276884311E-2</c:v>
                  </c:pt>
                  <c:pt idx="229">
                    <c:v>0.10478328944071855</c:v>
                  </c:pt>
                  <c:pt idx="230">
                    <c:v>0.12053230573527604</c:v>
                  </c:pt>
                  <c:pt idx="231">
                    <c:v>7.5860060370317367E-2</c:v>
                  </c:pt>
                  <c:pt idx="232">
                    <c:v>0.11212109922444974</c:v>
                  </c:pt>
                  <c:pt idx="233">
                    <c:v>8.0927753325244225E-2</c:v>
                  </c:pt>
                  <c:pt idx="234">
                    <c:v>0.12243491929671008</c:v>
                  </c:pt>
                  <c:pt idx="235">
                    <c:v>8.6895763352053124E-2</c:v>
                  </c:pt>
                  <c:pt idx="236">
                    <c:v>7.1591045033143355E-2</c:v>
                  </c:pt>
                  <c:pt idx="237">
                    <c:v>7.1684171337254271E-2</c:v>
                  </c:pt>
                  <c:pt idx="238">
                    <c:v>0.12019104289694209</c:v>
                  </c:pt>
                  <c:pt idx="239">
                    <c:v>0.10299863239286051</c:v>
                  </c:pt>
                  <c:pt idx="240">
                    <c:v>0.12274470903674842</c:v>
                  </c:pt>
                  <c:pt idx="241">
                    <c:v>7.5825189225551343E-2</c:v>
                  </c:pt>
                  <c:pt idx="242">
                    <c:v>0.11241159034903275</c:v>
                  </c:pt>
                  <c:pt idx="243">
                    <c:v>0.11484081766905829</c:v>
                  </c:pt>
                  <c:pt idx="244">
                    <c:v>0.10266161896715548</c:v>
                  </c:pt>
                  <c:pt idx="245">
                    <c:v>0.11532649103393122</c:v>
                  </c:pt>
                  <c:pt idx="246">
                    <c:v>7.8931687178419821E-2</c:v>
                  </c:pt>
                  <c:pt idx="247">
                    <c:v>0.13009948269241692</c:v>
                  </c:pt>
                  <c:pt idx="248">
                    <c:v>0.12556624773196173</c:v>
                  </c:pt>
                  <c:pt idx="249">
                    <c:v>0.13296231391345278</c:v>
                  </c:pt>
                  <c:pt idx="250">
                    <c:v>9.7485647866088071E-2</c:v>
                  </c:pt>
                  <c:pt idx="251">
                    <c:v>7.9792247108996128E-2</c:v>
                  </c:pt>
                  <c:pt idx="252">
                    <c:v>7.9750727039745214E-2</c:v>
                  </c:pt>
                  <c:pt idx="253">
                    <c:v>9.0650204669485118E-2</c:v>
                  </c:pt>
                  <c:pt idx="254">
                    <c:v>8.7458157526896271E-2</c:v>
                  </c:pt>
                  <c:pt idx="255">
                    <c:v>8.6570047894734201E-2</c:v>
                  </c:pt>
                  <c:pt idx="256">
                    <c:v>8.4732892021631714E-2</c:v>
                  </c:pt>
                  <c:pt idx="257">
                    <c:v>0.10311622931289278</c:v>
                  </c:pt>
                  <c:pt idx="258">
                    <c:v>0.12262691930347802</c:v>
                  </c:pt>
                  <c:pt idx="259">
                    <c:v>9.719221983229992E-2</c:v>
                  </c:pt>
                  <c:pt idx="260">
                    <c:v>8.8810492697001156E-2</c:v>
                  </c:pt>
                  <c:pt idx="261">
                    <c:v>0.11364999878177112</c:v>
                  </c:pt>
                  <c:pt idx="262">
                    <c:v>0.15297930305453941</c:v>
                  </c:pt>
                  <c:pt idx="263">
                    <c:v>7.433296619329105E-2</c:v>
                  </c:pt>
                  <c:pt idx="264">
                    <c:v>0.14406611120210638</c:v>
                  </c:pt>
                  <c:pt idx="265">
                    <c:v>8.3479606953428875E-2</c:v>
                  </c:pt>
                  <c:pt idx="266">
                    <c:v>7.0368627377117507E-2</c:v>
                  </c:pt>
                  <c:pt idx="267">
                    <c:v>0.1321798444485332</c:v>
                  </c:pt>
                  <c:pt idx="268">
                    <c:v>7.9185570102622338E-2</c:v>
                  </c:pt>
                  <c:pt idx="269">
                    <c:v>6.9990416594818916E-2</c:v>
                  </c:pt>
                  <c:pt idx="270">
                    <c:v>9.9407352478491709E-2</c:v>
                  </c:pt>
                  <c:pt idx="271">
                    <c:v>0.12558240303447785</c:v>
                  </c:pt>
                  <c:pt idx="272">
                    <c:v>9.5322694049035123E-2</c:v>
                  </c:pt>
                  <c:pt idx="273">
                    <c:v>9.4814822612803204E-2</c:v>
                  </c:pt>
                  <c:pt idx="274">
                    <c:v>0.10615905992206878</c:v>
                  </c:pt>
                  <c:pt idx="275">
                    <c:v>0.1061521690387139</c:v>
                  </c:pt>
                  <c:pt idx="276">
                    <c:v>9.9859325537197285E-2</c:v>
                  </c:pt>
                  <c:pt idx="277">
                    <c:v>0.13148836080358861</c:v>
                  </c:pt>
                  <c:pt idx="278">
                    <c:v>6.2985112243050631E-2</c:v>
                  </c:pt>
                  <c:pt idx="279">
                    <c:v>7.496137068581965E-2</c:v>
                  </c:pt>
                  <c:pt idx="280">
                    <c:v>0.12496257159545142</c:v>
                  </c:pt>
                  <c:pt idx="281">
                    <c:v>0.11781593230228998</c:v>
                  </c:pt>
                  <c:pt idx="282">
                    <c:v>8.8638453849878895E-2</c:v>
                  </c:pt>
                  <c:pt idx="283">
                    <c:v>0.12467358788464405</c:v>
                  </c:pt>
                  <c:pt idx="284">
                    <c:v>0.11475914195969351</c:v>
                  </c:pt>
                  <c:pt idx="285">
                    <c:v>0.13105256625282918</c:v>
                  </c:pt>
                  <c:pt idx="286">
                    <c:v>0.11740104392361483</c:v>
                  </c:pt>
                  <c:pt idx="287">
                    <c:v>0.11311781921388035</c:v>
                  </c:pt>
                  <c:pt idx="288">
                    <c:v>7.2922429842174744E-2</c:v>
                  </c:pt>
                  <c:pt idx="289">
                    <c:v>0.12241711970686733</c:v>
                  </c:pt>
                  <c:pt idx="290">
                    <c:v>7.852199709263398E-2</c:v>
                  </c:pt>
                  <c:pt idx="291">
                    <c:v>9.999180371795087E-2</c:v>
                  </c:pt>
                  <c:pt idx="292">
                    <c:v>7.1230808844888957E-2</c:v>
                  </c:pt>
                  <c:pt idx="293">
                    <c:v>8.9214432139795144E-2</c:v>
                  </c:pt>
                  <c:pt idx="294">
                    <c:v>0.12309189415361894</c:v>
                  </c:pt>
                  <c:pt idx="295">
                    <c:v>0.11372793211665483</c:v>
                  </c:pt>
                  <c:pt idx="296">
                    <c:v>0.10942563707660623</c:v>
                  </c:pt>
                  <c:pt idx="297">
                    <c:v>0.12274908732902386</c:v>
                  </c:pt>
                  <c:pt idx="298">
                    <c:v>0.11500599792426451</c:v>
                  </c:pt>
                  <c:pt idx="299">
                    <c:v>0.15071880574427768</c:v>
                  </c:pt>
                  <c:pt idx="300">
                    <c:v>0.11096010666735162</c:v>
                  </c:pt>
                  <c:pt idx="301">
                    <c:v>0.11081318075532068</c:v>
                  </c:pt>
                  <c:pt idx="302">
                    <c:v>8.9069078394630574E-2</c:v>
                  </c:pt>
                  <c:pt idx="303">
                    <c:v>0.12589213585836076</c:v>
                  </c:pt>
                  <c:pt idx="304">
                    <c:v>7.3302029435194663E-2</c:v>
                  </c:pt>
                  <c:pt idx="305">
                    <c:v>0.13083499855463387</c:v>
                  </c:pt>
                  <c:pt idx="306">
                    <c:v>7.859618004421258E-2</c:v>
                  </c:pt>
                  <c:pt idx="307">
                    <c:v>0.1019334607026131</c:v>
                  </c:pt>
                  <c:pt idx="308">
                    <c:v>8.4293937868623964E-2</c:v>
                  </c:pt>
                  <c:pt idx="309">
                    <c:v>7.5601745419923691E-2</c:v>
                  </c:pt>
                  <c:pt idx="310">
                    <c:v>8.7479866933834013E-2</c:v>
                  </c:pt>
                  <c:pt idx="311">
                    <c:v>8.8412052489214035E-2</c:v>
                  </c:pt>
                  <c:pt idx="312">
                    <c:v>0.12174123455655396</c:v>
                  </c:pt>
                  <c:pt idx="313">
                    <c:v>0.10538397100035828</c:v>
                  </c:pt>
                  <c:pt idx="314">
                    <c:v>8.3613251049605639E-2</c:v>
                  </c:pt>
                  <c:pt idx="315">
                    <c:v>6.6506409920215254E-2</c:v>
                  </c:pt>
                  <c:pt idx="316">
                    <c:v>0.1095999001699271</c:v>
                  </c:pt>
                  <c:pt idx="317">
                    <c:v>8.3599457338893526E-2</c:v>
                  </c:pt>
                  <c:pt idx="318">
                    <c:v>0.11674070467455168</c:v>
                  </c:pt>
                  <c:pt idx="319">
                    <c:v>9.0051749887874899E-2</c:v>
                  </c:pt>
                  <c:pt idx="320">
                    <c:v>7.7295497941846189E-2</c:v>
                  </c:pt>
                  <c:pt idx="321">
                    <c:v>7.0874849631275508E-2</c:v>
                  </c:pt>
                  <c:pt idx="322">
                    <c:v>7.2182561994878922E-2</c:v>
                  </c:pt>
                  <c:pt idx="323">
                    <c:v>8.2049316791408894E-2</c:v>
                  </c:pt>
                  <c:pt idx="324">
                    <c:v>0.10764005275037743</c:v>
                  </c:pt>
                  <c:pt idx="325">
                    <c:v>8.6961645250184141E-2</c:v>
                  </c:pt>
                  <c:pt idx="326">
                    <c:v>8.9758385130992768E-2</c:v>
                  </c:pt>
                  <c:pt idx="327">
                    <c:v>8.3918820682538101E-2</c:v>
                  </c:pt>
                  <c:pt idx="328">
                    <c:v>8.7139512745988856E-2</c:v>
                  </c:pt>
                  <c:pt idx="329">
                    <c:v>0.11785098559707015</c:v>
                  </c:pt>
                  <c:pt idx="330">
                    <c:v>8.3899876859544462E-2</c:v>
                  </c:pt>
                  <c:pt idx="331">
                    <c:v>8.0043182913395225E-2</c:v>
                  </c:pt>
                  <c:pt idx="332">
                    <c:v>0.13360225691740213</c:v>
                  </c:pt>
                  <c:pt idx="333">
                    <c:v>0.11055149979604849</c:v>
                  </c:pt>
                  <c:pt idx="334">
                    <c:v>9.3554632611913449E-2</c:v>
                  </c:pt>
                  <c:pt idx="335">
                    <c:v>7.7366095954510689E-2</c:v>
                  </c:pt>
                  <c:pt idx="336">
                    <c:v>8.4777394004262221E-2</c:v>
                  </c:pt>
                  <c:pt idx="337">
                    <c:v>0.12408173899960709</c:v>
                  </c:pt>
                  <c:pt idx="338">
                    <c:v>6.8829913283670982E-2</c:v>
                  </c:pt>
                  <c:pt idx="339">
                    <c:v>8.8216474813441137E-2</c:v>
                  </c:pt>
                  <c:pt idx="340">
                    <c:v>0.1059406310347611</c:v>
                  </c:pt>
                  <c:pt idx="341">
                    <c:v>8.6361152978856229E-2</c:v>
                  </c:pt>
                  <c:pt idx="342">
                    <c:v>0.10438671436514675</c:v>
                  </c:pt>
                  <c:pt idx="343">
                    <c:v>0.12279247985709156</c:v>
                  </c:pt>
                  <c:pt idx="344">
                    <c:v>7.2551591155176037E-2</c:v>
                  </c:pt>
                  <c:pt idx="345">
                    <c:v>8.1581236464989784E-2</c:v>
                  </c:pt>
                  <c:pt idx="346">
                    <c:v>9.6373318391418744E-2</c:v>
                  </c:pt>
                  <c:pt idx="347">
                    <c:v>8.8501537731921251E-2</c:v>
                  </c:pt>
                  <c:pt idx="348">
                    <c:v>6.8078052144488227E-2</c:v>
                  </c:pt>
                  <c:pt idx="349">
                    <c:v>9.7945164095309983E-2</c:v>
                  </c:pt>
                  <c:pt idx="350">
                    <c:v>0.10443606251316107</c:v>
                  </c:pt>
                  <c:pt idx="351">
                    <c:v>9.5486089265052504E-2</c:v>
                  </c:pt>
                  <c:pt idx="352">
                    <c:v>9.0459191327533786E-2</c:v>
                  </c:pt>
                  <c:pt idx="353">
                    <c:v>7.2767391711485732E-2</c:v>
                  </c:pt>
                  <c:pt idx="354">
                    <c:v>9.5506795020507768E-2</c:v>
                  </c:pt>
                  <c:pt idx="355">
                    <c:v>0.13158814343265926</c:v>
                  </c:pt>
                  <c:pt idx="356">
                    <c:v>9.3501854275931703E-2</c:v>
                  </c:pt>
                  <c:pt idx="357">
                    <c:v>9.5390980043690787E-2</c:v>
                  </c:pt>
                  <c:pt idx="358">
                    <c:v>7.8133573636819748E-2</c:v>
                  </c:pt>
                  <c:pt idx="359">
                    <c:v>0.17764323314607444</c:v>
                  </c:pt>
                  <c:pt idx="360">
                    <c:v>0.11671378019846418</c:v>
                  </c:pt>
                  <c:pt idx="361">
                    <c:v>0.11890233317712313</c:v>
                  </c:pt>
                  <c:pt idx="362">
                    <c:v>6.934186772172278E-2</c:v>
                  </c:pt>
                  <c:pt idx="363">
                    <c:v>0.12005441188116932</c:v>
                  </c:pt>
                  <c:pt idx="364">
                    <c:v>6.5202839283798927E-2</c:v>
                  </c:pt>
                  <c:pt idx="365">
                    <c:v>7.2867805009516659E-2</c:v>
                  </c:pt>
                  <c:pt idx="366">
                    <c:v>0.12138534093693341</c:v>
                  </c:pt>
                  <c:pt idx="367">
                    <c:v>0.12211348452135065</c:v>
                  </c:pt>
                  <c:pt idx="368">
                    <c:v>0.10350137075534943</c:v>
                  </c:pt>
                  <c:pt idx="369">
                    <c:v>0.12863600424732147</c:v>
                  </c:pt>
                  <c:pt idx="370">
                    <c:v>0.10096236277654026</c:v>
                  </c:pt>
                  <c:pt idx="371">
                    <c:v>0.11785315841136922</c:v>
                  </c:pt>
                  <c:pt idx="372">
                    <c:v>0.12083802358689123</c:v>
                  </c:pt>
                  <c:pt idx="373">
                    <c:v>7.136210937939759E-2</c:v>
                  </c:pt>
                  <c:pt idx="374">
                    <c:v>6.8803250656554585E-2</c:v>
                  </c:pt>
                  <c:pt idx="375">
                    <c:v>7.5978394224407941E-2</c:v>
                  </c:pt>
                  <c:pt idx="376">
                    <c:v>8.0079062849219423E-2</c:v>
                  </c:pt>
                  <c:pt idx="377">
                    <c:v>8.1557390466643481E-2</c:v>
                  </c:pt>
                  <c:pt idx="378">
                    <c:v>0.11270186777756813</c:v>
                  </c:pt>
                  <c:pt idx="379">
                    <c:v>9.5333315605158939E-2</c:v>
                  </c:pt>
                  <c:pt idx="380">
                    <c:v>8.7584217792987293E-2</c:v>
                  </c:pt>
                  <c:pt idx="381">
                    <c:v>0.11200722266762388</c:v>
                  </c:pt>
                  <c:pt idx="382">
                    <c:v>8.6523792308738176E-2</c:v>
                  </c:pt>
                  <c:pt idx="383">
                    <c:v>0.10167649938100637</c:v>
                  </c:pt>
                  <c:pt idx="384">
                    <c:v>8.6222903918830626E-2</c:v>
                  </c:pt>
                  <c:pt idx="385">
                    <c:v>8.1849764720878834E-2</c:v>
                  </c:pt>
                  <c:pt idx="386">
                    <c:v>7.1175677787954195E-2</c:v>
                  </c:pt>
                  <c:pt idx="387">
                    <c:v>8.7308328857430215E-2</c:v>
                  </c:pt>
                  <c:pt idx="388">
                    <c:v>0.10788569288957009</c:v>
                  </c:pt>
                  <c:pt idx="389">
                    <c:v>0.13940697215686285</c:v>
                  </c:pt>
                  <c:pt idx="390">
                    <c:v>6.4198953366026518E-2</c:v>
                  </c:pt>
                  <c:pt idx="391">
                    <c:v>8.366416272055148E-2</c:v>
                  </c:pt>
                  <c:pt idx="392">
                    <c:v>0.10921670497926413</c:v>
                  </c:pt>
                  <c:pt idx="393">
                    <c:v>0.13609656744194321</c:v>
                  </c:pt>
                  <c:pt idx="394">
                    <c:v>9.5183606771991225E-2</c:v>
                  </c:pt>
                  <c:pt idx="395">
                    <c:v>7.0411943305645888E-2</c:v>
                  </c:pt>
                  <c:pt idx="396">
                    <c:v>9.0840621685107148E-2</c:v>
                  </c:pt>
                  <c:pt idx="397">
                    <c:v>8.5751733342135622E-2</c:v>
                  </c:pt>
                  <c:pt idx="398">
                    <c:v>9.846759164540729E-2</c:v>
                  </c:pt>
                  <c:pt idx="399">
                    <c:v>9.7633104816353941E-2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plus"/>
            <c:errValType val="fixedVal"/>
            <c:noEndCap val="1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 7 A1, 100Hz'!$K$5:$K$404</c:f>
              <c:numCache>
                <c:formatCode>General</c:formatCode>
                <c:ptCount val="4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</c:numCache>
            </c:numRef>
          </c:xVal>
          <c:yVal>
            <c:numRef>
              <c:f>'Fig 7 A1, 100Hz'!$N$5:$N$404</c:f>
              <c:numCache>
                <c:formatCode>0.00</c:formatCode>
                <c:ptCount val="400"/>
                <c:pt idx="0">
                  <c:v>6.8497434925925917</c:v>
                </c:pt>
                <c:pt idx="1">
                  <c:v>10.872949725925924</c:v>
                </c:pt>
                <c:pt idx="2">
                  <c:v>13.279643218518517</c:v>
                </c:pt>
                <c:pt idx="3">
                  <c:v>14.987383377777777</c:v>
                </c:pt>
                <c:pt idx="4">
                  <c:v>16.296396055555554</c:v>
                </c:pt>
                <c:pt idx="5">
                  <c:v>17.454795140740739</c:v>
                </c:pt>
                <c:pt idx="6">
                  <c:v>18.480401929629629</c:v>
                </c:pt>
                <c:pt idx="7">
                  <c:v>19.387076588888888</c:v>
                </c:pt>
                <c:pt idx="8">
                  <c:v>20.294776674074072</c:v>
                </c:pt>
                <c:pt idx="9">
                  <c:v>21.169220388888888</c:v>
                </c:pt>
                <c:pt idx="10">
                  <c:v>22.019906418518516</c:v>
                </c:pt>
                <c:pt idx="11">
                  <c:v>22.795640281481479</c:v>
                </c:pt>
                <c:pt idx="12">
                  <c:v>23.514036255555553</c:v>
                </c:pt>
                <c:pt idx="13">
                  <c:v>24.222918988888885</c:v>
                </c:pt>
                <c:pt idx="14">
                  <c:v>24.936401240740736</c:v>
                </c:pt>
                <c:pt idx="15">
                  <c:v>25.593329188888884</c:v>
                </c:pt>
                <c:pt idx="16">
                  <c:v>26.249137922222218</c:v>
                </c:pt>
                <c:pt idx="17">
                  <c:v>26.898792588888885</c:v>
                </c:pt>
                <c:pt idx="18">
                  <c:v>27.573062174074071</c:v>
                </c:pt>
                <c:pt idx="19">
                  <c:v>28.155713385185184</c:v>
                </c:pt>
                <c:pt idx="20">
                  <c:v>28.730880377777776</c:v>
                </c:pt>
                <c:pt idx="21">
                  <c:v>29.370173148148147</c:v>
                </c:pt>
                <c:pt idx="22">
                  <c:v>29.989294985185186</c:v>
                </c:pt>
                <c:pt idx="23">
                  <c:v>30.618668996296297</c:v>
                </c:pt>
                <c:pt idx="24">
                  <c:v>31.252525211111113</c:v>
                </c:pt>
                <c:pt idx="25">
                  <c:v>31.836990537037039</c:v>
                </c:pt>
                <c:pt idx="26">
                  <c:v>32.474123237037041</c:v>
                </c:pt>
                <c:pt idx="27">
                  <c:v>33.115841692592596</c:v>
                </c:pt>
                <c:pt idx="28">
                  <c:v>33.764671940740747</c:v>
                </c:pt>
                <c:pt idx="29">
                  <c:v>34.422261877777785</c:v>
                </c:pt>
                <c:pt idx="30">
                  <c:v>35.015527574074085</c:v>
                </c:pt>
                <c:pt idx="31">
                  <c:v>35.588052870370383</c:v>
                </c:pt>
                <c:pt idx="32">
                  <c:v>36.241802174074088</c:v>
                </c:pt>
                <c:pt idx="33">
                  <c:v>36.866302733333349</c:v>
                </c:pt>
                <c:pt idx="34">
                  <c:v>37.542111985185201</c:v>
                </c:pt>
                <c:pt idx="35">
                  <c:v>38.200289577777795</c:v>
                </c:pt>
                <c:pt idx="36">
                  <c:v>38.852759718518534</c:v>
                </c:pt>
                <c:pt idx="37">
                  <c:v>39.474752803703723</c:v>
                </c:pt>
                <c:pt idx="38">
                  <c:v>40.124999314814836</c:v>
                </c:pt>
                <c:pt idx="39">
                  <c:v>40.797226592592615</c:v>
                </c:pt>
                <c:pt idx="40">
                  <c:v>41.417250000000024</c:v>
                </c:pt>
                <c:pt idx="41">
                  <c:v>42.07272443703706</c:v>
                </c:pt>
                <c:pt idx="42">
                  <c:v>42.684869670370396</c:v>
                </c:pt>
                <c:pt idx="43">
                  <c:v>43.298017959259283</c:v>
                </c:pt>
                <c:pt idx="44">
                  <c:v>43.957334814814836</c:v>
                </c:pt>
                <c:pt idx="45">
                  <c:v>44.595347400000023</c:v>
                </c:pt>
                <c:pt idx="46">
                  <c:v>45.226550411111134</c:v>
                </c:pt>
                <c:pt idx="47">
                  <c:v>45.851936792592618</c:v>
                </c:pt>
                <c:pt idx="48">
                  <c:v>46.470822766666693</c:v>
                </c:pt>
                <c:pt idx="49">
                  <c:v>47.078929625925952</c:v>
                </c:pt>
                <c:pt idx="50">
                  <c:v>47.66440008148151</c:v>
                </c:pt>
                <c:pt idx="51">
                  <c:v>48.296476792592621</c:v>
                </c:pt>
                <c:pt idx="52">
                  <c:v>48.904852588888915</c:v>
                </c:pt>
                <c:pt idx="53">
                  <c:v>49.531773396296323</c:v>
                </c:pt>
                <c:pt idx="54">
                  <c:v>50.11428396666669</c:v>
                </c:pt>
                <c:pt idx="55">
                  <c:v>50.732959348148171</c:v>
                </c:pt>
                <c:pt idx="56">
                  <c:v>51.349440881481506</c:v>
                </c:pt>
                <c:pt idx="57">
                  <c:v>51.979740000000021</c:v>
                </c:pt>
                <c:pt idx="58">
                  <c:v>52.591111196296318</c:v>
                </c:pt>
                <c:pt idx="59">
                  <c:v>53.217922170370393</c:v>
                </c:pt>
                <c:pt idx="60">
                  <c:v>53.844391403703725</c:v>
                </c:pt>
                <c:pt idx="61">
                  <c:v>54.439613133333353</c:v>
                </c:pt>
                <c:pt idx="62">
                  <c:v>55.032416903703727</c:v>
                </c:pt>
                <c:pt idx="63">
                  <c:v>55.632352007407434</c:v>
                </c:pt>
                <c:pt idx="64">
                  <c:v>56.304285444444474</c:v>
                </c:pt>
                <c:pt idx="65">
                  <c:v>56.875899111111138</c:v>
                </c:pt>
                <c:pt idx="66">
                  <c:v>57.427786862962989</c:v>
                </c:pt>
                <c:pt idx="67">
                  <c:v>58.036017300000026</c:v>
                </c:pt>
                <c:pt idx="68">
                  <c:v>58.598756162962992</c:v>
                </c:pt>
                <c:pt idx="69">
                  <c:v>59.199252044444471</c:v>
                </c:pt>
                <c:pt idx="70">
                  <c:v>59.765991629629653</c:v>
                </c:pt>
                <c:pt idx="71">
                  <c:v>60.344771751851873</c:v>
                </c:pt>
                <c:pt idx="72">
                  <c:v>60.954441614814833</c:v>
                </c:pt>
                <c:pt idx="73">
                  <c:v>61.532571722222244</c:v>
                </c:pt>
                <c:pt idx="74">
                  <c:v>62.135758974074093</c:v>
                </c:pt>
                <c:pt idx="75">
                  <c:v>62.71324344814817</c:v>
                </c:pt>
                <c:pt idx="76">
                  <c:v>63.269093588888907</c:v>
                </c:pt>
                <c:pt idx="77">
                  <c:v>63.841518248148169</c:v>
                </c:pt>
                <c:pt idx="78">
                  <c:v>64.439452925925949</c:v>
                </c:pt>
                <c:pt idx="79">
                  <c:v>65.019061162962984</c:v>
                </c:pt>
                <c:pt idx="80">
                  <c:v>65.588075914814837</c:v>
                </c:pt>
                <c:pt idx="81">
                  <c:v>66.210704677777798</c:v>
                </c:pt>
                <c:pt idx="82">
                  <c:v>66.786301559259286</c:v>
                </c:pt>
                <c:pt idx="83">
                  <c:v>67.318401385185211</c:v>
                </c:pt>
                <c:pt idx="84">
                  <c:v>67.914538092592622</c:v>
                </c:pt>
                <c:pt idx="85">
                  <c:v>68.446916585185221</c:v>
                </c:pt>
                <c:pt idx="86">
                  <c:v>69.0029321703704</c:v>
                </c:pt>
                <c:pt idx="87">
                  <c:v>69.584722900000031</c:v>
                </c:pt>
                <c:pt idx="88">
                  <c:v>70.15015363333336</c:v>
                </c:pt>
                <c:pt idx="89">
                  <c:v>70.681824918518544</c:v>
                </c:pt>
                <c:pt idx="90">
                  <c:v>71.19578048518521</c:v>
                </c:pt>
                <c:pt idx="91">
                  <c:v>71.733570803703728</c:v>
                </c:pt>
                <c:pt idx="92">
                  <c:v>72.293896018518538</c:v>
                </c:pt>
                <c:pt idx="93">
                  <c:v>72.869200618518533</c:v>
                </c:pt>
                <c:pt idx="94">
                  <c:v>73.455137555555567</c:v>
                </c:pt>
                <c:pt idx="95">
                  <c:v>74.057415140740758</c:v>
                </c:pt>
                <c:pt idx="96">
                  <c:v>74.626194862962976</c:v>
                </c:pt>
                <c:pt idx="97">
                  <c:v>75.226511629629641</c:v>
                </c:pt>
                <c:pt idx="98">
                  <c:v>75.746013974074089</c:v>
                </c:pt>
                <c:pt idx="99">
                  <c:v>76.29500533333335</c:v>
                </c:pt>
                <c:pt idx="100">
                  <c:v>76.874749562962975</c:v>
                </c:pt>
                <c:pt idx="101">
                  <c:v>77.444145333333353</c:v>
                </c:pt>
                <c:pt idx="102">
                  <c:v>78.0292150851852</c:v>
                </c:pt>
                <c:pt idx="103">
                  <c:v>78.566485355555571</c:v>
                </c:pt>
                <c:pt idx="104">
                  <c:v>79.096930348148163</c:v>
                </c:pt>
                <c:pt idx="105">
                  <c:v>79.659828118518533</c:v>
                </c:pt>
                <c:pt idx="106">
                  <c:v>80.204389662962981</c:v>
                </c:pt>
                <c:pt idx="107">
                  <c:v>80.754274303703724</c:v>
                </c:pt>
                <c:pt idx="108">
                  <c:v>81.312754814814838</c:v>
                </c:pt>
                <c:pt idx="109">
                  <c:v>81.904282655555576</c:v>
                </c:pt>
                <c:pt idx="110">
                  <c:v>82.485382962962987</c:v>
                </c:pt>
                <c:pt idx="111">
                  <c:v>83.0049643814815</c:v>
                </c:pt>
                <c:pt idx="112">
                  <c:v>83.495519818518531</c:v>
                </c:pt>
                <c:pt idx="113">
                  <c:v>84.063474440740748</c:v>
                </c:pt>
                <c:pt idx="114">
                  <c:v>84.643921618518533</c:v>
                </c:pt>
                <c:pt idx="115">
                  <c:v>85.161617370370379</c:v>
                </c:pt>
                <c:pt idx="116">
                  <c:v>85.680012622222236</c:v>
                </c:pt>
                <c:pt idx="117">
                  <c:v>86.277462485185197</c:v>
                </c:pt>
                <c:pt idx="118">
                  <c:v>86.857431755555567</c:v>
                </c:pt>
                <c:pt idx="119">
                  <c:v>87.386215118518535</c:v>
                </c:pt>
                <c:pt idx="120">
                  <c:v>87.910007759259273</c:v>
                </c:pt>
                <c:pt idx="121">
                  <c:v>88.44982520370371</c:v>
                </c:pt>
                <c:pt idx="122">
                  <c:v>88.979472585185192</c:v>
                </c:pt>
                <c:pt idx="123">
                  <c:v>89.50211680000001</c:v>
                </c:pt>
                <c:pt idx="124">
                  <c:v>90.045127051851864</c:v>
                </c:pt>
                <c:pt idx="125">
                  <c:v>90.607518674074086</c:v>
                </c:pt>
                <c:pt idx="126">
                  <c:v>91.121136240740753</c:v>
                </c:pt>
                <c:pt idx="127">
                  <c:v>91.705690751851861</c:v>
                </c:pt>
                <c:pt idx="128">
                  <c:v>92.251102633333346</c:v>
                </c:pt>
                <c:pt idx="129">
                  <c:v>92.779636644444452</c:v>
                </c:pt>
                <c:pt idx="130">
                  <c:v>93.32408574814815</c:v>
                </c:pt>
                <c:pt idx="131">
                  <c:v>93.846457203703707</c:v>
                </c:pt>
                <c:pt idx="132">
                  <c:v>94.37798673333333</c:v>
                </c:pt>
                <c:pt idx="133">
                  <c:v>94.907487485185186</c:v>
                </c:pt>
                <c:pt idx="134">
                  <c:v>95.441720218518526</c:v>
                </c:pt>
                <c:pt idx="135">
                  <c:v>95.976161266666679</c:v>
                </c:pt>
                <c:pt idx="136">
                  <c:v>96.495548685185199</c:v>
                </c:pt>
                <c:pt idx="137">
                  <c:v>97.003888437037048</c:v>
                </c:pt>
                <c:pt idx="138">
                  <c:v>97.529314266666674</c:v>
                </c:pt>
                <c:pt idx="139">
                  <c:v>98.037106518518527</c:v>
                </c:pt>
                <c:pt idx="140">
                  <c:v>98.566322270370378</c:v>
                </c:pt>
                <c:pt idx="141">
                  <c:v>99.08341904074075</c:v>
                </c:pt>
                <c:pt idx="142">
                  <c:v>99.647126570370375</c:v>
                </c:pt>
                <c:pt idx="143">
                  <c:v>100.15229737777778</c:v>
                </c:pt>
                <c:pt idx="144">
                  <c:v>100.6943390925926</c:v>
                </c:pt>
                <c:pt idx="145">
                  <c:v>101.18410265925927</c:v>
                </c:pt>
                <c:pt idx="146">
                  <c:v>101.72883646666668</c:v>
                </c:pt>
                <c:pt idx="147">
                  <c:v>102.28697771851853</c:v>
                </c:pt>
                <c:pt idx="148">
                  <c:v>102.7880179888889</c:v>
                </c:pt>
                <c:pt idx="149">
                  <c:v>103.32975272222222</c:v>
                </c:pt>
                <c:pt idx="150">
                  <c:v>103.8469591962963</c:v>
                </c:pt>
                <c:pt idx="151">
                  <c:v>104.32199511481481</c:v>
                </c:pt>
                <c:pt idx="152">
                  <c:v>104.84715768148148</c:v>
                </c:pt>
                <c:pt idx="153">
                  <c:v>105.3969903037037</c:v>
                </c:pt>
                <c:pt idx="154">
                  <c:v>105.92291522222222</c:v>
                </c:pt>
                <c:pt idx="155">
                  <c:v>106.41977127037036</c:v>
                </c:pt>
                <c:pt idx="156">
                  <c:v>106.97859967037036</c:v>
                </c:pt>
                <c:pt idx="157">
                  <c:v>107.46731597777776</c:v>
                </c:pt>
                <c:pt idx="158">
                  <c:v>108.00611193333332</c:v>
                </c:pt>
                <c:pt idx="159">
                  <c:v>108.52433846296294</c:v>
                </c:pt>
                <c:pt idx="160">
                  <c:v>108.99312538148146</c:v>
                </c:pt>
                <c:pt idx="161">
                  <c:v>109.5438515222222</c:v>
                </c:pt>
                <c:pt idx="162">
                  <c:v>110.07777229259257</c:v>
                </c:pt>
                <c:pt idx="163">
                  <c:v>110.57731239629628</c:v>
                </c:pt>
                <c:pt idx="164">
                  <c:v>111.09273768518517</c:v>
                </c:pt>
                <c:pt idx="165">
                  <c:v>111.61618539999999</c:v>
                </c:pt>
                <c:pt idx="166">
                  <c:v>112.11152779999999</c:v>
                </c:pt>
                <c:pt idx="167">
                  <c:v>112.65045853333332</c:v>
                </c:pt>
                <c:pt idx="168">
                  <c:v>113.16401887777776</c:v>
                </c:pt>
                <c:pt idx="169">
                  <c:v>113.72887647777776</c:v>
                </c:pt>
                <c:pt idx="170">
                  <c:v>114.21019008148146</c:v>
                </c:pt>
                <c:pt idx="171">
                  <c:v>114.70215366666665</c:v>
                </c:pt>
                <c:pt idx="172">
                  <c:v>115.21912893703701</c:v>
                </c:pt>
                <c:pt idx="173">
                  <c:v>115.72737205925924</c:v>
                </c:pt>
                <c:pt idx="174">
                  <c:v>116.22503158888887</c:v>
                </c:pt>
                <c:pt idx="175">
                  <c:v>116.72920944074072</c:v>
                </c:pt>
                <c:pt idx="176">
                  <c:v>117.2674421148148</c:v>
                </c:pt>
                <c:pt idx="177">
                  <c:v>117.78404628518517</c:v>
                </c:pt>
                <c:pt idx="178">
                  <c:v>118.28241335185183</c:v>
                </c:pt>
                <c:pt idx="179">
                  <c:v>118.79076417777776</c:v>
                </c:pt>
                <c:pt idx="180">
                  <c:v>119.31563335555553</c:v>
                </c:pt>
                <c:pt idx="181">
                  <c:v>119.82828849629628</c:v>
                </c:pt>
                <c:pt idx="182">
                  <c:v>120.34775017407406</c:v>
                </c:pt>
                <c:pt idx="183">
                  <c:v>120.81810868518518</c:v>
                </c:pt>
                <c:pt idx="184">
                  <c:v>121.33280905555554</c:v>
                </c:pt>
                <c:pt idx="185">
                  <c:v>121.88549038888888</c:v>
                </c:pt>
                <c:pt idx="186">
                  <c:v>122.41053014074073</c:v>
                </c:pt>
                <c:pt idx="187">
                  <c:v>122.91649467037035</c:v>
                </c:pt>
                <c:pt idx="188">
                  <c:v>123.45743757037036</c:v>
                </c:pt>
                <c:pt idx="189">
                  <c:v>123.98514384074073</c:v>
                </c:pt>
                <c:pt idx="190">
                  <c:v>124.50165855555555</c:v>
                </c:pt>
                <c:pt idx="191">
                  <c:v>125.02764921481482</c:v>
                </c:pt>
                <c:pt idx="192">
                  <c:v>125.52253355925926</c:v>
                </c:pt>
                <c:pt idx="193">
                  <c:v>126.01525108888889</c:v>
                </c:pt>
                <c:pt idx="194">
                  <c:v>126.52203728518518</c:v>
                </c:pt>
                <c:pt idx="195">
                  <c:v>127.02454494444444</c:v>
                </c:pt>
                <c:pt idx="196">
                  <c:v>127.53032021481481</c:v>
                </c:pt>
                <c:pt idx="197">
                  <c:v>128.04652318888887</c:v>
                </c:pt>
                <c:pt idx="198">
                  <c:v>128.54396704814812</c:v>
                </c:pt>
                <c:pt idx="199">
                  <c:v>129.04646629999996</c:v>
                </c:pt>
                <c:pt idx="200">
                  <c:v>129.5326188296296</c:v>
                </c:pt>
                <c:pt idx="201">
                  <c:v>130.01840378518514</c:v>
                </c:pt>
                <c:pt idx="202">
                  <c:v>130.537574837037</c:v>
                </c:pt>
                <c:pt idx="203">
                  <c:v>131.04985511111107</c:v>
                </c:pt>
                <c:pt idx="204">
                  <c:v>131.55497688148145</c:v>
                </c:pt>
                <c:pt idx="205">
                  <c:v>132.09815591111109</c:v>
                </c:pt>
                <c:pt idx="206">
                  <c:v>132.5834709222222</c:v>
                </c:pt>
                <c:pt idx="207">
                  <c:v>133.06968037777776</c:v>
                </c:pt>
                <c:pt idx="208">
                  <c:v>133.58015833333332</c:v>
                </c:pt>
                <c:pt idx="209">
                  <c:v>134.07919682592592</c:v>
                </c:pt>
                <c:pt idx="210">
                  <c:v>134.53981139259258</c:v>
                </c:pt>
                <c:pt idx="211">
                  <c:v>135.05353178518519</c:v>
                </c:pt>
                <c:pt idx="212">
                  <c:v>135.58933916296297</c:v>
                </c:pt>
                <c:pt idx="213">
                  <c:v>136.04358587777779</c:v>
                </c:pt>
                <c:pt idx="214">
                  <c:v>136.53629877037037</c:v>
                </c:pt>
                <c:pt idx="215">
                  <c:v>137.00842353333331</c:v>
                </c:pt>
                <c:pt idx="216">
                  <c:v>137.50826613703703</c:v>
                </c:pt>
                <c:pt idx="217">
                  <c:v>137.99803546296295</c:v>
                </c:pt>
                <c:pt idx="218">
                  <c:v>138.48875384814812</c:v>
                </c:pt>
                <c:pt idx="219">
                  <c:v>138.95650219259255</c:v>
                </c:pt>
                <c:pt idx="220">
                  <c:v>139.41191466666663</c:v>
                </c:pt>
                <c:pt idx="221">
                  <c:v>139.90104330740738</c:v>
                </c:pt>
                <c:pt idx="222">
                  <c:v>140.41299316296292</c:v>
                </c:pt>
                <c:pt idx="223">
                  <c:v>140.92919937777773</c:v>
                </c:pt>
                <c:pt idx="224">
                  <c:v>141.41549019629625</c:v>
                </c:pt>
                <c:pt idx="225">
                  <c:v>141.91160052222216</c:v>
                </c:pt>
                <c:pt idx="226">
                  <c:v>142.44784070740735</c:v>
                </c:pt>
                <c:pt idx="227">
                  <c:v>142.92994331111106</c:v>
                </c:pt>
                <c:pt idx="228">
                  <c:v>143.40138061851846</c:v>
                </c:pt>
                <c:pt idx="229">
                  <c:v>143.87324324074069</c:v>
                </c:pt>
                <c:pt idx="230">
                  <c:v>144.38624123333329</c:v>
                </c:pt>
                <c:pt idx="231">
                  <c:v>144.87379941111107</c:v>
                </c:pt>
                <c:pt idx="232">
                  <c:v>145.36889824074069</c:v>
                </c:pt>
                <c:pt idx="233">
                  <c:v>145.83936208518514</c:v>
                </c:pt>
                <c:pt idx="234">
                  <c:v>146.31657463333329</c:v>
                </c:pt>
                <c:pt idx="235">
                  <c:v>146.78934616296291</c:v>
                </c:pt>
                <c:pt idx="236">
                  <c:v>147.26094342592589</c:v>
                </c:pt>
                <c:pt idx="237">
                  <c:v>147.75833138518516</c:v>
                </c:pt>
                <c:pt idx="238">
                  <c:v>148.24183726666664</c:v>
                </c:pt>
                <c:pt idx="239">
                  <c:v>148.70743285185182</c:v>
                </c:pt>
                <c:pt idx="240">
                  <c:v>149.20082134444442</c:v>
                </c:pt>
                <c:pt idx="241">
                  <c:v>149.64748939259258</c:v>
                </c:pt>
                <c:pt idx="242">
                  <c:v>150.15730573703701</c:v>
                </c:pt>
                <c:pt idx="243">
                  <c:v>150.66151300740736</c:v>
                </c:pt>
                <c:pt idx="244">
                  <c:v>151.16867458888885</c:v>
                </c:pt>
                <c:pt idx="245">
                  <c:v>151.68901602592589</c:v>
                </c:pt>
                <c:pt idx="246">
                  <c:v>152.15458737037034</c:v>
                </c:pt>
                <c:pt idx="247">
                  <c:v>152.64443645925923</c:v>
                </c:pt>
                <c:pt idx="248">
                  <c:v>153.15211471111107</c:v>
                </c:pt>
                <c:pt idx="249">
                  <c:v>153.66789538888884</c:v>
                </c:pt>
                <c:pt idx="250">
                  <c:v>154.1689258444444</c:v>
                </c:pt>
                <c:pt idx="251">
                  <c:v>154.64517331111108</c:v>
                </c:pt>
                <c:pt idx="252">
                  <c:v>155.13571817407404</c:v>
                </c:pt>
                <c:pt idx="253">
                  <c:v>155.59644849999998</c:v>
                </c:pt>
                <c:pt idx="254">
                  <c:v>156.05735899259258</c:v>
                </c:pt>
                <c:pt idx="255">
                  <c:v>156.55502327037036</c:v>
                </c:pt>
                <c:pt idx="256">
                  <c:v>157.05114533703701</c:v>
                </c:pt>
                <c:pt idx="257">
                  <c:v>157.55226641111108</c:v>
                </c:pt>
                <c:pt idx="258">
                  <c:v>158.00632684814812</c:v>
                </c:pt>
                <c:pt idx="259">
                  <c:v>158.50687514814811</c:v>
                </c:pt>
                <c:pt idx="260">
                  <c:v>158.98468512222217</c:v>
                </c:pt>
                <c:pt idx="261">
                  <c:v>159.47770296666661</c:v>
                </c:pt>
                <c:pt idx="262">
                  <c:v>159.98502523703698</c:v>
                </c:pt>
                <c:pt idx="263">
                  <c:v>160.45159409999994</c:v>
                </c:pt>
                <c:pt idx="264">
                  <c:v>160.96029351851845</c:v>
                </c:pt>
                <c:pt idx="265">
                  <c:v>161.4393882703703</c:v>
                </c:pt>
                <c:pt idx="266">
                  <c:v>161.90660133703696</c:v>
                </c:pt>
                <c:pt idx="267">
                  <c:v>162.42786899259252</c:v>
                </c:pt>
                <c:pt idx="268">
                  <c:v>162.88711615185179</c:v>
                </c:pt>
                <c:pt idx="269">
                  <c:v>163.3442010703703</c:v>
                </c:pt>
                <c:pt idx="270">
                  <c:v>163.83796328518511</c:v>
                </c:pt>
                <c:pt idx="271">
                  <c:v>164.33168825555549</c:v>
                </c:pt>
                <c:pt idx="272">
                  <c:v>164.79200161851844</c:v>
                </c:pt>
                <c:pt idx="273">
                  <c:v>165.27964178888882</c:v>
                </c:pt>
                <c:pt idx="274">
                  <c:v>165.73642539259254</c:v>
                </c:pt>
                <c:pt idx="275">
                  <c:v>166.21096640370365</c:v>
                </c:pt>
                <c:pt idx="276">
                  <c:v>166.70965291111105</c:v>
                </c:pt>
                <c:pt idx="277">
                  <c:v>167.24156212962956</c:v>
                </c:pt>
                <c:pt idx="278">
                  <c:v>167.692084374074</c:v>
                </c:pt>
                <c:pt idx="279">
                  <c:v>168.16218695925917</c:v>
                </c:pt>
                <c:pt idx="280">
                  <c:v>168.63614771111102</c:v>
                </c:pt>
                <c:pt idx="281">
                  <c:v>169.12813701851843</c:v>
                </c:pt>
                <c:pt idx="282">
                  <c:v>169.58295721481471</c:v>
                </c:pt>
                <c:pt idx="283">
                  <c:v>170.08624352222213</c:v>
                </c:pt>
                <c:pt idx="284">
                  <c:v>170.54947364444436</c:v>
                </c:pt>
                <c:pt idx="285">
                  <c:v>170.9908783777777</c:v>
                </c:pt>
                <c:pt idx="286">
                  <c:v>171.48670352592586</c:v>
                </c:pt>
                <c:pt idx="287">
                  <c:v>171.98145372222217</c:v>
                </c:pt>
                <c:pt idx="288">
                  <c:v>172.43460812222216</c:v>
                </c:pt>
                <c:pt idx="289">
                  <c:v>172.92563943333326</c:v>
                </c:pt>
                <c:pt idx="290">
                  <c:v>173.4085688666666</c:v>
                </c:pt>
                <c:pt idx="291">
                  <c:v>173.9042789555555</c:v>
                </c:pt>
                <c:pt idx="292">
                  <c:v>174.32949889259254</c:v>
                </c:pt>
                <c:pt idx="293">
                  <c:v>174.77504347777773</c:v>
                </c:pt>
                <c:pt idx="294">
                  <c:v>175.27421732222217</c:v>
                </c:pt>
                <c:pt idx="295">
                  <c:v>175.70212918518513</c:v>
                </c:pt>
                <c:pt idx="296">
                  <c:v>176.13794556666662</c:v>
                </c:pt>
                <c:pt idx="297">
                  <c:v>176.62402291111107</c:v>
                </c:pt>
                <c:pt idx="298">
                  <c:v>177.06141199629624</c:v>
                </c:pt>
                <c:pt idx="299">
                  <c:v>177.59851861851845</c:v>
                </c:pt>
                <c:pt idx="300">
                  <c:v>178.07614644444439</c:v>
                </c:pt>
                <c:pt idx="301">
                  <c:v>178.56516949259253</c:v>
                </c:pt>
                <c:pt idx="302">
                  <c:v>179.04267173333326</c:v>
                </c:pt>
                <c:pt idx="303">
                  <c:v>179.51188502222215</c:v>
                </c:pt>
                <c:pt idx="304">
                  <c:v>179.97445401481474</c:v>
                </c:pt>
                <c:pt idx="305">
                  <c:v>180.47016125555547</c:v>
                </c:pt>
                <c:pt idx="306">
                  <c:v>180.93874352962953</c:v>
                </c:pt>
                <c:pt idx="307">
                  <c:v>181.41788120740731</c:v>
                </c:pt>
                <c:pt idx="308">
                  <c:v>181.86667794074063</c:v>
                </c:pt>
                <c:pt idx="309">
                  <c:v>182.30350111111099</c:v>
                </c:pt>
                <c:pt idx="310">
                  <c:v>182.7623049185184</c:v>
                </c:pt>
                <c:pt idx="311">
                  <c:v>183.21337685555542</c:v>
                </c:pt>
                <c:pt idx="312">
                  <c:v>183.64585773703689</c:v>
                </c:pt>
                <c:pt idx="313">
                  <c:v>184.13512220370356</c:v>
                </c:pt>
                <c:pt idx="314">
                  <c:v>184.61585641851838</c:v>
                </c:pt>
                <c:pt idx="315">
                  <c:v>185.07421970740725</c:v>
                </c:pt>
                <c:pt idx="316">
                  <c:v>185.53855129259244</c:v>
                </c:pt>
                <c:pt idx="317">
                  <c:v>185.99771739629614</c:v>
                </c:pt>
                <c:pt idx="318">
                  <c:v>186.49959371481467</c:v>
                </c:pt>
                <c:pt idx="319">
                  <c:v>186.95593142962949</c:v>
                </c:pt>
                <c:pt idx="320">
                  <c:v>187.41721123703689</c:v>
                </c:pt>
                <c:pt idx="321">
                  <c:v>187.8609369518517</c:v>
                </c:pt>
                <c:pt idx="322">
                  <c:v>188.3499418592591</c:v>
                </c:pt>
                <c:pt idx="323">
                  <c:v>188.8223469518517</c:v>
                </c:pt>
                <c:pt idx="324">
                  <c:v>189.26782214814799</c:v>
                </c:pt>
                <c:pt idx="325">
                  <c:v>189.71378577037021</c:v>
                </c:pt>
                <c:pt idx="326">
                  <c:v>190.18980711481464</c:v>
                </c:pt>
                <c:pt idx="327">
                  <c:v>190.66502284814797</c:v>
                </c:pt>
                <c:pt idx="328">
                  <c:v>191.14433174814798</c:v>
                </c:pt>
                <c:pt idx="329">
                  <c:v>191.64097005555539</c:v>
                </c:pt>
                <c:pt idx="330">
                  <c:v>192.09805854444429</c:v>
                </c:pt>
                <c:pt idx="331">
                  <c:v>192.54786131111095</c:v>
                </c:pt>
                <c:pt idx="332">
                  <c:v>192.99109558148132</c:v>
                </c:pt>
                <c:pt idx="333">
                  <c:v>193.48862881481466</c:v>
                </c:pt>
                <c:pt idx="334">
                  <c:v>193.92570393703687</c:v>
                </c:pt>
                <c:pt idx="335">
                  <c:v>194.40659644074057</c:v>
                </c:pt>
                <c:pt idx="336">
                  <c:v>194.8766656555554</c:v>
                </c:pt>
                <c:pt idx="337">
                  <c:v>195.3780497629628</c:v>
                </c:pt>
                <c:pt idx="338">
                  <c:v>195.81215142222206</c:v>
                </c:pt>
                <c:pt idx="339">
                  <c:v>196.2611321555554</c:v>
                </c:pt>
                <c:pt idx="340">
                  <c:v>196.71693653703687</c:v>
                </c:pt>
                <c:pt idx="341">
                  <c:v>197.18486216666651</c:v>
                </c:pt>
                <c:pt idx="342">
                  <c:v>197.63256667777762</c:v>
                </c:pt>
                <c:pt idx="343">
                  <c:v>198.09676957777762</c:v>
                </c:pt>
                <c:pt idx="344">
                  <c:v>198.56053368148133</c:v>
                </c:pt>
                <c:pt idx="345">
                  <c:v>198.99594856296281</c:v>
                </c:pt>
                <c:pt idx="346">
                  <c:v>199.45848264074058</c:v>
                </c:pt>
                <c:pt idx="347">
                  <c:v>199.92661059629614</c:v>
                </c:pt>
                <c:pt idx="348">
                  <c:v>200.38326825555541</c:v>
                </c:pt>
                <c:pt idx="349">
                  <c:v>200.87265609629614</c:v>
                </c:pt>
                <c:pt idx="350">
                  <c:v>201.36098644074059</c:v>
                </c:pt>
                <c:pt idx="351">
                  <c:v>201.81299133333317</c:v>
                </c:pt>
                <c:pt idx="352">
                  <c:v>202.26088673333317</c:v>
                </c:pt>
                <c:pt idx="353">
                  <c:v>202.7354132814813</c:v>
                </c:pt>
                <c:pt idx="354">
                  <c:v>203.18145464814796</c:v>
                </c:pt>
                <c:pt idx="355">
                  <c:v>203.64442765925907</c:v>
                </c:pt>
                <c:pt idx="356">
                  <c:v>204.11629022592572</c:v>
                </c:pt>
                <c:pt idx="357">
                  <c:v>204.59403468148128</c:v>
                </c:pt>
                <c:pt idx="358">
                  <c:v>205.03106078518499</c:v>
                </c:pt>
                <c:pt idx="359">
                  <c:v>205.56733993333313</c:v>
                </c:pt>
                <c:pt idx="360">
                  <c:v>206.02801861111089</c:v>
                </c:pt>
                <c:pt idx="361">
                  <c:v>206.49671358888867</c:v>
                </c:pt>
                <c:pt idx="362">
                  <c:v>206.95063698888868</c:v>
                </c:pt>
                <c:pt idx="363">
                  <c:v>207.38657746296275</c:v>
                </c:pt>
                <c:pt idx="364">
                  <c:v>207.818294622222</c:v>
                </c:pt>
                <c:pt idx="365">
                  <c:v>208.24747059629607</c:v>
                </c:pt>
                <c:pt idx="366">
                  <c:v>208.71104562592569</c:v>
                </c:pt>
                <c:pt idx="367">
                  <c:v>209.16444200740716</c:v>
                </c:pt>
                <c:pt idx="368">
                  <c:v>209.60910199999975</c:v>
                </c:pt>
                <c:pt idx="369">
                  <c:v>210.06472947407383</c:v>
                </c:pt>
                <c:pt idx="370">
                  <c:v>210.52691729999975</c:v>
                </c:pt>
                <c:pt idx="371">
                  <c:v>211.00051967037012</c:v>
                </c:pt>
                <c:pt idx="372">
                  <c:v>211.47455051481458</c:v>
                </c:pt>
                <c:pt idx="373">
                  <c:v>211.92346235925902</c:v>
                </c:pt>
                <c:pt idx="374">
                  <c:v>212.3688257407405</c:v>
                </c:pt>
                <c:pt idx="375">
                  <c:v>212.80084675185162</c:v>
                </c:pt>
                <c:pt idx="376">
                  <c:v>213.25440966296273</c:v>
                </c:pt>
                <c:pt idx="377">
                  <c:v>213.69424515555531</c:v>
                </c:pt>
                <c:pt idx="378">
                  <c:v>214.18338007407382</c:v>
                </c:pt>
                <c:pt idx="379">
                  <c:v>214.6247078444442</c:v>
                </c:pt>
                <c:pt idx="380">
                  <c:v>215.09470469629605</c:v>
                </c:pt>
                <c:pt idx="381">
                  <c:v>215.56352109629606</c:v>
                </c:pt>
                <c:pt idx="382">
                  <c:v>216.02184093703679</c:v>
                </c:pt>
                <c:pt idx="383">
                  <c:v>216.51374349259234</c:v>
                </c:pt>
                <c:pt idx="384">
                  <c:v>217.00187749259234</c:v>
                </c:pt>
                <c:pt idx="385">
                  <c:v>217.45444778148124</c:v>
                </c:pt>
                <c:pt idx="386">
                  <c:v>217.92111486666641</c:v>
                </c:pt>
                <c:pt idx="387">
                  <c:v>218.38586631111085</c:v>
                </c:pt>
                <c:pt idx="388">
                  <c:v>218.88844819629603</c:v>
                </c:pt>
                <c:pt idx="389">
                  <c:v>219.35850611111084</c:v>
                </c:pt>
                <c:pt idx="390">
                  <c:v>219.79333110370342</c:v>
                </c:pt>
                <c:pt idx="391">
                  <c:v>220.24646681851823</c:v>
                </c:pt>
                <c:pt idx="392">
                  <c:v>220.72704125925898</c:v>
                </c:pt>
                <c:pt idx="393">
                  <c:v>221.22203989259231</c:v>
                </c:pt>
                <c:pt idx="394">
                  <c:v>221.69113201481454</c:v>
                </c:pt>
                <c:pt idx="395">
                  <c:v>222.14107289629604</c:v>
                </c:pt>
                <c:pt idx="396">
                  <c:v>222.60778233333306</c:v>
                </c:pt>
                <c:pt idx="397">
                  <c:v>223.07240564074047</c:v>
                </c:pt>
                <c:pt idx="398">
                  <c:v>223.51650894814787</c:v>
                </c:pt>
                <c:pt idx="399">
                  <c:v>223.98750997777751</c:v>
                </c:pt>
              </c:numCache>
            </c:numRef>
          </c:yVal>
          <c:smooth val="0"/>
        </c:ser>
        <c:ser>
          <c:idx val="2"/>
          <c:order val="2"/>
          <c:spPr>
            <a:ln w="2857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28575" cap="rnd">
                <a:solidFill>
                  <a:srgbClr val="FF0000"/>
                </a:solidFill>
                <a:prstDash val="solid"/>
                <a:round/>
              </a:ln>
              <a:effectLst/>
            </c:spPr>
          </c:dPt>
          <c:xVal>
            <c:numRef>
              <c:f>'Fig 7 A1, 100Hz'!$F$24:$G$24</c:f>
              <c:numCache>
                <c:formatCode>General</c:formatCode>
                <c:ptCount val="2"/>
                <c:pt idx="0">
                  <c:v>0</c:v>
                </c:pt>
                <c:pt idx="1">
                  <c:v>0.3</c:v>
                </c:pt>
              </c:numCache>
            </c:numRef>
          </c:xVal>
          <c:yVal>
            <c:numRef>
              <c:f>'Fig 7 A1, 100Hz'!$F$22:$G$22</c:f>
              <c:numCache>
                <c:formatCode>0.00</c:formatCode>
                <c:ptCount val="2"/>
                <c:pt idx="0">
                  <c:v>15.973553816325747</c:v>
                </c:pt>
                <c:pt idx="1">
                  <c:v>44.84</c:v>
                </c:pt>
              </c:numCache>
            </c:numRef>
          </c:yVal>
          <c:smooth val="0"/>
        </c:ser>
        <c:ser>
          <c:idx val="3"/>
          <c:order val="3"/>
          <c:spPr>
            <a:ln w="317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'Fig 7 A1, 100Hz'!$F$24:$G$24</c:f>
              <c:numCache>
                <c:formatCode>General</c:formatCode>
                <c:ptCount val="2"/>
                <c:pt idx="0">
                  <c:v>0</c:v>
                </c:pt>
                <c:pt idx="1">
                  <c:v>0.3</c:v>
                </c:pt>
              </c:numCache>
            </c:numRef>
          </c:xVal>
          <c:yVal>
            <c:numRef>
              <c:f>'Fig 7 A1, 100Hz'!$F$23:$G$23</c:f>
              <c:numCache>
                <c:formatCode>0.00</c:formatCode>
                <c:ptCount val="2"/>
                <c:pt idx="0">
                  <c:v>16.308340682491576</c:v>
                </c:pt>
                <c:pt idx="1">
                  <c:v>35.015000000000001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9220488"/>
        <c:axId val="784880040"/>
      </c:scatterChart>
      <c:valAx>
        <c:axId val="699220488"/>
        <c:scaling>
          <c:orientation val="minMax"/>
          <c:max val="4"/>
          <c:min val="0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4880040"/>
        <c:crosses val="autoZero"/>
        <c:crossBetween val="midCat"/>
      </c:valAx>
      <c:valAx>
        <c:axId val="784880040"/>
        <c:scaling>
          <c:orientation val="minMax"/>
          <c:max val="350"/>
          <c:min val="0"/>
        </c:scaling>
        <c:delete val="0"/>
        <c:axPos val="l"/>
        <c:numFmt formatCode="0.0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9220488"/>
        <c:crosses val="autoZero"/>
        <c:crossBetween val="midCat"/>
        <c:majorUnit val="150"/>
        <c:min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100 Hz Pr</a:t>
            </a:r>
          </a:p>
        </c:rich>
      </c:tx>
      <c:layout>
        <c:manualLayout>
          <c:xMode val="edge"/>
          <c:yMode val="edge"/>
          <c:x val="0.40818845738363591"/>
          <c:y val="6.12485276796230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8574335040622604"/>
          <c:y val="0.15405395880285283"/>
          <c:w val="0.61425664959377391"/>
          <c:h val="0.74712148613932083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'Fig. 7 A2,A3,A4, 100 Hz'!$H$6:$H$14</c:f>
              <c:numCache>
                <c:formatCode>General</c:formatCode>
                <c:ptCount val="9"/>
                <c:pt idx="0">
                  <c:v>0.95</c:v>
                </c:pt>
                <c:pt idx="1">
                  <c:v>1.0665675705314008</c:v>
                </c:pt>
                <c:pt idx="2">
                  <c:v>1.02</c:v>
                </c:pt>
                <c:pt idx="3">
                  <c:v>1.0102449041321846</c:v>
                </c:pt>
                <c:pt idx="4">
                  <c:v>1.1000000000000001</c:v>
                </c:pt>
                <c:pt idx="5">
                  <c:v>0.92</c:v>
                </c:pt>
                <c:pt idx="6">
                  <c:v>1.1000000000000001</c:v>
                </c:pt>
                <c:pt idx="7">
                  <c:v>1</c:v>
                </c:pt>
                <c:pt idx="8">
                  <c:v>0.93</c:v>
                </c:pt>
              </c:numCache>
            </c:numRef>
          </c:xVal>
          <c:yVal>
            <c:numRef>
              <c:f>'Fig. 7 A2,A3,A4, 100 Hz'!$K$6:$K$14</c:f>
              <c:numCache>
                <c:formatCode>0.000</c:formatCode>
                <c:ptCount val="9"/>
                <c:pt idx="0">
                  <c:v>0.3699428203961308</c:v>
                </c:pt>
                <c:pt idx="1">
                  <c:v>0.42825733377215874</c:v>
                </c:pt>
                <c:pt idx="2">
                  <c:v>0.60731089703625118</c:v>
                </c:pt>
                <c:pt idx="3">
                  <c:v>0.53732826232949193</c:v>
                </c:pt>
                <c:pt idx="4">
                  <c:v>0.38285009985327811</c:v>
                </c:pt>
                <c:pt idx="5">
                  <c:v>0.46248983838852215</c:v>
                </c:pt>
                <c:pt idx="6">
                  <c:v>0.4538125980156652</c:v>
                </c:pt>
                <c:pt idx="7">
                  <c:v>0.26621882002630748</c:v>
                </c:pt>
                <c:pt idx="8">
                  <c:v>0.41383566620100726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15875">
                <a:solidFill>
                  <a:srgbClr val="FF0000"/>
                </a:solidFill>
              </a:ln>
              <a:effectLst/>
            </c:spPr>
          </c:marker>
          <c:xVal>
            <c:numRef>
              <c:f>'Fig. 7 A2,A3,A4, 100 Hz'!$I$6:$I$13</c:f>
              <c:numCache>
                <c:formatCode>General</c:formatCode>
                <c:ptCount val="8"/>
                <c:pt idx="0">
                  <c:v>1.7</c:v>
                </c:pt>
                <c:pt idx="1">
                  <c:v>2</c:v>
                </c:pt>
                <c:pt idx="2">
                  <c:v>1.9</c:v>
                </c:pt>
                <c:pt idx="3">
                  <c:v>2</c:v>
                </c:pt>
                <c:pt idx="4">
                  <c:v>2.2000000000000002</c:v>
                </c:pt>
                <c:pt idx="5">
                  <c:v>2.35</c:v>
                </c:pt>
                <c:pt idx="6">
                  <c:v>1.9</c:v>
                </c:pt>
                <c:pt idx="7">
                  <c:v>2.1</c:v>
                </c:pt>
              </c:numCache>
            </c:numRef>
          </c:xVal>
          <c:yVal>
            <c:numRef>
              <c:f>'Fig. 7 A2,A3,A4, 100 Hz'!$L$6:$L$13</c:f>
              <c:numCache>
                <c:formatCode>0.000</c:formatCode>
                <c:ptCount val="8"/>
                <c:pt idx="0">
                  <c:v>0.29451448086446269</c:v>
                </c:pt>
                <c:pt idx="1">
                  <c:v>0.20979576187475735</c:v>
                </c:pt>
                <c:pt idx="2">
                  <c:v>0.3194539381619893</c:v>
                </c:pt>
                <c:pt idx="3">
                  <c:v>0.43458538048968159</c:v>
                </c:pt>
                <c:pt idx="4">
                  <c:v>0.2382522579705082</c:v>
                </c:pt>
                <c:pt idx="5">
                  <c:v>0.29837926381491953</c:v>
                </c:pt>
                <c:pt idx="6">
                  <c:v>0.27156439066536608</c:v>
                </c:pt>
                <c:pt idx="7">
                  <c:v>0.29804227671789985</c:v>
                </c:pt>
              </c:numCache>
            </c:numRef>
          </c:yVal>
          <c:smooth val="0"/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dash"/>
            <c:size val="22"/>
            <c:spPr>
              <a:solidFill>
                <a:schemeClr val="tx1">
                  <a:alpha val="50000"/>
                </a:schemeClr>
              </a:solidFill>
              <a:ln w="12700">
                <a:solidFill>
                  <a:schemeClr val="tx1">
                    <a:alpha val="50000"/>
                  </a:schemeClr>
                </a:solidFill>
              </a:ln>
              <a:effectLst/>
            </c:spPr>
          </c:marker>
          <c:xVal>
            <c:numRef>
              <c:f>'Fig. 7 A2,A3,A4, 100 Hz'!$I$37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'Fig. 7 A2,A3,A4, 100 Hz'!$K$16</c:f>
              <c:numCache>
                <c:formatCode>0.000</c:formatCode>
                <c:ptCount val="1"/>
                <c:pt idx="0">
                  <c:v>0.43578292622431258</c:v>
                </c:pt>
              </c:numCache>
            </c:numRef>
          </c:yVal>
          <c:smooth val="0"/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dash"/>
            <c:size val="22"/>
            <c:spPr>
              <a:solidFill>
                <a:srgbClr val="FF0000">
                  <a:alpha val="70000"/>
                </a:srgb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'Fig. 7 A2,A3,A4, 100 Hz'!$J$37</c:f>
              <c:numCache>
                <c:formatCode>General</c:formatCode>
                <c:ptCount val="1"/>
                <c:pt idx="0">
                  <c:v>2.0499999999999998</c:v>
                </c:pt>
              </c:numCache>
            </c:numRef>
          </c:xVal>
          <c:yVal>
            <c:numRef>
              <c:f>'Fig. 7 A2,A3,A4, 100 Hz'!$L$16</c:f>
              <c:numCache>
                <c:formatCode>0.000</c:formatCode>
                <c:ptCount val="1"/>
                <c:pt idx="0">
                  <c:v>0.29557346881994806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4878472"/>
        <c:axId val="784879648"/>
      </c:scatterChart>
      <c:valAx>
        <c:axId val="784878472"/>
        <c:scaling>
          <c:orientation val="minMax"/>
          <c:min val="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Control   </a:t>
                </a:r>
                <a:r>
                  <a:rPr lang="en-US" sz="1400">
                    <a:solidFill>
                      <a:srgbClr val="FF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Aniso</a:t>
                </a:r>
              </a:p>
            </c:rich>
          </c:tx>
          <c:layout>
            <c:manualLayout>
              <c:xMode val="edge"/>
              <c:yMode val="edge"/>
              <c:x val="0.32027806117926177"/>
              <c:y val="0.90117564163539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879648"/>
        <c:crosses val="autoZero"/>
        <c:crossBetween val="midCat"/>
      </c:valAx>
      <c:valAx>
        <c:axId val="784879648"/>
        <c:scaling>
          <c:orientation val="minMax"/>
          <c:max val="0.640000000000000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Initial</a:t>
                </a:r>
                <a:r>
                  <a:rPr lang="en-US" sz="1400" b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Release </a:t>
                </a:r>
                <a:r>
                  <a:rPr lang="en-US" sz="1400" b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Probability</a:t>
                </a:r>
              </a:p>
            </c:rich>
          </c:tx>
          <c:layout>
            <c:manualLayout>
              <c:xMode val="edge"/>
              <c:yMode val="edge"/>
              <c:x val="5.3111019804764729E-2"/>
              <c:y val="0.158840836828637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4878472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100 Hz RRP</a:t>
            </a:r>
          </a:p>
        </c:rich>
      </c:tx>
      <c:layout>
        <c:manualLayout>
          <c:xMode val="edge"/>
          <c:yMode val="edge"/>
          <c:x val="0.41973289554586624"/>
          <c:y val="2.71469612503847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2841257736712365"/>
          <c:y val="0.12483949145486299"/>
          <c:w val="0.62951762519312349"/>
          <c:h val="0.77216470947615412"/>
        </c:manualLayout>
      </c:layout>
      <c:scatterChart>
        <c:scatterStyle val="lineMarker"/>
        <c:varyColors val="0"/>
        <c:ser>
          <c:idx val="0"/>
          <c:order val="0"/>
          <c:tx>
            <c:v>Control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'Fig. 7 A2,A3,A4, 100 Hz'!$C$6:$C$14</c:f>
              <c:numCache>
                <c:formatCode>General</c:formatCode>
                <c:ptCount val="9"/>
                <c:pt idx="0">
                  <c:v>0.95</c:v>
                </c:pt>
                <c:pt idx="1">
                  <c:v>1.17</c:v>
                </c:pt>
                <c:pt idx="2">
                  <c:v>0.96</c:v>
                </c:pt>
                <c:pt idx="3">
                  <c:v>1</c:v>
                </c:pt>
                <c:pt idx="4">
                  <c:v>0.9</c:v>
                </c:pt>
                <c:pt idx="5">
                  <c:v>1</c:v>
                </c:pt>
                <c:pt idx="6">
                  <c:v>1.1000000000000001</c:v>
                </c:pt>
                <c:pt idx="7">
                  <c:v>1.1302089477440149</c:v>
                </c:pt>
                <c:pt idx="8">
                  <c:v>0.83</c:v>
                </c:pt>
              </c:numCache>
            </c:numRef>
          </c:xVal>
          <c:yVal>
            <c:numRef>
              <c:f>'Fig. 7 A2,A3,A4, 100 Hz'!$E$6:$E$14</c:f>
              <c:numCache>
                <c:formatCode>0.00</c:formatCode>
                <c:ptCount val="9"/>
                <c:pt idx="0">
                  <c:v>23.244359372727274</c:v>
                </c:pt>
                <c:pt idx="1">
                  <c:v>17.689492113636362</c:v>
                </c:pt>
                <c:pt idx="2">
                  <c:v>12.44243283636364</c:v>
                </c:pt>
                <c:pt idx="3">
                  <c:v>16.836727327272726</c:v>
                </c:pt>
                <c:pt idx="4">
                  <c:v>14.559389927272724</c:v>
                </c:pt>
                <c:pt idx="5">
                  <c:v>7.8770176545454529</c:v>
                </c:pt>
                <c:pt idx="6">
                  <c:v>13.735777899999995</c:v>
                </c:pt>
                <c:pt idx="7">
                  <c:v>21.686906113636386</c:v>
                </c:pt>
                <c:pt idx="8">
                  <c:v>17.778806475757577</c:v>
                </c:pt>
              </c:numCache>
            </c:numRef>
          </c:yVal>
          <c:smooth val="0"/>
        </c:ser>
        <c:ser>
          <c:idx val="1"/>
          <c:order val="1"/>
          <c:tx>
            <c:v>Aniso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15875">
                <a:solidFill>
                  <a:srgbClr val="FF0000"/>
                </a:solidFill>
              </a:ln>
              <a:effectLst/>
            </c:spPr>
          </c:marker>
          <c:xVal>
            <c:numRef>
              <c:f>'Fig. 7 A2,A3,A4, 100 Hz'!$D$6:$D$13</c:f>
              <c:numCache>
                <c:formatCode>General</c:formatCode>
                <c:ptCount val="8"/>
                <c:pt idx="0">
                  <c:v>2.2000000000000002</c:v>
                </c:pt>
                <c:pt idx="1">
                  <c:v>2.0350000000000001</c:v>
                </c:pt>
                <c:pt idx="2">
                  <c:v>2.1</c:v>
                </c:pt>
                <c:pt idx="3">
                  <c:v>1.84</c:v>
                </c:pt>
                <c:pt idx="4">
                  <c:v>1.9</c:v>
                </c:pt>
                <c:pt idx="5">
                  <c:v>2.23</c:v>
                </c:pt>
                <c:pt idx="6">
                  <c:v>1.86</c:v>
                </c:pt>
                <c:pt idx="7">
                  <c:v>2.2400000000000002</c:v>
                </c:pt>
              </c:numCache>
            </c:numRef>
          </c:xVal>
          <c:yVal>
            <c:numRef>
              <c:f>'Fig. 7 A2,A3,A4, 100 Hz'!$F$6:$F$13</c:f>
              <c:numCache>
                <c:formatCode>0.00</c:formatCode>
                <c:ptCount val="8"/>
                <c:pt idx="0">
                  <c:v>9.0179446939394055</c:v>
                </c:pt>
                <c:pt idx="1">
                  <c:v>21.837424927272728</c:v>
                </c:pt>
                <c:pt idx="2">
                  <c:v>11.246618800000002</c:v>
                </c:pt>
                <c:pt idx="3">
                  <c:v>16.164714036363666</c:v>
                </c:pt>
                <c:pt idx="4">
                  <c:v>9.9795318636363746</c:v>
                </c:pt>
                <c:pt idx="5">
                  <c:v>16.136828472727288</c:v>
                </c:pt>
                <c:pt idx="6">
                  <c:v>20.547805364545479</c:v>
                </c:pt>
                <c:pt idx="7">
                  <c:v>21.025328114545466</c:v>
                </c:pt>
              </c:numCache>
            </c:numRef>
          </c:yVal>
          <c:smooth val="0"/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dash"/>
            <c:size val="22"/>
            <c:spPr>
              <a:solidFill>
                <a:schemeClr val="tx1">
                  <a:alpha val="50000"/>
                </a:schemeClr>
              </a:solidFill>
              <a:ln w="9525">
                <a:solidFill>
                  <a:schemeClr val="accent3"/>
                </a:solidFill>
              </a:ln>
              <a:effectLst/>
            </c:spPr>
          </c:marker>
          <c:dPt>
            <c:idx val="0"/>
            <c:marker>
              <c:symbol val="dash"/>
              <c:size val="22"/>
              <c:spPr>
                <a:solidFill>
                  <a:schemeClr val="tx1">
                    <a:alpha val="5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</c:dPt>
          <c:xVal>
            <c:numRef>
              <c:f>'Fig. 7 A2,A3,A4, 100 Hz'!$D$37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'Fig. 7 A2,A3,A4, 100 Hz'!$E$16</c:f>
              <c:numCache>
                <c:formatCode>0.00</c:formatCode>
                <c:ptCount val="1"/>
                <c:pt idx="0">
                  <c:v>16.205656635690236</c:v>
                </c:pt>
              </c:numCache>
            </c:numRef>
          </c:yVal>
          <c:smooth val="0"/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dash"/>
            <c:size val="22"/>
            <c:spPr>
              <a:solidFill>
                <a:srgbClr val="FF0000">
                  <a:alpha val="75000"/>
                </a:srgb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'Fig. 7 A2,A3,A4, 100 Hz'!$E$37</c:f>
              <c:numCache>
                <c:formatCode>General</c:formatCode>
                <c:ptCount val="1"/>
                <c:pt idx="0">
                  <c:v>2.0499999999999998</c:v>
                </c:pt>
              </c:numCache>
            </c:numRef>
          </c:xVal>
          <c:yVal>
            <c:numRef>
              <c:f>'Fig. 7 A2,A3,A4, 100 Hz'!$F$16</c:f>
              <c:numCache>
                <c:formatCode>0.00</c:formatCode>
                <c:ptCount val="1"/>
                <c:pt idx="0">
                  <c:v>15.7445245341288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4879256"/>
        <c:axId val="788404216"/>
      </c:scatterChart>
      <c:valAx>
        <c:axId val="784879256"/>
        <c:scaling>
          <c:orientation val="minMax"/>
          <c:min val="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Control    </a:t>
                </a:r>
                <a:r>
                  <a:rPr lang="en-US" sz="1400">
                    <a:solidFill>
                      <a:srgbClr val="FF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Aniso</a:t>
                </a:r>
              </a:p>
            </c:rich>
          </c:tx>
          <c:layout>
            <c:manualLayout>
              <c:xMode val="edge"/>
              <c:yMode val="edge"/>
              <c:x val="0.33686968504097276"/>
              <c:y val="0.92275315069826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404216"/>
        <c:crosses val="autoZero"/>
        <c:crossBetween val="midCat"/>
      </c:valAx>
      <c:valAx>
        <c:axId val="788404216"/>
        <c:scaling>
          <c:orientation val="minMax"/>
          <c:max val="3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Readily</a:t>
                </a:r>
                <a:r>
                  <a:rPr lang="en-US" sz="14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Rel.</a:t>
                </a:r>
                <a:r>
                  <a:rPr lang="en-US" sz="14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Pool Size (nA)</a:t>
                </a:r>
              </a:p>
            </c:rich>
          </c:tx>
          <c:layout>
            <c:manualLayout>
              <c:xMode val="edge"/>
              <c:yMode val="edge"/>
              <c:x val="2.7614035574383428E-2"/>
              <c:y val="0.129349045616719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487925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100 Hz Recycling</a:t>
            </a:r>
          </a:p>
        </c:rich>
      </c:tx>
      <c:layout>
        <c:manualLayout>
          <c:xMode val="edge"/>
          <c:yMode val="edge"/>
          <c:x val="0.23140092856198333"/>
          <c:y val="2.91970802919708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7337709133649188"/>
          <c:y val="0.14856481481481484"/>
          <c:w val="0.59024571453124308"/>
          <c:h val="0.7495833333333332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'Fig. 7 A2,A3,A4, 100 Hz'!$O$6:$O$14</c:f>
              <c:numCache>
                <c:formatCode>General</c:formatCode>
                <c:ptCount val="9"/>
                <c:pt idx="0">
                  <c:v>0.89</c:v>
                </c:pt>
                <c:pt idx="1">
                  <c:v>1</c:v>
                </c:pt>
                <c:pt idx="2">
                  <c:v>1.056950078190513</c:v>
                </c:pt>
                <c:pt idx="3">
                  <c:v>0.95</c:v>
                </c:pt>
                <c:pt idx="4">
                  <c:v>1.1000000000000001</c:v>
                </c:pt>
                <c:pt idx="5">
                  <c:v>1</c:v>
                </c:pt>
                <c:pt idx="6">
                  <c:v>1.36</c:v>
                </c:pt>
                <c:pt idx="7">
                  <c:v>1.23</c:v>
                </c:pt>
                <c:pt idx="8">
                  <c:v>0.8</c:v>
                </c:pt>
              </c:numCache>
            </c:numRef>
          </c:xVal>
          <c:yVal>
            <c:numRef>
              <c:f>'Fig. 7 A2,A3,A4, 100 Hz'!$Q$6:$Q$14</c:f>
              <c:numCache>
                <c:formatCode>0.00</c:formatCode>
                <c:ptCount val="9"/>
                <c:pt idx="0">
                  <c:v>67.522123636363659</c:v>
                </c:pt>
                <c:pt idx="1">
                  <c:v>73.685197727272708</c:v>
                </c:pt>
                <c:pt idx="2">
                  <c:v>62.645689696969661</c:v>
                </c:pt>
                <c:pt idx="3">
                  <c:v>60.643078181818247</c:v>
                </c:pt>
                <c:pt idx="4">
                  <c:v>69.994874545454564</c:v>
                </c:pt>
                <c:pt idx="5">
                  <c:v>36.619110909090921</c:v>
                </c:pt>
                <c:pt idx="6">
                  <c:v>64.493862727272727</c:v>
                </c:pt>
                <c:pt idx="7">
                  <c:v>67.916781363636289</c:v>
                </c:pt>
                <c:pt idx="8">
                  <c:v>61.049523333333326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15875">
                <a:solidFill>
                  <a:srgbClr val="FF0000"/>
                </a:solidFill>
              </a:ln>
              <a:effectLst/>
            </c:spPr>
          </c:marker>
          <c:xVal>
            <c:numRef>
              <c:f>'Fig. 7 A2,A3,A4, 100 Hz'!$P$6:$P$13</c:f>
              <c:numCache>
                <c:formatCode>General</c:formatCode>
                <c:ptCount val="8"/>
                <c:pt idx="0">
                  <c:v>2</c:v>
                </c:pt>
                <c:pt idx="1">
                  <c:v>2.15</c:v>
                </c:pt>
                <c:pt idx="2">
                  <c:v>1.9</c:v>
                </c:pt>
                <c:pt idx="3">
                  <c:v>1.95</c:v>
                </c:pt>
                <c:pt idx="4">
                  <c:v>2.0803068958315851</c:v>
                </c:pt>
                <c:pt idx="5">
                  <c:v>2.15</c:v>
                </c:pt>
                <c:pt idx="6">
                  <c:v>1.95</c:v>
                </c:pt>
                <c:pt idx="7">
                  <c:v>2</c:v>
                </c:pt>
              </c:numCache>
            </c:numRef>
          </c:xVal>
          <c:yVal>
            <c:numRef>
              <c:f>'Fig. 7 A2,A3,A4, 100 Hz'!$R$6:$R$13</c:f>
              <c:numCache>
                <c:formatCode>0.00</c:formatCode>
                <c:ptCount val="8"/>
                <c:pt idx="0">
                  <c:v>58.148378484848394</c:v>
                </c:pt>
                <c:pt idx="1">
                  <c:v>140.03449272727269</c:v>
                </c:pt>
                <c:pt idx="2">
                  <c:v>43.249610303030288</c:v>
                </c:pt>
                <c:pt idx="3">
                  <c:v>104.934858181818</c:v>
                </c:pt>
                <c:pt idx="4">
                  <c:v>43.123368181818137</c:v>
                </c:pt>
                <c:pt idx="5">
                  <c:v>103.12481999999989</c:v>
                </c:pt>
                <c:pt idx="6">
                  <c:v>133.08008190909078</c:v>
                </c:pt>
                <c:pt idx="7">
                  <c:v>158.4036599393938</c:v>
                </c:pt>
              </c:numCache>
            </c:numRef>
          </c:yVal>
          <c:smooth val="0"/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dash"/>
            <c:size val="22"/>
            <c:spPr>
              <a:solidFill>
                <a:schemeClr val="tx1">
                  <a:alpha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'Fig. 7 A2,A3,A4, 100 Hz'!$P$37</c:f>
              <c:numCache>
                <c:formatCode>General</c:formatCode>
                <c:ptCount val="1"/>
                <c:pt idx="0">
                  <c:v>1.02</c:v>
                </c:pt>
              </c:numCache>
            </c:numRef>
          </c:xVal>
          <c:yVal>
            <c:numRef>
              <c:f>'Fig. 7 A2,A3,A4, 100 Hz'!$Q$16</c:f>
              <c:numCache>
                <c:formatCode>0.00</c:formatCode>
                <c:ptCount val="1"/>
                <c:pt idx="0">
                  <c:v>62.730026902356904</c:v>
                </c:pt>
              </c:numCache>
            </c:numRef>
          </c:yVal>
          <c:smooth val="0"/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dash"/>
            <c:size val="22"/>
            <c:spPr>
              <a:solidFill>
                <a:srgbClr val="FF0000">
                  <a:alpha val="71000"/>
                </a:srgb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'Fig. 7 A2,A3,A4, 100 Hz'!$Q$37</c:f>
              <c:numCache>
                <c:formatCode>General</c:formatCode>
                <c:ptCount val="1"/>
                <c:pt idx="0">
                  <c:v>2.0499999999999998</c:v>
                </c:pt>
              </c:numCache>
            </c:numRef>
          </c:xVal>
          <c:yVal>
            <c:numRef>
              <c:f>'Fig. 7 A2,A3,A4, 100 Hz'!$R$16</c:f>
              <c:numCache>
                <c:formatCode>0.00</c:formatCode>
                <c:ptCount val="1"/>
                <c:pt idx="0">
                  <c:v>98.012408715909004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405784"/>
        <c:axId val="788402256"/>
      </c:scatterChart>
      <c:valAx>
        <c:axId val="788405784"/>
        <c:scaling>
          <c:orientation val="minMax"/>
          <c:max val="2.2000000000000002"/>
          <c:min val="0.7000000000000000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Control     </a:t>
                </a:r>
                <a:r>
                  <a:rPr lang="en-US" sz="1400">
                    <a:solidFill>
                      <a:srgbClr val="FF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Aniso</a:t>
                </a:r>
              </a:p>
            </c:rich>
          </c:tx>
          <c:layout>
            <c:manualLayout>
              <c:xMode val="edge"/>
              <c:yMode val="edge"/>
              <c:x val="0.37645201063120387"/>
              <c:y val="0.918287037037037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402256"/>
        <c:crosses val="autoZero"/>
        <c:crossBetween val="midCat"/>
        <c:majorUnit val="0.8"/>
        <c:minorUnit val="4.0000000000000008E-2"/>
      </c:valAx>
      <c:valAx>
        <c:axId val="788402256"/>
        <c:scaling>
          <c:orientation val="minMax"/>
          <c:max val="2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Recycling</a:t>
                </a:r>
                <a:r>
                  <a:rPr lang="en-US" sz="14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Rate (pA/ms)</a:t>
                </a:r>
                <a:endParaRPr lang="en-US" sz="14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8131070440563623E-2"/>
              <c:y val="0.154662419530215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8405784"/>
        <c:crosses val="autoZero"/>
        <c:crossBetween val="midCat"/>
        <c:majorUnit val="50"/>
        <c:min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200 Hz</a:t>
            </a:r>
          </a:p>
        </c:rich>
      </c:tx>
      <c:layout>
        <c:manualLayout>
          <c:xMode val="edge"/>
          <c:yMode val="edge"/>
          <c:x val="0.1771090176636812"/>
          <c:y val="6.91673413961999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62435892960222"/>
          <c:y val="5.0722731823470528E-2"/>
          <c:w val="0.83720071427385212"/>
          <c:h val="0.76391679586375671"/>
        </c:manualLayout>
      </c:layout>
      <c:scatterChart>
        <c:scatterStyle val="lineMarker"/>
        <c:varyColors val="0"/>
        <c:ser>
          <c:idx val="1"/>
          <c:order val="0"/>
          <c:tx>
            <c:v>Anisomycin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'Fig 7 B1'!$J$6:$J$85</c:f>
              <c:numCache>
                <c:formatCode>General</c:formatCode>
                <c:ptCount val="80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3.0000000000000002E-2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5.9999999999999991E-2</c:v>
                </c:pt>
                <c:pt idx="13">
                  <c:v>6.4999999999999988E-2</c:v>
                </c:pt>
                <c:pt idx="14">
                  <c:v>6.9999999999999993E-2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9.0000000000000011E-2</c:v>
                </c:pt>
                <c:pt idx="19">
                  <c:v>9.5000000000000015E-2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0.12500000000000003</c:v>
                </c:pt>
                <c:pt idx="26">
                  <c:v>0.13000000000000003</c:v>
                </c:pt>
                <c:pt idx="27">
                  <c:v>0.13500000000000004</c:v>
                </c:pt>
                <c:pt idx="28">
                  <c:v>0.14000000000000004</c:v>
                </c:pt>
                <c:pt idx="29">
                  <c:v>0.14500000000000005</c:v>
                </c:pt>
                <c:pt idx="30">
                  <c:v>0.15000000000000005</c:v>
                </c:pt>
                <c:pt idx="31">
                  <c:v>0.15500000000000005</c:v>
                </c:pt>
                <c:pt idx="32">
                  <c:v>0.16000000000000006</c:v>
                </c:pt>
                <c:pt idx="33">
                  <c:v>0.16500000000000006</c:v>
                </c:pt>
                <c:pt idx="34">
                  <c:v>0.17000000000000007</c:v>
                </c:pt>
                <c:pt idx="35">
                  <c:v>0.17500000000000007</c:v>
                </c:pt>
                <c:pt idx="36">
                  <c:v>0.18000000000000008</c:v>
                </c:pt>
                <c:pt idx="37">
                  <c:v>0.18500000000000008</c:v>
                </c:pt>
                <c:pt idx="38">
                  <c:v>0.19000000000000009</c:v>
                </c:pt>
                <c:pt idx="39">
                  <c:v>0.19500000000000009</c:v>
                </c:pt>
                <c:pt idx="40">
                  <c:v>0.20000000000000009</c:v>
                </c:pt>
                <c:pt idx="41">
                  <c:v>0.2050000000000001</c:v>
                </c:pt>
                <c:pt idx="42">
                  <c:v>0.2100000000000001</c:v>
                </c:pt>
                <c:pt idx="43">
                  <c:v>0.21500000000000011</c:v>
                </c:pt>
                <c:pt idx="44">
                  <c:v>0.22000000000000011</c:v>
                </c:pt>
                <c:pt idx="45">
                  <c:v>0.22500000000000012</c:v>
                </c:pt>
                <c:pt idx="46">
                  <c:v>0.23000000000000012</c:v>
                </c:pt>
                <c:pt idx="47">
                  <c:v>0.23500000000000013</c:v>
                </c:pt>
                <c:pt idx="48">
                  <c:v>0.24000000000000013</c:v>
                </c:pt>
                <c:pt idx="49">
                  <c:v>0.24500000000000013</c:v>
                </c:pt>
                <c:pt idx="50">
                  <c:v>0.25000000000000011</c:v>
                </c:pt>
                <c:pt idx="51">
                  <c:v>0.25500000000000012</c:v>
                </c:pt>
                <c:pt idx="52">
                  <c:v>0.26000000000000012</c:v>
                </c:pt>
                <c:pt idx="53">
                  <c:v>0.26500000000000012</c:v>
                </c:pt>
                <c:pt idx="54">
                  <c:v>0.27000000000000013</c:v>
                </c:pt>
                <c:pt idx="55">
                  <c:v>0.27500000000000013</c:v>
                </c:pt>
                <c:pt idx="56">
                  <c:v>0.28000000000000014</c:v>
                </c:pt>
                <c:pt idx="57">
                  <c:v>0.28500000000000014</c:v>
                </c:pt>
                <c:pt idx="58">
                  <c:v>0.29000000000000015</c:v>
                </c:pt>
                <c:pt idx="59">
                  <c:v>0.29500000000000015</c:v>
                </c:pt>
                <c:pt idx="60">
                  <c:v>0.30000000000000016</c:v>
                </c:pt>
                <c:pt idx="61">
                  <c:v>0.30500000000000016</c:v>
                </c:pt>
                <c:pt idx="62">
                  <c:v>0.31000000000000016</c:v>
                </c:pt>
                <c:pt idx="63">
                  <c:v>0.31500000000000017</c:v>
                </c:pt>
                <c:pt idx="64">
                  <c:v>0.32000000000000017</c:v>
                </c:pt>
                <c:pt idx="65">
                  <c:v>0.32500000000000018</c:v>
                </c:pt>
                <c:pt idx="66">
                  <c:v>0.33000000000000018</c:v>
                </c:pt>
                <c:pt idx="67">
                  <c:v>0.33500000000000019</c:v>
                </c:pt>
                <c:pt idx="68">
                  <c:v>0.34000000000000019</c:v>
                </c:pt>
                <c:pt idx="69">
                  <c:v>0.3450000000000002</c:v>
                </c:pt>
                <c:pt idx="70">
                  <c:v>0.3500000000000002</c:v>
                </c:pt>
                <c:pt idx="71">
                  <c:v>0.3550000000000002</c:v>
                </c:pt>
                <c:pt idx="72">
                  <c:v>0.36000000000000021</c:v>
                </c:pt>
                <c:pt idx="73">
                  <c:v>0.36500000000000021</c:v>
                </c:pt>
                <c:pt idx="74">
                  <c:v>0.37000000000000022</c:v>
                </c:pt>
                <c:pt idx="75">
                  <c:v>0.37500000000000022</c:v>
                </c:pt>
                <c:pt idx="76">
                  <c:v>0.38000000000000023</c:v>
                </c:pt>
                <c:pt idx="77">
                  <c:v>0.38500000000000023</c:v>
                </c:pt>
                <c:pt idx="78">
                  <c:v>0.39000000000000024</c:v>
                </c:pt>
                <c:pt idx="79">
                  <c:v>0.39500000000000024</c:v>
                </c:pt>
              </c:numCache>
            </c:numRef>
          </c:xVal>
          <c:yVal>
            <c:numRef>
              <c:f>'Fig 7 B1'!$L$6:$L$85</c:f>
              <c:numCache>
                <c:formatCode>0.00</c:formatCode>
                <c:ptCount val="80"/>
                <c:pt idx="0">
                  <c:v>5.0455617855000003</c:v>
                </c:pt>
                <c:pt idx="1">
                  <c:v>9.0569914876666662</c:v>
                </c:pt>
                <c:pt idx="2">
                  <c:v>12.673463017611112</c:v>
                </c:pt>
                <c:pt idx="3">
                  <c:v>15.289167747555558</c:v>
                </c:pt>
                <c:pt idx="4">
                  <c:v>17.204696955277775</c:v>
                </c:pt>
                <c:pt idx="5">
                  <c:v>18.98181748855556</c:v>
                </c:pt>
                <c:pt idx="6">
                  <c:v>20.477811542388885</c:v>
                </c:pt>
                <c:pt idx="7">
                  <c:v>21.676804955111109</c:v>
                </c:pt>
                <c:pt idx="8">
                  <c:v>22.953772783388885</c:v>
                </c:pt>
                <c:pt idx="9">
                  <c:v>23.997522147222217</c:v>
                </c:pt>
                <c:pt idx="10">
                  <c:v>25.064511348833332</c:v>
                </c:pt>
                <c:pt idx="11">
                  <c:v>26.090878805999999</c:v>
                </c:pt>
                <c:pt idx="12">
                  <c:v>27.032175055944446</c:v>
                </c:pt>
                <c:pt idx="13">
                  <c:v>27.965994076444446</c:v>
                </c:pt>
                <c:pt idx="14">
                  <c:v>28.862690369722216</c:v>
                </c:pt>
                <c:pt idx="15">
                  <c:v>29.731439144666666</c:v>
                </c:pt>
                <c:pt idx="16">
                  <c:v>30.619994009055553</c:v>
                </c:pt>
                <c:pt idx="17">
                  <c:v>31.459688886222221</c:v>
                </c:pt>
                <c:pt idx="18">
                  <c:v>32.241961867833332</c:v>
                </c:pt>
                <c:pt idx="19">
                  <c:v>33.028806937777773</c:v>
                </c:pt>
                <c:pt idx="20">
                  <c:v>33.793492734388884</c:v>
                </c:pt>
                <c:pt idx="21">
                  <c:v>34.568740619888885</c:v>
                </c:pt>
                <c:pt idx="22">
                  <c:v>35.258104294277771</c:v>
                </c:pt>
                <c:pt idx="23">
                  <c:v>35.989742400888893</c:v>
                </c:pt>
                <c:pt idx="24">
                  <c:v>36.704162961944441</c:v>
                </c:pt>
                <c:pt idx="25">
                  <c:v>37.378669542999994</c:v>
                </c:pt>
                <c:pt idx="26">
                  <c:v>38.094812812944433</c:v>
                </c:pt>
                <c:pt idx="27">
                  <c:v>38.78106747733333</c:v>
                </c:pt>
                <c:pt idx="28">
                  <c:v>39.461051384499996</c:v>
                </c:pt>
                <c:pt idx="29">
                  <c:v>40.117010877777773</c:v>
                </c:pt>
                <c:pt idx="30">
                  <c:v>40.784011374388889</c:v>
                </c:pt>
                <c:pt idx="31">
                  <c:v>41.472336399333329</c:v>
                </c:pt>
                <c:pt idx="32">
                  <c:v>42.088807855944438</c:v>
                </c:pt>
                <c:pt idx="33">
                  <c:v>42.75439240033333</c:v>
                </c:pt>
                <c:pt idx="34">
                  <c:v>43.376967925277768</c:v>
                </c:pt>
                <c:pt idx="35">
                  <c:v>43.997998227444441</c:v>
                </c:pt>
                <c:pt idx="36">
                  <c:v>44.617787064055555</c:v>
                </c:pt>
                <c:pt idx="37">
                  <c:v>45.250043908444439</c:v>
                </c:pt>
                <c:pt idx="38">
                  <c:v>45.918795442833321</c:v>
                </c:pt>
                <c:pt idx="39">
                  <c:v>46.552318543888873</c:v>
                </c:pt>
                <c:pt idx="40">
                  <c:v>47.162367401055555</c:v>
                </c:pt>
                <c:pt idx="41">
                  <c:v>47.794671469333331</c:v>
                </c:pt>
                <c:pt idx="42">
                  <c:v>48.460457487611102</c:v>
                </c:pt>
                <c:pt idx="43">
                  <c:v>49.137435787000001</c:v>
                </c:pt>
                <c:pt idx="44">
                  <c:v>49.754540678055548</c:v>
                </c:pt>
                <c:pt idx="45">
                  <c:v>50.458733671888879</c:v>
                </c:pt>
                <c:pt idx="46">
                  <c:v>51.106052612944431</c:v>
                </c:pt>
                <c:pt idx="47">
                  <c:v>51.752092091777762</c:v>
                </c:pt>
                <c:pt idx="48">
                  <c:v>52.366630761166668</c:v>
                </c:pt>
                <c:pt idx="49">
                  <c:v>53.011198642777771</c:v>
                </c:pt>
                <c:pt idx="50">
                  <c:v>53.616795723277761</c:v>
                </c:pt>
                <c:pt idx="51">
                  <c:v>54.270439214888874</c:v>
                </c:pt>
                <c:pt idx="52">
                  <c:v>54.914749737611096</c:v>
                </c:pt>
                <c:pt idx="53">
                  <c:v>55.592760707555541</c:v>
                </c:pt>
                <c:pt idx="54">
                  <c:v>56.271640352499979</c:v>
                </c:pt>
                <c:pt idx="55">
                  <c:v>56.965782391333313</c:v>
                </c:pt>
                <c:pt idx="56">
                  <c:v>57.581187503499983</c:v>
                </c:pt>
                <c:pt idx="57">
                  <c:v>58.212299508444438</c:v>
                </c:pt>
                <c:pt idx="58">
                  <c:v>58.893412866166656</c:v>
                </c:pt>
                <c:pt idx="59">
                  <c:v>59.569553546666668</c:v>
                </c:pt>
                <c:pt idx="60">
                  <c:v>60.149935426611101</c:v>
                </c:pt>
                <c:pt idx="61">
                  <c:v>60.817795775444417</c:v>
                </c:pt>
                <c:pt idx="62">
                  <c:v>61.388925924277757</c:v>
                </c:pt>
                <c:pt idx="63">
                  <c:v>61.996231253111098</c:v>
                </c:pt>
                <c:pt idx="64">
                  <c:v>62.589670681944426</c:v>
                </c:pt>
                <c:pt idx="65">
                  <c:v>63.216518290777756</c:v>
                </c:pt>
                <c:pt idx="66">
                  <c:v>63.850928181277752</c:v>
                </c:pt>
                <c:pt idx="67">
                  <c:v>64.515337271777767</c:v>
                </c:pt>
                <c:pt idx="68">
                  <c:v>65.101784323944443</c:v>
                </c:pt>
                <c:pt idx="69">
                  <c:v>65.781247975555559</c:v>
                </c:pt>
                <c:pt idx="70">
                  <c:v>66.400080301611098</c:v>
                </c:pt>
                <c:pt idx="71">
                  <c:v>67.010466000444438</c:v>
                </c:pt>
                <c:pt idx="72">
                  <c:v>67.565025424277763</c:v>
                </c:pt>
                <c:pt idx="73">
                  <c:v>68.218486469222199</c:v>
                </c:pt>
                <c:pt idx="74">
                  <c:v>68.874402249722209</c:v>
                </c:pt>
                <c:pt idx="75">
                  <c:v>69.484918341333312</c:v>
                </c:pt>
                <c:pt idx="76">
                  <c:v>70.100973524611092</c:v>
                </c:pt>
                <c:pt idx="77">
                  <c:v>70.747626681222201</c:v>
                </c:pt>
                <c:pt idx="78">
                  <c:v>71.339362564499993</c:v>
                </c:pt>
                <c:pt idx="79">
                  <c:v>71.928828093888868</c:v>
                </c:pt>
              </c:numCache>
            </c:numRef>
          </c:yVal>
          <c:smooth val="0"/>
        </c:ser>
        <c:ser>
          <c:idx val="0"/>
          <c:order val="1"/>
          <c:tx>
            <c:v>Control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'Fig 7 B1'!$N$6:$N$85</c:f>
              <c:numCache>
                <c:formatCode>General</c:formatCode>
                <c:ptCount val="80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3.0000000000000002E-2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4.9999999999999996E-2</c:v>
                </c:pt>
                <c:pt idx="11">
                  <c:v>5.4999999999999993E-2</c:v>
                </c:pt>
                <c:pt idx="12">
                  <c:v>5.9999999999999991E-2</c:v>
                </c:pt>
                <c:pt idx="13">
                  <c:v>6.4999999999999988E-2</c:v>
                </c:pt>
                <c:pt idx="14">
                  <c:v>6.9999999999999993E-2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9.0000000000000011E-2</c:v>
                </c:pt>
                <c:pt idx="19">
                  <c:v>9.5000000000000015E-2</c:v>
                </c:pt>
                <c:pt idx="20">
                  <c:v>0.10000000000000002</c:v>
                </c:pt>
                <c:pt idx="21">
                  <c:v>0.10500000000000002</c:v>
                </c:pt>
                <c:pt idx="22">
                  <c:v>0.11000000000000003</c:v>
                </c:pt>
                <c:pt idx="23">
                  <c:v>0.11500000000000003</c:v>
                </c:pt>
                <c:pt idx="24">
                  <c:v>0.12000000000000004</c:v>
                </c:pt>
                <c:pt idx="25">
                  <c:v>0.12500000000000003</c:v>
                </c:pt>
                <c:pt idx="26">
                  <c:v>0.13000000000000003</c:v>
                </c:pt>
                <c:pt idx="27">
                  <c:v>0.13500000000000004</c:v>
                </c:pt>
                <c:pt idx="28">
                  <c:v>0.14000000000000004</c:v>
                </c:pt>
                <c:pt idx="29">
                  <c:v>0.14500000000000005</c:v>
                </c:pt>
                <c:pt idx="30">
                  <c:v>0.15000000000000005</c:v>
                </c:pt>
                <c:pt idx="31">
                  <c:v>0.15500000000000005</c:v>
                </c:pt>
                <c:pt idx="32">
                  <c:v>0.16000000000000006</c:v>
                </c:pt>
                <c:pt idx="33">
                  <c:v>0.16500000000000006</c:v>
                </c:pt>
                <c:pt idx="34">
                  <c:v>0.17000000000000007</c:v>
                </c:pt>
                <c:pt idx="35">
                  <c:v>0.17500000000000007</c:v>
                </c:pt>
                <c:pt idx="36">
                  <c:v>0.18000000000000008</c:v>
                </c:pt>
                <c:pt idx="37">
                  <c:v>0.18500000000000008</c:v>
                </c:pt>
                <c:pt idx="38">
                  <c:v>0.19000000000000009</c:v>
                </c:pt>
                <c:pt idx="39">
                  <c:v>0.19500000000000009</c:v>
                </c:pt>
                <c:pt idx="40">
                  <c:v>0.20000000000000009</c:v>
                </c:pt>
                <c:pt idx="41">
                  <c:v>0.2050000000000001</c:v>
                </c:pt>
                <c:pt idx="42">
                  <c:v>0.2100000000000001</c:v>
                </c:pt>
                <c:pt idx="43">
                  <c:v>0.21500000000000011</c:v>
                </c:pt>
                <c:pt idx="44">
                  <c:v>0.22000000000000011</c:v>
                </c:pt>
                <c:pt idx="45">
                  <c:v>0.22500000000000012</c:v>
                </c:pt>
                <c:pt idx="46">
                  <c:v>0.23000000000000012</c:v>
                </c:pt>
                <c:pt idx="47">
                  <c:v>0.23500000000000013</c:v>
                </c:pt>
                <c:pt idx="48">
                  <c:v>0.24000000000000013</c:v>
                </c:pt>
                <c:pt idx="49">
                  <c:v>0.24500000000000013</c:v>
                </c:pt>
                <c:pt idx="50">
                  <c:v>0.25000000000000011</c:v>
                </c:pt>
                <c:pt idx="51">
                  <c:v>0.25500000000000012</c:v>
                </c:pt>
                <c:pt idx="52">
                  <c:v>0.26000000000000012</c:v>
                </c:pt>
                <c:pt idx="53">
                  <c:v>0.26500000000000012</c:v>
                </c:pt>
                <c:pt idx="54">
                  <c:v>0.27000000000000013</c:v>
                </c:pt>
                <c:pt idx="55">
                  <c:v>0.27500000000000013</c:v>
                </c:pt>
                <c:pt idx="56">
                  <c:v>0.28000000000000014</c:v>
                </c:pt>
                <c:pt idx="57">
                  <c:v>0.28500000000000014</c:v>
                </c:pt>
                <c:pt idx="58">
                  <c:v>0.29000000000000015</c:v>
                </c:pt>
                <c:pt idx="59">
                  <c:v>0.29500000000000015</c:v>
                </c:pt>
                <c:pt idx="60">
                  <c:v>0.30000000000000016</c:v>
                </c:pt>
                <c:pt idx="61">
                  <c:v>0.30500000000000016</c:v>
                </c:pt>
                <c:pt idx="62">
                  <c:v>0.31000000000000016</c:v>
                </c:pt>
                <c:pt idx="63">
                  <c:v>0.31500000000000017</c:v>
                </c:pt>
                <c:pt idx="64">
                  <c:v>0.32000000000000017</c:v>
                </c:pt>
                <c:pt idx="65">
                  <c:v>0.32500000000000018</c:v>
                </c:pt>
                <c:pt idx="66">
                  <c:v>0.33000000000000018</c:v>
                </c:pt>
                <c:pt idx="67">
                  <c:v>0.33500000000000019</c:v>
                </c:pt>
                <c:pt idx="68">
                  <c:v>0.34000000000000019</c:v>
                </c:pt>
                <c:pt idx="69">
                  <c:v>0.3450000000000002</c:v>
                </c:pt>
                <c:pt idx="70">
                  <c:v>0.3500000000000002</c:v>
                </c:pt>
                <c:pt idx="71">
                  <c:v>0.3550000000000002</c:v>
                </c:pt>
                <c:pt idx="72">
                  <c:v>0.36000000000000021</c:v>
                </c:pt>
                <c:pt idx="73">
                  <c:v>0.36500000000000021</c:v>
                </c:pt>
                <c:pt idx="74">
                  <c:v>0.37000000000000022</c:v>
                </c:pt>
                <c:pt idx="75">
                  <c:v>0.37500000000000022</c:v>
                </c:pt>
                <c:pt idx="76">
                  <c:v>0.38000000000000023</c:v>
                </c:pt>
                <c:pt idx="77">
                  <c:v>0.38500000000000023</c:v>
                </c:pt>
                <c:pt idx="78">
                  <c:v>0.39000000000000024</c:v>
                </c:pt>
                <c:pt idx="79">
                  <c:v>0.39500000000000024</c:v>
                </c:pt>
              </c:numCache>
            </c:numRef>
          </c:xVal>
          <c:yVal>
            <c:numRef>
              <c:f>'Fig 7 B1'!$P$6:$P$85</c:f>
              <c:numCache>
                <c:formatCode>0.00</c:formatCode>
                <c:ptCount val="80"/>
                <c:pt idx="0">
                  <c:v>7.0023678766111104</c:v>
                </c:pt>
                <c:pt idx="1">
                  <c:v>10.963217259875002</c:v>
                </c:pt>
                <c:pt idx="2">
                  <c:v>13.417311852312501</c:v>
                </c:pt>
                <c:pt idx="3">
                  <c:v>15.017162607249997</c:v>
                </c:pt>
                <c:pt idx="4">
                  <c:v>16.216194930937501</c:v>
                </c:pt>
                <c:pt idx="5">
                  <c:v>17.169783972125</c:v>
                </c:pt>
                <c:pt idx="6">
                  <c:v>18.071501082687501</c:v>
                </c:pt>
                <c:pt idx="7">
                  <c:v>18.908499185749999</c:v>
                </c:pt>
                <c:pt idx="8">
                  <c:v>19.666426942562502</c:v>
                </c:pt>
                <c:pt idx="9">
                  <c:v>20.394133423750002</c:v>
                </c:pt>
                <c:pt idx="10">
                  <c:v>21.0437418318125</c:v>
                </c:pt>
                <c:pt idx="11">
                  <c:v>21.684612474875003</c:v>
                </c:pt>
                <c:pt idx="12">
                  <c:v>22.2827028348125</c:v>
                </c:pt>
                <c:pt idx="13">
                  <c:v>22.893859664124999</c:v>
                </c:pt>
                <c:pt idx="14">
                  <c:v>23.456582120937504</c:v>
                </c:pt>
                <c:pt idx="15">
                  <c:v>24.032138789625002</c:v>
                </c:pt>
                <c:pt idx="16">
                  <c:v>24.572057907062501</c:v>
                </c:pt>
                <c:pt idx="17">
                  <c:v>25.094953217625005</c:v>
                </c:pt>
                <c:pt idx="18">
                  <c:v>25.644879950687503</c:v>
                </c:pt>
                <c:pt idx="19">
                  <c:v>26.137210395625001</c:v>
                </c:pt>
                <c:pt idx="20">
                  <c:v>26.646634264937504</c:v>
                </c:pt>
                <c:pt idx="21">
                  <c:v>27.154192904249996</c:v>
                </c:pt>
                <c:pt idx="22">
                  <c:v>27.642891717312501</c:v>
                </c:pt>
                <c:pt idx="23">
                  <c:v>28.122034202875003</c:v>
                </c:pt>
                <c:pt idx="24">
                  <c:v>28.608772671562502</c:v>
                </c:pt>
                <c:pt idx="25">
                  <c:v>29.055850351499995</c:v>
                </c:pt>
                <c:pt idx="26">
                  <c:v>29.487193933937498</c:v>
                </c:pt>
                <c:pt idx="27">
                  <c:v>29.944510564500003</c:v>
                </c:pt>
                <c:pt idx="28">
                  <c:v>30.379139813187493</c:v>
                </c:pt>
                <c:pt idx="29">
                  <c:v>30.839924074374998</c:v>
                </c:pt>
                <c:pt idx="30">
                  <c:v>31.317302509312498</c:v>
                </c:pt>
                <c:pt idx="31">
                  <c:v>31.762966738625007</c:v>
                </c:pt>
                <c:pt idx="32">
                  <c:v>32.215546865437503</c:v>
                </c:pt>
                <c:pt idx="33">
                  <c:v>32.660035239750002</c:v>
                </c:pt>
                <c:pt idx="34">
                  <c:v>33.1172650184375</c:v>
                </c:pt>
                <c:pt idx="35">
                  <c:v>33.55943485025</c:v>
                </c:pt>
                <c:pt idx="36">
                  <c:v>34.022986346437506</c:v>
                </c:pt>
                <c:pt idx="37">
                  <c:v>34.47378759075</c:v>
                </c:pt>
                <c:pt idx="38">
                  <c:v>34.936183378812494</c:v>
                </c:pt>
                <c:pt idx="39">
                  <c:v>35.393706261874996</c:v>
                </c:pt>
                <c:pt idx="40">
                  <c:v>35.8603335574375</c:v>
                </c:pt>
                <c:pt idx="41">
                  <c:v>36.301305651749992</c:v>
                </c:pt>
                <c:pt idx="42">
                  <c:v>36.772643042937496</c:v>
                </c:pt>
                <c:pt idx="43">
                  <c:v>37.239507959125</c:v>
                </c:pt>
                <c:pt idx="44">
                  <c:v>37.699395754062493</c:v>
                </c:pt>
                <c:pt idx="45">
                  <c:v>38.144958595874996</c:v>
                </c:pt>
                <c:pt idx="46">
                  <c:v>38.570364626437495</c:v>
                </c:pt>
                <c:pt idx="47">
                  <c:v>39.015927078875002</c:v>
                </c:pt>
                <c:pt idx="48">
                  <c:v>39.465141734437488</c:v>
                </c:pt>
                <c:pt idx="49">
                  <c:v>39.911517619999998</c:v>
                </c:pt>
                <c:pt idx="50">
                  <c:v>40.388193940562495</c:v>
                </c:pt>
                <c:pt idx="51">
                  <c:v>40.831914279875001</c:v>
                </c:pt>
                <c:pt idx="52">
                  <c:v>41.284875674187496</c:v>
                </c:pt>
                <c:pt idx="53">
                  <c:v>41.727626997250006</c:v>
                </c:pt>
                <c:pt idx="54">
                  <c:v>42.190230642812502</c:v>
                </c:pt>
                <c:pt idx="55">
                  <c:v>42.635931280874999</c:v>
                </c:pt>
                <c:pt idx="56">
                  <c:v>43.088546383312497</c:v>
                </c:pt>
                <c:pt idx="57">
                  <c:v>43.562687450749998</c:v>
                </c:pt>
                <c:pt idx="58">
                  <c:v>44.009600353187494</c:v>
                </c:pt>
                <c:pt idx="59">
                  <c:v>44.414457978124986</c:v>
                </c:pt>
                <c:pt idx="60">
                  <c:v>44.899817623062503</c:v>
                </c:pt>
                <c:pt idx="61">
                  <c:v>45.34837200612499</c:v>
                </c:pt>
                <c:pt idx="62">
                  <c:v>45.797055907937491</c:v>
                </c:pt>
                <c:pt idx="63">
                  <c:v>46.227825853499994</c:v>
                </c:pt>
                <c:pt idx="64">
                  <c:v>46.675983345312503</c:v>
                </c:pt>
                <c:pt idx="65">
                  <c:v>47.145244945875</c:v>
                </c:pt>
                <c:pt idx="66">
                  <c:v>47.605880631437493</c:v>
                </c:pt>
                <c:pt idx="67">
                  <c:v>48.028027496999997</c:v>
                </c:pt>
                <c:pt idx="68">
                  <c:v>48.453960410687493</c:v>
                </c:pt>
                <c:pt idx="69">
                  <c:v>48.897357829374997</c:v>
                </c:pt>
                <c:pt idx="70">
                  <c:v>49.332664491812494</c:v>
                </c:pt>
                <c:pt idx="71">
                  <c:v>49.766539942374997</c:v>
                </c:pt>
                <c:pt idx="72">
                  <c:v>50.180261156062492</c:v>
                </c:pt>
                <c:pt idx="73">
                  <c:v>50.643027456624992</c:v>
                </c:pt>
                <c:pt idx="74">
                  <c:v>51.041430987187496</c:v>
                </c:pt>
                <c:pt idx="75">
                  <c:v>51.470479666499998</c:v>
                </c:pt>
                <c:pt idx="76">
                  <c:v>51.902843163312497</c:v>
                </c:pt>
                <c:pt idx="77">
                  <c:v>52.359144275749991</c:v>
                </c:pt>
                <c:pt idx="78">
                  <c:v>52.791909436937495</c:v>
                </c:pt>
                <c:pt idx="79">
                  <c:v>53.225257793749996</c:v>
                </c:pt>
              </c:numCache>
            </c:numRef>
          </c:yVal>
          <c:smooth val="0"/>
        </c:ser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'Fig 7 B1'!$B$24:$B$25</c:f>
              <c:numCache>
                <c:formatCode>General</c:formatCode>
                <c:ptCount val="2"/>
                <c:pt idx="0">
                  <c:v>0</c:v>
                </c:pt>
                <c:pt idx="1">
                  <c:v>0.15</c:v>
                </c:pt>
              </c:numCache>
            </c:numRef>
          </c:xVal>
          <c:yVal>
            <c:numRef>
              <c:f>'Fig 7 B1'!$C$24:$C$25</c:f>
              <c:numCache>
                <c:formatCode>General</c:formatCode>
                <c:ptCount val="2"/>
                <c:pt idx="0" formatCode="0.00">
                  <c:v>17.014841624719434</c:v>
                </c:pt>
                <c:pt idx="1">
                  <c:v>31.317302509312498</c:v>
                </c:pt>
              </c:numCache>
            </c:numRef>
          </c:yVal>
          <c:smooth val="0"/>
        </c:ser>
        <c:ser>
          <c:idx val="3"/>
          <c:order val="3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'Fig 7 B1'!$B$24:$B$25</c:f>
              <c:numCache>
                <c:formatCode>General</c:formatCode>
                <c:ptCount val="2"/>
                <c:pt idx="0">
                  <c:v>0</c:v>
                </c:pt>
                <c:pt idx="1">
                  <c:v>0.15</c:v>
                </c:pt>
              </c:numCache>
            </c:numRef>
          </c:xVal>
          <c:yVal>
            <c:numRef>
              <c:f>'Fig 7 B1'!$D$24:$D$25</c:f>
              <c:numCache>
                <c:formatCode>General</c:formatCode>
                <c:ptCount val="2"/>
                <c:pt idx="0" formatCode="0.00">
                  <c:v>18.716109936504605</c:v>
                </c:pt>
                <c:pt idx="1">
                  <c:v>40.784011374388889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870648"/>
        <c:axId val="791439376"/>
      </c:scatterChart>
      <c:valAx>
        <c:axId val="724870648"/>
        <c:scaling>
          <c:orientation val="minMax"/>
          <c:max val="0.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(sec)</a:t>
                </a:r>
              </a:p>
            </c:rich>
          </c:tx>
          <c:layout>
            <c:manualLayout>
              <c:xMode val="edge"/>
              <c:yMode val="edge"/>
              <c:x val="0.42464769220146159"/>
              <c:y val="0.904234275776180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91439376"/>
        <c:crosses val="autoZero"/>
        <c:crossBetween val="midCat"/>
        <c:minorUnit val="1.0000000000000002E-2"/>
      </c:valAx>
      <c:valAx>
        <c:axId val="791439376"/>
        <c:scaling>
          <c:orientation val="minMax"/>
          <c:max val="70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Cumulative EPSC (nA)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24870648"/>
        <c:crosses val="autoZero"/>
        <c:crossBetween val="midCat"/>
        <c:minorUnit val="5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FF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4798107506430824"/>
          <c:y val="0.16396145509205973"/>
          <c:w val="0.20344633637473683"/>
          <c:h val="0.153708349823360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200 Hz Pr</a:t>
            </a:r>
            <a:endParaRPr lang="en-US" baseline="-25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42808149003937462"/>
          <c:y val="2.27199648824384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2891958883842665"/>
          <c:y val="0.12843267108167772"/>
          <c:w val="0.61217819580135557"/>
          <c:h val="0.7613022544367382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'Fig 7 B2,B3,B4, 200 Hz'!$K$7:$K$15</c:f>
              <c:numCache>
                <c:formatCode>0.00</c:formatCode>
                <c:ptCount val="9"/>
                <c:pt idx="0">
                  <c:v>1</c:v>
                </c:pt>
                <c:pt idx="1">
                  <c:v>0.9</c:v>
                </c:pt>
                <c:pt idx="2">
                  <c:v>0.92</c:v>
                </c:pt>
                <c:pt idx="3">
                  <c:v>1</c:v>
                </c:pt>
                <c:pt idx="4">
                  <c:v>1.26</c:v>
                </c:pt>
                <c:pt idx="5">
                  <c:v>1.1499999999999999</c:v>
                </c:pt>
                <c:pt idx="6">
                  <c:v>1.02</c:v>
                </c:pt>
                <c:pt idx="7">
                  <c:v>0.73</c:v>
                </c:pt>
                <c:pt idx="8">
                  <c:v>1.08</c:v>
                </c:pt>
              </c:numCache>
            </c:numRef>
          </c:xVal>
          <c:yVal>
            <c:numRef>
              <c:f>'Fig 7 B2,B3,B4, 200 Hz'!$M$7:$M$15</c:f>
              <c:numCache>
                <c:formatCode>General</c:formatCode>
                <c:ptCount val="9"/>
                <c:pt idx="0">
                  <c:v>0.29183646279384601</c:v>
                </c:pt>
                <c:pt idx="1">
                  <c:v>0.41504286199480045</c:v>
                </c:pt>
                <c:pt idx="2">
                  <c:v>0.49000433677435046</c:v>
                </c:pt>
                <c:pt idx="3">
                  <c:v>0.36644773287204563</c:v>
                </c:pt>
                <c:pt idx="4">
                  <c:v>0.43067200685717083</c:v>
                </c:pt>
                <c:pt idx="5">
                  <c:v>0.4781088434791379</c:v>
                </c:pt>
                <c:pt idx="6">
                  <c:v>0.54822377047449433</c:v>
                </c:pt>
                <c:pt idx="7">
                  <c:v>0.42948108721366063</c:v>
                </c:pt>
                <c:pt idx="8">
                  <c:v>0.40745923173188414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15875">
                <a:solidFill>
                  <a:srgbClr val="FF0000"/>
                </a:solidFill>
              </a:ln>
              <a:effectLst/>
            </c:spPr>
          </c:marker>
          <c:xVal>
            <c:numRef>
              <c:f>'Fig 7 B2,B3,B4, 200 Hz'!$L$7:$L$14</c:f>
              <c:numCache>
                <c:formatCode>0.00</c:formatCode>
                <c:ptCount val="8"/>
                <c:pt idx="0">
                  <c:v>2.0299999999999998</c:v>
                </c:pt>
                <c:pt idx="1">
                  <c:v>2.2599999999999998</c:v>
                </c:pt>
                <c:pt idx="2">
                  <c:v>2.02</c:v>
                </c:pt>
                <c:pt idx="3">
                  <c:v>1.82</c:v>
                </c:pt>
                <c:pt idx="4">
                  <c:v>2.0299999999999998</c:v>
                </c:pt>
                <c:pt idx="5">
                  <c:v>1.85</c:v>
                </c:pt>
                <c:pt idx="6">
                  <c:v>2.0110303309722459</c:v>
                </c:pt>
                <c:pt idx="7">
                  <c:v>2.21</c:v>
                </c:pt>
              </c:numCache>
            </c:numRef>
          </c:xVal>
          <c:yVal>
            <c:numRef>
              <c:f>'Fig 7 B2,B3,B4, 200 Hz'!$N$7:$N$14</c:f>
              <c:numCache>
                <c:formatCode>General</c:formatCode>
                <c:ptCount val="8"/>
                <c:pt idx="0">
                  <c:v>0.35073481992078165</c:v>
                </c:pt>
                <c:pt idx="1">
                  <c:v>0.2940012093406576</c:v>
                </c:pt>
                <c:pt idx="2">
                  <c:v>0.26801558580214813</c:v>
                </c:pt>
                <c:pt idx="3">
                  <c:v>0.28124698005468701</c:v>
                </c:pt>
                <c:pt idx="4">
                  <c:v>0.48799077594855494</c:v>
                </c:pt>
                <c:pt idx="5">
                  <c:v>0.25037350862209712</c:v>
                </c:pt>
                <c:pt idx="6">
                  <c:v>0.19886244503399367</c:v>
                </c:pt>
                <c:pt idx="7">
                  <c:v>0.25684593104357084</c:v>
                </c:pt>
              </c:numCache>
            </c:numRef>
          </c:yVal>
          <c:smooth val="0"/>
        </c:ser>
        <c:ser>
          <c:idx val="2"/>
          <c:order val="2"/>
          <c:tx>
            <c:v>control Avg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21"/>
            <c:spPr>
              <a:solidFill>
                <a:schemeClr val="tx1">
                  <a:alpha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0"/>
            <c:marker>
              <c:symbol val="dash"/>
              <c:size val="21"/>
              <c:spPr>
                <a:solidFill>
                  <a:schemeClr val="tx1">
                    <a:alpha val="50000"/>
                  </a:schemeClr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</c:dPt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Ref>
              <c:f>'Fig 7 B2,B3,B4, 200 Hz'!$M$17</c:f>
              <c:numCache>
                <c:formatCode>0.000</c:formatCode>
                <c:ptCount val="1"/>
                <c:pt idx="0">
                  <c:v>0.42858625935459899</c:v>
                </c:pt>
              </c:numCache>
            </c:numRef>
          </c:yVal>
          <c:smooth val="0"/>
        </c:ser>
        <c:ser>
          <c:idx val="3"/>
          <c:order val="3"/>
          <c:tx>
            <c:v>Aniso Avg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21"/>
            <c:spPr>
              <a:solidFill>
                <a:srgbClr val="FF0000">
                  <a:alpha val="50000"/>
                </a:srgb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2</c:v>
              </c:pt>
            </c:numLit>
          </c:xVal>
          <c:yVal>
            <c:numRef>
              <c:f>'Fig 7 B2,B3,B4, 200 Hz'!$N$17</c:f>
              <c:numCache>
                <c:formatCode>0.000</c:formatCode>
                <c:ptCount val="1"/>
                <c:pt idx="0">
                  <c:v>0.29850890697081134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1440552"/>
        <c:axId val="791439768"/>
      </c:scatterChart>
      <c:valAx>
        <c:axId val="791440552"/>
        <c:scaling>
          <c:orientation val="minMax"/>
          <c:min val="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Control   </a:t>
                </a:r>
                <a:r>
                  <a:rPr lang="en-US" sz="1400" b="0" i="0" baseline="0">
                    <a:solidFill>
                      <a:srgbClr val="FF000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Aniso</a:t>
                </a:r>
                <a:endParaRPr lang="en-US" sz="1400">
                  <a:solidFill>
                    <a:srgbClr val="FF000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28230369641294839"/>
              <c:y val="0.89869542516862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1439768"/>
        <c:crosses val="autoZero"/>
        <c:crossBetween val="midCat"/>
      </c:valAx>
      <c:valAx>
        <c:axId val="791439768"/>
        <c:scaling>
          <c:orientation val="minMax"/>
          <c:max val="0.640000000000000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Initial Release Probability</a:t>
                </a:r>
              </a:p>
            </c:rich>
          </c:tx>
          <c:layout>
            <c:manualLayout>
              <c:xMode val="edge"/>
              <c:yMode val="edge"/>
              <c:x val="6.6345671472506406E-3"/>
              <c:y val="0.11646909122547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91440552"/>
        <c:crosses val="autoZero"/>
        <c:crossBetween val="midCat"/>
        <c:majorUnit val="0.2"/>
        <c:minorUnit val="5.000000000000001E-2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200</a:t>
            </a:r>
            <a:r>
              <a:rPr lang="en-US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Hz </a:t>
            </a:r>
            <a:r>
              <a:rPr lang="en-US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RRP</a:t>
            </a:r>
          </a:p>
        </c:rich>
      </c:tx>
      <c:layout>
        <c:manualLayout>
          <c:xMode val="edge"/>
          <c:yMode val="edge"/>
          <c:x val="0.40748038591931596"/>
          <c:y val="2.7545377250378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6328357392825894"/>
          <c:y val="0.13863991081382387"/>
          <c:w val="0.57805008748906384"/>
          <c:h val="0.74552936735750841"/>
        </c:manualLayout>
      </c:layout>
      <c:scatterChart>
        <c:scatterStyle val="lineMarker"/>
        <c:varyColors val="0"/>
        <c:ser>
          <c:idx val="0"/>
          <c:order val="0"/>
          <c:tx>
            <c:v>Control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'Fig 7 B2,B3,B4, 200 Hz'!$D$7:$D$15</c:f>
              <c:numCache>
                <c:formatCode>0.00</c:formatCode>
                <c:ptCount val="9"/>
                <c:pt idx="0">
                  <c:v>0.85</c:v>
                </c:pt>
                <c:pt idx="1">
                  <c:v>1</c:v>
                </c:pt>
                <c:pt idx="2">
                  <c:v>0.88</c:v>
                </c:pt>
                <c:pt idx="3">
                  <c:v>1</c:v>
                </c:pt>
                <c:pt idx="4">
                  <c:v>1.05</c:v>
                </c:pt>
                <c:pt idx="5">
                  <c:v>1.375</c:v>
                </c:pt>
                <c:pt idx="6">
                  <c:v>1.1499999999999999</c:v>
                </c:pt>
                <c:pt idx="7">
                  <c:v>0.66</c:v>
                </c:pt>
                <c:pt idx="8">
                  <c:v>1.1200000000000001</c:v>
                </c:pt>
              </c:numCache>
            </c:numRef>
          </c:xVal>
          <c:yVal>
            <c:numRef>
              <c:f>'Fig 7 B2,B3,B4, 200 Hz'!$F$7:$F$15</c:f>
              <c:numCache>
                <c:formatCode>0.00</c:formatCode>
                <c:ptCount val="9"/>
                <c:pt idx="0">
                  <c:v>22.742452181818201</c:v>
                </c:pt>
                <c:pt idx="1">
                  <c:v>18.552481454545401</c:v>
                </c:pt>
                <c:pt idx="2">
                  <c:v>12.1974820454545</c:v>
                </c:pt>
                <c:pt idx="3">
                  <c:v>16.0562999090909</c:v>
                </c:pt>
                <c:pt idx="4">
                  <c:v>10.5477907727273</c:v>
                </c:pt>
                <c:pt idx="5">
                  <c:v>16.745595818181801</c:v>
                </c:pt>
                <c:pt idx="6">
                  <c:v>12.691377818181799</c:v>
                </c:pt>
                <c:pt idx="7">
                  <c:v>17.161653886363599</c:v>
                </c:pt>
                <c:pt idx="8">
                  <c:v>24.4107092818182</c:v>
                </c:pt>
              </c:numCache>
            </c:numRef>
          </c:yVal>
          <c:smooth val="0"/>
        </c:ser>
        <c:ser>
          <c:idx val="1"/>
          <c:order val="1"/>
          <c:tx>
            <c:v>Aniso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15875">
                <a:solidFill>
                  <a:srgbClr val="FF0000"/>
                </a:solidFill>
              </a:ln>
              <a:effectLst/>
            </c:spPr>
          </c:marker>
          <c:xVal>
            <c:numRef>
              <c:f>'Fig 7 B2,B3,B4, 200 Hz'!$E$7:$E$14</c:f>
              <c:numCache>
                <c:formatCode>0.00</c:formatCode>
                <c:ptCount val="8"/>
                <c:pt idx="0">
                  <c:v>2.1599999999999993</c:v>
                </c:pt>
                <c:pt idx="1">
                  <c:v>2.149999999999999</c:v>
                </c:pt>
                <c:pt idx="2">
                  <c:v>2.1111518985535644</c:v>
                </c:pt>
                <c:pt idx="3">
                  <c:v>2.0399999999999996</c:v>
                </c:pt>
                <c:pt idx="4">
                  <c:v>2.2399999999999993</c:v>
                </c:pt>
                <c:pt idx="5">
                  <c:v>2.0499999999999998</c:v>
                </c:pt>
                <c:pt idx="6">
                  <c:v>2.1510303309722452</c:v>
                </c:pt>
                <c:pt idx="7">
                  <c:v>2.2599999999999993</c:v>
                </c:pt>
              </c:numCache>
            </c:numRef>
          </c:xVal>
          <c:yVal>
            <c:numRef>
              <c:f>'Fig 7 B2,B3,B4, 200 Hz'!$G$7:$G$14</c:f>
              <c:numCache>
                <c:formatCode>0.00</c:formatCode>
                <c:ptCount val="8"/>
                <c:pt idx="0">
                  <c:v>31.858256909090898</c:v>
                </c:pt>
                <c:pt idx="1">
                  <c:v>19.122591409090901</c:v>
                </c:pt>
                <c:pt idx="2">
                  <c:v>16.577721727272699</c:v>
                </c:pt>
                <c:pt idx="3">
                  <c:v>9.7683511818181987</c:v>
                </c:pt>
                <c:pt idx="4">
                  <c:v>13.7820330454546</c:v>
                </c:pt>
                <c:pt idx="5">
                  <c:v>12.0754788181818</c:v>
                </c:pt>
                <c:pt idx="6">
                  <c:v>21.4809422627273</c:v>
                </c:pt>
                <c:pt idx="7">
                  <c:v>9.4298604990909194</c:v>
                </c:pt>
              </c:numCache>
            </c:numRef>
          </c:yVal>
          <c:smooth val="0"/>
        </c:ser>
        <c:ser>
          <c:idx val="2"/>
          <c:order val="2"/>
          <c:tx>
            <c:v>Control Avg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21"/>
            <c:spPr>
              <a:solidFill>
                <a:schemeClr val="tx1">
                  <a:alpha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 7 B2,B3,B4, 200 Hz'!$F$20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'Fig 7 B2,B3,B4, 200 Hz'!$F$17</c:f>
              <c:numCache>
                <c:formatCode>0.00</c:formatCode>
                <c:ptCount val="1"/>
                <c:pt idx="0">
                  <c:v>16.789538129797965</c:v>
                </c:pt>
              </c:numCache>
            </c:numRef>
          </c:yVal>
          <c:smooth val="0"/>
        </c:ser>
        <c:ser>
          <c:idx val="3"/>
          <c:order val="3"/>
          <c:tx>
            <c:v>Aniso AVG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21"/>
            <c:spPr>
              <a:solidFill>
                <a:srgbClr val="FF0000">
                  <a:alpha val="50000"/>
                </a:srgb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 7 B2,B3,B4, 200 Hz'!$G$20</c:f>
              <c:numCache>
                <c:formatCode>General</c:formatCode>
                <c:ptCount val="1"/>
                <c:pt idx="0">
                  <c:v>2.15</c:v>
                </c:pt>
              </c:numCache>
            </c:numRef>
          </c:xVal>
          <c:yVal>
            <c:numRef>
              <c:f>'Fig 7 B2,B3,B4, 200 Hz'!$G$17</c:f>
              <c:numCache>
                <c:formatCode>0.00</c:formatCode>
                <c:ptCount val="1"/>
                <c:pt idx="0">
                  <c:v>16.761904481590914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1437416"/>
        <c:axId val="791437808"/>
      </c:scatterChart>
      <c:valAx>
        <c:axId val="791437416"/>
        <c:scaling>
          <c:orientation val="minMax"/>
          <c:min val="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Control   </a:t>
                </a:r>
                <a:r>
                  <a:rPr lang="en-US" sz="1400" b="0" i="0" baseline="0">
                    <a:solidFill>
                      <a:srgbClr val="FF000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Aniso</a:t>
                </a:r>
                <a:endParaRPr lang="en-US" sz="1400">
                  <a:solidFill>
                    <a:srgbClr val="FF000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30078357392825894"/>
              <c:y val="0.89760992577540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1437808"/>
        <c:crosses val="autoZero"/>
        <c:crossBetween val="midCat"/>
      </c:valAx>
      <c:valAx>
        <c:axId val="791437808"/>
        <c:scaling>
          <c:orientation val="minMax"/>
          <c:max val="3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Readily</a:t>
                </a:r>
                <a:r>
                  <a:rPr lang="en-US" sz="14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Rel. Pool (nA)</a:t>
                </a:r>
                <a:endParaRPr lang="en-US" sz="14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9943994676721745E-2"/>
              <c:y val="0.19383238352112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914374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200 Hz Recycling</a:t>
            </a:r>
          </a:p>
        </c:rich>
      </c:tx>
      <c:layout>
        <c:manualLayout>
          <c:xMode val="edge"/>
          <c:yMode val="edge"/>
          <c:x val="0.35485075118298387"/>
          <c:y val="2.30001644226026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8528433945756779"/>
          <c:y val="0.13609356725146202"/>
          <c:w val="0.60938210848643914"/>
          <c:h val="0.7564208684440759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'Fig 7 B2,B3,B4, 200 Hz'!$R$7:$R$15</c:f>
              <c:numCache>
                <c:formatCode>0.00</c:formatCode>
                <c:ptCount val="9"/>
                <c:pt idx="0">
                  <c:v>0.9</c:v>
                </c:pt>
                <c:pt idx="1">
                  <c:v>1</c:v>
                </c:pt>
                <c:pt idx="2">
                  <c:v>0.88</c:v>
                </c:pt>
                <c:pt idx="3">
                  <c:v>1.07</c:v>
                </c:pt>
                <c:pt idx="4">
                  <c:v>1.05</c:v>
                </c:pt>
                <c:pt idx="5">
                  <c:v>1.25</c:v>
                </c:pt>
                <c:pt idx="6">
                  <c:v>1.1499999999999999</c:v>
                </c:pt>
                <c:pt idx="7">
                  <c:v>0.75</c:v>
                </c:pt>
                <c:pt idx="8">
                  <c:v>0.78600000000000003</c:v>
                </c:pt>
              </c:numCache>
            </c:numRef>
          </c:xVal>
          <c:yVal>
            <c:numRef>
              <c:f>'Fig 7 B2,B3,B4, 200 Hz'!$T$7:$T$15</c:f>
              <c:numCache>
                <c:formatCode>0.00</c:formatCode>
                <c:ptCount val="9"/>
                <c:pt idx="0">
                  <c:v>130.59290181818199</c:v>
                </c:pt>
                <c:pt idx="1">
                  <c:v>97.687329090909103</c:v>
                </c:pt>
                <c:pt idx="2">
                  <c:v>98.849771818181807</c:v>
                </c:pt>
                <c:pt idx="3">
                  <c:v>131.349658181818</c:v>
                </c:pt>
                <c:pt idx="4">
                  <c:v>76.888154</c:v>
                </c:pt>
                <c:pt idx="5">
                  <c:v>93.730948181818107</c:v>
                </c:pt>
                <c:pt idx="6">
                  <c:v>98.861666363636289</c:v>
                </c:pt>
                <c:pt idx="7">
                  <c:v>93.178036354545398</c:v>
                </c:pt>
                <c:pt idx="8">
                  <c:v>104.230256890909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15875">
                <a:solidFill>
                  <a:srgbClr val="FF0000"/>
                </a:solidFill>
              </a:ln>
              <a:effectLst/>
            </c:spPr>
          </c:marker>
          <c:xVal>
            <c:numRef>
              <c:f>'Fig 7 B2,B3,B4, 200 Hz'!$S$7:$S$14</c:f>
              <c:numCache>
                <c:formatCode>0.00</c:formatCode>
                <c:ptCount val="8"/>
                <c:pt idx="0">
                  <c:v>2.12</c:v>
                </c:pt>
                <c:pt idx="1">
                  <c:v>1.93</c:v>
                </c:pt>
                <c:pt idx="2">
                  <c:v>1.91</c:v>
                </c:pt>
                <c:pt idx="3">
                  <c:v>1.9950000000000001</c:v>
                </c:pt>
                <c:pt idx="4">
                  <c:v>2.16</c:v>
                </c:pt>
                <c:pt idx="5">
                  <c:v>1.93</c:v>
                </c:pt>
                <c:pt idx="6">
                  <c:v>2</c:v>
                </c:pt>
                <c:pt idx="7">
                  <c:v>2.1349999999999998</c:v>
                </c:pt>
              </c:numCache>
            </c:numRef>
          </c:xVal>
          <c:yVal>
            <c:numRef>
              <c:f>'Fig 7 B2,B3,B4, 200 Hz'!$U$7:$U$14</c:f>
              <c:numCache>
                <c:formatCode>0.00</c:formatCode>
                <c:ptCount val="8"/>
                <c:pt idx="0">
                  <c:v>227.765474545454</c:v>
                </c:pt>
                <c:pt idx="1">
                  <c:v>216.642821818182</c:v>
                </c:pt>
                <c:pt idx="2">
                  <c:v>138.99564727272701</c:v>
                </c:pt>
                <c:pt idx="3">
                  <c:v>75.823303999999908</c:v>
                </c:pt>
                <c:pt idx="4">
                  <c:v>139.678364545454</c:v>
                </c:pt>
                <c:pt idx="5">
                  <c:v>97.4096045454543</c:v>
                </c:pt>
                <c:pt idx="6">
                  <c:v>242.91072756363599</c:v>
                </c:pt>
                <c:pt idx="7">
                  <c:v>93.367308581818108</c:v>
                </c:pt>
              </c:numCache>
            </c:numRef>
          </c:yVal>
          <c:smooth val="0"/>
        </c:ser>
        <c:ser>
          <c:idx val="2"/>
          <c:order val="2"/>
          <c:tx>
            <c:v>Control Avg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21"/>
            <c:spPr>
              <a:solidFill>
                <a:schemeClr val="tx1">
                  <a:alpha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 7 B2,B3,B4, 200 Hz'!$T$20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'Fig 7 B2,B3,B4, 200 Hz'!$T$17</c:f>
              <c:numCache>
                <c:formatCode>0.00</c:formatCode>
                <c:ptCount val="1"/>
                <c:pt idx="0">
                  <c:v>102.81874696666662</c:v>
                </c:pt>
              </c:numCache>
            </c:numRef>
          </c:yVal>
          <c:smooth val="0"/>
        </c:ser>
        <c:ser>
          <c:idx val="3"/>
          <c:order val="3"/>
          <c:tx>
            <c:v>Aniso Avg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21"/>
            <c:spPr>
              <a:solidFill>
                <a:srgbClr val="FF0000">
                  <a:alpha val="50000"/>
                </a:srgb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 7 B2,B3,B4, 200 Hz'!$U$20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'Fig 7 B2,B3,B4, 200 Hz'!$U$17</c:f>
              <c:numCache>
                <c:formatCode>0.00</c:formatCode>
                <c:ptCount val="1"/>
                <c:pt idx="0">
                  <c:v>154.07415660909066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1438984"/>
        <c:axId val="791438592"/>
      </c:scatterChart>
      <c:valAx>
        <c:axId val="791438984"/>
        <c:scaling>
          <c:orientation val="minMax"/>
          <c:min val="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Control   </a:t>
                </a:r>
                <a:r>
                  <a:rPr lang="en-US" sz="1400" b="0" i="0" baseline="0">
                    <a:solidFill>
                      <a:srgbClr val="FF000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Aniso</a:t>
                </a:r>
                <a:endParaRPr lang="en-US" sz="1400">
                  <a:solidFill>
                    <a:srgbClr val="FF000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32607666229221349"/>
              <c:y val="0.90172271283769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1438592"/>
        <c:crosses val="autoZero"/>
        <c:crossBetween val="midCat"/>
      </c:valAx>
      <c:valAx>
        <c:axId val="791438592"/>
        <c:scaling>
          <c:orientation val="minMax"/>
          <c:max val="2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Recycling Rate (nA/msec)</a:t>
                </a:r>
              </a:p>
            </c:rich>
          </c:tx>
          <c:layout>
            <c:manualLayout>
              <c:xMode val="edge"/>
              <c:yMode val="edge"/>
              <c:x val="1.754593175853018E-2"/>
              <c:y val="0.109685533259955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91438984"/>
        <c:crosses val="autoZero"/>
        <c:crossBetween val="midCat"/>
        <c:minorUnit val="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269240</xdr:colOff>
      <xdr:row>2</xdr:row>
      <xdr:rowOff>100966</xdr:rowOff>
    </xdr:from>
    <xdr:to>
      <xdr:col>9</xdr:col>
      <xdr:colOff>171450</xdr:colOff>
      <xdr:row>18</xdr:row>
      <xdr:rowOff>146686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443179</xdr:colOff>
      <xdr:row>9</xdr:row>
      <xdr:rowOff>62652</xdr:rowOff>
    </xdr:from>
    <xdr:to>
      <xdr:col>8</xdr:col>
      <xdr:colOff>182880</xdr:colOff>
      <xdr:row>15</xdr:row>
      <xdr:rowOff>11853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327306</xdr:colOff>
      <xdr:row>18</xdr:row>
      <xdr:rowOff>47804</xdr:rowOff>
    </xdr:from>
    <xdr:to>
      <xdr:col>11</xdr:col>
      <xdr:colOff>327306</xdr:colOff>
      <xdr:row>33</xdr:row>
      <xdr:rowOff>24944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217714</xdr:colOff>
      <xdr:row>18</xdr:row>
      <xdr:rowOff>9526</xdr:rowOff>
    </xdr:from>
    <xdr:to>
      <xdr:col>5</xdr:col>
      <xdr:colOff>8164</xdr:colOff>
      <xdr:row>32</xdr:row>
      <xdr:rowOff>177166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35923</xdr:colOff>
      <xdr:row>18</xdr:row>
      <xdr:rowOff>151310</xdr:rowOff>
    </xdr:from>
    <xdr:to>
      <xdr:col>17</xdr:col>
      <xdr:colOff>35923</xdr:colOff>
      <xdr:row>33</xdr:row>
      <xdr:rowOff>128450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100453</xdr:colOff>
      <xdr:row>2</xdr:row>
      <xdr:rowOff>160020</xdr:rowOff>
    </xdr:from>
    <xdr:to>
      <xdr:col>8</xdr:col>
      <xdr:colOff>150569</xdr:colOff>
      <xdr:row>18</xdr:row>
      <xdr:rowOff>5715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592454</xdr:colOff>
      <xdr:row>20</xdr:row>
      <xdr:rowOff>17780</xdr:rowOff>
    </xdr:from>
    <xdr:to>
      <xdr:col>13</xdr:col>
      <xdr:colOff>241934</xdr:colOff>
      <xdr:row>35</xdr:row>
      <xdr:rowOff>109220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382270</xdr:colOff>
      <xdr:row>20</xdr:row>
      <xdr:rowOff>12699</xdr:rowOff>
    </xdr:from>
    <xdr:to>
      <xdr:col>5</xdr:col>
      <xdr:colOff>687070</xdr:colOff>
      <xdr:row>35</xdr:row>
      <xdr:rowOff>104139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15240</xdr:colOff>
      <xdr:row>20</xdr:row>
      <xdr:rowOff>29210</xdr:rowOff>
    </xdr:from>
    <xdr:to>
      <xdr:col>20</xdr:col>
      <xdr:colOff>15240</xdr:colOff>
      <xdr:row>35</xdr:row>
      <xdr:rowOff>120650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Y405"/>
  <sheetViews>
    <sheetView tabSelected="1" topLeftCell="A51" zoomScale="50" zoomScaleNormal="50" zoomScalePageLayoutView="70" workbookViewId="0">
      <selection activeCell="J1" sqref="J1"/>
    </sheetView>
  </sheetViews>
  <sheetFormatPr defaultColWidth="8.625" defaultRowHeight="14.3" x14ac:dyDescent="0.25"/>
  <cols>
    <col min="1" max="12" width="8.625" style="2"/>
    <col min="13" max="13" width="10.125" style="2" bestFit="1" customWidth="1"/>
    <col min="14" max="16" width="8.625" style="2"/>
    <col min="17" max="24" width="9" style="2" bestFit="1" customWidth="1"/>
    <col min="25" max="46" width="8.625" style="2"/>
    <col min="52" max="16384" width="8.625" style="2"/>
  </cols>
  <sheetData>
    <row r="1" spans="11:48" x14ac:dyDescent="0.25">
      <c r="Q1" s="2" t="s">
        <v>0</v>
      </c>
      <c r="R1" s="2" t="s">
        <v>0</v>
      </c>
      <c r="S1" s="2" t="s">
        <v>0</v>
      </c>
      <c r="T1" s="2" t="s">
        <v>0</v>
      </c>
      <c r="U1" s="2" t="s">
        <v>0</v>
      </c>
      <c r="V1" s="2" t="s">
        <v>0</v>
      </c>
      <c r="W1" s="2" t="s">
        <v>0</v>
      </c>
      <c r="X1" s="2" t="s">
        <v>0</v>
      </c>
      <c r="AA1" s="2" t="s">
        <v>8</v>
      </c>
      <c r="AB1" s="2" t="s">
        <v>8</v>
      </c>
      <c r="AC1" s="2" t="s">
        <v>8</v>
      </c>
      <c r="AD1" s="2" t="s">
        <v>8</v>
      </c>
      <c r="AE1" s="2" t="s">
        <v>8</v>
      </c>
      <c r="AF1" s="2" t="s">
        <v>8</v>
      </c>
      <c r="AG1" s="2" t="s">
        <v>8</v>
      </c>
      <c r="AH1" s="2" t="s">
        <v>8</v>
      </c>
      <c r="AI1" s="2" t="s">
        <v>8</v>
      </c>
    </row>
    <row r="3" spans="11:48" x14ac:dyDescent="0.25">
      <c r="L3" s="121"/>
      <c r="N3" s="122"/>
      <c r="Q3" s="2" t="s">
        <v>1</v>
      </c>
      <c r="R3" s="2" t="s">
        <v>2</v>
      </c>
      <c r="S3" s="2" t="s">
        <v>3</v>
      </c>
      <c r="T3" s="2" t="s">
        <v>4</v>
      </c>
      <c r="U3" s="2" t="s">
        <v>5</v>
      </c>
      <c r="V3" s="2" t="s">
        <v>6</v>
      </c>
      <c r="W3" s="2" t="s">
        <v>7</v>
      </c>
      <c r="X3" s="2" t="s">
        <v>7</v>
      </c>
      <c r="Y3" s="2" t="s">
        <v>100</v>
      </c>
      <c r="AA3" s="2" t="s">
        <v>1</v>
      </c>
      <c r="AB3" s="2" t="s">
        <v>2</v>
      </c>
      <c r="AC3" s="2" t="s">
        <v>3</v>
      </c>
      <c r="AD3" s="2" t="s">
        <v>4</v>
      </c>
      <c r="AE3" s="2" t="s">
        <v>5</v>
      </c>
      <c r="AF3" s="2" t="s">
        <v>5</v>
      </c>
      <c r="AG3" s="2" t="s">
        <v>6</v>
      </c>
      <c r="AH3" s="2" t="s">
        <v>7</v>
      </c>
      <c r="AI3" s="2" t="s">
        <v>7</v>
      </c>
      <c r="AN3" s="2" t="s">
        <v>9</v>
      </c>
      <c r="AO3" s="2" t="s">
        <v>8</v>
      </c>
      <c r="AU3" s="2" t="s">
        <v>9</v>
      </c>
      <c r="AV3" s="2" t="s">
        <v>8</v>
      </c>
    </row>
    <row r="4" spans="11:48" x14ac:dyDescent="0.25">
      <c r="L4" s="83" t="s">
        <v>9</v>
      </c>
      <c r="M4" s="2" t="s">
        <v>92</v>
      </c>
      <c r="N4" s="44" t="s">
        <v>8</v>
      </c>
      <c r="O4" s="2" t="s">
        <v>92</v>
      </c>
      <c r="Q4" s="2" t="s">
        <v>10</v>
      </c>
      <c r="R4" s="2" t="s">
        <v>11</v>
      </c>
      <c r="S4" s="2" t="s">
        <v>11</v>
      </c>
      <c r="T4" s="2" t="s">
        <v>11</v>
      </c>
      <c r="U4" s="2" t="s">
        <v>12</v>
      </c>
      <c r="V4" s="2" t="s">
        <v>13</v>
      </c>
      <c r="W4" s="2" t="s">
        <v>14</v>
      </c>
      <c r="X4" s="2" t="s">
        <v>15</v>
      </c>
      <c r="AA4" s="2" t="s">
        <v>27</v>
      </c>
      <c r="AB4" s="2" t="s">
        <v>28</v>
      </c>
      <c r="AC4" s="2" t="s">
        <v>29</v>
      </c>
      <c r="AD4" s="2" t="s">
        <v>30</v>
      </c>
      <c r="AE4" s="2" t="s">
        <v>8</v>
      </c>
      <c r="AF4" s="2" t="s">
        <v>30</v>
      </c>
      <c r="AG4" s="2" t="s">
        <v>30</v>
      </c>
      <c r="AH4" s="2" t="s">
        <v>31</v>
      </c>
      <c r="AI4" s="2" t="s">
        <v>32</v>
      </c>
      <c r="AM4" s="2" t="s">
        <v>88</v>
      </c>
      <c r="AN4" s="2" t="s">
        <v>89</v>
      </c>
      <c r="AO4" s="2" t="s">
        <v>90</v>
      </c>
      <c r="AQ4" s="2" t="s">
        <v>88</v>
      </c>
      <c r="AU4" s="2" t="s">
        <v>89</v>
      </c>
      <c r="AV4" s="2" t="s">
        <v>90</v>
      </c>
    </row>
    <row r="5" spans="11:48" x14ac:dyDescent="0.25">
      <c r="K5" s="2">
        <v>0</v>
      </c>
      <c r="L5" s="82">
        <f>AN5</f>
        <v>4.6117586837500006</v>
      </c>
      <c r="M5" s="66">
        <f t="shared" ref="M5:M68" si="0">STDEV(Q5:X5)</f>
        <v>1.6645947369107053</v>
      </c>
      <c r="N5" s="66">
        <f>AO5</f>
        <v>6.8497434925925917</v>
      </c>
      <c r="O5" s="66">
        <f t="shared" ref="O5:O68" si="1">STDEV(AA5:AI5)</f>
        <v>1.6775554553379142</v>
      </c>
      <c r="Q5" s="66">
        <v>2.6559152999999998</v>
      </c>
      <c r="R5" s="66">
        <v>4.5813991999999999</v>
      </c>
      <c r="S5" s="66">
        <v>3.5927766666666674</v>
      </c>
      <c r="T5" s="66">
        <v>7.0249484000000004</v>
      </c>
      <c r="U5" s="66">
        <v>2.3776459999999999</v>
      </c>
      <c r="V5" s="66">
        <v>4.8148949999999999</v>
      </c>
      <c r="W5" s="66">
        <v>5.5800522433333333</v>
      </c>
      <c r="X5" s="66">
        <v>6.2664366600000001</v>
      </c>
      <c r="Y5" s="66">
        <f t="shared" ref="Y5:Y11" si="2">AVERAGE(Q5:X5)</f>
        <v>4.6117586837500006</v>
      </c>
      <c r="AA5" s="66">
        <v>8.6552118499999988</v>
      </c>
      <c r="AB5" s="66">
        <v>7.5954397499999997</v>
      </c>
      <c r="AC5" s="66">
        <v>7.4554778666666657</v>
      </c>
      <c r="AD5" s="66">
        <v>9.1189548999999985</v>
      </c>
      <c r="AE5" s="66">
        <v>5.5948235999999998</v>
      </c>
      <c r="AF5" s="66">
        <v>3.6740720000000002</v>
      </c>
      <c r="AG5" s="66">
        <v>6.2560384999999998</v>
      </c>
      <c r="AH5" s="66">
        <v>5.9110699999999996</v>
      </c>
      <c r="AI5" s="66">
        <v>7.3866029666666675</v>
      </c>
      <c r="AJ5" s="66">
        <f>AVERAGE(AA5:AI5)</f>
        <v>6.8497434925925917</v>
      </c>
      <c r="AK5" s="66"/>
      <c r="AL5" s="2">
        <v>0</v>
      </c>
      <c r="AM5" s="2">
        <v>5.0026999999999999</v>
      </c>
      <c r="AN5" s="2">
        <v>4.6117586837500006</v>
      </c>
      <c r="AO5" s="2">
        <v>6.8497434925925917</v>
      </c>
      <c r="AP5" s="2">
        <v>0</v>
      </c>
      <c r="AQ5" s="2">
        <v>0</v>
      </c>
      <c r="AR5" s="2">
        <v>0.67327465455271729</v>
      </c>
      <c r="AU5" s="3">
        <f>AVERAGE(Q5:Y5)</f>
        <v>4.6117586837500006</v>
      </c>
      <c r="AV5" s="3">
        <f>AVERAGE(AA5:AI5)</f>
        <v>6.8497434925925917</v>
      </c>
    </row>
    <row r="6" spans="11:48" x14ac:dyDescent="0.25">
      <c r="K6" s="2">
        <f>K5+0.01</f>
        <v>0.01</v>
      </c>
      <c r="L6" s="82">
        <f t="shared" ref="L6:L69" si="3">AN6+L5</f>
        <v>8.5799686175000005</v>
      </c>
      <c r="M6" s="66">
        <f t="shared" si="0"/>
        <v>0.89278513677835813</v>
      </c>
      <c r="N6" s="66">
        <f t="shared" ref="N6:N69" si="4">AO6+N5</f>
        <v>10.872949725925924</v>
      </c>
      <c r="O6" s="66">
        <f t="shared" si="1"/>
        <v>1.2435568986085273</v>
      </c>
      <c r="Q6" s="66">
        <v>2.7708386333333328</v>
      </c>
      <c r="R6" s="66">
        <v>4.4609991999999989</v>
      </c>
      <c r="S6" s="66">
        <v>3.1658666666666666</v>
      </c>
      <c r="T6" s="66">
        <v>4.1164683999999996</v>
      </c>
      <c r="U6" s="66">
        <v>2.8841859999999997</v>
      </c>
      <c r="V6" s="66">
        <v>4.7642350000000002</v>
      </c>
      <c r="W6" s="66">
        <v>4.6009322433333333</v>
      </c>
      <c r="X6" s="66">
        <v>4.9821533266666664</v>
      </c>
      <c r="Y6" s="66">
        <f t="shared" si="2"/>
        <v>3.9682099337499994</v>
      </c>
      <c r="AA6" s="66">
        <v>6.6317418500000009</v>
      </c>
      <c r="AB6" s="66">
        <v>4.2585747499999993</v>
      </c>
      <c r="AC6" s="66">
        <v>2.8823478666666666</v>
      </c>
      <c r="AD6" s="66">
        <v>3.6720349000000003</v>
      </c>
      <c r="AE6" s="66">
        <v>4.3734436000000008</v>
      </c>
      <c r="AF6" s="66">
        <v>2.2155720000000003</v>
      </c>
      <c r="AG6" s="66">
        <v>3.4568884999999998</v>
      </c>
      <c r="AH6" s="66">
        <v>4.6331030000000002</v>
      </c>
      <c r="AI6" s="66">
        <v>4.0851496333333328</v>
      </c>
      <c r="AJ6" s="66">
        <f t="shared" ref="AJ6:AJ69" si="5">AVERAGE(AA6:AI6)</f>
        <v>4.0232062333333332</v>
      </c>
      <c r="AK6" s="66"/>
      <c r="AL6" s="2">
        <v>9.9999999999997868E-3</v>
      </c>
      <c r="AM6" s="2">
        <v>5.0126999999999997</v>
      </c>
      <c r="AN6" s="2">
        <v>3.9682099337499994</v>
      </c>
      <c r="AO6" s="2">
        <v>4.0232062333333332</v>
      </c>
      <c r="AP6" s="2">
        <v>0.01</v>
      </c>
      <c r="AQ6" s="2">
        <v>0.01</v>
      </c>
      <c r="AR6" s="2">
        <v>0.98633023106604012</v>
      </c>
    </row>
    <row r="7" spans="11:48" x14ac:dyDescent="0.25">
      <c r="K7" s="2">
        <f t="shared" ref="K7:K70" si="6">K6+0.01</f>
        <v>0.02</v>
      </c>
      <c r="L7" s="82">
        <f t="shared" si="3"/>
        <v>11.525209384583334</v>
      </c>
      <c r="M7" s="66">
        <f t="shared" si="0"/>
        <v>0.92042157203874164</v>
      </c>
      <c r="N7" s="66">
        <f t="shared" si="4"/>
        <v>13.279643218518517</v>
      </c>
      <c r="O7" s="66">
        <f t="shared" si="1"/>
        <v>0.8534023219715603</v>
      </c>
      <c r="Q7" s="66">
        <v>1.7390286333333331</v>
      </c>
      <c r="R7" s="66">
        <v>4.1757292000000001</v>
      </c>
      <c r="S7" s="66">
        <v>2.0874900000000003</v>
      </c>
      <c r="T7" s="66">
        <v>2.5455483999999999</v>
      </c>
      <c r="U7" s="66">
        <v>2.2676459999999996</v>
      </c>
      <c r="V7" s="66">
        <v>3.0739550000000002</v>
      </c>
      <c r="W7" s="66">
        <v>3.8035322433333332</v>
      </c>
      <c r="X7" s="66">
        <v>3.8689966600000001</v>
      </c>
      <c r="Y7" s="66">
        <f t="shared" si="2"/>
        <v>2.9452407670833334</v>
      </c>
      <c r="AA7" s="66">
        <v>3.44382185</v>
      </c>
      <c r="AB7" s="66">
        <v>2.4944597499999999</v>
      </c>
      <c r="AC7" s="66">
        <v>1.4771578666666665</v>
      </c>
      <c r="AD7" s="66">
        <v>1.9652949000000002</v>
      </c>
      <c r="AE7" s="66">
        <v>2.5439836000000002</v>
      </c>
      <c r="AF7" s="66">
        <v>1.369272</v>
      </c>
      <c r="AG7" s="66">
        <v>1.8377785</v>
      </c>
      <c r="AH7" s="66">
        <v>3.8945700000000008</v>
      </c>
      <c r="AI7" s="66">
        <v>2.6339029666666667</v>
      </c>
      <c r="AJ7" s="66">
        <f t="shared" si="5"/>
        <v>2.4066934925925931</v>
      </c>
      <c r="AK7" s="66"/>
      <c r="AL7" s="2">
        <v>2.0000000000000462E-2</v>
      </c>
      <c r="AM7" s="2">
        <v>5.0227000000000004</v>
      </c>
      <c r="AN7" s="2">
        <v>2.9452407670833334</v>
      </c>
      <c r="AO7" s="2">
        <v>2.4066934925925931</v>
      </c>
      <c r="AP7" s="2">
        <v>0.02</v>
      </c>
      <c r="AQ7" s="2">
        <v>0.02</v>
      </c>
      <c r="AR7" s="2">
        <v>1.2237706114834732</v>
      </c>
    </row>
    <row r="8" spans="11:48" x14ac:dyDescent="0.25">
      <c r="K8" s="2">
        <f t="shared" si="6"/>
        <v>0.03</v>
      </c>
      <c r="L8" s="82">
        <f t="shared" si="3"/>
        <v>13.923129110000001</v>
      </c>
      <c r="M8" s="66">
        <f t="shared" si="0"/>
        <v>0.96378559107457573</v>
      </c>
      <c r="N8" s="66">
        <f t="shared" si="4"/>
        <v>14.987383377777777</v>
      </c>
      <c r="O8" s="66">
        <f t="shared" si="1"/>
        <v>0.6564706541996046</v>
      </c>
      <c r="Q8" s="66">
        <v>1.4529319666666669</v>
      </c>
      <c r="R8" s="66">
        <v>3.5593042000000001</v>
      </c>
      <c r="S8" s="66">
        <v>1.2747000000000002</v>
      </c>
      <c r="T8" s="66">
        <v>2.0953484000000002</v>
      </c>
      <c r="U8" s="66">
        <v>1.3470260000000001</v>
      </c>
      <c r="V8" s="66">
        <v>2.921735</v>
      </c>
      <c r="W8" s="66">
        <v>3.1642689099999992</v>
      </c>
      <c r="X8" s="66">
        <v>3.3680433266666667</v>
      </c>
      <c r="Y8" s="66">
        <f t="shared" si="2"/>
        <v>2.3979197254166666</v>
      </c>
      <c r="AA8" s="66">
        <v>2.4401168499999999</v>
      </c>
      <c r="AB8" s="66">
        <v>1.88401475</v>
      </c>
      <c r="AC8" s="66">
        <v>1.1065045333333334</v>
      </c>
      <c r="AD8" s="66">
        <v>1.4180349000000001</v>
      </c>
      <c r="AE8" s="66">
        <v>1.6931035999999999</v>
      </c>
      <c r="AF8" s="66">
        <v>0.73526000000000002</v>
      </c>
      <c r="AG8" s="66">
        <v>1.3766084999999999</v>
      </c>
      <c r="AH8" s="66">
        <v>2.874482</v>
      </c>
      <c r="AI8" s="66">
        <v>1.8415363</v>
      </c>
      <c r="AJ8" s="66">
        <f t="shared" si="5"/>
        <v>1.7077401592592591</v>
      </c>
      <c r="AK8" s="66"/>
      <c r="AL8" s="2">
        <v>3.0000000000000249E-2</v>
      </c>
      <c r="AM8" s="2">
        <v>5.0327000000000002</v>
      </c>
      <c r="AN8" s="2">
        <v>2.3979197254166666</v>
      </c>
      <c r="AO8" s="2">
        <v>1.7077401592592591</v>
      </c>
      <c r="AP8" s="2">
        <v>0.03</v>
      </c>
      <c r="AQ8" s="2">
        <v>0.03</v>
      </c>
      <c r="AR8" s="2">
        <v>1.4041478807038046</v>
      </c>
    </row>
    <row r="9" spans="11:48" x14ac:dyDescent="0.25">
      <c r="K9" s="2">
        <f t="shared" si="6"/>
        <v>0.04</v>
      </c>
      <c r="L9" s="82">
        <f t="shared" si="3"/>
        <v>15.962425668750001</v>
      </c>
      <c r="M9" s="66">
        <f t="shared" si="0"/>
        <v>0.93324982945383039</v>
      </c>
      <c r="N9" s="66">
        <f t="shared" si="4"/>
        <v>16.296396055555554</v>
      </c>
      <c r="O9" s="66">
        <f t="shared" si="1"/>
        <v>0.39609309863257802</v>
      </c>
      <c r="Q9" s="66">
        <v>1.1139419666666668</v>
      </c>
      <c r="R9" s="66">
        <v>3.3406441999999998</v>
      </c>
      <c r="S9" s="66">
        <v>1.0110046666666668</v>
      </c>
      <c r="T9" s="66">
        <v>1.8241784000000001</v>
      </c>
      <c r="U9" s="66">
        <v>1.176606</v>
      </c>
      <c r="V9" s="66">
        <v>1.9630850000000002</v>
      </c>
      <c r="W9" s="66">
        <v>2.7666689099999999</v>
      </c>
      <c r="X9" s="66">
        <v>3.1182433266666667</v>
      </c>
      <c r="Y9" s="66">
        <f t="shared" si="2"/>
        <v>2.0392965587500003</v>
      </c>
      <c r="AA9" s="66">
        <v>1.5214268500000001</v>
      </c>
      <c r="AB9" s="66">
        <v>1.5922047500000001</v>
      </c>
      <c r="AC9" s="66">
        <v>1.0188745333333333</v>
      </c>
      <c r="AD9" s="66">
        <v>1.1684949</v>
      </c>
      <c r="AE9" s="66">
        <v>1.2484636</v>
      </c>
      <c r="AF9" s="66">
        <v>0.63751899999999995</v>
      </c>
      <c r="AG9" s="66">
        <v>1.1235485000000001</v>
      </c>
      <c r="AH9" s="66">
        <v>2.0298089999999998</v>
      </c>
      <c r="AI9" s="66">
        <v>1.4407729666666667</v>
      </c>
      <c r="AJ9" s="66">
        <f t="shared" si="5"/>
        <v>1.3090126777777777</v>
      </c>
      <c r="AK9" s="66"/>
      <c r="AL9" s="2">
        <v>4.0000000000000036E-2</v>
      </c>
      <c r="AM9" s="2">
        <v>5.0427</v>
      </c>
      <c r="AN9" s="2">
        <v>2.0392965587500003</v>
      </c>
      <c r="AO9" s="2">
        <v>1.3090126777777777</v>
      </c>
      <c r="AP9" s="2">
        <v>0.04</v>
      </c>
      <c r="AQ9" s="2">
        <v>0.04</v>
      </c>
      <c r="AR9" s="2">
        <v>1.5578890818780884</v>
      </c>
    </row>
    <row r="10" spans="11:48" x14ac:dyDescent="0.25">
      <c r="K10" s="2">
        <f t="shared" si="6"/>
        <v>0.05</v>
      </c>
      <c r="L10" s="82">
        <f t="shared" si="3"/>
        <v>17.687861310833334</v>
      </c>
      <c r="M10" s="66">
        <f t="shared" si="0"/>
        <v>0.86163011418528523</v>
      </c>
      <c r="N10" s="66">
        <f t="shared" si="4"/>
        <v>17.454795140740739</v>
      </c>
      <c r="O10" s="66">
        <f t="shared" si="1"/>
        <v>0.33024150080252046</v>
      </c>
      <c r="Q10" s="66">
        <v>0.95398563333333319</v>
      </c>
      <c r="R10" s="66">
        <v>2.4148242</v>
      </c>
      <c r="S10" s="66">
        <v>0.80422366666666667</v>
      </c>
      <c r="T10" s="66">
        <v>1.4765083999999999</v>
      </c>
      <c r="U10" s="66">
        <v>0.84268600000000005</v>
      </c>
      <c r="V10" s="66">
        <v>1.658345</v>
      </c>
      <c r="W10" s="66">
        <v>2.8881689099999996</v>
      </c>
      <c r="X10" s="66">
        <v>2.7647433266666663</v>
      </c>
      <c r="Y10" s="66">
        <f t="shared" si="2"/>
        <v>1.7254356420833332</v>
      </c>
      <c r="AA10" s="66">
        <v>1.4937218499999998</v>
      </c>
      <c r="AB10" s="66">
        <v>1.1512397500000002</v>
      </c>
      <c r="AC10" s="66">
        <v>0.87678119999999993</v>
      </c>
      <c r="AD10" s="66">
        <v>0.96990490000000007</v>
      </c>
      <c r="AE10" s="66">
        <v>1.1630635999999999</v>
      </c>
      <c r="AF10" s="66">
        <v>0.549597</v>
      </c>
      <c r="AG10" s="66">
        <v>1.2132985000000001</v>
      </c>
      <c r="AH10" s="66">
        <v>1.6316619999999999</v>
      </c>
      <c r="AI10" s="66">
        <v>1.3763229666666668</v>
      </c>
      <c r="AJ10" s="66">
        <f t="shared" si="5"/>
        <v>1.1583990851851853</v>
      </c>
      <c r="AK10" s="66"/>
      <c r="AL10" s="2">
        <v>4.9999999999999822E-2</v>
      </c>
      <c r="AM10" s="2">
        <v>5.0526999999999997</v>
      </c>
      <c r="AN10" s="2">
        <v>1.7254356420833332</v>
      </c>
      <c r="AO10" s="2">
        <v>1.1583990851851853</v>
      </c>
      <c r="AP10" s="2">
        <v>0.05</v>
      </c>
      <c r="AQ10" s="2">
        <v>0.05</v>
      </c>
      <c r="AR10" s="2">
        <v>1.4895001767093934</v>
      </c>
    </row>
    <row r="11" spans="11:48" x14ac:dyDescent="0.25">
      <c r="K11" s="2">
        <f t="shared" si="6"/>
        <v>6.0000000000000005E-2</v>
      </c>
      <c r="L11" s="82">
        <f t="shared" si="3"/>
        <v>19.299619744583335</v>
      </c>
      <c r="M11" s="66">
        <f t="shared" si="0"/>
        <v>0.74980619190585296</v>
      </c>
      <c r="N11" s="66">
        <f t="shared" si="4"/>
        <v>18.480401929629629</v>
      </c>
      <c r="O11" s="66">
        <f t="shared" si="1"/>
        <v>0.32327776677049164</v>
      </c>
      <c r="Q11" s="66">
        <v>0.91744796666666673</v>
      </c>
      <c r="R11" s="66">
        <v>2.5368542000000001</v>
      </c>
      <c r="S11" s="66">
        <v>0.86671899999999991</v>
      </c>
      <c r="T11" s="66">
        <v>1.5386584000000001</v>
      </c>
      <c r="U11" s="66">
        <v>0.73350400000000004</v>
      </c>
      <c r="V11" s="66">
        <v>1.5598349999999999</v>
      </c>
      <c r="W11" s="66">
        <v>2.1342089099999999</v>
      </c>
      <c r="X11" s="66">
        <v>2.6068399933333333</v>
      </c>
      <c r="Y11" s="66">
        <f t="shared" si="2"/>
        <v>1.6117584337499999</v>
      </c>
      <c r="AA11" s="66">
        <v>1.1745268499999999</v>
      </c>
      <c r="AB11" s="66">
        <v>1.3497797499999999</v>
      </c>
      <c r="AC11" s="66">
        <v>0.77823319999999996</v>
      </c>
      <c r="AD11" s="66">
        <v>0.8059269</v>
      </c>
      <c r="AE11" s="66">
        <v>0.97461359999999997</v>
      </c>
      <c r="AF11" s="66">
        <v>0.48554700000000001</v>
      </c>
      <c r="AG11" s="66">
        <v>1.0019985</v>
      </c>
      <c r="AH11" s="66">
        <v>1.5741689999999999</v>
      </c>
      <c r="AI11" s="66">
        <v>1.0856663</v>
      </c>
      <c r="AJ11" s="66">
        <f t="shared" si="5"/>
        <v>1.0256067888888889</v>
      </c>
      <c r="AK11" s="66"/>
      <c r="AL11" s="2">
        <v>6.0100000000000264E-2</v>
      </c>
      <c r="AM11" s="2">
        <v>5.0628000000000002</v>
      </c>
      <c r="AN11" s="2">
        <v>1.6117584337499999</v>
      </c>
      <c r="AO11" s="2">
        <v>1.0256067888888889</v>
      </c>
      <c r="AP11" s="2">
        <v>6.0000000000000005E-2</v>
      </c>
      <c r="AQ11" s="2">
        <v>6.0000000000000005E-2</v>
      </c>
      <c r="AR11" s="2">
        <v>1.5715169314510191</v>
      </c>
    </row>
    <row r="12" spans="11:48" x14ac:dyDescent="0.25">
      <c r="K12" s="2">
        <f t="shared" si="6"/>
        <v>7.0000000000000007E-2</v>
      </c>
      <c r="L12" s="82">
        <f t="shared" si="3"/>
        <v>20.78549572</v>
      </c>
      <c r="M12" s="66">
        <f t="shared" si="0"/>
        <v>0.74420861259248006</v>
      </c>
      <c r="N12" s="66">
        <f t="shared" si="4"/>
        <v>19.387076588888888</v>
      </c>
      <c r="O12" s="66">
        <f t="shared" si="1"/>
        <v>0.22123296696241546</v>
      </c>
      <c r="Q12" s="66">
        <v>0.7539066333333333</v>
      </c>
      <c r="R12" s="66">
        <v>2.3379192</v>
      </c>
      <c r="S12" s="66">
        <v>0.65651333333333339</v>
      </c>
      <c r="T12" s="66">
        <v>1.3890484000000003</v>
      </c>
      <c r="U12" s="66">
        <v>0.67135299999999998</v>
      </c>
      <c r="V12" s="66">
        <v>1.5237049999999999</v>
      </c>
      <c r="W12" s="66">
        <v>2.2919022433333334</v>
      </c>
      <c r="X12" s="66">
        <v>2.2626599933333336</v>
      </c>
      <c r="Y12" s="66">
        <f t="shared" ref="Y12:Y75" si="7">AVERAGE(Q12:X12)</f>
        <v>1.4858759754166666</v>
      </c>
      <c r="AA12" s="66">
        <v>1.0218718500000001</v>
      </c>
      <c r="AB12" s="66">
        <v>1.0099342499999999</v>
      </c>
      <c r="AC12" s="66">
        <v>0.77179586666666666</v>
      </c>
      <c r="AD12" s="66">
        <v>0.84720989999999996</v>
      </c>
      <c r="AE12" s="66">
        <v>0.95123459999999982</v>
      </c>
      <c r="AF12" s="66">
        <v>0.46907699999999997</v>
      </c>
      <c r="AG12" s="66">
        <v>0.85111249999999994</v>
      </c>
      <c r="AH12" s="66">
        <v>1.2910110000000001</v>
      </c>
      <c r="AI12" s="66">
        <v>0.94682496666666671</v>
      </c>
      <c r="AJ12" s="66">
        <f t="shared" si="5"/>
        <v>0.90667465925925916</v>
      </c>
      <c r="AK12" s="66"/>
      <c r="AL12" s="2">
        <v>7.0199999999999818E-2</v>
      </c>
      <c r="AM12" s="2">
        <v>5.0728999999999997</v>
      </c>
      <c r="AN12" s="2">
        <v>1.4858759754166666</v>
      </c>
      <c r="AO12" s="2">
        <v>0.90667465925925916</v>
      </c>
      <c r="AP12" s="2">
        <v>7.0000000000000007E-2</v>
      </c>
      <c r="AQ12" s="2">
        <v>7.0000000000000007E-2</v>
      </c>
      <c r="AR12" s="2">
        <v>1.6388193496337562</v>
      </c>
    </row>
    <row r="13" spans="11:48" x14ac:dyDescent="0.25">
      <c r="K13" s="2">
        <f t="shared" si="6"/>
        <v>0.08</v>
      </c>
      <c r="L13" s="82">
        <f t="shared" si="3"/>
        <v>22.172455112083334</v>
      </c>
      <c r="M13" s="66">
        <f t="shared" si="0"/>
        <v>0.70553305884524986</v>
      </c>
      <c r="N13" s="66">
        <f t="shared" si="4"/>
        <v>20.294776674074072</v>
      </c>
      <c r="O13" s="66">
        <f t="shared" si="1"/>
        <v>0.21857805384410584</v>
      </c>
      <c r="Q13" s="66">
        <v>0.76611629999999986</v>
      </c>
      <c r="R13" s="66">
        <v>2.2781042</v>
      </c>
      <c r="S13" s="66">
        <v>0.54126133333333337</v>
      </c>
      <c r="T13" s="66">
        <v>1.4791484000000001</v>
      </c>
      <c r="U13" s="66">
        <v>0.58361099999999999</v>
      </c>
      <c r="V13" s="66">
        <v>1.347245</v>
      </c>
      <c r="W13" s="66">
        <v>1.8847055766666667</v>
      </c>
      <c r="X13" s="66">
        <v>2.2154833266666669</v>
      </c>
      <c r="Y13" s="66">
        <f t="shared" si="7"/>
        <v>1.3869593920833334</v>
      </c>
      <c r="AA13" s="66">
        <v>0.89984484999999992</v>
      </c>
      <c r="AB13" s="66">
        <v>0.98284874999999994</v>
      </c>
      <c r="AC13" s="66">
        <v>0.84609386666666675</v>
      </c>
      <c r="AD13" s="66">
        <v>0.88762089999999993</v>
      </c>
      <c r="AE13" s="66">
        <v>0.92474560000000006</v>
      </c>
      <c r="AF13" s="66">
        <v>0.47375199999999995</v>
      </c>
      <c r="AG13" s="66">
        <v>0.90783350000000007</v>
      </c>
      <c r="AH13" s="66">
        <v>1.3362969999999998</v>
      </c>
      <c r="AI13" s="66">
        <v>0.91026429999999992</v>
      </c>
      <c r="AJ13" s="66">
        <f t="shared" si="5"/>
        <v>0.90770008518518508</v>
      </c>
      <c r="AK13" s="66"/>
      <c r="AL13" s="2">
        <v>8.0200000000000493E-2</v>
      </c>
      <c r="AM13" s="2">
        <v>5.0829000000000004</v>
      </c>
      <c r="AN13" s="2">
        <v>1.3869593920833334</v>
      </c>
      <c r="AO13" s="2">
        <v>0.90770008518518508</v>
      </c>
      <c r="AP13" s="2">
        <v>0.08</v>
      </c>
      <c r="AQ13" s="2">
        <v>0.08</v>
      </c>
      <c r="AR13" s="2">
        <v>1.5279930174297294</v>
      </c>
    </row>
    <row r="14" spans="11:48" x14ac:dyDescent="0.25">
      <c r="K14" s="2">
        <f t="shared" si="6"/>
        <v>0.09</v>
      </c>
      <c r="L14" s="82">
        <f t="shared" si="3"/>
        <v>23.489154879166666</v>
      </c>
      <c r="M14" s="66">
        <f t="shared" si="0"/>
        <v>0.65175299779429263</v>
      </c>
      <c r="N14" s="66">
        <f t="shared" si="4"/>
        <v>21.169220388888888</v>
      </c>
      <c r="O14" s="66">
        <f t="shared" si="1"/>
        <v>0.22347829890942816</v>
      </c>
      <c r="Q14" s="66">
        <v>0.72698063333333329</v>
      </c>
      <c r="R14" s="66">
        <v>2.1710791999999999</v>
      </c>
      <c r="S14" s="66">
        <v>0.58679766666666666</v>
      </c>
      <c r="T14" s="66">
        <v>1.2969984000000001</v>
      </c>
      <c r="U14" s="66">
        <v>0.62542500000000001</v>
      </c>
      <c r="V14" s="66">
        <v>1.1852449999999999</v>
      </c>
      <c r="W14" s="66">
        <v>1.8916355766666666</v>
      </c>
      <c r="X14" s="66">
        <v>2.04943666</v>
      </c>
      <c r="Y14" s="66">
        <f t="shared" si="7"/>
        <v>1.3166997670833334</v>
      </c>
      <c r="AA14" s="66">
        <v>0.97841684999999989</v>
      </c>
      <c r="AB14" s="66">
        <v>1.11693475</v>
      </c>
      <c r="AC14" s="66">
        <v>0.69096853333333341</v>
      </c>
      <c r="AD14" s="66">
        <v>0.81890689999999999</v>
      </c>
      <c r="AE14" s="66">
        <v>0.89067060000000009</v>
      </c>
      <c r="AF14" s="66">
        <v>0.41061999999999999</v>
      </c>
      <c r="AG14" s="66">
        <v>0.90098350000000005</v>
      </c>
      <c r="AH14" s="66">
        <v>1.14937</v>
      </c>
      <c r="AI14" s="66">
        <v>0.91312230000000005</v>
      </c>
      <c r="AJ14" s="66">
        <f t="shared" si="5"/>
        <v>0.87444371481481487</v>
      </c>
      <c r="AK14" s="66"/>
      <c r="AL14" s="2">
        <v>9.020000000000028E-2</v>
      </c>
      <c r="AM14" s="2">
        <v>5.0929000000000002</v>
      </c>
      <c r="AN14" s="2">
        <v>1.3166997670833334</v>
      </c>
      <c r="AO14" s="2">
        <v>0.87444371481481487</v>
      </c>
      <c r="AP14" s="2">
        <v>0.09</v>
      </c>
      <c r="AQ14" s="2">
        <v>0.09</v>
      </c>
      <c r="AR14" s="2">
        <v>1.5057570256104786</v>
      </c>
    </row>
    <row r="15" spans="11:48" x14ac:dyDescent="0.25">
      <c r="K15" s="2">
        <f t="shared" si="6"/>
        <v>9.9999999999999992E-2</v>
      </c>
      <c r="L15" s="82">
        <f t="shared" si="3"/>
        <v>24.78752989625</v>
      </c>
      <c r="M15" s="66">
        <f t="shared" si="0"/>
        <v>0.66704480907039565</v>
      </c>
      <c r="N15" s="66">
        <f t="shared" si="4"/>
        <v>22.019906418518516</v>
      </c>
      <c r="O15" s="66">
        <f t="shared" si="1"/>
        <v>0.23243670881962286</v>
      </c>
      <c r="Q15" s="66">
        <v>0.69168296666666662</v>
      </c>
      <c r="R15" s="66">
        <v>2.1432392</v>
      </c>
      <c r="S15" s="66">
        <v>0.58983033333333323</v>
      </c>
      <c r="T15" s="66">
        <v>1.2777684</v>
      </c>
      <c r="U15" s="66">
        <v>0.54532200000000008</v>
      </c>
      <c r="V15" s="66">
        <v>1.1746649999999998</v>
      </c>
      <c r="W15" s="66">
        <v>1.9030055766666667</v>
      </c>
      <c r="X15" s="66">
        <v>2.0614866599999995</v>
      </c>
      <c r="Y15" s="66">
        <f t="shared" si="7"/>
        <v>1.2983750170833335</v>
      </c>
      <c r="AA15" s="66">
        <v>0.9546283499999999</v>
      </c>
      <c r="AB15" s="66">
        <v>1.0175847499999999</v>
      </c>
      <c r="AC15" s="66">
        <v>0.68237653333333337</v>
      </c>
      <c r="AD15" s="66">
        <v>0.80793789999999999</v>
      </c>
      <c r="AE15" s="66">
        <v>0.84215360000000006</v>
      </c>
      <c r="AF15" s="66">
        <v>0.41833900000000002</v>
      </c>
      <c r="AG15" s="66">
        <v>0.74078049999999995</v>
      </c>
      <c r="AH15" s="66">
        <v>1.2441440000000001</v>
      </c>
      <c r="AI15" s="66">
        <v>0.94822963333333332</v>
      </c>
      <c r="AJ15" s="66">
        <f t="shared" si="5"/>
        <v>0.85068602962962947</v>
      </c>
      <c r="AK15" s="66"/>
      <c r="AL15" s="2">
        <v>0.1001000000000003</v>
      </c>
      <c r="AM15" s="2">
        <v>5.1028000000000002</v>
      </c>
      <c r="AN15" s="2">
        <v>1.2983750170833335</v>
      </c>
      <c r="AO15" s="2">
        <v>0.85068602962962947</v>
      </c>
      <c r="AP15" s="2">
        <v>9.9999999999999992E-2</v>
      </c>
      <c r="AQ15" s="2">
        <v>9.9999999999999992E-2</v>
      </c>
      <c r="AR15" s="2">
        <v>1.5262681786941044</v>
      </c>
    </row>
    <row r="16" spans="11:48" x14ac:dyDescent="0.25">
      <c r="K16" s="2">
        <f t="shared" si="6"/>
        <v>0.10999999999999999</v>
      </c>
      <c r="L16" s="82">
        <f t="shared" si="3"/>
        <v>25.974250371666667</v>
      </c>
      <c r="M16" s="66">
        <f t="shared" si="0"/>
        <v>0.54901096782659897</v>
      </c>
      <c r="N16" s="66">
        <f t="shared" si="4"/>
        <v>22.795640281481479</v>
      </c>
      <c r="O16" s="66">
        <f t="shared" si="1"/>
        <v>0.20605732970060636</v>
      </c>
      <c r="Q16" s="66">
        <v>0.76028263333333335</v>
      </c>
      <c r="R16" s="66">
        <v>1.7741442000000003</v>
      </c>
      <c r="S16" s="66">
        <v>0.56012000000000006</v>
      </c>
      <c r="T16" s="66">
        <v>1.2546084000000002</v>
      </c>
      <c r="U16" s="66">
        <v>0.53170799999999996</v>
      </c>
      <c r="V16" s="66">
        <v>1.079895</v>
      </c>
      <c r="W16" s="66">
        <v>1.5754655766666665</v>
      </c>
      <c r="X16" s="66">
        <v>1.9575399933333335</v>
      </c>
      <c r="Y16" s="66">
        <f t="shared" si="7"/>
        <v>1.1867204754166667</v>
      </c>
      <c r="AA16" s="66">
        <v>0.86277135000000005</v>
      </c>
      <c r="AB16" s="66">
        <v>1.0724342499999999</v>
      </c>
      <c r="AC16" s="66">
        <v>0.65052253333333343</v>
      </c>
      <c r="AD16" s="66">
        <v>0.7237828999999999</v>
      </c>
      <c r="AE16" s="66">
        <v>0.76321960000000011</v>
      </c>
      <c r="AF16" s="66">
        <v>0.40236099999999997</v>
      </c>
      <c r="AG16" s="66">
        <v>0.74145349999999999</v>
      </c>
      <c r="AH16" s="66">
        <v>1.058802</v>
      </c>
      <c r="AI16" s="66">
        <v>0.70625763333333325</v>
      </c>
      <c r="AJ16" s="66">
        <f t="shared" si="5"/>
        <v>0.77573386296296298</v>
      </c>
      <c r="AK16" s="66"/>
      <c r="AL16" s="2">
        <v>0.11010000000000009</v>
      </c>
      <c r="AM16" s="2">
        <v>5.1128</v>
      </c>
      <c r="AN16" s="2">
        <v>1.1867204754166667</v>
      </c>
      <c r="AO16" s="2">
        <v>0.77573386296296298</v>
      </c>
      <c r="AP16" s="2">
        <v>0.10999999999999999</v>
      </c>
      <c r="AQ16" s="2">
        <v>0.10999999999999999</v>
      </c>
      <c r="AR16" s="2">
        <v>1.5298036247688289</v>
      </c>
    </row>
    <row r="17" spans="3:44" x14ac:dyDescent="0.25">
      <c r="K17" s="2">
        <f t="shared" si="6"/>
        <v>0.11999999999999998</v>
      </c>
      <c r="L17" s="82">
        <f t="shared" si="3"/>
        <v>27.131188013749998</v>
      </c>
      <c r="M17" s="66">
        <f t="shared" si="0"/>
        <v>0.59571277671367806</v>
      </c>
      <c r="N17" s="66">
        <f t="shared" si="4"/>
        <v>23.514036255555553</v>
      </c>
      <c r="O17" s="66">
        <f t="shared" si="1"/>
        <v>0.16440119326109801</v>
      </c>
      <c r="Q17" s="66">
        <v>0.62607163333333327</v>
      </c>
      <c r="R17" s="66">
        <v>2.0890092</v>
      </c>
      <c r="S17" s="66">
        <v>0.53359033333333328</v>
      </c>
      <c r="T17" s="66">
        <v>1.1740484</v>
      </c>
      <c r="U17" s="66">
        <v>0.47173100000000001</v>
      </c>
      <c r="V17" s="66">
        <v>1.107345</v>
      </c>
      <c r="W17" s="66">
        <v>1.5021989099999997</v>
      </c>
      <c r="X17" s="66">
        <v>1.75150666</v>
      </c>
      <c r="Y17" s="66">
        <f t="shared" si="7"/>
        <v>1.1569376420833333</v>
      </c>
      <c r="AA17" s="66">
        <v>0.91605935000000005</v>
      </c>
      <c r="AB17" s="66">
        <v>0.76787025000000009</v>
      </c>
      <c r="AC17" s="66">
        <v>0.61464853333333347</v>
      </c>
      <c r="AD17" s="66">
        <v>0.64163189999999992</v>
      </c>
      <c r="AE17" s="66">
        <v>0.83788260000000003</v>
      </c>
      <c r="AF17" s="66">
        <v>0.40069999999999995</v>
      </c>
      <c r="AG17" s="66">
        <v>0.8044095</v>
      </c>
      <c r="AH17" s="66">
        <v>0.87233499999999997</v>
      </c>
      <c r="AI17" s="66">
        <v>0.61002663333333329</v>
      </c>
      <c r="AJ17" s="66">
        <f t="shared" si="5"/>
        <v>0.71839597407407418</v>
      </c>
      <c r="AK17" s="66"/>
      <c r="AL17" s="2">
        <v>0.12009999999999987</v>
      </c>
      <c r="AM17" s="2">
        <v>5.1227999999999998</v>
      </c>
      <c r="AN17" s="2">
        <v>1.1569376420833333</v>
      </c>
      <c r="AO17" s="2">
        <v>0.71839597407407418</v>
      </c>
      <c r="AP17" s="2">
        <v>0.11999999999999998</v>
      </c>
      <c r="AQ17" s="2">
        <v>0.11999999999999998</v>
      </c>
      <c r="AR17" s="2">
        <v>1.6104456091565469</v>
      </c>
    </row>
    <row r="18" spans="3:44" x14ac:dyDescent="0.25">
      <c r="K18" s="2">
        <f t="shared" si="6"/>
        <v>0.12999999999999998</v>
      </c>
      <c r="L18" s="82">
        <f t="shared" si="3"/>
        <v>28.263762114166664</v>
      </c>
      <c r="M18" s="66">
        <f t="shared" si="0"/>
        <v>0.55692699708700721</v>
      </c>
      <c r="N18" s="66">
        <f t="shared" si="4"/>
        <v>24.222918988888885</v>
      </c>
      <c r="O18" s="66">
        <f t="shared" si="1"/>
        <v>0.14414817921057119</v>
      </c>
      <c r="Q18" s="66">
        <v>0.58973663333333337</v>
      </c>
      <c r="R18" s="66">
        <v>1.8064692</v>
      </c>
      <c r="S18" s="66">
        <v>0.54491533333333331</v>
      </c>
      <c r="T18" s="66">
        <v>1.1635984000000001</v>
      </c>
      <c r="U18" s="66">
        <v>0.51084600000000002</v>
      </c>
      <c r="V18" s="66">
        <v>1.1484649999999998</v>
      </c>
      <c r="W18" s="66">
        <v>1.3677855766666667</v>
      </c>
      <c r="X18" s="66">
        <v>1.92877666</v>
      </c>
      <c r="Y18" s="66">
        <f t="shared" si="7"/>
        <v>1.1325741004166667</v>
      </c>
      <c r="AA18" s="66">
        <v>0.84786085000000011</v>
      </c>
      <c r="AB18" s="66">
        <v>0.68536625000000007</v>
      </c>
      <c r="AC18" s="66">
        <v>0.64318086666666663</v>
      </c>
      <c r="AD18" s="66">
        <v>0.7232189</v>
      </c>
      <c r="AE18" s="66">
        <v>0.76112260000000009</v>
      </c>
      <c r="AF18" s="66">
        <v>0.38313699999999995</v>
      </c>
      <c r="AG18" s="66">
        <v>0.82684449999999998</v>
      </c>
      <c r="AH18" s="66">
        <v>0.84093099999999998</v>
      </c>
      <c r="AI18" s="66">
        <v>0.66828263333333326</v>
      </c>
      <c r="AJ18" s="66">
        <f t="shared" si="5"/>
        <v>0.70888273333333329</v>
      </c>
      <c r="AK18" s="66"/>
      <c r="AL18" s="2">
        <v>0.13009999999999966</v>
      </c>
      <c r="AM18" s="2">
        <v>5.1327999999999996</v>
      </c>
      <c r="AN18" s="2">
        <v>1.1325741004166667</v>
      </c>
      <c r="AO18" s="2">
        <v>0.70888273333333329</v>
      </c>
      <c r="AP18" s="2">
        <v>0.12999999999999998</v>
      </c>
      <c r="AQ18" s="2">
        <v>0.12999999999999998</v>
      </c>
      <c r="AR18" s="2">
        <v>1.5976889366327729</v>
      </c>
    </row>
    <row r="19" spans="3:44" x14ac:dyDescent="0.25">
      <c r="K19" s="2">
        <f t="shared" si="6"/>
        <v>0.13999999999999999</v>
      </c>
      <c r="L19" s="82">
        <f t="shared" si="3"/>
        <v>29.339088672916663</v>
      </c>
      <c r="M19" s="66">
        <f t="shared" si="0"/>
        <v>0.52249972911575071</v>
      </c>
      <c r="N19" s="66">
        <f t="shared" si="4"/>
        <v>24.936401240740736</v>
      </c>
      <c r="O19" s="66">
        <f t="shared" si="1"/>
        <v>0.16101021902448781</v>
      </c>
      <c r="Q19" s="66">
        <v>0.59853296666666667</v>
      </c>
      <c r="R19" s="66">
        <v>1.5388742</v>
      </c>
      <c r="S19" s="66">
        <v>0.48752599999999996</v>
      </c>
      <c r="T19" s="66">
        <v>1.0850484</v>
      </c>
      <c r="U19" s="66">
        <v>0.45633699999999999</v>
      </c>
      <c r="V19" s="66">
        <v>1.131035</v>
      </c>
      <c r="W19" s="66">
        <v>1.4649855766666666</v>
      </c>
      <c r="X19" s="66">
        <v>1.8402733266666664</v>
      </c>
      <c r="Y19" s="66">
        <f t="shared" si="7"/>
        <v>1.0753265587499998</v>
      </c>
      <c r="AA19" s="66">
        <v>0.76588685000000001</v>
      </c>
      <c r="AB19" s="66">
        <v>0.93522525000000001</v>
      </c>
      <c r="AC19" s="66">
        <v>0.79990019999999984</v>
      </c>
      <c r="AD19" s="66">
        <v>0.70554889999999992</v>
      </c>
      <c r="AE19" s="66">
        <v>0.7548726</v>
      </c>
      <c r="AF19" s="66">
        <v>0.35010399999999997</v>
      </c>
      <c r="AG19" s="66">
        <v>0.7090225</v>
      </c>
      <c r="AH19" s="66">
        <v>0.61724099999999993</v>
      </c>
      <c r="AI19" s="66">
        <v>0.78353896666666656</v>
      </c>
      <c r="AJ19" s="66">
        <f t="shared" si="5"/>
        <v>0.71348225185185177</v>
      </c>
      <c r="AK19" s="66"/>
      <c r="AL19" s="2">
        <v>0.1402000000000001</v>
      </c>
      <c r="AM19" s="2">
        <v>5.1429</v>
      </c>
      <c r="AN19" s="2">
        <v>1.0753265587499998</v>
      </c>
      <c r="AO19" s="2">
        <v>0.71348225185185177</v>
      </c>
      <c r="AP19" s="2">
        <v>0.13999999999999999</v>
      </c>
      <c r="AQ19" s="2">
        <v>0.13999999999999999</v>
      </c>
      <c r="AR19" s="2">
        <v>1.5071524988308775</v>
      </c>
    </row>
    <row r="20" spans="3:44" ht="14.95" thickBot="1" x14ac:dyDescent="0.3">
      <c r="K20" s="2">
        <f t="shared" si="6"/>
        <v>0.15</v>
      </c>
      <c r="L20" s="82">
        <f t="shared" si="3"/>
        <v>30.36944402333333</v>
      </c>
      <c r="M20" s="66">
        <f t="shared" si="0"/>
        <v>0.49359454477295606</v>
      </c>
      <c r="N20" s="66">
        <f t="shared" si="4"/>
        <v>25.593329188888884</v>
      </c>
      <c r="O20" s="66">
        <f t="shared" si="1"/>
        <v>0.15177400026583962</v>
      </c>
      <c r="Q20" s="66">
        <v>0.62093363333333329</v>
      </c>
      <c r="R20" s="66">
        <v>1.4420592000000001</v>
      </c>
      <c r="S20" s="66">
        <v>0.47190933333333335</v>
      </c>
      <c r="T20" s="66">
        <v>1.0895884</v>
      </c>
      <c r="U20" s="66">
        <v>0.36708499999999999</v>
      </c>
      <c r="V20" s="66">
        <v>1.1104350000000001</v>
      </c>
      <c r="W20" s="66">
        <v>1.4625255766666665</v>
      </c>
      <c r="X20" s="66">
        <v>1.6783066600000001</v>
      </c>
      <c r="Y20" s="66">
        <f t="shared" si="7"/>
        <v>1.0303553504166667</v>
      </c>
      <c r="AA20" s="66">
        <v>0.76803735000000006</v>
      </c>
      <c r="AB20" s="66">
        <v>0.91866075000000003</v>
      </c>
      <c r="AC20" s="66">
        <v>0.56185286666666667</v>
      </c>
      <c r="AD20" s="66">
        <v>0.66262390000000004</v>
      </c>
      <c r="AE20" s="66">
        <v>0.73483860000000001</v>
      </c>
      <c r="AF20" s="66">
        <v>0.38916299999999993</v>
      </c>
      <c r="AG20" s="66">
        <v>0.58247850000000001</v>
      </c>
      <c r="AH20" s="66">
        <v>0.72106160000000008</v>
      </c>
      <c r="AI20" s="66">
        <v>0.57363496666666669</v>
      </c>
      <c r="AJ20" s="66">
        <f t="shared" si="5"/>
        <v>0.65692794814814803</v>
      </c>
      <c r="AK20" s="66"/>
      <c r="AL20" s="2">
        <v>0.15019999999999989</v>
      </c>
      <c r="AM20" s="2">
        <v>5.1528999999999998</v>
      </c>
      <c r="AN20" s="2">
        <v>1.0303553504166667</v>
      </c>
      <c r="AO20" s="2">
        <v>0.65692794814814803</v>
      </c>
      <c r="AP20" s="2">
        <v>0.15</v>
      </c>
      <c r="AQ20" s="2">
        <v>0.15</v>
      </c>
      <c r="AR20" s="2">
        <v>1.5684449920591668</v>
      </c>
    </row>
    <row r="21" spans="3:44" x14ac:dyDescent="0.25">
      <c r="C21" s="64"/>
      <c r="D21" s="60"/>
      <c r="E21" s="60"/>
      <c r="F21" s="60"/>
      <c r="G21" s="61"/>
      <c r="K21" s="2">
        <f t="shared" si="6"/>
        <v>0.16</v>
      </c>
      <c r="L21" s="82">
        <f t="shared" si="3"/>
        <v>31.434313457083331</v>
      </c>
      <c r="M21" s="66">
        <f t="shared" si="0"/>
        <v>0.53543698949264473</v>
      </c>
      <c r="N21" s="66">
        <f t="shared" si="4"/>
        <v>26.249137922222218</v>
      </c>
      <c r="O21" s="66">
        <f t="shared" si="1"/>
        <v>0.1556270374999088</v>
      </c>
      <c r="Q21" s="66">
        <v>0.60337130000000005</v>
      </c>
      <c r="R21" s="66">
        <v>1.5445792</v>
      </c>
      <c r="S21" s="66">
        <v>0.35181699999999999</v>
      </c>
      <c r="T21" s="66">
        <v>1.1334984000000001</v>
      </c>
      <c r="U21" s="66">
        <v>0.486209</v>
      </c>
      <c r="V21" s="66">
        <v>1.0755250000000001</v>
      </c>
      <c r="W21" s="66">
        <v>1.6262322433333334</v>
      </c>
      <c r="X21" s="66">
        <v>1.6977233266666667</v>
      </c>
      <c r="Y21" s="66">
        <f t="shared" si="7"/>
        <v>1.06486943375</v>
      </c>
      <c r="AA21" s="66">
        <v>0.70114935</v>
      </c>
      <c r="AB21" s="66">
        <v>0.65900875000000003</v>
      </c>
      <c r="AC21" s="66">
        <v>0.60640553333333336</v>
      </c>
      <c r="AD21" s="66">
        <v>0.60518990000000006</v>
      </c>
      <c r="AE21" s="66">
        <v>0.7214256</v>
      </c>
      <c r="AF21" s="66">
        <v>0.38711399999999996</v>
      </c>
      <c r="AG21" s="66">
        <v>0.66041949999999994</v>
      </c>
      <c r="AH21" s="66">
        <v>0.97943900000000017</v>
      </c>
      <c r="AI21" s="66">
        <v>0.58212696666666663</v>
      </c>
      <c r="AJ21" s="66">
        <f t="shared" si="5"/>
        <v>0.65580873333333334</v>
      </c>
      <c r="AK21" s="66"/>
      <c r="AL21" s="2">
        <v>0.16019999999999968</v>
      </c>
      <c r="AM21" s="2">
        <v>5.1628999999999996</v>
      </c>
      <c r="AN21" s="2">
        <v>1.06486943375</v>
      </c>
      <c r="AO21" s="2">
        <v>0.65580873333333334</v>
      </c>
      <c r="AP21" s="2">
        <v>0.16</v>
      </c>
      <c r="AQ21" s="2">
        <v>0.16</v>
      </c>
      <c r="AR21" s="2">
        <v>1.6237500045745044</v>
      </c>
    </row>
    <row r="22" spans="3:44" x14ac:dyDescent="0.25">
      <c r="C22" s="38">
        <f>AQ12</f>
        <v>7.0000000000000007E-2</v>
      </c>
      <c r="D22" s="19">
        <v>1.5</v>
      </c>
      <c r="E22" s="53"/>
      <c r="F22" s="53">
        <f>INTERCEPT(L20:L30,K20:K30)</f>
        <v>15.973553816325747</v>
      </c>
      <c r="G22" s="67">
        <v>44.84</v>
      </c>
      <c r="K22" s="2">
        <f t="shared" si="6"/>
        <v>0.17</v>
      </c>
      <c r="L22" s="82">
        <f t="shared" si="3"/>
        <v>32.518151640833331</v>
      </c>
      <c r="M22" s="66">
        <f t="shared" si="0"/>
        <v>0.5224727846296835</v>
      </c>
      <c r="N22" s="66">
        <f t="shared" si="4"/>
        <v>26.898792588888885</v>
      </c>
      <c r="O22" s="66">
        <f t="shared" si="1"/>
        <v>0.13060991573721889</v>
      </c>
      <c r="Q22" s="66">
        <v>0.58027630000000008</v>
      </c>
      <c r="R22" s="66">
        <v>1.6984342000000001</v>
      </c>
      <c r="S22" s="66">
        <v>0.50858633333333336</v>
      </c>
      <c r="T22" s="66">
        <v>1.1638784</v>
      </c>
      <c r="U22" s="66">
        <v>0.42739300000000002</v>
      </c>
      <c r="V22" s="66">
        <v>1.1322050000000001</v>
      </c>
      <c r="W22" s="66">
        <v>1.4886555766666669</v>
      </c>
      <c r="X22" s="66">
        <v>1.67127666</v>
      </c>
      <c r="Y22" s="66">
        <f t="shared" si="7"/>
        <v>1.08383818375</v>
      </c>
      <c r="AA22" s="66">
        <v>0.75761434999999999</v>
      </c>
      <c r="AB22" s="66">
        <v>0.69431725</v>
      </c>
      <c r="AC22" s="66">
        <v>0.62086853333333336</v>
      </c>
      <c r="AD22" s="66">
        <v>0.58250089999999999</v>
      </c>
      <c r="AE22" s="66">
        <v>0.70365860000000002</v>
      </c>
      <c r="AF22" s="66">
        <v>0.36641799999999997</v>
      </c>
      <c r="AG22" s="66">
        <v>0.82677049999999996</v>
      </c>
      <c r="AH22" s="66">
        <v>0.6858649</v>
      </c>
      <c r="AI22" s="66">
        <v>0.60887896666666663</v>
      </c>
      <c r="AJ22" s="66">
        <f t="shared" si="5"/>
        <v>0.6496546666666666</v>
      </c>
      <c r="AK22" s="66"/>
      <c r="AL22" s="2">
        <v>0.17020000000000035</v>
      </c>
      <c r="AM22" s="2">
        <v>5.1729000000000003</v>
      </c>
      <c r="AN22" s="2">
        <v>1.08383818375</v>
      </c>
      <c r="AO22" s="2">
        <v>0.6496546666666666</v>
      </c>
      <c r="AP22" s="2">
        <v>0.17</v>
      </c>
      <c r="AQ22" s="2">
        <v>0.17</v>
      </c>
      <c r="AR22" s="2">
        <v>1.6683297132476538</v>
      </c>
    </row>
    <row r="23" spans="3:44" x14ac:dyDescent="0.25">
      <c r="C23" s="38">
        <f>AQ392</f>
        <v>3.8699999999999615</v>
      </c>
      <c r="D23" s="19">
        <v>1.38</v>
      </c>
      <c r="E23" s="53"/>
      <c r="F23" s="53">
        <f>INTERCEPT(N20:N30,K20:K30)</f>
        <v>16.308340682491576</v>
      </c>
      <c r="G23" s="67">
        <v>35.015000000000001</v>
      </c>
      <c r="K23" s="2">
        <f t="shared" si="6"/>
        <v>0.18000000000000002</v>
      </c>
      <c r="L23" s="82">
        <f t="shared" si="3"/>
        <v>33.487577949583333</v>
      </c>
      <c r="M23" s="66">
        <f t="shared" si="0"/>
        <v>0.43564090255285343</v>
      </c>
      <c r="N23" s="66">
        <f t="shared" si="4"/>
        <v>27.573062174074071</v>
      </c>
      <c r="O23" s="66">
        <f t="shared" si="1"/>
        <v>0.14755900660828525</v>
      </c>
      <c r="Q23" s="66">
        <v>0.5950723</v>
      </c>
      <c r="R23" s="66">
        <v>1.3951242000000001</v>
      </c>
      <c r="S23" s="66">
        <v>0.41197066666666665</v>
      </c>
      <c r="T23" s="66">
        <v>0.9960384000000001</v>
      </c>
      <c r="U23" s="66">
        <v>0.47703100000000009</v>
      </c>
      <c r="V23" s="66">
        <v>0.99261499999999991</v>
      </c>
      <c r="W23" s="66">
        <v>1.4074222433333332</v>
      </c>
      <c r="X23" s="66">
        <v>1.4801366600000001</v>
      </c>
      <c r="Y23" s="66">
        <f t="shared" si="7"/>
        <v>0.96942630875000013</v>
      </c>
      <c r="AA23" s="66">
        <v>0.60533835000000003</v>
      </c>
      <c r="AB23" s="66">
        <v>0.86718824999999999</v>
      </c>
      <c r="AC23" s="66">
        <v>0.61637353333333333</v>
      </c>
      <c r="AD23" s="66">
        <v>0.66070390000000001</v>
      </c>
      <c r="AE23" s="66">
        <v>0.7327456</v>
      </c>
      <c r="AF23" s="66">
        <v>0.36726299999999995</v>
      </c>
      <c r="AG23" s="66">
        <v>0.64795949999999991</v>
      </c>
      <c r="AH23" s="66">
        <v>0.8383775</v>
      </c>
      <c r="AI23" s="66">
        <v>0.73247663333333324</v>
      </c>
      <c r="AJ23" s="66">
        <f t="shared" si="5"/>
        <v>0.67426958518518521</v>
      </c>
      <c r="AK23" s="66"/>
      <c r="AL23" s="2">
        <v>0.18020000000000014</v>
      </c>
      <c r="AM23" s="2">
        <v>5.1829000000000001</v>
      </c>
      <c r="AN23" s="2">
        <v>0.96942630875000013</v>
      </c>
      <c r="AO23" s="2">
        <v>0.67426958518518521</v>
      </c>
      <c r="AP23" s="2">
        <v>0.18000000000000002</v>
      </c>
      <c r="AQ23" s="2">
        <v>0.18000000000000002</v>
      </c>
      <c r="AR23" s="2">
        <v>1.4377428999466904</v>
      </c>
    </row>
    <row r="24" spans="3:44" x14ac:dyDescent="0.25">
      <c r="C24" s="38"/>
      <c r="D24" s="19"/>
      <c r="E24" s="19"/>
      <c r="F24" s="19">
        <v>0</v>
      </c>
      <c r="G24" s="39">
        <v>0.3</v>
      </c>
      <c r="K24" s="2">
        <f t="shared" si="6"/>
        <v>0.19000000000000003</v>
      </c>
      <c r="L24" s="82">
        <f t="shared" si="3"/>
        <v>34.429364591666669</v>
      </c>
      <c r="M24" s="66">
        <f t="shared" si="0"/>
        <v>0.45084835995710387</v>
      </c>
      <c r="N24" s="66">
        <f t="shared" si="4"/>
        <v>28.155713385185184</v>
      </c>
      <c r="O24" s="66">
        <f t="shared" si="1"/>
        <v>0.10199613442250026</v>
      </c>
      <c r="Q24" s="66">
        <v>0.55455996666666674</v>
      </c>
      <c r="R24" s="66">
        <v>1.2556692</v>
      </c>
      <c r="S24" s="66">
        <v>0.39297599999999999</v>
      </c>
      <c r="T24" s="66">
        <v>1.0503084000000003</v>
      </c>
      <c r="U24" s="66">
        <v>0.41339800000000004</v>
      </c>
      <c r="V24" s="66">
        <v>0.96273599999999993</v>
      </c>
      <c r="W24" s="66">
        <v>1.2784189099999999</v>
      </c>
      <c r="X24" s="66">
        <v>1.6262266600000002</v>
      </c>
      <c r="Y24" s="66">
        <f t="shared" si="7"/>
        <v>0.9417866420833334</v>
      </c>
      <c r="AA24" s="66">
        <v>0.57909535000000001</v>
      </c>
      <c r="AB24" s="66">
        <v>0.69049124999999989</v>
      </c>
      <c r="AC24" s="66">
        <v>0.57099753333333336</v>
      </c>
      <c r="AD24" s="66">
        <v>0.66121989999999997</v>
      </c>
      <c r="AE24" s="66">
        <v>0.67603560000000007</v>
      </c>
      <c r="AF24" s="66">
        <v>0.36151699999999998</v>
      </c>
      <c r="AG24" s="66">
        <v>0.54067949999999998</v>
      </c>
      <c r="AH24" s="66">
        <v>0.52763979999999999</v>
      </c>
      <c r="AI24" s="66">
        <v>0.63618496666666668</v>
      </c>
      <c r="AJ24" s="66">
        <f t="shared" si="5"/>
        <v>0.58265121111111118</v>
      </c>
      <c r="AK24" s="66"/>
      <c r="AL24" s="2">
        <v>0.19010000000000016</v>
      </c>
      <c r="AM24" s="2">
        <v>5.1928000000000001</v>
      </c>
      <c r="AN24" s="2">
        <v>0.9417866420833334</v>
      </c>
      <c r="AO24" s="2">
        <v>0.58265121111111118</v>
      </c>
      <c r="AP24" s="2">
        <v>0.19000000000000003</v>
      </c>
      <c r="AQ24" s="2">
        <v>0.19000000000000003</v>
      </c>
      <c r="AR24" s="2">
        <v>1.6163815059911295</v>
      </c>
    </row>
    <row r="25" spans="3:44" ht="14.95" thickBot="1" x14ac:dyDescent="0.3">
      <c r="C25" s="65" t="s">
        <v>87</v>
      </c>
      <c r="D25" s="68">
        <f>(D22-D23)/(C23-C22)</f>
        <v>3.1578947368421401E-2</v>
      </c>
      <c r="E25" s="62"/>
      <c r="F25" s="62"/>
      <c r="G25" s="63"/>
      <c r="K25" s="2">
        <f t="shared" si="6"/>
        <v>0.20000000000000004</v>
      </c>
      <c r="L25" s="82">
        <f t="shared" si="3"/>
        <v>35.391749983750003</v>
      </c>
      <c r="M25" s="66">
        <f t="shared" si="0"/>
        <v>0.47451784090113835</v>
      </c>
      <c r="N25" s="66">
        <f t="shared" si="4"/>
        <v>28.730880377777776</v>
      </c>
      <c r="O25" s="66">
        <f t="shared" si="1"/>
        <v>0.10453080481046001</v>
      </c>
      <c r="Q25" s="66">
        <v>0.54398496666666663</v>
      </c>
      <c r="R25" s="66">
        <v>1.4343292000000001</v>
      </c>
      <c r="S25" s="66">
        <v>0.38119200000000003</v>
      </c>
      <c r="T25" s="66">
        <v>1.0084683999999999</v>
      </c>
      <c r="U25" s="66">
        <v>0.40975800000000001</v>
      </c>
      <c r="V25" s="66">
        <v>1.042475</v>
      </c>
      <c r="W25" s="66">
        <v>1.2503589099999999</v>
      </c>
      <c r="X25" s="66">
        <v>1.6285166599999998</v>
      </c>
      <c r="Y25" s="66">
        <f t="shared" si="7"/>
        <v>0.9623853920833334</v>
      </c>
      <c r="AA25" s="66">
        <v>0.69317435000000005</v>
      </c>
      <c r="AB25" s="66">
        <v>0.56455975000000014</v>
      </c>
      <c r="AC25" s="66">
        <v>0.64427920000000005</v>
      </c>
      <c r="AD25" s="66">
        <v>0.53998290000000004</v>
      </c>
      <c r="AE25" s="66">
        <v>0.66574959999999994</v>
      </c>
      <c r="AF25" s="66">
        <v>0.34309399999999995</v>
      </c>
      <c r="AG25" s="66">
        <v>0.54566950000000003</v>
      </c>
      <c r="AH25" s="66">
        <v>0.63464999999999994</v>
      </c>
      <c r="AI25" s="66">
        <v>0.54534363333333324</v>
      </c>
      <c r="AJ25" s="66">
        <f t="shared" si="5"/>
        <v>0.57516699259259252</v>
      </c>
      <c r="AK25" s="66"/>
      <c r="AL25" s="2">
        <v>0.2004999999999999</v>
      </c>
      <c r="AM25" s="2">
        <v>5.2031999999999998</v>
      </c>
      <c r="AN25" s="2">
        <v>0.9623853920833334</v>
      </c>
      <c r="AO25" s="2">
        <v>0.57516699259259252</v>
      </c>
      <c r="AP25" s="2">
        <v>0.20000000000000004</v>
      </c>
      <c r="AQ25" s="2">
        <v>0.20000000000000004</v>
      </c>
      <c r="AR25" s="2">
        <v>1.6732277833700706</v>
      </c>
    </row>
    <row r="26" spans="3:44" x14ac:dyDescent="0.25">
      <c r="K26" s="2">
        <f t="shared" si="6"/>
        <v>0.21000000000000005</v>
      </c>
      <c r="L26" s="82">
        <f t="shared" si="3"/>
        <v>36.347949750833337</v>
      </c>
      <c r="M26" s="66">
        <f t="shared" si="0"/>
        <v>0.40026393128168541</v>
      </c>
      <c r="N26" s="66">
        <f t="shared" si="4"/>
        <v>29.370173148148147</v>
      </c>
      <c r="O26" s="66">
        <f t="shared" si="1"/>
        <v>0.12274869891198016</v>
      </c>
      <c r="Q26" s="66">
        <v>0.56580963333333334</v>
      </c>
      <c r="R26" s="66">
        <v>1.3048592000000001</v>
      </c>
      <c r="S26" s="66">
        <v>0.50267800000000007</v>
      </c>
      <c r="T26" s="66">
        <v>1.0060484000000001</v>
      </c>
      <c r="U26" s="66">
        <v>0.43757900000000005</v>
      </c>
      <c r="V26" s="66">
        <v>1.1452049999999998</v>
      </c>
      <c r="W26" s="66">
        <v>1.2127022433333332</v>
      </c>
      <c r="X26" s="66">
        <v>1.4747166599999999</v>
      </c>
      <c r="Y26" s="66">
        <f t="shared" si="7"/>
        <v>0.95619976708333332</v>
      </c>
      <c r="AA26" s="66">
        <v>0.71935035000000014</v>
      </c>
      <c r="AB26" s="66">
        <v>0.77478674999999997</v>
      </c>
      <c r="AC26" s="66">
        <v>0.60301120000000008</v>
      </c>
      <c r="AD26" s="66">
        <v>0.59552989999999995</v>
      </c>
      <c r="AE26" s="66">
        <v>0.65649160000000006</v>
      </c>
      <c r="AF26" s="66">
        <v>0.37366900000000003</v>
      </c>
      <c r="AG26" s="66">
        <v>0.78316149999999995</v>
      </c>
      <c r="AH26" s="66">
        <v>0.60785500000000003</v>
      </c>
      <c r="AI26" s="66">
        <v>0.63977963333333343</v>
      </c>
      <c r="AJ26" s="66">
        <f t="shared" si="5"/>
        <v>0.63929277037037036</v>
      </c>
      <c r="AK26" s="66"/>
      <c r="AL26" s="2">
        <v>0.21009999999999973</v>
      </c>
      <c r="AM26" s="2">
        <v>5.2127999999999997</v>
      </c>
      <c r="AN26" s="2">
        <v>0.95619976708333332</v>
      </c>
      <c r="AO26" s="2">
        <v>0.63929277037037036</v>
      </c>
      <c r="AP26" s="2">
        <v>0.21000000000000005</v>
      </c>
      <c r="AQ26" s="2">
        <v>0.21000000000000005</v>
      </c>
      <c r="AR26" s="2">
        <v>1.4957149703560151</v>
      </c>
    </row>
    <row r="27" spans="3:44" x14ac:dyDescent="0.25">
      <c r="K27" s="2">
        <f t="shared" si="6"/>
        <v>0.22000000000000006</v>
      </c>
      <c r="L27" s="82">
        <f t="shared" si="3"/>
        <v>37.318661976250006</v>
      </c>
      <c r="M27" s="66">
        <f t="shared" si="0"/>
        <v>0.42183455306636936</v>
      </c>
      <c r="N27" s="66">
        <f t="shared" si="4"/>
        <v>29.989294985185186</v>
      </c>
      <c r="O27" s="66">
        <f t="shared" si="1"/>
        <v>0.13819379004737709</v>
      </c>
      <c r="Q27" s="66">
        <v>0.70230963333333329</v>
      </c>
      <c r="R27" s="66">
        <v>1.4787342000000001</v>
      </c>
      <c r="S27" s="66">
        <v>0.42039166666666666</v>
      </c>
      <c r="T27" s="66">
        <v>1.0501584000000002</v>
      </c>
      <c r="U27" s="66">
        <v>0.43784300000000004</v>
      </c>
      <c r="V27" s="66">
        <v>0.9752019999999999</v>
      </c>
      <c r="W27" s="66">
        <v>1.2204755766666666</v>
      </c>
      <c r="X27" s="66">
        <v>1.4805833266666666</v>
      </c>
      <c r="Y27" s="66">
        <f t="shared" si="7"/>
        <v>0.97071222541666669</v>
      </c>
      <c r="AA27" s="66">
        <v>0.67065534999999998</v>
      </c>
      <c r="AB27" s="66">
        <v>0.82349974999999997</v>
      </c>
      <c r="AC27" s="66">
        <v>0.69858153333333328</v>
      </c>
      <c r="AD27" s="66">
        <v>0.52734990000000004</v>
      </c>
      <c r="AE27" s="66">
        <v>0.70656859999999999</v>
      </c>
      <c r="AF27" s="66">
        <v>0.371116</v>
      </c>
      <c r="AG27" s="66">
        <v>0.55071449999999988</v>
      </c>
      <c r="AH27" s="66">
        <v>0.71099660000000009</v>
      </c>
      <c r="AI27" s="66">
        <v>0.51261429999999997</v>
      </c>
      <c r="AJ27" s="66">
        <f t="shared" si="5"/>
        <v>0.61912183703703694</v>
      </c>
      <c r="AK27" s="66"/>
      <c r="AL27" s="2">
        <v>0.22020000000000017</v>
      </c>
      <c r="AM27" s="2">
        <v>5.2229000000000001</v>
      </c>
      <c r="AN27" s="2">
        <v>0.97071222541666669</v>
      </c>
      <c r="AO27" s="2">
        <v>0.61912183703703694</v>
      </c>
      <c r="AP27" s="2">
        <v>0.22000000000000006</v>
      </c>
      <c r="AQ27" s="2">
        <v>0.22000000000000006</v>
      </c>
      <c r="AR27" s="2">
        <v>1.5678856201587943</v>
      </c>
    </row>
    <row r="28" spans="3:44" x14ac:dyDescent="0.25">
      <c r="K28" s="2">
        <f t="shared" si="6"/>
        <v>0.23000000000000007</v>
      </c>
      <c r="L28" s="82">
        <f t="shared" si="3"/>
        <v>38.226954993333337</v>
      </c>
      <c r="M28" s="66">
        <f t="shared" si="0"/>
        <v>0.41018017947588759</v>
      </c>
      <c r="N28" s="66">
        <f t="shared" si="4"/>
        <v>30.618668996296297</v>
      </c>
      <c r="O28" s="66">
        <f t="shared" si="1"/>
        <v>0.13053568134143079</v>
      </c>
      <c r="Q28" s="66">
        <v>0.54959863333333336</v>
      </c>
      <c r="R28" s="66">
        <v>1.1132942000000001</v>
      </c>
      <c r="S28" s="66">
        <v>0.48752899999999993</v>
      </c>
      <c r="T28" s="66">
        <v>1.0253684000000001</v>
      </c>
      <c r="U28" s="66">
        <v>0.423373</v>
      </c>
      <c r="V28" s="66">
        <v>0.89220200000000005</v>
      </c>
      <c r="W28" s="66">
        <v>1.1408789100000001</v>
      </c>
      <c r="X28" s="66">
        <v>1.6340999933333333</v>
      </c>
      <c r="Y28" s="66">
        <f t="shared" si="7"/>
        <v>0.90829301708333343</v>
      </c>
      <c r="AA28" s="66">
        <v>0.6620613500000001</v>
      </c>
      <c r="AB28" s="66">
        <v>0.77544774999999999</v>
      </c>
      <c r="AC28" s="66">
        <v>0.68977653333333333</v>
      </c>
      <c r="AD28" s="66">
        <v>0.67196089999999997</v>
      </c>
      <c r="AE28" s="66">
        <v>0.77584560000000002</v>
      </c>
      <c r="AF28" s="66">
        <v>0.37384000000000001</v>
      </c>
      <c r="AG28" s="66">
        <v>0.6510705</v>
      </c>
      <c r="AH28" s="66">
        <v>0.49802450000000009</v>
      </c>
      <c r="AI28" s="66">
        <v>0.56633896666666661</v>
      </c>
      <c r="AJ28" s="66">
        <f t="shared" si="5"/>
        <v>0.62937401111111113</v>
      </c>
      <c r="AK28" s="66"/>
      <c r="AL28" s="2">
        <v>0.23019999999999996</v>
      </c>
      <c r="AM28" s="2">
        <v>5.2328999999999999</v>
      </c>
      <c r="AN28" s="2">
        <v>0.90829301708333343</v>
      </c>
      <c r="AO28" s="2">
        <v>0.62937401111111113</v>
      </c>
      <c r="AP28" s="2">
        <v>0.23000000000000007</v>
      </c>
      <c r="AQ28" s="2">
        <v>0.23000000000000007</v>
      </c>
      <c r="AR28" s="2">
        <v>1.4431689282495355</v>
      </c>
    </row>
    <row r="29" spans="3:44" x14ac:dyDescent="0.25">
      <c r="K29" s="2">
        <f t="shared" si="6"/>
        <v>0.24000000000000007</v>
      </c>
      <c r="L29" s="82">
        <f t="shared" si="3"/>
        <v>39.172447052083335</v>
      </c>
      <c r="M29" s="66">
        <f t="shared" si="0"/>
        <v>0.47553619841670164</v>
      </c>
      <c r="N29" s="66">
        <f t="shared" si="4"/>
        <v>31.252525211111113</v>
      </c>
      <c r="O29" s="66">
        <f t="shared" si="1"/>
        <v>0.11545614033116863</v>
      </c>
      <c r="Q29" s="66">
        <v>0.47205330000000006</v>
      </c>
      <c r="R29" s="66">
        <v>1.3262041999999998</v>
      </c>
      <c r="S29" s="66">
        <v>0.41911466666666675</v>
      </c>
      <c r="T29" s="66">
        <v>1.0142584000000001</v>
      </c>
      <c r="U29" s="66">
        <v>0.37586600000000003</v>
      </c>
      <c r="V29" s="66">
        <v>0.97581099999999987</v>
      </c>
      <c r="W29" s="66">
        <v>1.4096955766666666</v>
      </c>
      <c r="X29" s="66">
        <v>1.5709333266666667</v>
      </c>
      <c r="Y29" s="66">
        <f t="shared" si="7"/>
        <v>0.94549205874999998</v>
      </c>
      <c r="AA29" s="66">
        <v>0.67926584999999995</v>
      </c>
      <c r="AB29" s="66">
        <v>0.70461724999999997</v>
      </c>
      <c r="AC29" s="66">
        <v>0.66028353333333334</v>
      </c>
      <c r="AD29" s="66">
        <v>0.5952769</v>
      </c>
      <c r="AE29" s="66">
        <v>0.66918060000000001</v>
      </c>
      <c r="AF29" s="66">
        <v>0.33879999999999999</v>
      </c>
      <c r="AG29" s="66">
        <v>0.67333949999999998</v>
      </c>
      <c r="AH29" s="66">
        <v>0.67240799999999989</v>
      </c>
      <c r="AI29" s="66">
        <v>0.71153429999999995</v>
      </c>
      <c r="AJ29" s="66">
        <f t="shared" si="5"/>
        <v>0.6338562148148148</v>
      </c>
      <c r="AK29" s="66"/>
      <c r="AL29" s="2">
        <v>0.2403000000000004</v>
      </c>
      <c r="AM29" s="2">
        <v>5.2430000000000003</v>
      </c>
      <c r="AN29" s="2">
        <v>0.94549205874999998</v>
      </c>
      <c r="AO29" s="2">
        <v>0.6338562148148148</v>
      </c>
      <c r="AP29" s="2">
        <v>0.24000000000000007</v>
      </c>
      <c r="AQ29" s="2">
        <v>0.24000000000000007</v>
      </c>
      <c r="AR29" s="2">
        <v>1.4916506877292852</v>
      </c>
    </row>
    <row r="30" spans="3:44" x14ac:dyDescent="0.25">
      <c r="K30" s="2">
        <f t="shared" si="6"/>
        <v>0.25000000000000006</v>
      </c>
      <c r="L30" s="82">
        <f t="shared" si="3"/>
        <v>40.151396485833338</v>
      </c>
      <c r="M30" s="66">
        <f t="shared" si="0"/>
        <v>0.44381366154371626</v>
      </c>
      <c r="N30" s="66">
        <f t="shared" si="4"/>
        <v>31.836990537037039</v>
      </c>
      <c r="O30" s="66">
        <f t="shared" si="1"/>
        <v>0.12849601835897176</v>
      </c>
      <c r="Q30" s="66">
        <v>0.65420663333333329</v>
      </c>
      <c r="R30" s="66">
        <v>1.4014492000000001</v>
      </c>
      <c r="S30" s="66">
        <v>0.46405400000000008</v>
      </c>
      <c r="T30" s="66">
        <v>1.0423484000000001</v>
      </c>
      <c r="U30" s="66">
        <v>0.41161600000000004</v>
      </c>
      <c r="V30" s="66">
        <v>1.0100850000000001</v>
      </c>
      <c r="W30" s="66">
        <v>1.1927662433333333</v>
      </c>
      <c r="X30" s="66">
        <v>1.6550699933333333</v>
      </c>
      <c r="Y30" s="66">
        <f t="shared" si="7"/>
        <v>0.97894943374999999</v>
      </c>
      <c r="AA30" s="66">
        <v>0.62515135000000011</v>
      </c>
      <c r="AB30" s="66">
        <v>0.80001525000000007</v>
      </c>
      <c r="AC30" s="66">
        <v>0.62122453333333338</v>
      </c>
      <c r="AD30" s="66">
        <v>0.53211789999999992</v>
      </c>
      <c r="AE30" s="66">
        <v>0.69151760000000007</v>
      </c>
      <c r="AF30" s="66">
        <v>0.344414</v>
      </c>
      <c r="AG30" s="66">
        <v>0.6111685</v>
      </c>
      <c r="AH30" s="66">
        <v>0.54029050000000001</v>
      </c>
      <c r="AI30" s="66">
        <v>0.4942882999999999</v>
      </c>
      <c r="AJ30" s="66">
        <f t="shared" si="5"/>
        <v>0.58446532592592593</v>
      </c>
      <c r="AK30" s="66"/>
      <c r="AL30" s="2">
        <v>0.25030000000000019</v>
      </c>
      <c r="AM30" s="2">
        <v>5.2530000000000001</v>
      </c>
      <c r="AN30" s="2">
        <v>0.97894943374999999</v>
      </c>
      <c r="AO30" s="2">
        <v>0.58446532592592593</v>
      </c>
      <c r="AP30" s="2">
        <v>0.25000000000000006</v>
      </c>
      <c r="AQ30" s="2">
        <v>0.25000000000000006</v>
      </c>
      <c r="AR30" s="2">
        <v>1.6749486929769899</v>
      </c>
    </row>
    <row r="31" spans="3:44" x14ac:dyDescent="0.25">
      <c r="K31" s="2">
        <f t="shared" si="6"/>
        <v>0.26000000000000006</v>
      </c>
      <c r="L31" s="82">
        <f t="shared" si="3"/>
        <v>41.089169294583336</v>
      </c>
      <c r="M31" s="66">
        <f t="shared" si="0"/>
        <v>0.43263315839402761</v>
      </c>
      <c r="N31" s="66">
        <f t="shared" si="4"/>
        <v>32.474123237037041</v>
      </c>
      <c r="O31" s="66">
        <f t="shared" si="1"/>
        <v>0.1702630756467087</v>
      </c>
      <c r="Q31" s="66">
        <v>0.57683629999999997</v>
      </c>
      <c r="R31" s="66">
        <v>1.4997342</v>
      </c>
      <c r="S31" s="66">
        <v>0.4073316666666667</v>
      </c>
      <c r="T31" s="66">
        <v>0.96613840000000006</v>
      </c>
      <c r="U31" s="66">
        <v>0.43453800000000004</v>
      </c>
      <c r="V31" s="66">
        <v>1.0300549999999999</v>
      </c>
      <c r="W31" s="66">
        <v>1.1111322433333333</v>
      </c>
      <c r="X31" s="66">
        <v>1.4764166599999999</v>
      </c>
      <c r="Y31" s="66">
        <f t="shared" si="7"/>
        <v>0.93777280875000002</v>
      </c>
      <c r="AA31" s="66">
        <v>0.70321084999999994</v>
      </c>
      <c r="AB31" s="66">
        <v>0.95868025000000012</v>
      </c>
      <c r="AC31" s="66">
        <v>0.65335620000000005</v>
      </c>
      <c r="AD31" s="66">
        <v>0.59982489999999999</v>
      </c>
      <c r="AE31" s="66">
        <v>0.63198660000000006</v>
      </c>
      <c r="AF31" s="66">
        <v>0.34188799999999991</v>
      </c>
      <c r="AG31" s="66">
        <v>0.6124274999999999</v>
      </c>
      <c r="AH31" s="66">
        <v>0.7464807</v>
      </c>
      <c r="AI31" s="66">
        <v>0.48633929999999997</v>
      </c>
      <c r="AJ31" s="66">
        <f t="shared" si="5"/>
        <v>0.6371327</v>
      </c>
      <c r="AK31" s="66"/>
      <c r="AL31" s="2">
        <v>0.26020000000000021</v>
      </c>
      <c r="AM31" s="2">
        <v>5.2629000000000001</v>
      </c>
      <c r="AN31" s="2">
        <v>0.93777280875000002</v>
      </c>
      <c r="AO31" s="2">
        <v>0.6371327</v>
      </c>
      <c r="AP31" s="2">
        <v>0.26000000000000006</v>
      </c>
      <c r="AQ31" s="2">
        <v>0.26000000000000006</v>
      </c>
      <c r="AR31" s="2">
        <v>1.4718641952453548</v>
      </c>
    </row>
    <row r="32" spans="3:44" x14ac:dyDescent="0.25">
      <c r="K32" s="2">
        <f t="shared" si="6"/>
        <v>0.27000000000000007</v>
      </c>
      <c r="L32" s="82">
        <f t="shared" si="3"/>
        <v>42.055399311666669</v>
      </c>
      <c r="M32" s="66">
        <f t="shared" si="0"/>
        <v>0.42034298505627166</v>
      </c>
      <c r="N32" s="66">
        <f t="shared" si="4"/>
        <v>33.115841692592596</v>
      </c>
      <c r="O32" s="66">
        <f t="shared" si="1"/>
        <v>0.15639365522666943</v>
      </c>
      <c r="Q32" s="66">
        <v>0.55026363333333339</v>
      </c>
      <c r="R32" s="66">
        <v>1.4415742</v>
      </c>
      <c r="S32" s="66">
        <v>0.53084999999999993</v>
      </c>
      <c r="T32" s="66">
        <v>1.0441883999999999</v>
      </c>
      <c r="U32" s="66">
        <v>0.41815000000000008</v>
      </c>
      <c r="V32" s="66">
        <v>0.99389499999999986</v>
      </c>
      <c r="W32" s="66">
        <v>1.3201889099999999</v>
      </c>
      <c r="X32" s="66">
        <v>1.4307299933333333</v>
      </c>
      <c r="Y32" s="66">
        <f t="shared" si="7"/>
        <v>0.96623001708333334</v>
      </c>
      <c r="AA32" s="66">
        <v>0.75799084999999999</v>
      </c>
      <c r="AB32" s="66">
        <v>0.89981174999999991</v>
      </c>
      <c r="AC32" s="66">
        <v>0.61947019999999997</v>
      </c>
      <c r="AD32" s="66">
        <v>0.62740789999999991</v>
      </c>
      <c r="AE32" s="66">
        <v>0.69286460000000005</v>
      </c>
      <c r="AF32" s="66">
        <v>0.37921899999999997</v>
      </c>
      <c r="AG32" s="66">
        <v>0.74389550000000004</v>
      </c>
      <c r="AH32" s="66">
        <v>0.58546600000000004</v>
      </c>
      <c r="AI32" s="66">
        <v>0.46934030000000004</v>
      </c>
      <c r="AJ32" s="66">
        <f t="shared" si="5"/>
        <v>0.64171845555555551</v>
      </c>
      <c r="AK32" s="66"/>
      <c r="AL32" s="2">
        <v>0.27010000000000023</v>
      </c>
      <c r="AM32" s="2">
        <v>5.2728000000000002</v>
      </c>
      <c r="AN32" s="2">
        <v>0.96623001708333334</v>
      </c>
      <c r="AO32" s="2">
        <v>0.64171845555555551</v>
      </c>
      <c r="AP32" s="2">
        <v>0.27000000000000007</v>
      </c>
      <c r="AQ32" s="2">
        <v>0.27000000000000007</v>
      </c>
      <c r="AR32" s="2">
        <v>1.5056914893414404</v>
      </c>
    </row>
    <row r="33" spans="11:44" x14ac:dyDescent="0.25">
      <c r="K33" s="2">
        <f t="shared" si="6"/>
        <v>0.28000000000000008</v>
      </c>
      <c r="L33" s="82">
        <f t="shared" si="3"/>
        <v>42.954402307916666</v>
      </c>
      <c r="M33" s="66">
        <f t="shared" si="0"/>
        <v>0.36737868386468592</v>
      </c>
      <c r="N33" s="66">
        <f t="shared" si="4"/>
        <v>33.764671940740747</v>
      </c>
      <c r="O33" s="66">
        <f t="shared" si="1"/>
        <v>0.15875321372648574</v>
      </c>
      <c r="Q33" s="66">
        <v>0.59294563333333339</v>
      </c>
      <c r="R33" s="66">
        <v>1.0789667000000001</v>
      </c>
      <c r="S33" s="66">
        <v>0.49355366666666656</v>
      </c>
      <c r="T33" s="66">
        <v>1.0039484000000001</v>
      </c>
      <c r="U33" s="66">
        <v>0.37610900000000003</v>
      </c>
      <c r="V33" s="66">
        <v>1.020705</v>
      </c>
      <c r="W33" s="66">
        <v>1.233962243333333</v>
      </c>
      <c r="X33" s="66">
        <v>1.3918333266666667</v>
      </c>
      <c r="Y33" s="66">
        <f t="shared" si="7"/>
        <v>0.89900299624999991</v>
      </c>
      <c r="AA33" s="66">
        <v>0.70282735000000007</v>
      </c>
      <c r="AB33" s="66">
        <v>0.92895425000000009</v>
      </c>
      <c r="AC33" s="66">
        <v>0.69809619999999994</v>
      </c>
      <c r="AD33" s="66">
        <v>0.54122490000000001</v>
      </c>
      <c r="AE33" s="66">
        <v>0.7179966000000001</v>
      </c>
      <c r="AF33" s="66">
        <v>0.35139899999999996</v>
      </c>
      <c r="AG33" s="66">
        <v>0.55879849999999998</v>
      </c>
      <c r="AH33" s="66">
        <v>0.71464479999999997</v>
      </c>
      <c r="AI33" s="66">
        <v>0.62553063333333325</v>
      </c>
      <c r="AJ33" s="66">
        <f t="shared" si="5"/>
        <v>0.64883024814814816</v>
      </c>
      <c r="AK33" s="66"/>
      <c r="AL33" s="2">
        <v>0.28019999999999978</v>
      </c>
      <c r="AM33" s="2">
        <v>5.2828999999999997</v>
      </c>
      <c r="AN33" s="2">
        <v>0.89900299624999991</v>
      </c>
      <c r="AO33" s="2">
        <v>0.64883024814814816</v>
      </c>
      <c r="AP33" s="2">
        <v>0.28000000000000008</v>
      </c>
      <c r="AQ33" s="2">
        <v>0.28000000000000008</v>
      </c>
      <c r="AR33" s="2">
        <v>1.3855750387961714</v>
      </c>
    </row>
    <row r="34" spans="11:44" x14ac:dyDescent="0.25">
      <c r="K34" s="2">
        <f t="shared" si="6"/>
        <v>0.29000000000000009</v>
      </c>
      <c r="L34" s="82">
        <f t="shared" si="3"/>
        <v>43.85343353333333</v>
      </c>
      <c r="M34" s="66">
        <f t="shared" si="0"/>
        <v>0.3584107664970741</v>
      </c>
      <c r="N34" s="66">
        <f t="shared" si="4"/>
        <v>34.422261877777785</v>
      </c>
      <c r="O34" s="66">
        <f t="shared" si="1"/>
        <v>0.17754502504208006</v>
      </c>
      <c r="Q34" s="66">
        <v>0.68013263333333329</v>
      </c>
      <c r="R34" s="66">
        <v>1.1777641999999999</v>
      </c>
      <c r="S34" s="66">
        <v>0.47213299999999991</v>
      </c>
      <c r="T34" s="66">
        <v>1.0673884</v>
      </c>
      <c r="U34" s="66">
        <v>0.38669700000000001</v>
      </c>
      <c r="V34" s="66">
        <v>0.93653799999999998</v>
      </c>
      <c r="W34" s="66">
        <v>1.0456722433333334</v>
      </c>
      <c r="X34" s="66">
        <v>1.4259243266666666</v>
      </c>
      <c r="Y34" s="66">
        <f t="shared" si="7"/>
        <v>0.89903122541666658</v>
      </c>
      <c r="AA34" s="66">
        <v>0.61057735000000002</v>
      </c>
      <c r="AB34" s="66">
        <v>0.74914725000000004</v>
      </c>
      <c r="AC34" s="66">
        <v>0.59158153333333341</v>
      </c>
      <c r="AD34" s="66">
        <v>0.65389789999999992</v>
      </c>
      <c r="AE34" s="66">
        <v>0.75052560000000001</v>
      </c>
      <c r="AF34" s="66">
        <v>0.34202299999999997</v>
      </c>
      <c r="AG34" s="66">
        <v>0.99389850000000002</v>
      </c>
      <c r="AH34" s="66">
        <v>0.5359560000000001</v>
      </c>
      <c r="AI34" s="66">
        <v>0.69070229999999999</v>
      </c>
      <c r="AJ34" s="66">
        <f t="shared" si="5"/>
        <v>0.65758993703703716</v>
      </c>
      <c r="AK34" s="66"/>
      <c r="AL34" s="2">
        <v>0.29030000000000022</v>
      </c>
      <c r="AM34" s="2">
        <v>5.2930000000000001</v>
      </c>
      <c r="AN34" s="2">
        <v>0.89903122541666658</v>
      </c>
      <c r="AO34" s="2">
        <v>0.65758993703703716</v>
      </c>
      <c r="AP34" s="2">
        <v>0.29000000000000009</v>
      </c>
      <c r="AQ34" s="2">
        <v>0.29000000000000009</v>
      </c>
      <c r="AR34" s="2">
        <v>1.3671608623871487</v>
      </c>
    </row>
    <row r="35" spans="11:44" x14ac:dyDescent="0.25">
      <c r="K35" s="2">
        <f t="shared" si="6"/>
        <v>0.3000000000000001</v>
      </c>
      <c r="L35" s="82">
        <f t="shared" si="3"/>
        <v>44.845404050416661</v>
      </c>
      <c r="M35" s="66">
        <f t="shared" si="0"/>
        <v>0.47158440902757076</v>
      </c>
      <c r="N35" s="66">
        <f t="shared" si="4"/>
        <v>35.015527574074085</v>
      </c>
      <c r="O35" s="66">
        <f t="shared" si="1"/>
        <v>0.17660451834896154</v>
      </c>
      <c r="Q35" s="66">
        <v>0.6466803000000001</v>
      </c>
      <c r="R35" s="66">
        <v>1.6152892000000001</v>
      </c>
      <c r="S35" s="66">
        <v>0.47220233333333339</v>
      </c>
      <c r="T35" s="66">
        <v>1.0357984000000002</v>
      </c>
      <c r="U35" s="66">
        <v>0.39253800000000005</v>
      </c>
      <c r="V35" s="66">
        <v>0.91279700000000008</v>
      </c>
      <c r="W35" s="66">
        <v>1.3136489099999999</v>
      </c>
      <c r="X35" s="66">
        <v>1.5468099933333335</v>
      </c>
      <c r="Y35" s="66">
        <f t="shared" si="7"/>
        <v>0.9919705170833335</v>
      </c>
      <c r="AA35" s="66">
        <v>0.63376534999999989</v>
      </c>
      <c r="AB35" s="66">
        <v>0.88287475000000004</v>
      </c>
      <c r="AC35" s="66">
        <v>0.62905486666666677</v>
      </c>
      <c r="AD35" s="66">
        <v>0.56192989999999998</v>
      </c>
      <c r="AE35" s="66">
        <v>0.67145860000000002</v>
      </c>
      <c r="AF35" s="66">
        <v>0.33809699999999998</v>
      </c>
      <c r="AG35" s="66">
        <v>0.71900149999999996</v>
      </c>
      <c r="AH35" s="66">
        <v>0.32013900000000001</v>
      </c>
      <c r="AI35" s="66">
        <v>0.58307029999999993</v>
      </c>
      <c r="AJ35" s="66">
        <f t="shared" si="5"/>
        <v>0.59326569629629633</v>
      </c>
      <c r="AK35" s="66"/>
      <c r="AL35" s="2">
        <v>0.30020000000000024</v>
      </c>
      <c r="AM35" s="2">
        <v>5.3029000000000002</v>
      </c>
      <c r="AN35" s="2">
        <v>0.9919705170833335</v>
      </c>
      <c r="AO35" s="2">
        <v>0.59326569629629633</v>
      </c>
      <c r="AP35" s="2">
        <v>0.3000000000000001</v>
      </c>
      <c r="AQ35" s="2">
        <v>0.3000000000000001</v>
      </c>
      <c r="AR35" s="2">
        <v>1.6720510275178813</v>
      </c>
    </row>
    <row r="36" spans="11:44" x14ac:dyDescent="0.25">
      <c r="K36" s="2">
        <f t="shared" si="6"/>
        <v>0.31000000000000011</v>
      </c>
      <c r="L36" s="82">
        <f t="shared" si="3"/>
        <v>45.791368046666662</v>
      </c>
      <c r="M36" s="66">
        <f t="shared" si="0"/>
        <v>0.42720912946888651</v>
      </c>
      <c r="N36" s="66">
        <f t="shared" si="4"/>
        <v>35.588052870370383</v>
      </c>
      <c r="O36" s="66">
        <f t="shared" si="1"/>
        <v>0.13074927457290003</v>
      </c>
      <c r="Q36" s="66">
        <v>0.58838329999999994</v>
      </c>
      <c r="R36" s="66">
        <v>1.0089827</v>
      </c>
      <c r="S36" s="66">
        <v>0.472418</v>
      </c>
      <c r="T36" s="66">
        <v>0.99107840000000014</v>
      </c>
      <c r="U36" s="66">
        <v>0.435139</v>
      </c>
      <c r="V36" s="66">
        <v>1.0904750000000001</v>
      </c>
      <c r="W36" s="66">
        <v>1.3417622433333336</v>
      </c>
      <c r="X36" s="66">
        <v>1.6394733266666668</v>
      </c>
      <c r="Y36" s="66">
        <f t="shared" si="7"/>
        <v>0.94596399625000005</v>
      </c>
      <c r="AA36" s="66">
        <v>0.62921985000000002</v>
      </c>
      <c r="AB36" s="66">
        <v>0.72631025000000005</v>
      </c>
      <c r="AC36" s="66">
        <v>0.67877220000000005</v>
      </c>
      <c r="AD36" s="66">
        <v>0.59094489999999988</v>
      </c>
      <c r="AE36" s="66">
        <v>0.71654960000000001</v>
      </c>
      <c r="AF36" s="66">
        <v>0.33330700000000002</v>
      </c>
      <c r="AG36" s="66">
        <v>0.51330149999999997</v>
      </c>
      <c r="AH36" s="66">
        <v>0.46692939999999999</v>
      </c>
      <c r="AI36" s="66">
        <v>0.4973929666666666</v>
      </c>
      <c r="AJ36" s="66">
        <f t="shared" si="5"/>
        <v>0.57252529629629623</v>
      </c>
      <c r="AK36" s="66"/>
      <c r="AL36" s="2">
        <v>0.31010000000000026</v>
      </c>
      <c r="AM36" s="2">
        <v>5.3128000000000002</v>
      </c>
      <c r="AN36" s="2">
        <v>0.94596399625000005</v>
      </c>
      <c r="AO36" s="2">
        <v>0.57252529629629623</v>
      </c>
      <c r="AP36" s="2">
        <v>0.31000000000000011</v>
      </c>
      <c r="AQ36" s="2">
        <v>0.31000000000000011</v>
      </c>
      <c r="AR36" s="2">
        <v>1.652265851604293</v>
      </c>
    </row>
    <row r="37" spans="11:44" x14ac:dyDescent="0.25">
      <c r="K37" s="2">
        <f t="shared" si="6"/>
        <v>0.32000000000000012</v>
      </c>
      <c r="L37" s="82">
        <f t="shared" si="3"/>
        <v>46.729660730416661</v>
      </c>
      <c r="M37" s="66">
        <f t="shared" si="0"/>
        <v>0.42188851131111604</v>
      </c>
      <c r="N37" s="66">
        <f t="shared" si="4"/>
        <v>36.241802174074088</v>
      </c>
      <c r="O37" s="66">
        <f t="shared" si="1"/>
        <v>0.14018907223218557</v>
      </c>
      <c r="Q37" s="66">
        <v>0.61602330000000005</v>
      </c>
      <c r="R37" s="66">
        <v>1.2445541999999998</v>
      </c>
      <c r="S37" s="66">
        <v>0.39523966666666666</v>
      </c>
      <c r="T37" s="66">
        <v>1.1311784</v>
      </c>
      <c r="U37" s="66">
        <v>0.39477200000000001</v>
      </c>
      <c r="V37" s="66">
        <v>1.0094749999999999</v>
      </c>
      <c r="W37" s="66">
        <v>1.1784822433333335</v>
      </c>
      <c r="X37" s="66">
        <v>1.53661666</v>
      </c>
      <c r="Y37" s="66">
        <f t="shared" si="7"/>
        <v>0.93829268375000008</v>
      </c>
      <c r="AA37" s="66">
        <v>0.65345934999999999</v>
      </c>
      <c r="AB37" s="66">
        <v>0.80207075000000005</v>
      </c>
      <c r="AC37" s="66">
        <v>0.65412986666666673</v>
      </c>
      <c r="AD37" s="66">
        <v>0.61015889999999995</v>
      </c>
      <c r="AE37" s="66">
        <v>0.65598260000000008</v>
      </c>
      <c r="AF37" s="66">
        <v>0.34418999999999994</v>
      </c>
      <c r="AG37" s="66">
        <v>0.84671750000000001</v>
      </c>
      <c r="AH37" s="66">
        <v>0.66876579999999997</v>
      </c>
      <c r="AI37" s="66">
        <v>0.64826896666666656</v>
      </c>
      <c r="AJ37" s="66">
        <f t="shared" si="5"/>
        <v>0.65374930370370377</v>
      </c>
      <c r="AK37" s="66"/>
      <c r="AL37" s="2">
        <v>0.32000000000000028</v>
      </c>
      <c r="AM37" s="2">
        <v>5.3227000000000002</v>
      </c>
      <c r="AN37" s="2">
        <v>0.93829268375000008</v>
      </c>
      <c r="AO37" s="2">
        <v>0.65374930370370377</v>
      </c>
      <c r="AP37" s="2">
        <v>0.32000000000000012</v>
      </c>
      <c r="AQ37" s="2">
        <v>0.32000000000000012</v>
      </c>
      <c r="AR37" s="2">
        <v>1.4352484636454141</v>
      </c>
    </row>
    <row r="38" spans="11:44" x14ac:dyDescent="0.25">
      <c r="K38" s="2">
        <f t="shared" si="6"/>
        <v>0.33000000000000013</v>
      </c>
      <c r="L38" s="82">
        <f t="shared" si="3"/>
        <v>47.588137955833325</v>
      </c>
      <c r="M38" s="66">
        <f t="shared" si="0"/>
        <v>0.37421203769209066</v>
      </c>
      <c r="N38" s="66">
        <f t="shared" si="4"/>
        <v>36.866302733333349</v>
      </c>
      <c r="O38" s="66">
        <f t="shared" si="1"/>
        <v>0.10836864800755015</v>
      </c>
      <c r="Q38" s="66">
        <v>0.59676563333333343</v>
      </c>
      <c r="R38" s="66">
        <v>1.1455242000000001</v>
      </c>
      <c r="S38" s="66">
        <v>0.36446833333333339</v>
      </c>
      <c r="T38" s="66">
        <v>0.99621840000000006</v>
      </c>
      <c r="U38" s="66">
        <v>0.41379600000000005</v>
      </c>
      <c r="V38" s="66">
        <v>0.86549200000000004</v>
      </c>
      <c r="W38" s="66">
        <v>1.05149991</v>
      </c>
      <c r="X38" s="66">
        <v>1.4340533266666664</v>
      </c>
      <c r="Y38" s="66">
        <f t="shared" si="7"/>
        <v>0.85847722541666671</v>
      </c>
      <c r="AA38" s="66">
        <v>0.67328335000000006</v>
      </c>
      <c r="AB38" s="66">
        <v>0.68311175000000013</v>
      </c>
      <c r="AC38" s="66">
        <v>0.61672453333333332</v>
      </c>
      <c r="AD38" s="66">
        <v>0.53943989999999997</v>
      </c>
      <c r="AE38" s="66">
        <v>0.6909976000000001</v>
      </c>
      <c r="AF38" s="66">
        <v>0.37498699999999996</v>
      </c>
      <c r="AG38" s="66">
        <v>0.73645149999999993</v>
      </c>
      <c r="AH38" s="66">
        <v>0.65668009999999999</v>
      </c>
      <c r="AI38" s="66">
        <v>0.64882929999999994</v>
      </c>
      <c r="AJ38" s="66">
        <f t="shared" si="5"/>
        <v>0.62450055925925929</v>
      </c>
      <c r="AK38" s="66"/>
      <c r="AL38" s="2">
        <v>0.33009999999999984</v>
      </c>
      <c r="AM38" s="2">
        <v>5.3327999999999998</v>
      </c>
      <c r="AN38" s="2">
        <v>0.85847722541666671</v>
      </c>
      <c r="AO38" s="2">
        <v>0.62450055925925929</v>
      </c>
      <c r="AP38" s="2">
        <v>0.33000000000000013</v>
      </c>
      <c r="AQ38" s="2">
        <v>0.33000000000000013</v>
      </c>
      <c r="AR38" s="2">
        <v>1.3746620602468873</v>
      </c>
    </row>
    <row r="39" spans="11:44" x14ac:dyDescent="0.25">
      <c r="K39" s="2">
        <f t="shared" si="6"/>
        <v>0.34000000000000014</v>
      </c>
      <c r="L39" s="82">
        <f t="shared" si="3"/>
        <v>48.507984764583327</v>
      </c>
      <c r="M39" s="66">
        <f t="shared" si="0"/>
        <v>0.42762551065142596</v>
      </c>
      <c r="N39" s="66">
        <f t="shared" si="4"/>
        <v>37.542111985185201</v>
      </c>
      <c r="O39" s="66">
        <f t="shared" si="1"/>
        <v>0.18592177205607721</v>
      </c>
      <c r="Q39" s="66">
        <v>0.50575863333333326</v>
      </c>
      <c r="R39" s="66">
        <v>0.92733220000000005</v>
      </c>
      <c r="S39" s="66">
        <v>0.48973899999999998</v>
      </c>
      <c r="T39" s="66">
        <v>1.0124284000000001</v>
      </c>
      <c r="U39" s="66">
        <v>0.41923899999999997</v>
      </c>
      <c r="V39" s="66">
        <v>1.102965</v>
      </c>
      <c r="W39" s="66">
        <v>1.26721891</v>
      </c>
      <c r="X39" s="66">
        <v>1.6340933266666666</v>
      </c>
      <c r="Y39" s="66">
        <f t="shared" si="7"/>
        <v>0.91984680875000002</v>
      </c>
      <c r="AA39" s="66">
        <v>0.66379834999999998</v>
      </c>
      <c r="AB39" s="66">
        <v>1.0554447500000002</v>
      </c>
      <c r="AC39" s="66">
        <v>0.6528778666666667</v>
      </c>
      <c r="AD39" s="66">
        <v>0.57690489999999994</v>
      </c>
      <c r="AE39" s="66">
        <v>0.7033606</v>
      </c>
      <c r="AF39" s="66">
        <v>0.3546399999999999</v>
      </c>
      <c r="AG39" s="66">
        <v>0.63168449999999998</v>
      </c>
      <c r="AH39" s="66">
        <v>0.79884599999999995</v>
      </c>
      <c r="AI39" s="66">
        <v>0.64472630000000009</v>
      </c>
      <c r="AJ39" s="66">
        <f t="shared" si="5"/>
        <v>0.67580925185185192</v>
      </c>
      <c r="AK39" s="66"/>
      <c r="AL39" s="2">
        <v>0.34010000000000051</v>
      </c>
      <c r="AM39" s="2">
        <v>5.3428000000000004</v>
      </c>
      <c r="AN39" s="2">
        <v>0.91984680875000002</v>
      </c>
      <c r="AO39" s="2">
        <v>0.67580925185185192</v>
      </c>
      <c r="AP39" s="2">
        <v>0.34000000000000014</v>
      </c>
      <c r="AQ39" s="2">
        <v>0.34000000000000014</v>
      </c>
      <c r="AR39" s="2">
        <v>1.361104196530954</v>
      </c>
    </row>
    <row r="40" spans="11:44" x14ac:dyDescent="0.25">
      <c r="K40" s="2">
        <f t="shared" si="6"/>
        <v>0.35000000000000014</v>
      </c>
      <c r="L40" s="82">
        <f t="shared" si="3"/>
        <v>49.438861698333326</v>
      </c>
      <c r="M40" s="66">
        <f t="shared" si="0"/>
        <v>0.41983881341015172</v>
      </c>
      <c r="N40" s="66">
        <f t="shared" si="4"/>
        <v>38.200289577777795</v>
      </c>
      <c r="O40" s="66">
        <f t="shared" si="1"/>
        <v>0.15463896080497028</v>
      </c>
      <c r="Q40" s="66">
        <v>0.55322663333333333</v>
      </c>
      <c r="R40" s="66">
        <v>1.5614091999999999</v>
      </c>
      <c r="S40" s="66">
        <v>0.54352200000000006</v>
      </c>
      <c r="T40" s="66">
        <v>1.0373584000000002</v>
      </c>
      <c r="U40" s="66">
        <v>0.35828200000000004</v>
      </c>
      <c r="V40" s="66">
        <v>0.90287500000000009</v>
      </c>
      <c r="W40" s="66">
        <v>1.1900855766666667</v>
      </c>
      <c r="X40" s="66">
        <v>1.3002566600000001</v>
      </c>
      <c r="Y40" s="66">
        <f t="shared" si="7"/>
        <v>0.93087693375000002</v>
      </c>
      <c r="AA40" s="66">
        <v>0.72038835000000001</v>
      </c>
      <c r="AB40" s="66">
        <v>0.87664724999999999</v>
      </c>
      <c r="AC40" s="66">
        <v>0.71708020000000017</v>
      </c>
      <c r="AD40" s="66">
        <v>0.59670190000000001</v>
      </c>
      <c r="AE40" s="66">
        <v>0.67667359999999999</v>
      </c>
      <c r="AF40" s="66">
        <v>0.31214599999999998</v>
      </c>
      <c r="AG40" s="66">
        <v>0.67723049999999996</v>
      </c>
      <c r="AH40" s="66">
        <v>0.74936990000000003</v>
      </c>
      <c r="AI40" s="66">
        <v>0.59736063333333334</v>
      </c>
      <c r="AJ40" s="66">
        <f t="shared" si="5"/>
        <v>0.65817759259259256</v>
      </c>
      <c r="AK40" s="66"/>
      <c r="AL40" s="2">
        <v>0.35020000000000007</v>
      </c>
      <c r="AM40" s="2">
        <v>5.3529</v>
      </c>
      <c r="AN40" s="2">
        <v>0.93087693375000002</v>
      </c>
      <c r="AO40" s="2">
        <v>0.65817759259259256</v>
      </c>
      <c r="AP40" s="2">
        <v>0.35000000000000014</v>
      </c>
      <c r="AQ40" s="2">
        <v>0.35000000000000014</v>
      </c>
      <c r="AR40" s="2">
        <v>1.414324863420573</v>
      </c>
    </row>
    <row r="41" spans="11:44" x14ac:dyDescent="0.25">
      <c r="K41" s="2">
        <f t="shared" si="6"/>
        <v>0.36000000000000015</v>
      </c>
      <c r="L41" s="82">
        <f t="shared" si="3"/>
        <v>50.38216646541666</v>
      </c>
      <c r="M41" s="66">
        <f t="shared" si="0"/>
        <v>0.40743034712464976</v>
      </c>
      <c r="N41" s="66">
        <f t="shared" si="4"/>
        <v>38.852759718518534</v>
      </c>
      <c r="O41" s="66">
        <f t="shared" si="1"/>
        <v>0.13547703894946128</v>
      </c>
      <c r="Q41" s="66">
        <v>0.59924763333333342</v>
      </c>
      <c r="R41" s="66">
        <v>1.1632742</v>
      </c>
      <c r="S41" s="66">
        <v>0.47779633333333327</v>
      </c>
      <c r="T41" s="66">
        <v>1.0088084000000002</v>
      </c>
      <c r="U41" s="66">
        <v>0.40514100000000003</v>
      </c>
      <c r="V41" s="66">
        <v>1.0965750000000001</v>
      </c>
      <c r="W41" s="66">
        <v>1.2428689099999999</v>
      </c>
      <c r="X41" s="66">
        <v>1.55272666</v>
      </c>
      <c r="Y41" s="66">
        <f t="shared" si="7"/>
        <v>0.94330476708333333</v>
      </c>
      <c r="AA41" s="66">
        <v>0.62871485000000005</v>
      </c>
      <c r="AB41" s="66">
        <v>0.76017224999999999</v>
      </c>
      <c r="AC41" s="66">
        <v>0.70474353333333328</v>
      </c>
      <c r="AD41" s="66">
        <v>0.67452089999999998</v>
      </c>
      <c r="AE41" s="66">
        <v>0.64081060000000012</v>
      </c>
      <c r="AF41" s="66">
        <v>0.35659299999999994</v>
      </c>
      <c r="AG41" s="66">
        <v>0.83552649999999995</v>
      </c>
      <c r="AH41" s="66">
        <v>0.56597000000000008</v>
      </c>
      <c r="AI41" s="66">
        <v>0.70517963333333333</v>
      </c>
      <c r="AJ41" s="66">
        <f t="shared" si="5"/>
        <v>0.65247014074074083</v>
      </c>
      <c r="AK41" s="66"/>
      <c r="AL41" s="2">
        <v>0.36019999999999985</v>
      </c>
      <c r="AM41" s="2">
        <v>5.3628999999999998</v>
      </c>
      <c r="AN41" s="2">
        <v>0.94330476708333333</v>
      </c>
      <c r="AO41" s="2">
        <v>0.65247014074074083</v>
      </c>
      <c r="AP41" s="2">
        <v>0.36000000000000015</v>
      </c>
      <c r="AQ41" s="2">
        <v>0.36000000000000015</v>
      </c>
      <c r="AR41" s="2">
        <v>1.4457439631067435</v>
      </c>
    </row>
    <row r="42" spans="11:44" x14ac:dyDescent="0.25">
      <c r="K42" s="2">
        <f t="shared" si="6"/>
        <v>0.37000000000000016</v>
      </c>
      <c r="L42" s="82">
        <f t="shared" si="3"/>
        <v>51.310678690833328</v>
      </c>
      <c r="M42" s="66">
        <f t="shared" si="0"/>
        <v>0.42283957502423813</v>
      </c>
      <c r="N42" s="66">
        <f t="shared" si="4"/>
        <v>39.474752803703723</v>
      </c>
      <c r="O42" s="66">
        <f t="shared" si="1"/>
        <v>0.12553824418330359</v>
      </c>
      <c r="Q42" s="66">
        <v>0.64637863333333334</v>
      </c>
      <c r="R42" s="66">
        <v>1.2612192</v>
      </c>
      <c r="S42" s="66">
        <v>0.43835533333333337</v>
      </c>
      <c r="T42" s="66">
        <v>0.96786839999999996</v>
      </c>
      <c r="U42" s="66">
        <v>0.37355600000000005</v>
      </c>
      <c r="V42" s="66">
        <v>0.97381800000000007</v>
      </c>
      <c r="W42" s="66">
        <v>1.1649455766666668</v>
      </c>
      <c r="X42" s="66">
        <v>1.6019566600000001</v>
      </c>
      <c r="Y42" s="66">
        <f t="shared" si="7"/>
        <v>0.92851222541666667</v>
      </c>
      <c r="AA42" s="66">
        <v>0.60276885000000002</v>
      </c>
      <c r="AB42" s="66">
        <v>0.80576274999999997</v>
      </c>
      <c r="AC42" s="66">
        <v>0.6366048666666666</v>
      </c>
      <c r="AD42" s="66">
        <v>0.68634790000000001</v>
      </c>
      <c r="AE42" s="66">
        <v>0.66918160000000004</v>
      </c>
      <c r="AF42" s="66">
        <v>0.34292300000000003</v>
      </c>
      <c r="AG42" s="66">
        <v>0.59370350000000005</v>
      </c>
      <c r="AH42" s="66">
        <v>0.57315199999999999</v>
      </c>
      <c r="AI42" s="66">
        <v>0.68749329999999986</v>
      </c>
      <c r="AJ42" s="66">
        <f t="shared" si="5"/>
        <v>0.62199308518518515</v>
      </c>
      <c r="AK42" s="66"/>
      <c r="AL42" s="2">
        <v>0.37009999999999987</v>
      </c>
      <c r="AM42" s="2">
        <v>5.3727999999999998</v>
      </c>
      <c r="AN42" s="2">
        <v>0.92851222541666667</v>
      </c>
      <c r="AO42" s="2">
        <v>0.62199308518518515</v>
      </c>
      <c r="AP42" s="2">
        <v>0.37000000000000016</v>
      </c>
      <c r="AQ42" s="2">
        <v>0.37000000000000016</v>
      </c>
      <c r="AR42" s="2">
        <v>1.4928015238951122</v>
      </c>
    </row>
    <row r="43" spans="11:44" x14ac:dyDescent="0.25">
      <c r="K43" s="2">
        <f t="shared" si="6"/>
        <v>0.38000000000000017</v>
      </c>
      <c r="L43" s="82">
        <f t="shared" si="3"/>
        <v>52.220887166249994</v>
      </c>
      <c r="M43" s="66">
        <f t="shared" si="0"/>
        <v>0.41910447132683437</v>
      </c>
      <c r="N43" s="66">
        <f t="shared" si="4"/>
        <v>40.124999314814836</v>
      </c>
      <c r="O43" s="66">
        <f t="shared" si="1"/>
        <v>0.17018652894068637</v>
      </c>
      <c r="Q43" s="66">
        <v>0.57077263333333328</v>
      </c>
      <c r="R43" s="66">
        <v>1.2958591999999998</v>
      </c>
      <c r="S43" s="66">
        <v>0.39467133333333332</v>
      </c>
      <c r="T43" s="66">
        <v>0.95727840000000008</v>
      </c>
      <c r="U43" s="66">
        <v>0.41963100000000003</v>
      </c>
      <c r="V43" s="66">
        <v>0.89223300000000005</v>
      </c>
      <c r="W43" s="66">
        <v>1.2674122433333332</v>
      </c>
      <c r="X43" s="66">
        <v>1.4838099933333331</v>
      </c>
      <c r="Y43" s="66">
        <f t="shared" si="7"/>
        <v>0.9102084754166665</v>
      </c>
      <c r="AA43" s="66">
        <v>0.63212484999999996</v>
      </c>
      <c r="AB43" s="66">
        <v>0.81079374999999998</v>
      </c>
      <c r="AC43" s="66">
        <v>0.56221120000000002</v>
      </c>
      <c r="AD43" s="66">
        <v>0.57387589999999999</v>
      </c>
      <c r="AE43" s="66">
        <v>0.69264860000000006</v>
      </c>
      <c r="AF43" s="66">
        <v>0.33117799999999997</v>
      </c>
      <c r="AG43" s="66">
        <v>0.61054350000000002</v>
      </c>
      <c r="AH43" s="66">
        <v>0.94108049999999999</v>
      </c>
      <c r="AI43" s="66">
        <v>0.69776229999999984</v>
      </c>
      <c r="AJ43" s="66">
        <f t="shared" si="5"/>
        <v>0.6502465111111112</v>
      </c>
      <c r="AK43" s="66"/>
      <c r="AL43" s="2">
        <v>0.38030000000000008</v>
      </c>
      <c r="AM43" s="2">
        <v>5.383</v>
      </c>
      <c r="AN43" s="2">
        <v>0.9102084754166665</v>
      </c>
      <c r="AO43" s="2">
        <v>0.6502465111111112</v>
      </c>
      <c r="AP43" s="2">
        <v>0.38000000000000017</v>
      </c>
      <c r="AQ43" s="2">
        <v>0.38000000000000017</v>
      </c>
      <c r="AR43" s="2">
        <v>1.3997898640953017</v>
      </c>
    </row>
    <row r="44" spans="11:44" x14ac:dyDescent="0.25">
      <c r="K44" s="2">
        <f t="shared" si="6"/>
        <v>0.39000000000000018</v>
      </c>
      <c r="L44" s="82">
        <f t="shared" si="3"/>
        <v>53.101825391666658</v>
      </c>
      <c r="M44" s="66">
        <f t="shared" si="0"/>
        <v>0.36262988883160846</v>
      </c>
      <c r="N44" s="66">
        <f t="shared" si="4"/>
        <v>40.797226592592615</v>
      </c>
      <c r="O44" s="66">
        <f t="shared" si="1"/>
        <v>0.18031209113222224</v>
      </c>
      <c r="Q44" s="66">
        <v>0.50762896666666668</v>
      </c>
      <c r="R44" s="66">
        <v>0.97594920000000007</v>
      </c>
      <c r="S44" s="66">
        <v>0.52930699999999997</v>
      </c>
      <c r="T44" s="66">
        <v>1.0883184000000001</v>
      </c>
      <c r="U44" s="66">
        <v>0.38648500000000002</v>
      </c>
      <c r="V44" s="66">
        <v>1.0344149999999999</v>
      </c>
      <c r="W44" s="66">
        <v>1.1111422433333333</v>
      </c>
      <c r="X44" s="66">
        <v>1.4142599933333333</v>
      </c>
      <c r="Y44" s="66">
        <f t="shared" si="7"/>
        <v>0.88093822541666666</v>
      </c>
      <c r="AA44" s="66">
        <v>0.69055285</v>
      </c>
      <c r="AB44" s="66">
        <v>0.90636375000000002</v>
      </c>
      <c r="AC44" s="66">
        <v>0.58590720000000007</v>
      </c>
      <c r="AD44" s="66">
        <v>0.63513389999999992</v>
      </c>
      <c r="AE44" s="66">
        <v>0.67064060000000003</v>
      </c>
      <c r="AF44" s="66">
        <v>0.337256</v>
      </c>
      <c r="AG44" s="66">
        <v>0.61428249999999995</v>
      </c>
      <c r="AH44" s="66">
        <v>0.95548339999999998</v>
      </c>
      <c r="AI44" s="66">
        <v>0.65442529999999999</v>
      </c>
      <c r="AJ44" s="66">
        <f t="shared" si="5"/>
        <v>0.6722272777777778</v>
      </c>
      <c r="AK44" s="66"/>
      <c r="AL44" s="2">
        <v>0.3902000000000001</v>
      </c>
      <c r="AM44" s="2">
        <v>5.3929</v>
      </c>
      <c r="AN44" s="2">
        <v>0.88093822541666666</v>
      </c>
      <c r="AO44" s="2">
        <v>0.6722272777777778</v>
      </c>
      <c r="AP44" s="2">
        <v>0.39000000000000018</v>
      </c>
      <c r="AQ44" s="2">
        <v>0.39000000000000018</v>
      </c>
      <c r="AR44" s="2">
        <v>1.3104767606706429</v>
      </c>
    </row>
    <row r="45" spans="11:44" x14ac:dyDescent="0.25">
      <c r="K45" s="2">
        <f t="shared" si="6"/>
        <v>0.40000000000000019</v>
      </c>
      <c r="L45" s="82">
        <f t="shared" si="3"/>
        <v>54.013184492083326</v>
      </c>
      <c r="M45" s="66">
        <f t="shared" si="0"/>
        <v>0.35746832507076581</v>
      </c>
      <c r="N45" s="66">
        <f t="shared" si="4"/>
        <v>41.417250000000024</v>
      </c>
      <c r="O45" s="66">
        <f t="shared" si="1"/>
        <v>0.12246775262873145</v>
      </c>
      <c r="Q45" s="66">
        <v>0.57983363333333338</v>
      </c>
      <c r="R45" s="66">
        <v>1.1943842</v>
      </c>
      <c r="S45" s="66">
        <v>0.51660366666666657</v>
      </c>
      <c r="T45" s="66">
        <v>1.0362884000000001</v>
      </c>
      <c r="U45" s="66">
        <v>0.46080500000000002</v>
      </c>
      <c r="V45" s="66">
        <v>0.93216900000000003</v>
      </c>
      <c r="W45" s="66">
        <v>1.1276022433333333</v>
      </c>
      <c r="X45" s="66">
        <v>1.4431866600000001</v>
      </c>
      <c r="Y45" s="66">
        <f t="shared" si="7"/>
        <v>0.91135910041666679</v>
      </c>
      <c r="AA45" s="66">
        <v>0.59013484999999999</v>
      </c>
      <c r="AB45" s="66">
        <v>0.79851324999999995</v>
      </c>
      <c r="AC45" s="66">
        <v>0.65973753333333329</v>
      </c>
      <c r="AD45" s="66">
        <v>0.63463989999999992</v>
      </c>
      <c r="AE45" s="66">
        <v>0.65647860000000002</v>
      </c>
      <c r="AF45" s="66">
        <v>0.34501299999999996</v>
      </c>
      <c r="AG45" s="66">
        <v>0.57748749999999993</v>
      </c>
      <c r="AH45" s="66">
        <v>0.70165040000000001</v>
      </c>
      <c r="AI45" s="66">
        <v>0.61655563333333341</v>
      </c>
      <c r="AJ45" s="66">
        <f t="shared" si="5"/>
        <v>0.62002340740740736</v>
      </c>
      <c r="AK45" s="66"/>
      <c r="AL45" s="2">
        <v>0.40050000000000008</v>
      </c>
      <c r="AM45" s="2">
        <v>5.4032</v>
      </c>
      <c r="AN45" s="2">
        <v>0.91135910041666679</v>
      </c>
      <c r="AO45" s="2">
        <v>0.62002340740740736</v>
      </c>
      <c r="AP45" s="2">
        <v>0.40000000000000019</v>
      </c>
      <c r="AQ45" s="2">
        <v>0.40000000000000019</v>
      </c>
      <c r="AR45" s="2">
        <v>1.4698785393078353</v>
      </c>
    </row>
    <row r="46" spans="11:44" x14ac:dyDescent="0.25">
      <c r="K46" s="2">
        <f t="shared" si="6"/>
        <v>0.4100000000000002</v>
      </c>
      <c r="L46" s="82">
        <f t="shared" si="3"/>
        <v>54.961074759166657</v>
      </c>
      <c r="M46" s="66">
        <f t="shared" si="0"/>
        <v>0.37895074070776191</v>
      </c>
      <c r="N46" s="66">
        <f t="shared" si="4"/>
        <v>42.07272443703706</v>
      </c>
      <c r="O46" s="66">
        <f t="shared" si="1"/>
        <v>0.15124609308783019</v>
      </c>
      <c r="Q46" s="66">
        <v>0.59436230000000001</v>
      </c>
      <c r="R46" s="66">
        <v>1.1712892000000001</v>
      </c>
      <c r="S46" s="66">
        <v>0.47370866666666661</v>
      </c>
      <c r="T46" s="66">
        <v>1.0696284</v>
      </c>
      <c r="U46" s="66">
        <v>0.4423430000000001</v>
      </c>
      <c r="V46" s="66">
        <v>1.2500249999999999</v>
      </c>
      <c r="W46" s="66">
        <v>1.2256255766666666</v>
      </c>
      <c r="X46" s="66">
        <v>1.3561399933333333</v>
      </c>
      <c r="Y46" s="66">
        <f t="shared" si="7"/>
        <v>0.94789026708333335</v>
      </c>
      <c r="AA46" s="66">
        <v>0.66794585000000006</v>
      </c>
      <c r="AB46" s="66">
        <v>0.93067725000000012</v>
      </c>
      <c r="AC46" s="66">
        <v>0.62302053333333329</v>
      </c>
      <c r="AD46" s="66">
        <v>0.62015489999999995</v>
      </c>
      <c r="AE46" s="66">
        <v>0.64060859999999997</v>
      </c>
      <c r="AF46" s="66">
        <v>0.35022800000000004</v>
      </c>
      <c r="AG46" s="66">
        <v>0.68970149999999997</v>
      </c>
      <c r="AH46" s="66">
        <v>0.75197000000000003</v>
      </c>
      <c r="AI46" s="66">
        <v>0.6249633</v>
      </c>
      <c r="AJ46" s="66">
        <f t="shared" si="5"/>
        <v>0.65547443703703712</v>
      </c>
      <c r="AK46" s="66"/>
      <c r="AL46" s="2">
        <v>0.41019999999999968</v>
      </c>
      <c r="AM46" s="2">
        <v>5.4128999999999996</v>
      </c>
      <c r="AN46" s="2">
        <v>0.94789026708333335</v>
      </c>
      <c r="AO46" s="2">
        <v>0.65547443703703712</v>
      </c>
      <c r="AP46" s="2">
        <v>0.4100000000000002</v>
      </c>
      <c r="AQ46" s="2">
        <v>0.4100000000000002</v>
      </c>
      <c r="AR46" s="2">
        <v>1.4461132479370411</v>
      </c>
    </row>
    <row r="47" spans="11:44" x14ac:dyDescent="0.25">
      <c r="K47" s="2">
        <f t="shared" si="6"/>
        <v>0.42000000000000021</v>
      </c>
      <c r="L47" s="82">
        <f t="shared" si="3"/>
        <v>55.874719067916658</v>
      </c>
      <c r="M47" s="66">
        <f t="shared" si="0"/>
        <v>0.45917108687159769</v>
      </c>
      <c r="N47" s="66">
        <f t="shared" si="4"/>
        <v>42.684869670370396</v>
      </c>
      <c r="O47" s="66">
        <f t="shared" si="1"/>
        <v>0.11471256088115439</v>
      </c>
      <c r="Q47" s="66">
        <v>0.55696630000000003</v>
      </c>
      <c r="R47" s="66">
        <v>1.4169242</v>
      </c>
      <c r="S47" s="66">
        <v>0.36908966666666665</v>
      </c>
      <c r="T47" s="66">
        <v>1.0001983999999999</v>
      </c>
      <c r="U47" s="66">
        <v>0.35127199999999997</v>
      </c>
      <c r="V47" s="66">
        <v>0.87858500000000006</v>
      </c>
      <c r="W47" s="66">
        <v>1.1936355766666664</v>
      </c>
      <c r="X47" s="66">
        <v>1.5424833266666669</v>
      </c>
      <c r="Y47" s="66">
        <f t="shared" si="7"/>
        <v>0.91364430875000002</v>
      </c>
      <c r="AA47" s="66">
        <v>0.59188384999999999</v>
      </c>
      <c r="AB47" s="66">
        <v>0.72839575000000001</v>
      </c>
      <c r="AC47" s="66">
        <v>0.62551753333333338</v>
      </c>
      <c r="AD47" s="66">
        <v>0.53133790000000003</v>
      </c>
      <c r="AE47" s="66">
        <v>0.65525159999999993</v>
      </c>
      <c r="AF47" s="66">
        <v>0.35794100000000001</v>
      </c>
      <c r="AG47" s="66">
        <v>0.61048150000000001</v>
      </c>
      <c r="AH47" s="66">
        <v>0.728657</v>
      </c>
      <c r="AI47" s="66">
        <v>0.67984096666666649</v>
      </c>
      <c r="AJ47" s="66">
        <f t="shared" si="5"/>
        <v>0.61214523333333337</v>
      </c>
      <c r="AK47" s="66"/>
      <c r="AL47" s="2">
        <v>0.4200999999999997</v>
      </c>
      <c r="AM47" s="2">
        <v>5.4227999999999996</v>
      </c>
      <c r="AN47" s="2">
        <v>0.91364430875000002</v>
      </c>
      <c r="AO47" s="2">
        <v>0.61214523333333337</v>
      </c>
      <c r="AP47" s="2">
        <v>0.42000000000000021</v>
      </c>
      <c r="AQ47" s="2">
        <v>0.42000000000000021</v>
      </c>
      <c r="AR47" s="2">
        <v>1.4925286663998092</v>
      </c>
    </row>
    <row r="48" spans="11:44" x14ac:dyDescent="0.25">
      <c r="K48" s="2">
        <f t="shared" si="6"/>
        <v>0.43000000000000022</v>
      </c>
      <c r="L48" s="82">
        <f t="shared" si="3"/>
        <v>56.777313459999988</v>
      </c>
      <c r="M48" s="66">
        <f t="shared" si="0"/>
        <v>0.43890809223111676</v>
      </c>
      <c r="N48" s="66">
        <f t="shared" si="4"/>
        <v>43.298017959259283</v>
      </c>
      <c r="O48" s="66">
        <f t="shared" si="1"/>
        <v>0.13398783998403874</v>
      </c>
      <c r="Q48" s="66">
        <v>0.47125696666666667</v>
      </c>
      <c r="R48" s="66">
        <v>1.3519842</v>
      </c>
      <c r="S48" s="66">
        <v>0.384494</v>
      </c>
      <c r="T48" s="66">
        <v>1.0288084</v>
      </c>
      <c r="U48" s="66">
        <v>0.36688100000000001</v>
      </c>
      <c r="V48" s="66">
        <v>1.0019850000000001</v>
      </c>
      <c r="W48" s="66">
        <v>1.1478655766666668</v>
      </c>
      <c r="X48" s="66">
        <v>1.4674799933333336</v>
      </c>
      <c r="Y48" s="66">
        <f t="shared" si="7"/>
        <v>0.90259439208333347</v>
      </c>
      <c r="AA48" s="66">
        <v>0.6490788500000001</v>
      </c>
      <c r="AB48" s="66">
        <v>0.81993125000000011</v>
      </c>
      <c r="AC48" s="66">
        <v>0.57218086666666668</v>
      </c>
      <c r="AD48" s="66">
        <v>0.6527579</v>
      </c>
      <c r="AE48" s="66">
        <v>0.63695960000000007</v>
      </c>
      <c r="AF48" s="66">
        <v>0.34123500000000001</v>
      </c>
      <c r="AG48" s="66">
        <v>0.51642650000000001</v>
      </c>
      <c r="AH48" s="66">
        <v>0.60524699999999998</v>
      </c>
      <c r="AI48" s="66">
        <v>0.7245176333333333</v>
      </c>
      <c r="AJ48" s="66">
        <f t="shared" si="5"/>
        <v>0.61314828888888895</v>
      </c>
      <c r="AK48" s="66"/>
      <c r="AL48" s="2">
        <v>0.43020000000000014</v>
      </c>
      <c r="AM48" s="2">
        <v>5.4329000000000001</v>
      </c>
      <c r="AN48" s="2">
        <v>0.90259439208333347</v>
      </c>
      <c r="AO48" s="2">
        <v>0.61314828888888895</v>
      </c>
      <c r="AP48" s="2">
        <v>0.43000000000000022</v>
      </c>
      <c r="AQ48" s="2">
        <v>0.43000000000000022</v>
      </c>
      <c r="AR48" s="2">
        <v>1.4720654178436372</v>
      </c>
    </row>
    <row r="49" spans="11:44" x14ac:dyDescent="0.25">
      <c r="K49" s="2">
        <f t="shared" si="6"/>
        <v>0.44000000000000022</v>
      </c>
      <c r="L49" s="82">
        <f t="shared" si="3"/>
        <v>57.728277185416651</v>
      </c>
      <c r="M49" s="66">
        <f t="shared" si="0"/>
        <v>0.42274068075711718</v>
      </c>
      <c r="N49" s="66">
        <f t="shared" si="4"/>
        <v>43.957334814814836</v>
      </c>
      <c r="O49" s="66">
        <f t="shared" si="1"/>
        <v>0.17023869618491289</v>
      </c>
      <c r="Q49" s="66">
        <v>0.59014963333333337</v>
      </c>
      <c r="R49" s="66">
        <v>1.0198492000000001</v>
      </c>
      <c r="S49" s="66">
        <v>0.46500699999999995</v>
      </c>
      <c r="T49" s="66">
        <v>1.0310584</v>
      </c>
      <c r="U49" s="66">
        <v>0.41165500000000005</v>
      </c>
      <c r="V49" s="66">
        <v>1.2288049999999999</v>
      </c>
      <c r="W49" s="66">
        <v>1.2800455766666667</v>
      </c>
      <c r="X49" s="66">
        <v>1.5811399933333332</v>
      </c>
      <c r="Y49" s="66">
        <f t="shared" si="7"/>
        <v>0.95096372541666674</v>
      </c>
      <c r="AA49" s="66">
        <v>0.71822585000000005</v>
      </c>
      <c r="AB49" s="66">
        <v>0.75089525000000001</v>
      </c>
      <c r="AC49" s="66">
        <v>0.58549053333333334</v>
      </c>
      <c r="AD49" s="66">
        <v>0.49611489999999997</v>
      </c>
      <c r="AE49" s="66">
        <v>0.67021960000000003</v>
      </c>
      <c r="AF49" s="66">
        <v>0.34042299999999998</v>
      </c>
      <c r="AG49" s="66">
        <v>0.78508449999999996</v>
      </c>
      <c r="AH49" s="66">
        <v>0.92439109999999991</v>
      </c>
      <c r="AI49" s="66">
        <v>0.66300696666666659</v>
      </c>
      <c r="AJ49" s="66">
        <f t="shared" si="5"/>
        <v>0.65931685555555553</v>
      </c>
      <c r="AK49" s="66"/>
      <c r="AL49" s="2">
        <v>0.44029999999999969</v>
      </c>
      <c r="AM49" s="2">
        <v>5.4429999999999996</v>
      </c>
      <c r="AN49" s="2">
        <v>0.95096372541666674</v>
      </c>
      <c r="AO49" s="2">
        <v>0.65931685555555553</v>
      </c>
      <c r="AP49" s="2">
        <v>0.44000000000000022</v>
      </c>
      <c r="AQ49" s="2">
        <v>0.44000000000000022</v>
      </c>
      <c r="AR49" s="2">
        <v>1.4423470557496407</v>
      </c>
    </row>
    <row r="50" spans="11:44" x14ac:dyDescent="0.25">
      <c r="K50" s="2">
        <f t="shared" si="6"/>
        <v>0.45000000000000023</v>
      </c>
      <c r="L50" s="82">
        <f t="shared" si="3"/>
        <v>58.622052369166653</v>
      </c>
      <c r="M50" s="66">
        <f t="shared" si="0"/>
        <v>0.37262298700699514</v>
      </c>
      <c r="N50" s="66">
        <f t="shared" si="4"/>
        <v>44.595347400000023</v>
      </c>
      <c r="O50" s="66">
        <f t="shared" si="1"/>
        <v>0.14858664078741635</v>
      </c>
      <c r="Q50" s="66">
        <v>0.60998396666666665</v>
      </c>
      <c r="R50" s="66">
        <v>1.1035391999999999</v>
      </c>
      <c r="S50" s="66">
        <v>0.45850733333333332</v>
      </c>
      <c r="T50" s="66">
        <v>0.98325840000000009</v>
      </c>
      <c r="U50" s="66">
        <v>0.35805200000000004</v>
      </c>
      <c r="V50" s="66">
        <v>1.1004350000000001</v>
      </c>
      <c r="W50" s="66">
        <v>1.1271155766666665</v>
      </c>
      <c r="X50" s="66">
        <v>1.4093099933333331</v>
      </c>
      <c r="Y50" s="66">
        <f t="shared" si="7"/>
        <v>0.89377518374999998</v>
      </c>
      <c r="AA50" s="66">
        <v>0.65085185000000001</v>
      </c>
      <c r="AB50" s="66">
        <v>0.71569424999999998</v>
      </c>
      <c r="AC50" s="66">
        <v>0.65084353333333345</v>
      </c>
      <c r="AD50" s="66">
        <v>0.59312490000000007</v>
      </c>
      <c r="AE50" s="66">
        <v>0.63302860000000005</v>
      </c>
      <c r="AF50" s="66">
        <v>0.32417299999999993</v>
      </c>
      <c r="AG50" s="66">
        <v>0.83730850000000001</v>
      </c>
      <c r="AH50" s="66">
        <v>0.78716500000000011</v>
      </c>
      <c r="AI50" s="66">
        <v>0.54992363333333338</v>
      </c>
      <c r="AJ50" s="66">
        <f t="shared" si="5"/>
        <v>0.63801258518518511</v>
      </c>
      <c r="AK50" s="66"/>
      <c r="AL50" s="2">
        <v>0.45019999999999971</v>
      </c>
      <c r="AM50" s="2">
        <v>5.4528999999999996</v>
      </c>
      <c r="AN50" s="2">
        <v>0.89377518374999998</v>
      </c>
      <c r="AO50" s="2">
        <v>0.63801258518518511</v>
      </c>
      <c r="AP50" s="2">
        <v>0.45000000000000023</v>
      </c>
      <c r="AQ50" s="2">
        <v>0.45000000000000023</v>
      </c>
      <c r="AR50" s="2">
        <v>1.4008739082953654</v>
      </c>
    </row>
    <row r="51" spans="11:44" x14ac:dyDescent="0.25">
      <c r="K51" s="2">
        <f t="shared" si="6"/>
        <v>0.46000000000000024</v>
      </c>
      <c r="L51" s="82">
        <f t="shared" si="3"/>
        <v>59.478479386249987</v>
      </c>
      <c r="M51" s="66">
        <f t="shared" si="0"/>
        <v>0.36094716174636093</v>
      </c>
      <c r="N51" s="66">
        <f t="shared" si="4"/>
        <v>45.226550411111134</v>
      </c>
      <c r="O51" s="66">
        <f t="shared" si="1"/>
        <v>0.14246748474069512</v>
      </c>
      <c r="Q51" s="66">
        <v>0.56593629999999995</v>
      </c>
      <c r="R51" s="66">
        <v>1.0336031999999999</v>
      </c>
      <c r="S51" s="66">
        <v>0.46176733333333336</v>
      </c>
      <c r="T51" s="66">
        <v>1.0324784</v>
      </c>
      <c r="U51" s="66">
        <v>0.36646700000000004</v>
      </c>
      <c r="V51" s="66">
        <v>0.90725500000000014</v>
      </c>
      <c r="W51" s="66">
        <v>1.0554789100000002</v>
      </c>
      <c r="X51" s="66">
        <v>1.4284299933333333</v>
      </c>
      <c r="Y51" s="66">
        <f t="shared" si="7"/>
        <v>0.85642701708333324</v>
      </c>
      <c r="AA51" s="66">
        <v>0.72247335000000001</v>
      </c>
      <c r="AB51" s="66">
        <v>0.75905225000000009</v>
      </c>
      <c r="AC51" s="66">
        <v>0.62959853333333338</v>
      </c>
      <c r="AD51" s="66">
        <v>0.63061990000000001</v>
      </c>
      <c r="AE51" s="66">
        <v>0.65214360000000005</v>
      </c>
      <c r="AF51" s="66">
        <v>0.33754600000000001</v>
      </c>
      <c r="AG51" s="66">
        <v>0.7638855</v>
      </c>
      <c r="AH51" s="66">
        <v>0.46933800000000003</v>
      </c>
      <c r="AI51" s="66">
        <v>0.71616996666666666</v>
      </c>
      <c r="AJ51" s="66">
        <f t="shared" si="5"/>
        <v>0.63120301111111121</v>
      </c>
      <c r="AK51" s="66"/>
      <c r="AL51" s="2">
        <v>0.46009999999999973</v>
      </c>
      <c r="AM51" s="2">
        <v>5.4627999999999997</v>
      </c>
      <c r="AN51" s="2">
        <v>0.85642701708333324</v>
      </c>
      <c r="AO51" s="2">
        <v>0.63120301111111121</v>
      </c>
      <c r="AP51" s="2">
        <v>0.46000000000000024</v>
      </c>
      <c r="AQ51" s="2">
        <v>0.46000000000000024</v>
      </c>
      <c r="AR51" s="2">
        <v>1.3568170652034099</v>
      </c>
    </row>
    <row r="52" spans="11:44" x14ac:dyDescent="0.25">
      <c r="K52" s="2">
        <f t="shared" si="6"/>
        <v>0.47000000000000025</v>
      </c>
      <c r="L52" s="82">
        <f t="shared" si="3"/>
        <v>60.431738111666654</v>
      </c>
      <c r="M52" s="66">
        <f t="shared" si="0"/>
        <v>0.42197622660178552</v>
      </c>
      <c r="N52" s="66">
        <f t="shared" si="4"/>
        <v>45.851936792592618</v>
      </c>
      <c r="O52" s="66">
        <f t="shared" si="1"/>
        <v>0.12588147226973526</v>
      </c>
      <c r="Q52" s="66">
        <v>0.70425563333333341</v>
      </c>
      <c r="R52" s="66">
        <v>1.2263492</v>
      </c>
      <c r="S52" s="66">
        <v>0.43874533333333332</v>
      </c>
      <c r="T52" s="66">
        <v>1.0259984</v>
      </c>
      <c r="U52" s="66">
        <v>0.36545400000000006</v>
      </c>
      <c r="V52" s="66">
        <v>1.009415</v>
      </c>
      <c r="W52" s="66">
        <v>1.2855089100000001</v>
      </c>
      <c r="X52" s="66">
        <v>1.5703433266666667</v>
      </c>
      <c r="Y52" s="66">
        <f t="shared" si="7"/>
        <v>0.95325872541666667</v>
      </c>
      <c r="AA52" s="66">
        <v>0.59771185000000004</v>
      </c>
      <c r="AB52" s="66">
        <v>0.69579374999999999</v>
      </c>
      <c r="AC52" s="66">
        <v>0.64911019999999997</v>
      </c>
      <c r="AD52" s="66">
        <v>0.54915290000000005</v>
      </c>
      <c r="AE52" s="66">
        <v>0.66657460000000002</v>
      </c>
      <c r="AF52" s="66">
        <v>0.3443469999999999</v>
      </c>
      <c r="AG52" s="66">
        <v>0.72399349999999996</v>
      </c>
      <c r="AH52" s="66">
        <v>0.78110000000000002</v>
      </c>
      <c r="AI52" s="66">
        <v>0.62069363333333338</v>
      </c>
      <c r="AJ52" s="66">
        <f t="shared" si="5"/>
        <v>0.62538638148148151</v>
      </c>
      <c r="AK52" s="66"/>
      <c r="AL52" s="2">
        <v>0.47020000000000017</v>
      </c>
      <c r="AM52" s="2">
        <v>5.4729000000000001</v>
      </c>
      <c r="AN52" s="2">
        <v>0.95325872541666667</v>
      </c>
      <c r="AO52" s="2">
        <v>0.62538638148148151</v>
      </c>
      <c r="AP52" s="2">
        <v>0.47000000000000025</v>
      </c>
      <c r="AQ52" s="2">
        <v>0.47000000000000025</v>
      </c>
      <c r="AR52" s="2">
        <v>1.524271640131476</v>
      </c>
    </row>
    <row r="53" spans="11:44" x14ac:dyDescent="0.25">
      <c r="K53" s="2">
        <f t="shared" si="6"/>
        <v>0.48000000000000026</v>
      </c>
      <c r="L53" s="82">
        <f t="shared" si="3"/>
        <v>61.286663545416651</v>
      </c>
      <c r="M53" s="66">
        <f t="shared" si="0"/>
        <v>0.42480762560091079</v>
      </c>
      <c r="N53" s="66">
        <f t="shared" si="4"/>
        <v>46.470822766666693</v>
      </c>
      <c r="O53" s="66">
        <f t="shared" si="1"/>
        <v>0.1367678245363525</v>
      </c>
      <c r="Q53" s="66">
        <v>0.49925130000000001</v>
      </c>
      <c r="R53" s="66">
        <v>1.1787142000000002</v>
      </c>
      <c r="S53" s="66">
        <v>0.35945033333333337</v>
      </c>
      <c r="T53" s="66">
        <v>0.82447039999999994</v>
      </c>
      <c r="U53" s="66">
        <v>0.36015100000000005</v>
      </c>
      <c r="V53" s="66">
        <v>0.92158399999999996</v>
      </c>
      <c r="W53" s="66">
        <v>1.1894789100000001</v>
      </c>
      <c r="X53" s="66">
        <v>1.5063033266666668</v>
      </c>
      <c r="Y53" s="66">
        <f t="shared" si="7"/>
        <v>0.85492543375000007</v>
      </c>
      <c r="AA53" s="66">
        <v>0.60613935000000008</v>
      </c>
      <c r="AB53" s="66">
        <v>0.73692825000000006</v>
      </c>
      <c r="AC53" s="66">
        <v>0.60189353333333329</v>
      </c>
      <c r="AD53" s="66">
        <v>0.58633590000000002</v>
      </c>
      <c r="AE53" s="66">
        <v>0.64786060000000001</v>
      </c>
      <c r="AF53" s="66">
        <v>0.35094799999999998</v>
      </c>
      <c r="AG53" s="66">
        <v>0.85728049999999989</v>
      </c>
      <c r="AH53" s="66">
        <v>0.55120700000000011</v>
      </c>
      <c r="AI53" s="66">
        <v>0.63138063333333327</v>
      </c>
      <c r="AJ53" s="66">
        <f t="shared" si="5"/>
        <v>0.61888597407407397</v>
      </c>
      <c r="AK53" s="66"/>
      <c r="AL53" s="2">
        <v>0.48040000000000038</v>
      </c>
      <c r="AM53" s="2">
        <v>5.4831000000000003</v>
      </c>
      <c r="AN53" s="2">
        <v>0.85492543375000007</v>
      </c>
      <c r="AO53" s="2">
        <v>0.61888597407407397</v>
      </c>
      <c r="AP53" s="2">
        <v>0.48000000000000026</v>
      </c>
      <c r="AQ53" s="2">
        <v>0.48000000000000026</v>
      </c>
      <c r="AR53" s="2">
        <v>1.3813941009554609</v>
      </c>
    </row>
    <row r="54" spans="11:44" x14ac:dyDescent="0.25">
      <c r="K54" s="2">
        <f t="shared" si="6"/>
        <v>0.49000000000000027</v>
      </c>
      <c r="L54" s="82">
        <f t="shared" si="3"/>
        <v>62.215544812499985</v>
      </c>
      <c r="M54" s="66">
        <f t="shared" si="0"/>
        <v>0.46125220996934863</v>
      </c>
      <c r="N54" s="66">
        <f t="shared" si="4"/>
        <v>47.078929625925952</v>
      </c>
      <c r="O54" s="66">
        <f t="shared" si="1"/>
        <v>0.1000827547256366</v>
      </c>
      <c r="Q54" s="66">
        <v>0.52939996666666667</v>
      </c>
      <c r="R54" s="66">
        <v>1.6427541999999999</v>
      </c>
      <c r="S54" s="66">
        <v>0.50801766666666659</v>
      </c>
      <c r="T54" s="66">
        <v>0.78814640000000002</v>
      </c>
      <c r="U54" s="66">
        <v>0.40350400000000003</v>
      </c>
      <c r="V54" s="66">
        <v>0.94025899999999996</v>
      </c>
      <c r="W54" s="66">
        <v>1.14025891</v>
      </c>
      <c r="X54" s="66">
        <v>1.4787099933333334</v>
      </c>
      <c r="Y54" s="66">
        <f t="shared" si="7"/>
        <v>0.9288812670833333</v>
      </c>
      <c r="AA54" s="66">
        <v>0.62815434999999997</v>
      </c>
      <c r="AB54" s="66">
        <v>0.74868774999999999</v>
      </c>
      <c r="AC54" s="66">
        <v>0.63589819999999997</v>
      </c>
      <c r="AD54" s="66">
        <v>0.62366189999999999</v>
      </c>
      <c r="AE54" s="66">
        <v>0.63468760000000002</v>
      </c>
      <c r="AF54" s="66">
        <v>0.36779599999999996</v>
      </c>
      <c r="AG54" s="66">
        <v>0.60364450000000003</v>
      </c>
      <c r="AH54" s="66">
        <v>0.62893480000000002</v>
      </c>
      <c r="AI54" s="66">
        <v>0.60149663333333336</v>
      </c>
      <c r="AJ54" s="66">
        <f t="shared" si="5"/>
        <v>0.60810685925925911</v>
      </c>
      <c r="AK54" s="66"/>
      <c r="AL54" s="2">
        <v>0.49019999999999975</v>
      </c>
      <c r="AM54" s="2">
        <v>5.4928999999999997</v>
      </c>
      <c r="AN54" s="2">
        <v>0.9288812670833333</v>
      </c>
      <c r="AO54" s="2">
        <v>0.60810685925925911</v>
      </c>
      <c r="AP54" s="2">
        <v>0.49000000000000027</v>
      </c>
      <c r="AQ54" s="2">
        <v>0.49000000000000027</v>
      </c>
      <c r="AR54" s="2">
        <v>1.5274967761666307</v>
      </c>
    </row>
    <row r="55" spans="11:44" x14ac:dyDescent="0.25">
      <c r="K55" s="2">
        <f t="shared" si="6"/>
        <v>0.50000000000000022</v>
      </c>
      <c r="L55" s="82">
        <f t="shared" si="3"/>
        <v>63.065546037916654</v>
      </c>
      <c r="M55" s="66">
        <f t="shared" si="0"/>
        <v>0.38022531671295923</v>
      </c>
      <c r="N55" s="66">
        <f t="shared" si="4"/>
        <v>47.66440008148151</v>
      </c>
      <c r="O55" s="66">
        <f t="shared" si="1"/>
        <v>0.15460395354743908</v>
      </c>
      <c r="Q55" s="66">
        <v>0.52046029999999999</v>
      </c>
      <c r="R55" s="66">
        <v>1.1789242</v>
      </c>
      <c r="S55" s="66">
        <v>0.44062900000000005</v>
      </c>
      <c r="T55" s="66">
        <v>0.9323184000000001</v>
      </c>
      <c r="U55" s="66">
        <v>0.38098599999999999</v>
      </c>
      <c r="V55" s="66">
        <v>0.81500499999999998</v>
      </c>
      <c r="W55" s="66">
        <v>1.1018309100000001</v>
      </c>
      <c r="X55" s="66">
        <v>1.4298559933333332</v>
      </c>
      <c r="Y55" s="66">
        <f t="shared" si="7"/>
        <v>0.85000122541666667</v>
      </c>
      <c r="AA55" s="66">
        <v>0.54344685000000004</v>
      </c>
      <c r="AB55" s="66">
        <v>0.7513787500000001</v>
      </c>
      <c r="AC55" s="66">
        <v>0.65897486666666671</v>
      </c>
      <c r="AD55" s="66">
        <v>0.59559189999999995</v>
      </c>
      <c r="AE55" s="66">
        <v>0.66418460000000001</v>
      </c>
      <c r="AF55" s="66">
        <v>0.35899799999999998</v>
      </c>
      <c r="AG55" s="66">
        <v>0.79442749999999995</v>
      </c>
      <c r="AH55" s="66">
        <v>0.35321000000000002</v>
      </c>
      <c r="AI55" s="66">
        <v>0.54902163333333331</v>
      </c>
      <c r="AJ55" s="66">
        <f t="shared" si="5"/>
        <v>0.58547045555555555</v>
      </c>
      <c r="AK55" s="66"/>
      <c r="AL55" s="2">
        <v>0.50020000000000042</v>
      </c>
      <c r="AM55" s="2">
        <v>5.5029000000000003</v>
      </c>
      <c r="AN55" s="2">
        <v>0.85000122541666667</v>
      </c>
      <c r="AO55" s="2">
        <v>0.58547045555555555</v>
      </c>
      <c r="AP55" s="2">
        <v>0.50000000000000022</v>
      </c>
      <c r="AQ55" s="2">
        <v>0.50000000000000022</v>
      </c>
      <c r="AR55" s="2">
        <v>1.4518259928421096</v>
      </c>
    </row>
    <row r="56" spans="11:44" x14ac:dyDescent="0.25">
      <c r="K56" s="2">
        <f t="shared" si="6"/>
        <v>0.51000000000000023</v>
      </c>
      <c r="L56" s="82">
        <f t="shared" si="3"/>
        <v>63.995537096666652</v>
      </c>
      <c r="M56" s="66">
        <f t="shared" si="0"/>
        <v>0.43091687068157702</v>
      </c>
      <c r="N56" s="66">
        <f t="shared" si="4"/>
        <v>48.296476792592621</v>
      </c>
      <c r="O56" s="66">
        <f t="shared" si="1"/>
        <v>0.14761722746004693</v>
      </c>
      <c r="Q56" s="66">
        <v>0.49445630000000002</v>
      </c>
      <c r="R56" s="66">
        <v>1.2642441999999998</v>
      </c>
      <c r="S56" s="66">
        <v>0.48648033333333335</v>
      </c>
      <c r="T56" s="66">
        <v>0.99838840000000006</v>
      </c>
      <c r="U56" s="66">
        <v>0.34628199999999998</v>
      </c>
      <c r="V56" s="66">
        <v>1.1839249999999999</v>
      </c>
      <c r="W56" s="66">
        <v>1.1502155766666666</v>
      </c>
      <c r="X56" s="66">
        <v>1.5159366599999999</v>
      </c>
      <c r="Y56" s="66">
        <f t="shared" si="7"/>
        <v>0.92999105874999999</v>
      </c>
      <c r="AA56" s="66">
        <v>0.61824835</v>
      </c>
      <c r="AB56" s="66">
        <v>0.77680925000000012</v>
      </c>
      <c r="AC56" s="66">
        <v>0.54185586666666674</v>
      </c>
      <c r="AD56" s="66">
        <v>0.59608689999999998</v>
      </c>
      <c r="AE56" s="66">
        <v>0.62647160000000002</v>
      </c>
      <c r="AF56" s="66">
        <v>0.33785599999999999</v>
      </c>
      <c r="AG56" s="66">
        <v>0.76887649999999996</v>
      </c>
      <c r="AH56" s="66">
        <v>0.82505629999999996</v>
      </c>
      <c r="AI56" s="66">
        <v>0.59742963333333332</v>
      </c>
      <c r="AJ56" s="66">
        <f t="shared" si="5"/>
        <v>0.63207671111111108</v>
      </c>
      <c r="AK56" s="66"/>
      <c r="AL56" s="2">
        <v>0.51010000000000044</v>
      </c>
      <c r="AM56" s="2">
        <v>5.5128000000000004</v>
      </c>
      <c r="AN56" s="2">
        <v>0.92999105874999999</v>
      </c>
      <c r="AO56" s="2">
        <v>0.63207671111111108</v>
      </c>
      <c r="AP56" s="2">
        <v>0.51000000000000023</v>
      </c>
      <c r="AQ56" s="2">
        <v>0.51000000000000023</v>
      </c>
      <c r="AR56" s="2">
        <v>1.4713262526556201</v>
      </c>
    </row>
    <row r="57" spans="11:44" x14ac:dyDescent="0.25">
      <c r="K57" s="2">
        <f t="shared" si="6"/>
        <v>0.52000000000000024</v>
      </c>
      <c r="L57" s="82">
        <f t="shared" si="3"/>
        <v>64.903652322083317</v>
      </c>
      <c r="M57" s="66">
        <f t="shared" si="0"/>
        <v>0.4120448480357165</v>
      </c>
      <c r="N57" s="66">
        <f t="shared" si="4"/>
        <v>48.904852588888915</v>
      </c>
      <c r="O57" s="66">
        <f t="shared" si="1"/>
        <v>0.11760984284277443</v>
      </c>
      <c r="Q57" s="66">
        <v>0.60669496666666667</v>
      </c>
      <c r="R57" s="66">
        <v>1.4180442</v>
      </c>
      <c r="S57" s="66">
        <v>0.43596166666666664</v>
      </c>
      <c r="T57" s="66">
        <v>0.96675840000000024</v>
      </c>
      <c r="U57" s="66">
        <v>0.37220799999999998</v>
      </c>
      <c r="V57" s="66">
        <v>0.89783900000000005</v>
      </c>
      <c r="W57" s="66">
        <v>1.1391822433333334</v>
      </c>
      <c r="X57" s="66">
        <v>1.4282333266666669</v>
      </c>
      <c r="Y57" s="66">
        <f t="shared" si="7"/>
        <v>0.90811522541666678</v>
      </c>
      <c r="AA57" s="66">
        <v>0.55877935000000001</v>
      </c>
      <c r="AB57" s="66">
        <v>0.68818475000000001</v>
      </c>
      <c r="AC57" s="66">
        <v>0.58846220000000005</v>
      </c>
      <c r="AD57" s="66">
        <v>0.55611189999999999</v>
      </c>
      <c r="AE57" s="66">
        <v>0.61618759999999995</v>
      </c>
      <c r="AF57" s="66">
        <v>0.35249999999999998</v>
      </c>
      <c r="AG57" s="66">
        <v>0.71025550000000004</v>
      </c>
      <c r="AH57" s="66">
        <v>0.75287989999999994</v>
      </c>
      <c r="AI57" s="66">
        <v>0.65202096666666653</v>
      </c>
      <c r="AJ57" s="66">
        <f t="shared" si="5"/>
        <v>0.60837579629629623</v>
      </c>
      <c r="AK57" s="66"/>
      <c r="AL57" s="2">
        <v>0.52010000000000023</v>
      </c>
      <c r="AM57" s="2">
        <v>5.5228000000000002</v>
      </c>
      <c r="AN57" s="2">
        <v>0.90811522541666678</v>
      </c>
      <c r="AO57" s="2">
        <v>0.60837579629629623</v>
      </c>
      <c r="AP57" s="2">
        <v>0.52000000000000024</v>
      </c>
      <c r="AQ57" s="2">
        <v>0.52000000000000024</v>
      </c>
      <c r="AR57" s="2">
        <v>1.4926879585695894</v>
      </c>
    </row>
    <row r="58" spans="11:44" x14ac:dyDescent="0.25">
      <c r="K58" s="2">
        <f t="shared" si="6"/>
        <v>0.53000000000000025</v>
      </c>
      <c r="L58" s="82">
        <f t="shared" si="3"/>
        <v>65.73926963083332</v>
      </c>
      <c r="M58" s="66">
        <f t="shared" si="0"/>
        <v>0.37689014271553134</v>
      </c>
      <c r="N58" s="66">
        <f t="shared" si="4"/>
        <v>49.531773396296323</v>
      </c>
      <c r="O58" s="66">
        <f t="shared" si="1"/>
        <v>0.1551993860902586</v>
      </c>
      <c r="Q58" s="66">
        <v>0.52186163333333335</v>
      </c>
      <c r="R58" s="66">
        <v>0.9525762000000001</v>
      </c>
      <c r="S58" s="66">
        <v>0.35384033333333331</v>
      </c>
      <c r="T58" s="66">
        <v>1.0286284000000001</v>
      </c>
      <c r="U58" s="66">
        <v>0.39169600000000004</v>
      </c>
      <c r="V58" s="66">
        <v>0.89030700000000007</v>
      </c>
      <c r="W58" s="66">
        <v>1.1502355766666665</v>
      </c>
      <c r="X58" s="66">
        <v>1.3957933266666669</v>
      </c>
      <c r="Y58" s="66">
        <f t="shared" si="7"/>
        <v>0.83561730875000007</v>
      </c>
      <c r="AA58" s="66">
        <v>0.52113185000000006</v>
      </c>
      <c r="AB58" s="66">
        <v>0.89173824999999995</v>
      </c>
      <c r="AC58" s="66">
        <v>0.70196519999999996</v>
      </c>
      <c r="AD58" s="66">
        <v>0.61945189999999994</v>
      </c>
      <c r="AE58" s="66">
        <v>0.66689560000000003</v>
      </c>
      <c r="AF58" s="66">
        <v>0.33260499999999998</v>
      </c>
      <c r="AG58" s="66">
        <v>0.70903950000000004</v>
      </c>
      <c r="AH58" s="66">
        <v>0.66772200000000004</v>
      </c>
      <c r="AI58" s="66">
        <v>0.53173796666666673</v>
      </c>
      <c r="AJ58" s="66">
        <f t="shared" si="5"/>
        <v>0.62692080740740741</v>
      </c>
      <c r="AK58" s="66"/>
      <c r="AL58" s="2">
        <v>0.53019999999999978</v>
      </c>
      <c r="AM58" s="2">
        <v>5.5328999999999997</v>
      </c>
      <c r="AN58" s="2">
        <v>0.83561730875000007</v>
      </c>
      <c r="AO58" s="2">
        <v>0.62692080740740741</v>
      </c>
      <c r="AP58" s="2">
        <v>0.53000000000000025</v>
      </c>
      <c r="AQ58" s="2">
        <v>0.53000000000000025</v>
      </c>
      <c r="AR58" s="2">
        <v>1.3328913299363028</v>
      </c>
    </row>
    <row r="59" spans="11:44" x14ac:dyDescent="0.25">
      <c r="K59" s="2">
        <f t="shared" si="6"/>
        <v>0.54000000000000026</v>
      </c>
      <c r="L59" s="82">
        <f t="shared" si="3"/>
        <v>66.686005231249993</v>
      </c>
      <c r="M59" s="66">
        <f t="shared" si="0"/>
        <v>0.43227328944959725</v>
      </c>
      <c r="N59" s="66">
        <f t="shared" si="4"/>
        <v>50.11428396666669</v>
      </c>
      <c r="O59" s="66">
        <f t="shared" si="1"/>
        <v>0.12524034760919439</v>
      </c>
      <c r="Q59" s="66">
        <v>0.53141430000000001</v>
      </c>
      <c r="R59" s="66">
        <v>1.2418241999999999</v>
      </c>
      <c r="S59" s="66">
        <v>0.44750633333333334</v>
      </c>
      <c r="T59" s="66">
        <v>0.97238840000000015</v>
      </c>
      <c r="U59" s="66">
        <v>0.42373100000000008</v>
      </c>
      <c r="V59" s="66">
        <v>1.2207749999999999</v>
      </c>
      <c r="W59" s="66">
        <v>1.1504089100000001</v>
      </c>
      <c r="X59" s="66">
        <v>1.58583666</v>
      </c>
      <c r="Y59" s="66">
        <f t="shared" si="7"/>
        <v>0.94673560041666671</v>
      </c>
      <c r="AA59" s="66">
        <v>0.52194335000000003</v>
      </c>
      <c r="AB59" s="66">
        <v>0.80360425000000002</v>
      </c>
      <c r="AC59" s="66">
        <v>0.59122620000000004</v>
      </c>
      <c r="AD59" s="66">
        <v>0.51619189999999993</v>
      </c>
      <c r="AE59" s="66">
        <v>0.65473459999999994</v>
      </c>
      <c r="AF59" s="66">
        <v>0.35554599999999992</v>
      </c>
      <c r="AG59" s="66">
        <v>0.52698049999999996</v>
      </c>
      <c r="AH59" s="66">
        <v>0.67414269999999998</v>
      </c>
      <c r="AI59" s="66">
        <v>0.59822563333333334</v>
      </c>
      <c r="AJ59" s="66">
        <f t="shared" si="5"/>
        <v>0.58251057037037035</v>
      </c>
      <c r="AK59" s="66"/>
      <c r="AL59" s="2">
        <v>0.5400999999999998</v>
      </c>
      <c r="AM59" s="2">
        <v>5.5427999999999997</v>
      </c>
      <c r="AN59" s="2">
        <v>0.94673560041666671</v>
      </c>
      <c r="AO59" s="2">
        <v>0.58251057037037035</v>
      </c>
      <c r="AP59" s="2">
        <v>0.54000000000000026</v>
      </c>
      <c r="AQ59" s="2">
        <v>0.54000000000000026</v>
      </c>
      <c r="AR59" s="2">
        <v>1.6252676750822148</v>
      </c>
    </row>
    <row r="60" spans="11:44" x14ac:dyDescent="0.25">
      <c r="K60" s="2">
        <f t="shared" si="6"/>
        <v>0.55000000000000027</v>
      </c>
      <c r="L60" s="82">
        <f t="shared" si="3"/>
        <v>67.574599623333327</v>
      </c>
      <c r="M60" s="66">
        <f t="shared" si="0"/>
        <v>0.38385650098314406</v>
      </c>
      <c r="N60" s="66">
        <f t="shared" si="4"/>
        <v>50.732959348148171</v>
      </c>
      <c r="O60" s="66">
        <f t="shared" si="1"/>
        <v>0.17651912109932894</v>
      </c>
      <c r="Q60" s="66">
        <v>0.63045763333333338</v>
      </c>
      <c r="R60" s="66">
        <v>1.3352192000000001</v>
      </c>
      <c r="S60" s="66">
        <v>0.41749966666666671</v>
      </c>
      <c r="T60" s="66">
        <v>1.0297284</v>
      </c>
      <c r="U60" s="66">
        <v>0.33714000000000005</v>
      </c>
      <c r="V60" s="66">
        <v>0.95836799999999989</v>
      </c>
      <c r="W60" s="66">
        <v>1.0993422433333333</v>
      </c>
      <c r="X60" s="66">
        <v>1.3009999933333334</v>
      </c>
      <c r="Y60" s="66">
        <f t="shared" si="7"/>
        <v>0.88859439208333324</v>
      </c>
      <c r="AA60" s="66">
        <v>0.53046585000000002</v>
      </c>
      <c r="AB60" s="66">
        <v>0.80172774999999996</v>
      </c>
      <c r="AC60" s="66">
        <v>0.55743320000000007</v>
      </c>
      <c r="AD60" s="66">
        <v>0.53830389999999995</v>
      </c>
      <c r="AE60" s="66">
        <v>0.62315860000000001</v>
      </c>
      <c r="AF60" s="66">
        <v>0.34751600000000005</v>
      </c>
      <c r="AG60" s="66">
        <v>0.56814750000000003</v>
      </c>
      <c r="AH60" s="66">
        <v>0.96714600000000006</v>
      </c>
      <c r="AI60" s="66">
        <v>0.63417963333333338</v>
      </c>
      <c r="AJ60" s="66">
        <f t="shared" si="5"/>
        <v>0.61867538148148149</v>
      </c>
      <c r="AK60" s="66"/>
      <c r="AL60" s="2">
        <v>0.55039999999999978</v>
      </c>
      <c r="AM60" s="2">
        <v>5.5530999999999997</v>
      </c>
      <c r="AN60" s="2">
        <v>0.88859439208333324</v>
      </c>
      <c r="AO60" s="2">
        <v>0.61867538148148149</v>
      </c>
      <c r="AP60" s="2">
        <v>0.55000000000000027</v>
      </c>
      <c r="AQ60" s="2">
        <v>0.55000000000000027</v>
      </c>
      <c r="AR60" s="2">
        <v>1.4362853584952793</v>
      </c>
    </row>
    <row r="61" spans="11:44" x14ac:dyDescent="0.25">
      <c r="K61" s="2">
        <f t="shared" si="6"/>
        <v>0.56000000000000028</v>
      </c>
      <c r="L61" s="82">
        <f t="shared" si="3"/>
        <v>68.433311390416662</v>
      </c>
      <c r="M61" s="66">
        <f t="shared" si="0"/>
        <v>0.40975779705309795</v>
      </c>
      <c r="N61" s="66">
        <f t="shared" si="4"/>
        <v>51.349440881481506</v>
      </c>
      <c r="O61" s="66">
        <f t="shared" si="1"/>
        <v>0.18550569323214908</v>
      </c>
      <c r="Q61" s="66">
        <v>0.50620296666666664</v>
      </c>
      <c r="R61" s="66">
        <v>0.95242919999999998</v>
      </c>
      <c r="S61" s="66">
        <v>0.33009233333333327</v>
      </c>
      <c r="T61" s="66">
        <v>1.0484184000000001</v>
      </c>
      <c r="U61" s="66">
        <v>0.360624</v>
      </c>
      <c r="V61" s="66">
        <v>1.0548749999999998</v>
      </c>
      <c r="W61" s="66">
        <v>1.1751089100000001</v>
      </c>
      <c r="X61" s="66">
        <v>1.4419433266666666</v>
      </c>
      <c r="Y61" s="66">
        <f t="shared" si="7"/>
        <v>0.85871176708333319</v>
      </c>
      <c r="AA61" s="66">
        <v>0.55964835000000002</v>
      </c>
      <c r="AB61" s="66">
        <v>0.92739725000000006</v>
      </c>
      <c r="AC61" s="66">
        <v>0.66499086666666674</v>
      </c>
      <c r="AD61" s="66">
        <v>0.46627689999999999</v>
      </c>
      <c r="AE61" s="66">
        <v>0.6091236000000001</v>
      </c>
      <c r="AF61" s="66">
        <v>0.30754800000000004</v>
      </c>
      <c r="AG61" s="66">
        <v>0.68471249999999995</v>
      </c>
      <c r="AH61" s="66">
        <v>0.81557869999999999</v>
      </c>
      <c r="AI61" s="66">
        <v>0.51305763333333332</v>
      </c>
      <c r="AJ61" s="66">
        <f t="shared" si="5"/>
        <v>0.61648153333333333</v>
      </c>
      <c r="AK61" s="66"/>
      <c r="AL61" s="2">
        <v>0.56010000000000026</v>
      </c>
      <c r="AM61" s="2">
        <v>5.5628000000000002</v>
      </c>
      <c r="AN61" s="2">
        <v>0.85871176708333319</v>
      </c>
      <c r="AO61" s="2">
        <v>0.61648153333333333</v>
      </c>
      <c r="AP61" s="2">
        <v>0.56000000000000028</v>
      </c>
      <c r="AQ61" s="2">
        <v>0.56000000000000028</v>
      </c>
      <c r="AR61" s="2">
        <v>1.3929237465399069</v>
      </c>
    </row>
    <row r="62" spans="11:44" x14ac:dyDescent="0.25">
      <c r="K62" s="2">
        <f t="shared" si="6"/>
        <v>0.57000000000000028</v>
      </c>
      <c r="L62" s="82">
        <f t="shared" si="3"/>
        <v>69.299225449166656</v>
      </c>
      <c r="M62" s="66">
        <f t="shared" si="0"/>
        <v>0.37655311019230658</v>
      </c>
      <c r="N62" s="66">
        <f t="shared" si="4"/>
        <v>51.979740000000021</v>
      </c>
      <c r="O62" s="66">
        <f t="shared" si="1"/>
        <v>0.1540370698410545</v>
      </c>
      <c r="Q62" s="66">
        <v>0.52124063333333326</v>
      </c>
      <c r="R62" s="66">
        <v>1.1889642</v>
      </c>
      <c r="S62" s="66">
        <v>0.45751466666666663</v>
      </c>
      <c r="T62" s="66">
        <v>0.96568840000000011</v>
      </c>
      <c r="U62" s="66">
        <v>0.37906200000000007</v>
      </c>
      <c r="V62" s="66">
        <v>0.88854</v>
      </c>
      <c r="W62" s="66">
        <v>1.1226025766666665</v>
      </c>
      <c r="X62" s="66">
        <v>1.4036999933333332</v>
      </c>
      <c r="Y62" s="66">
        <f t="shared" si="7"/>
        <v>0.86591405875000005</v>
      </c>
      <c r="AA62" s="66">
        <v>0.57348085000000004</v>
      </c>
      <c r="AB62" s="66">
        <v>0.92585375000000003</v>
      </c>
      <c r="AC62" s="66">
        <v>0.62843120000000008</v>
      </c>
      <c r="AD62" s="66">
        <v>0.58492690000000003</v>
      </c>
      <c r="AE62" s="66">
        <v>0.6468296</v>
      </c>
      <c r="AF62" s="66">
        <v>0.337723</v>
      </c>
      <c r="AG62" s="66">
        <v>0.6460825</v>
      </c>
      <c r="AH62" s="66">
        <v>0.73059430000000003</v>
      </c>
      <c r="AI62" s="66">
        <v>0.5987699666666666</v>
      </c>
      <c r="AJ62" s="66">
        <f t="shared" si="5"/>
        <v>0.6302991185185185</v>
      </c>
      <c r="AK62" s="66"/>
      <c r="AL62" s="2">
        <v>0.57030000000000047</v>
      </c>
      <c r="AM62" s="2">
        <v>5.5730000000000004</v>
      </c>
      <c r="AN62" s="2">
        <v>0.86591405875000005</v>
      </c>
      <c r="AO62" s="2">
        <v>0.6302991185185185</v>
      </c>
      <c r="AP62" s="2">
        <v>0.57000000000000028</v>
      </c>
      <c r="AQ62" s="2">
        <v>0.57000000000000028</v>
      </c>
      <c r="AR62" s="2">
        <v>1.3738144847565086</v>
      </c>
    </row>
    <row r="63" spans="11:44" x14ac:dyDescent="0.25">
      <c r="K63" s="2">
        <f t="shared" si="6"/>
        <v>0.58000000000000029</v>
      </c>
      <c r="L63" s="82">
        <f t="shared" si="3"/>
        <v>70.226761757916663</v>
      </c>
      <c r="M63" s="66">
        <f t="shared" si="0"/>
        <v>0.42658797912698976</v>
      </c>
      <c r="N63" s="66">
        <f t="shared" si="4"/>
        <v>52.591111196296318</v>
      </c>
      <c r="O63" s="66">
        <f t="shared" si="1"/>
        <v>0.12803940810729603</v>
      </c>
      <c r="Q63" s="66">
        <v>0.54093496666666663</v>
      </c>
      <c r="R63" s="66">
        <v>1.2268392000000001</v>
      </c>
      <c r="S63" s="66">
        <v>0.39668533333333328</v>
      </c>
      <c r="T63" s="66">
        <v>1.0008584</v>
      </c>
      <c r="U63" s="66">
        <v>0.380492</v>
      </c>
      <c r="V63" s="66">
        <v>1.213805</v>
      </c>
      <c r="W63" s="66">
        <v>1.1855722433333336</v>
      </c>
      <c r="X63" s="66">
        <v>1.4751033266666669</v>
      </c>
      <c r="Y63" s="66">
        <f t="shared" si="7"/>
        <v>0.92753630875000004</v>
      </c>
      <c r="AA63" s="66">
        <v>0.59054435000000005</v>
      </c>
      <c r="AB63" s="66">
        <v>0.76060125000000001</v>
      </c>
      <c r="AC63" s="66">
        <v>0.58601986666666683</v>
      </c>
      <c r="AD63" s="66">
        <v>0.55307390000000001</v>
      </c>
      <c r="AE63" s="66">
        <v>0.65543459999999998</v>
      </c>
      <c r="AF63" s="66">
        <v>0.32501099999999999</v>
      </c>
      <c r="AG63" s="66">
        <v>0.66227949999999991</v>
      </c>
      <c r="AH63" s="66">
        <v>0.74436199999999997</v>
      </c>
      <c r="AI63" s="66">
        <v>0.62501429999999991</v>
      </c>
      <c r="AJ63" s="66">
        <f t="shared" si="5"/>
        <v>0.61137119629629622</v>
      </c>
      <c r="AK63" s="66"/>
      <c r="AL63" s="2">
        <v>0.58020000000000049</v>
      </c>
      <c r="AM63" s="2">
        <v>5.5829000000000004</v>
      </c>
      <c r="AN63" s="2">
        <v>0.92753630875000004</v>
      </c>
      <c r="AO63" s="2">
        <v>0.61137119629629622</v>
      </c>
      <c r="AP63" s="2">
        <v>0.58000000000000029</v>
      </c>
      <c r="AQ63" s="2">
        <v>0.58000000000000029</v>
      </c>
      <c r="AR63" s="2">
        <v>1.5171410010302102</v>
      </c>
    </row>
    <row r="64" spans="11:44" x14ac:dyDescent="0.25">
      <c r="K64" s="2">
        <f t="shared" si="6"/>
        <v>0.5900000000000003</v>
      </c>
      <c r="L64" s="82">
        <f t="shared" si="3"/>
        <v>71.060430483333334</v>
      </c>
      <c r="M64" s="66">
        <f t="shared" si="0"/>
        <v>0.38090859026447371</v>
      </c>
      <c r="N64" s="66">
        <f t="shared" si="4"/>
        <v>53.217922170370393</v>
      </c>
      <c r="O64" s="66">
        <f t="shared" si="1"/>
        <v>0.15053252410519813</v>
      </c>
      <c r="Q64" s="66">
        <v>0.55861063333333327</v>
      </c>
      <c r="R64" s="66">
        <v>1.1055891999999998</v>
      </c>
      <c r="S64" s="66">
        <v>0.32370333333333334</v>
      </c>
      <c r="T64" s="66">
        <v>0.98110839999999999</v>
      </c>
      <c r="U64" s="66">
        <v>0.33709200000000006</v>
      </c>
      <c r="V64" s="66">
        <v>0.88541400000000003</v>
      </c>
      <c r="W64" s="66">
        <v>1.1818122433333336</v>
      </c>
      <c r="X64" s="66">
        <v>1.2960199933333334</v>
      </c>
      <c r="Y64" s="66">
        <f t="shared" si="7"/>
        <v>0.8336687254166667</v>
      </c>
      <c r="AA64" s="66">
        <v>0.56412284999999995</v>
      </c>
      <c r="AB64" s="66">
        <v>0.80825324999999992</v>
      </c>
      <c r="AC64" s="66">
        <v>0.65225719999999987</v>
      </c>
      <c r="AD64" s="66">
        <v>0.53373189999999993</v>
      </c>
      <c r="AE64" s="66">
        <v>0.63655660000000003</v>
      </c>
      <c r="AF64" s="66">
        <v>0.33860399999999996</v>
      </c>
      <c r="AG64" s="66">
        <v>0.84981549999999995</v>
      </c>
      <c r="AH64" s="66">
        <v>0.6622905</v>
      </c>
      <c r="AI64" s="66">
        <v>0.59566696666666663</v>
      </c>
      <c r="AJ64" s="66">
        <f t="shared" si="5"/>
        <v>0.62681097407407405</v>
      </c>
      <c r="AK64" s="66"/>
      <c r="AL64" s="2">
        <v>0.59020000000000028</v>
      </c>
      <c r="AM64" s="2">
        <v>5.5929000000000002</v>
      </c>
      <c r="AN64" s="2">
        <v>0.8336687254166667</v>
      </c>
      <c r="AO64" s="2">
        <v>0.62681097407407405</v>
      </c>
      <c r="AP64" s="2">
        <v>0.5900000000000003</v>
      </c>
      <c r="AQ64" s="2">
        <v>0.5900000000000003</v>
      </c>
      <c r="AR64" s="2">
        <v>1.3300161610095662</v>
      </c>
    </row>
    <row r="65" spans="11:44" x14ac:dyDescent="0.25">
      <c r="K65" s="2">
        <f t="shared" si="6"/>
        <v>0.60000000000000031</v>
      </c>
      <c r="L65" s="82">
        <f t="shared" si="3"/>
        <v>71.938576208750007</v>
      </c>
      <c r="M65" s="66">
        <f t="shared" si="0"/>
        <v>0.45816100219845124</v>
      </c>
      <c r="N65" s="66">
        <f t="shared" si="4"/>
        <v>53.844391403703725</v>
      </c>
      <c r="O65" s="66">
        <f t="shared" si="1"/>
        <v>0.20897983792536626</v>
      </c>
      <c r="Q65" s="66">
        <v>0.51145796666666665</v>
      </c>
      <c r="R65" s="66">
        <v>1.2736892</v>
      </c>
      <c r="S65" s="66">
        <v>0.398671</v>
      </c>
      <c r="T65" s="66">
        <v>0.88527440000000002</v>
      </c>
      <c r="U65" s="66">
        <v>0.35184400000000005</v>
      </c>
      <c r="V65" s="66">
        <v>0.83744300000000005</v>
      </c>
      <c r="W65" s="66">
        <v>1.1011529099999997</v>
      </c>
      <c r="X65" s="66">
        <v>1.6656333266666665</v>
      </c>
      <c r="Y65" s="66">
        <f t="shared" si="7"/>
        <v>0.87814572541666669</v>
      </c>
      <c r="AA65" s="66">
        <v>0.62921534999999995</v>
      </c>
      <c r="AB65" s="66">
        <v>0.88089624999999994</v>
      </c>
      <c r="AC65" s="66">
        <v>0.61228153333333335</v>
      </c>
      <c r="AD65" s="66">
        <v>0.54045489999999996</v>
      </c>
      <c r="AE65" s="66">
        <v>0.67385660000000003</v>
      </c>
      <c r="AF65" s="66">
        <v>0.329542</v>
      </c>
      <c r="AG65" s="66">
        <v>1.0051085</v>
      </c>
      <c r="AH65" s="66">
        <v>0.44920699999999997</v>
      </c>
      <c r="AI65" s="66">
        <v>0.51766096666666661</v>
      </c>
      <c r="AJ65" s="66">
        <f t="shared" si="5"/>
        <v>0.62646923333333349</v>
      </c>
      <c r="AK65" s="66"/>
      <c r="AL65" s="2">
        <v>0.60029999999999983</v>
      </c>
      <c r="AM65" s="2">
        <v>5.6029999999999998</v>
      </c>
      <c r="AN65" s="2">
        <v>0.87814572541666669</v>
      </c>
      <c r="AO65" s="2">
        <v>0.62646923333333349</v>
      </c>
      <c r="AP65" s="2">
        <v>0.60000000000000031</v>
      </c>
      <c r="AQ65" s="2">
        <v>0.60000000000000031</v>
      </c>
      <c r="AR65" s="2">
        <v>1.4017379923738738</v>
      </c>
    </row>
    <row r="66" spans="11:44" x14ac:dyDescent="0.25">
      <c r="K66" s="2">
        <f t="shared" si="6"/>
        <v>0.61000000000000032</v>
      </c>
      <c r="L66" s="82">
        <f t="shared" si="3"/>
        <v>72.824284975833336</v>
      </c>
      <c r="M66" s="66">
        <f t="shared" si="0"/>
        <v>0.4106250889716922</v>
      </c>
      <c r="N66" s="66">
        <f t="shared" si="4"/>
        <v>54.439613133333353</v>
      </c>
      <c r="O66" s="66">
        <f t="shared" si="1"/>
        <v>0.12375694359871435</v>
      </c>
      <c r="Q66" s="66">
        <v>0.54747196666666664</v>
      </c>
      <c r="R66" s="66">
        <v>1.3743192</v>
      </c>
      <c r="S66" s="66">
        <v>0.43462133333333336</v>
      </c>
      <c r="T66" s="66">
        <v>0.94699840000000002</v>
      </c>
      <c r="U66" s="66">
        <v>0.34886900000000004</v>
      </c>
      <c r="V66" s="66">
        <v>0.93147799999999992</v>
      </c>
      <c r="W66" s="66">
        <v>1.0737455766666668</v>
      </c>
      <c r="X66" s="66">
        <v>1.4281666600000003</v>
      </c>
      <c r="Y66" s="66">
        <f t="shared" si="7"/>
        <v>0.88570876708333346</v>
      </c>
      <c r="AA66" s="66">
        <v>0.55751585000000004</v>
      </c>
      <c r="AB66" s="66">
        <v>0.73471674999999992</v>
      </c>
      <c r="AC66" s="66">
        <v>0.62362786666666659</v>
      </c>
      <c r="AD66" s="66">
        <v>0.52635189999999998</v>
      </c>
      <c r="AE66" s="66">
        <v>0.62521660000000001</v>
      </c>
      <c r="AF66" s="66">
        <v>0.31723099999999993</v>
      </c>
      <c r="AG66" s="66">
        <v>0.71339849999999994</v>
      </c>
      <c r="AH66" s="66">
        <v>0.60113379999999994</v>
      </c>
      <c r="AI66" s="66">
        <v>0.65780329999999987</v>
      </c>
      <c r="AJ66" s="66">
        <f t="shared" si="5"/>
        <v>0.59522172962962949</v>
      </c>
      <c r="AK66" s="66"/>
      <c r="AL66" s="2">
        <v>0.61040000000000028</v>
      </c>
      <c r="AM66" s="2">
        <v>5.6131000000000002</v>
      </c>
      <c r="AN66" s="2">
        <v>0.88570876708333346</v>
      </c>
      <c r="AO66" s="2">
        <v>0.59522172962962949</v>
      </c>
      <c r="AP66" s="2">
        <v>0.61000000000000032</v>
      </c>
      <c r="AQ66" s="2">
        <v>0.61000000000000032</v>
      </c>
      <c r="AR66" s="2">
        <v>1.4880316409726111</v>
      </c>
    </row>
    <row r="67" spans="11:44" x14ac:dyDescent="0.25">
      <c r="K67" s="2">
        <f t="shared" si="6"/>
        <v>0.62000000000000033</v>
      </c>
      <c r="L67" s="82">
        <f t="shared" si="3"/>
        <v>73.711027034583338</v>
      </c>
      <c r="M67" s="66">
        <f t="shared" si="0"/>
        <v>0.39956170718845713</v>
      </c>
      <c r="N67" s="66">
        <f t="shared" si="4"/>
        <v>55.032416903703727</v>
      </c>
      <c r="O67" s="66">
        <f t="shared" si="1"/>
        <v>0.13674781847753378</v>
      </c>
      <c r="Q67" s="66">
        <v>0.51638663333333334</v>
      </c>
      <c r="R67" s="66">
        <v>1.2533442000000001</v>
      </c>
      <c r="S67" s="66">
        <v>0.43722899999999998</v>
      </c>
      <c r="T67" s="66">
        <v>0.94011840000000013</v>
      </c>
      <c r="U67" s="66">
        <v>0.39246600000000004</v>
      </c>
      <c r="V67" s="66">
        <v>0.91842999999999997</v>
      </c>
      <c r="W67" s="66">
        <v>1.20882891</v>
      </c>
      <c r="X67" s="66">
        <v>1.4271333266666666</v>
      </c>
      <c r="Y67" s="66">
        <f t="shared" si="7"/>
        <v>0.88674205875000012</v>
      </c>
      <c r="AA67" s="66">
        <v>0.57812235000000001</v>
      </c>
      <c r="AB67" s="66">
        <v>0.81997874999999998</v>
      </c>
      <c r="AC67" s="66">
        <v>0.58084686666666663</v>
      </c>
      <c r="AD67" s="66">
        <v>0.56468389999999991</v>
      </c>
      <c r="AE67" s="66">
        <v>0.62034559999999994</v>
      </c>
      <c r="AF67" s="66">
        <v>0.31136000000000003</v>
      </c>
      <c r="AG67" s="66">
        <v>0.62988650000000002</v>
      </c>
      <c r="AH67" s="66">
        <v>0.70018699999999989</v>
      </c>
      <c r="AI67" s="66">
        <v>0.52982296666666673</v>
      </c>
      <c r="AJ67" s="66">
        <f t="shared" si="5"/>
        <v>0.59280377037037035</v>
      </c>
      <c r="AK67" s="66"/>
      <c r="AL67" s="2">
        <v>0.62040000000000006</v>
      </c>
      <c r="AM67" s="2">
        <v>5.6231</v>
      </c>
      <c r="AN67" s="2">
        <v>0.88674205875000012</v>
      </c>
      <c r="AO67" s="2">
        <v>0.59280377037037035</v>
      </c>
      <c r="AP67" s="2">
        <v>0.62000000000000033</v>
      </c>
      <c r="AQ67" s="2">
        <v>0.62000000000000033</v>
      </c>
      <c r="AR67" s="2">
        <v>1.495844161375667</v>
      </c>
    </row>
    <row r="68" spans="11:44" x14ac:dyDescent="0.25">
      <c r="K68" s="2">
        <f t="shared" si="6"/>
        <v>0.63000000000000034</v>
      </c>
      <c r="L68" s="82">
        <f t="shared" si="3"/>
        <v>74.573500614166676</v>
      </c>
      <c r="M68" s="66">
        <f t="shared" si="0"/>
        <v>0.37974949315536344</v>
      </c>
      <c r="N68" s="66">
        <f t="shared" si="4"/>
        <v>55.632352007407434</v>
      </c>
      <c r="O68" s="66">
        <f t="shared" si="1"/>
        <v>0.14296946604712454</v>
      </c>
      <c r="Q68" s="66">
        <v>0.62735330000000011</v>
      </c>
      <c r="R68" s="66">
        <v>1.0026017</v>
      </c>
      <c r="S68" s="66">
        <v>0.40024299999999996</v>
      </c>
      <c r="T68" s="66">
        <v>0.94917840000000009</v>
      </c>
      <c r="U68" s="66">
        <v>0.35233700000000001</v>
      </c>
      <c r="V68" s="66">
        <v>0.89972300000000005</v>
      </c>
      <c r="W68" s="66">
        <v>1.2761155766666668</v>
      </c>
      <c r="X68" s="66">
        <v>1.3922366600000002</v>
      </c>
      <c r="Y68" s="66">
        <f t="shared" si="7"/>
        <v>0.86247357958333337</v>
      </c>
      <c r="AA68" s="66">
        <v>0.57286735000000011</v>
      </c>
      <c r="AB68" s="66">
        <v>0.79061124999999999</v>
      </c>
      <c r="AC68" s="66">
        <v>0.59621353333333338</v>
      </c>
      <c r="AD68" s="66">
        <v>0.54421989999999998</v>
      </c>
      <c r="AE68" s="66">
        <v>0.59063260000000006</v>
      </c>
      <c r="AF68" s="66">
        <v>0.33299799999999996</v>
      </c>
      <c r="AG68" s="66">
        <v>0.56691049999999998</v>
      </c>
      <c r="AH68" s="66">
        <v>0.58031350000000004</v>
      </c>
      <c r="AI68" s="66">
        <v>0.82464929999999992</v>
      </c>
      <c r="AJ68" s="66">
        <f t="shared" si="5"/>
        <v>0.59993510370370373</v>
      </c>
      <c r="AK68" s="66"/>
      <c r="AL68" s="2">
        <v>0.63020000000000032</v>
      </c>
      <c r="AM68" s="2">
        <v>5.6329000000000002</v>
      </c>
      <c r="AN68" s="2">
        <v>0.86247357958333337</v>
      </c>
      <c r="AO68" s="2">
        <v>0.59993510370370373</v>
      </c>
      <c r="AP68" s="2">
        <v>0.63000000000000034</v>
      </c>
      <c r="AQ68" s="2">
        <v>0.63000000000000034</v>
      </c>
      <c r="AR68" s="2">
        <v>1.4376114587375308</v>
      </c>
    </row>
    <row r="69" spans="11:44" x14ac:dyDescent="0.25">
      <c r="K69" s="2">
        <f t="shared" si="6"/>
        <v>0.64000000000000035</v>
      </c>
      <c r="L69" s="82">
        <f t="shared" si="3"/>
        <v>75.461401256250014</v>
      </c>
      <c r="M69" s="66">
        <f t="shared" ref="M69:M132" si="8">STDEV(Q69:X69)</f>
        <v>0.40201214133386631</v>
      </c>
      <c r="N69" s="66">
        <f t="shared" si="4"/>
        <v>56.304285444444474</v>
      </c>
      <c r="O69" s="66">
        <f t="shared" ref="O69:O132" si="9">STDEV(AA69:AI69)</f>
        <v>0.18928239527549179</v>
      </c>
      <c r="Q69" s="66">
        <v>0.57378930000000006</v>
      </c>
      <c r="R69" s="66">
        <v>1.3506441999999999</v>
      </c>
      <c r="S69" s="66">
        <v>0.40274133333333334</v>
      </c>
      <c r="T69" s="66">
        <v>1.0304784</v>
      </c>
      <c r="U69" s="66">
        <v>0.40700599999999998</v>
      </c>
      <c r="V69" s="66">
        <v>0.80687400000000009</v>
      </c>
      <c r="W69" s="66">
        <v>1.1256652433333334</v>
      </c>
      <c r="X69" s="66">
        <v>1.4060066600000001</v>
      </c>
      <c r="Y69" s="66">
        <f t="shared" si="7"/>
        <v>0.88790064208333341</v>
      </c>
      <c r="AA69" s="66">
        <v>0.54537634999999995</v>
      </c>
      <c r="AB69" s="66">
        <v>0.75759024999999991</v>
      </c>
      <c r="AC69" s="66">
        <v>0.59726086666666667</v>
      </c>
      <c r="AD69" s="66">
        <v>0.62476789999999993</v>
      </c>
      <c r="AE69" s="66">
        <v>0.61775459999999993</v>
      </c>
      <c r="AF69" s="66">
        <v>0.35898199999999997</v>
      </c>
      <c r="AG69" s="66">
        <v>1.0161884999999999</v>
      </c>
      <c r="AH69" s="66">
        <v>0.86183950000000009</v>
      </c>
      <c r="AI69" s="66">
        <v>0.66764096666666672</v>
      </c>
      <c r="AJ69" s="66">
        <f t="shared" si="5"/>
        <v>0.67193343703703712</v>
      </c>
      <c r="AK69" s="66"/>
      <c r="AL69" s="2">
        <v>0.64029999999999987</v>
      </c>
      <c r="AM69" s="2">
        <v>5.6429999999999998</v>
      </c>
      <c r="AN69" s="2">
        <v>0.88790064208333341</v>
      </c>
      <c r="AO69" s="2">
        <v>0.67193343703703712</v>
      </c>
      <c r="AP69" s="2">
        <v>0.64000000000000035</v>
      </c>
      <c r="AQ69" s="2">
        <v>0.64000000000000035</v>
      </c>
      <c r="AR69" s="2">
        <v>1.3214116058855874</v>
      </c>
    </row>
    <row r="70" spans="11:44" x14ac:dyDescent="0.25">
      <c r="K70" s="2">
        <f t="shared" si="6"/>
        <v>0.65000000000000036</v>
      </c>
      <c r="L70" s="82">
        <f t="shared" ref="L70:L133" si="10">AN70+L69</f>
        <v>76.33380394000001</v>
      </c>
      <c r="M70" s="66">
        <f t="shared" si="8"/>
        <v>0.33540384783382637</v>
      </c>
      <c r="N70" s="66">
        <f t="shared" ref="N70:N133" si="11">AO70+N69</f>
        <v>56.875899111111138</v>
      </c>
      <c r="O70" s="66">
        <f t="shared" si="9"/>
        <v>0.10668683315945442</v>
      </c>
      <c r="Q70" s="66">
        <v>0.58047363333333335</v>
      </c>
      <c r="R70" s="66">
        <v>1.2311141999999999</v>
      </c>
      <c r="S70" s="66">
        <v>0.50874266666666668</v>
      </c>
      <c r="T70" s="66">
        <v>0.8584714</v>
      </c>
      <c r="U70" s="66">
        <v>0.42087300000000005</v>
      </c>
      <c r="V70" s="66">
        <v>1.013765</v>
      </c>
      <c r="W70" s="66">
        <v>1.0722949099999999</v>
      </c>
      <c r="X70" s="66">
        <v>1.2934866600000001</v>
      </c>
      <c r="Y70" s="66">
        <f t="shared" si="7"/>
        <v>0.87240268375000007</v>
      </c>
      <c r="AA70" s="66">
        <v>0.57466035000000004</v>
      </c>
      <c r="AB70" s="66">
        <v>0.71833625000000012</v>
      </c>
      <c r="AC70" s="66">
        <v>0.57724419999999999</v>
      </c>
      <c r="AD70" s="66">
        <v>0.5408229</v>
      </c>
      <c r="AE70" s="66">
        <v>0.62918160000000001</v>
      </c>
      <c r="AF70" s="66">
        <v>0.32741699999999996</v>
      </c>
      <c r="AG70" s="66">
        <v>0.64543749999999989</v>
      </c>
      <c r="AH70" s="66">
        <v>0.5596139</v>
      </c>
      <c r="AI70" s="66">
        <v>0.57180929999999996</v>
      </c>
      <c r="AJ70" s="66">
        <f t="shared" ref="AJ70:AJ133" si="12">AVERAGE(AA70:AI70)</f>
        <v>0.57161366666666658</v>
      </c>
      <c r="AK70" s="66"/>
      <c r="AL70" s="2">
        <v>0.65029999999999966</v>
      </c>
      <c r="AM70" s="2">
        <v>5.6529999999999996</v>
      </c>
      <c r="AN70" s="2">
        <v>0.87240268375000007</v>
      </c>
      <c r="AO70" s="2">
        <v>0.57161366666666658</v>
      </c>
      <c r="AP70" s="2">
        <v>0.65000000000000036</v>
      </c>
      <c r="AQ70" s="2">
        <v>0.65000000000000036</v>
      </c>
      <c r="AR70" s="2">
        <v>1.5262103315992566</v>
      </c>
    </row>
    <row r="71" spans="11:44" x14ac:dyDescent="0.25">
      <c r="K71" s="2">
        <f t="shared" ref="K71:K134" si="13">K70+0.01</f>
        <v>0.66000000000000036</v>
      </c>
      <c r="L71" s="82">
        <f t="shared" si="10"/>
        <v>77.205874165416674</v>
      </c>
      <c r="M71" s="66">
        <f t="shared" si="8"/>
        <v>0.39334171005277246</v>
      </c>
      <c r="N71" s="66">
        <f t="shared" si="11"/>
        <v>57.427786862962989</v>
      </c>
      <c r="O71" s="66">
        <f t="shared" si="9"/>
        <v>0.10479980853011604</v>
      </c>
      <c r="Q71" s="66">
        <v>0.60477996666666667</v>
      </c>
      <c r="R71" s="66">
        <v>1.4239341999999999</v>
      </c>
      <c r="S71" s="66">
        <v>0.45086500000000002</v>
      </c>
      <c r="T71" s="66">
        <v>0.89773840000000005</v>
      </c>
      <c r="U71" s="66">
        <v>0.35412400000000005</v>
      </c>
      <c r="V71" s="66">
        <v>0.81935000000000002</v>
      </c>
      <c r="W71" s="66">
        <v>1.09975691</v>
      </c>
      <c r="X71" s="66">
        <v>1.3260133266666667</v>
      </c>
      <c r="Y71" s="66">
        <f t="shared" si="7"/>
        <v>0.87207022541666668</v>
      </c>
      <c r="AA71" s="66">
        <v>0.56674285000000002</v>
      </c>
      <c r="AB71" s="66">
        <v>0.71021075</v>
      </c>
      <c r="AC71" s="66">
        <v>0.57170920000000003</v>
      </c>
      <c r="AD71" s="66">
        <v>0.5455179</v>
      </c>
      <c r="AE71" s="66">
        <v>0.63562560000000001</v>
      </c>
      <c r="AF71" s="66">
        <v>0.32446200000000003</v>
      </c>
      <c r="AG71" s="66">
        <v>0.53072949999999997</v>
      </c>
      <c r="AH71" s="66">
        <v>0.57790299999999994</v>
      </c>
      <c r="AI71" s="66">
        <v>0.50408896666666669</v>
      </c>
      <c r="AJ71" s="66">
        <f t="shared" si="12"/>
        <v>0.5518877518518519</v>
      </c>
      <c r="AK71" s="66"/>
      <c r="AL71" s="2">
        <v>0.66019999999999968</v>
      </c>
      <c r="AM71" s="2">
        <v>5.6628999999999996</v>
      </c>
      <c r="AN71" s="2">
        <v>0.87207022541666668</v>
      </c>
      <c r="AO71" s="2">
        <v>0.5518877518518519</v>
      </c>
      <c r="AP71" s="2">
        <v>0.66000000000000036</v>
      </c>
      <c r="AQ71" s="2">
        <v>0.66000000000000036</v>
      </c>
      <c r="AR71" s="2">
        <v>1.5801586871432585</v>
      </c>
    </row>
    <row r="72" spans="11:44" x14ac:dyDescent="0.25">
      <c r="K72" s="2">
        <f t="shared" si="13"/>
        <v>0.67000000000000037</v>
      </c>
      <c r="L72" s="82">
        <f t="shared" si="10"/>
        <v>78.078769390833344</v>
      </c>
      <c r="M72" s="66">
        <f t="shared" si="8"/>
        <v>0.3941937800421309</v>
      </c>
      <c r="N72" s="66">
        <f t="shared" si="11"/>
        <v>58.036017300000026</v>
      </c>
      <c r="O72" s="66">
        <f t="shared" si="9"/>
        <v>0.1333185251769986</v>
      </c>
      <c r="Q72" s="66">
        <v>0.52022263333333341</v>
      </c>
      <c r="R72" s="66">
        <v>1.1468141999999999</v>
      </c>
      <c r="S72" s="66">
        <v>0.38964466666666669</v>
      </c>
      <c r="T72" s="66">
        <v>0.90756439999999994</v>
      </c>
      <c r="U72" s="66">
        <v>0.36703200000000002</v>
      </c>
      <c r="V72" s="66">
        <v>1.067445</v>
      </c>
      <c r="W72" s="66">
        <v>1.2283222433333334</v>
      </c>
      <c r="X72" s="66">
        <v>1.3561166599999999</v>
      </c>
      <c r="Y72" s="66">
        <f t="shared" si="7"/>
        <v>0.87289522541666664</v>
      </c>
      <c r="AA72" s="66">
        <v>0.56014885000000003</v>
      </c>
      <c r="AB72" s="66">
        <v>0.78278924999999999</v>
      </c>
      <c r="AC72" s="66">
        <v>0.59012853333333337</v>
      </c>
      <c r="AD72" s="66">
        <v>0.60915189999999997</v>
      </c>
      <c r="AE72" s="66">
        <v>0.59790359999999998</v>
      </c>
      <c r="AF72" s="66">
        <v>0.34276600000000002</v>
      </c>
      <c r="AG72" s="66">
        <v>0.58866249999999998</v>
      </c>
      <c r="AH72" s="66">
        <v>0.80326399999999998</v>
      </c>
      <c r="AI72" s="66">
        <v>0.59925930000000005</v>
      </c>
      <c r="AJ72" s="66">
        <f t="shared" si="12"/>
        <v>0.60823043703703705</v>
      </c>
      <c r="AK72" s="66"/>
      <c r="AL72" s="2">
        <v>0.6700999999999997</v>
      </c>
      <c r="AM72" s="2">
        <v>5.6727999999999996</v>
      </c>
      <c r="AN72" s="2">
        <v>0.87289522541666664</v>
      </c>
      <c r="AO72" s="2">
        <v>0.60823043703703705</v>
      </c>
      <c r="AP72" s="2">
        <v>0.67000000000000037</v>
      </c>
      <c r="AQ72" s="2">
        <v>0.67000000000000037</v>
      </c>
      <c r="AR72" s="2">
        <v>1.4351390069673764</v>
      </c>
    </row>
    <row r="73" spans="11:44" x14ac:dyDescent="0.25">
      <c r="K73" s="2">
        <f t="shared" si="13"/>
        <v>0.68000000000000038</v>
      </c>
      <c r="L73" s="82">
        <f t="shared" si="10"/>
        <v>78.97438565791667</v>
      </c>
      <c r="M73" s="66">
        <f t="shared" si="8"/>
        <v>0.42962836621274642</v>
      </c>
      <c r="N73" s="66">
        <f t="shared" si="11"/>
        <v>58.598756162962992</v>
      </c>
      <c r="O73" s="66">
        <f t="shared" si="9"/>
        <v>0.11570042068443596</v>
      </c>
      <c r="Q73" s="66">
        <v>0.50505230000000001</v>
      </c>
      <c r="R73" s="66">
        <v>1.2934392000000001</v>
      </c>
      <c r="S73" s="66">
        <v>0.39399433333333322</v>
      </c>
      <c r="T73" s="66">
        <v>0.89321239999999991</v>
      </c>
      <c r="U73" s="66">
        <v>0.34893399999999997</v>
      </c>
      <c r="V73" s="66">
        <v>1.083545</v>
      </c>
      <c r="W73" s="66">
        <v>1.2019395766666665</v>
      </c>
      <c r="X73" s="66">
        <v>1.4448133266666667</v>
      </c>
      <c r="Y73" s="66">
        <f t="shared" si="7"/>
        <v>0.89561626708333331</v>
      </c>
      <c r="AA73" s="66">
        <v>0.61455784999999996</v>
      </c>
      <c r="AB73" s="66">
        <v>0.68342975000000006</v>
      </c>
      <c r="AC73" s="66">
        <v>0.62538186666666662</v>
      </c>
      <c r="AD73" s="66">
        <v>0.5157468999999999</v>
      </c>
      <c r="AE73" s="66">
        <v>0.61505560000000004</v>
      </c>
      <c r="AF73" s="66">
        <v>0.33732299999999993</v>
      </c>
      <c r="AG73" s="66">
        <v>0.51950450000000004</v>
      </c>
      <c r="AH73" s="66">
        <v>0.45872899999999994</v>
      </c>
      <c r="AI73" s="66">
        <v>0.69492129999999996</v>
      </c>
      <c r="AJ73" s="66">
        <f t="shared" si="12"/>
        <v>0.56273886296296294</v>
      </c>
      <c r="AK73" s="66"/>
      <c r="AL73" s="2">
        <v>0.68010000000000037</v>
      </c>
      <c r="AM73" s="2">
        <v>5.6828000000000003</v>
      </c>
      <c r="AN73" s="2">
        <v>0.89561626708333331</v>
      </c>
      <c r="AO73" s="2">
        <v>0.56273886296296294</v>
      </c>
      <c r="AP73" s="2">
        <v>0.68000000000000038</v>
      </c>
      <c r="AQ73" s="2">
        <v>0.68000000000000038</v>
      </c>
      <c r="AR73" s="2">
        <v>1.5915308609888543</v>
      </c>
    </row>
    <row r="74" spans="11:44" x14ac:dyDescent="0.25">
      <c r="K74" s="2">
        <f t="shared" si="13"/>
        <v>0.69000000000000039</v>
      </c>
      <c r="L74" s="82">
        <f t="shared" si="10"/>
        <v>79.843166466666673</v>
      </c>
      <c r="M74" s="66">
        <f t="shared" si="8"/>
        <v>0.39955055119096017</v>
      </c>
      <c r="N74" s="66">
        <f t="shared" si="11"/>
        <v>59.199252044444471</v>
      </c>
      <c r="O74" s="66">
        <f t="shared" si="9"/>
        <v>0.13287739257557338</v>
      </c>
      <c r="Q74" s="66">
        <v>0.54561029999999999</v>
      </c>
      <c r="R74" s="66">
        <v>1.2075242000000002</v>
      </c>
      <c r="S74" s="66">
        <v>0.37694233333333332</v>
      </c>
      <c r="T74" s="66">
        <v>0.93639840000000008</v>
      </c>
      <c r="U74" s="66">
        <v>0.38209099999999996</v>
      </c>
      <c r="V74" s="66">
        <v>0.9066280000000001</v>
      </c>
      <c r="W74" s="66">
        <v>1.1460722433333335</v>
      </c>
      <c r="X74" s="66">
        <v>1.4489799933333334</v>
      </c>
      <c r="Y74" s="66">
        <f t="shared" si="7"/>
        <v>0.86878080875000008</v>
      </c>
      <c r="AA74" s="66">
        <v>0.54902985000000004</v>
      </c>
      <c r="AB74" s="66">
        <v>0.82147024999999996</v>
      </c>
      <c r="AC74" s="66">
        <v>0.58626886666666667</v>
      </c>
      <c r="AD74" s="66">
        <v>0.56857689999999994</v>
      </c>
      <c r="AE74" s="66">
        <v>0.60766759999999997</v>
      </c>
      <c r="AF74" s="66">
        <v>0.32056099999999998</v>
      </c>
      <c r="AG74" s="66">
        <v>0.67661550000000004</v>
      </c>
      <c r="AH74" s="66">
        <v>0.60834999999999995</v>
      </c>
      <c r="AI74" s="66">
        <v>0.66592296666666662</v>
      </c>
      <c r="AJ74" s="66">
        <f t="shared" si="12"/>
        <v>0.60049588148148147</v>
      </c>
      <c r="AK74" s="66"/>
      <c r="AL74" s="2">
        <v>0.69019999999999992</v>
      </c>
      <c r="AM74" s="2">
        <v>5.6928999999999998</v>
      </c>
      <c r="AN74" s="2">
        <v>0.86878080875000008</v>
      </c>
      <c r="AO74" s="2">
        <v>0.60049588148148147</v>
      </c>
      <c r="AP74" s="2">
        <v>0.69000000000000039</v>
      </c>
      <c r="AQ74" s="2">
        <v>0.69000000000000039</v>
      </c>
      <c r="AR74" s="2">
        <v>1.4467723019292551</v>
      </c>
    </row>
    <row r="75" spans="11:44" x14ac:dyDescent="0.25">
      <c r="K75" s="2">
        <f t="shared" si="13"/>
        <v>0.7000000000000004</v>
      </c>
      <c r="L75" s="82">
        <f t="shared" si="10"/>
        <v>80.681065608750004</v>
      </c>
      <c r="M75" s="66">
        <f t="shared" si="8"/>
        <v>0.36751487097397062</v>
      </c>
      <c r="N75" s="66">
        <f t="shared" si="11"/>
        <v>59.765991629629653</v>
      </c>
      <c r="O75" s="66">
        <f t="shared" si="9"/>
        <v>0.13742353045019448</v>
      </c>
      <c r="Q75" s="66">
        <v>0.48099930000000007</v>
      </c>
      <c r="R75" s="66">
        <v>1.0385392</v>
      </c>
      <c r="S75" s="66">
        <v>0.40417333333333333</v>
      </c>
      <c r="T75" s="66">
        <v>0.88386439999999999</v>
      </c>
      <c r="U75" s="66">
        <v>0.43570500000000001</v>
      </c>
      <c r="V75" s="66">
        <v>0.88980300000000001</v>
      </c>
      <c r="W75" s="66">
        <v>1.1772222433333333</v>
      </c>
      <c r="X75" s="66">
        <v>1.3928866600000001</v>
      </c>
      <c r="Y75" s="66">
        <f t="shared" si="7"/>
        <v>0.83789914208333338</v>
      </c>
      <c r="AA75" s="66">
        <v>0.49436985</v>
      </c>
      <c r="AB75" s="66">
        <v>0.81813125000000009</v>
      </c>
      <c r="AC75" s="66">
        <v>0.58438286666666672</v>
      </c>
      <c r="AD75" s="66">
        <v>0.62507190000000001</v>
      </c>
      <c r="AE75" s="66">
        <v>0.61151860000000002</v>
      </c>
      <c r="AF75" s="66">
        <v>0.30688099999999996</v>
      </c>
      <c r="AG75" s="66">
        <v>0.59932849999999993</v>
      </c>
      <c r="AH75" s="66">
        <v>0.47705199999999992</v>
      </c>
      <c r="AI75" s="66">
        <v>0.58392029999999995</v>
      </c>
      <c r="AJ75" s="66">
        <f t="shared" si="12"/>
        <v>0.56673958518518519</v>
      </c>
      <c r="AK75" s="66"/>
      <c r="AL75" s="2">
        <v>0.70019999999999971</v>
      </c>
      <c r="AM75" s="2">
        <v>5.7028999999999996</v>
      </c>
      <c r="AN75" s="2">
        <v>0.83789914208333338</v>
      </c>
      <c r="AO75" s="2">
        <v>0.56673958518518519</v>
      </c>
      <c r="AP75" s="2">
        <v>0.7000000000000004</v>
      </c>
      <c r="AQ75" s="2">
        <v>0.7000000000000004</v>
      </c>
      <c r="AR75" s="2">
        <v>1.4784552976117689</v>
      </c>
    </row>
    <row r="76" spans="11:44" x14ac:dyDescent="0.25">
      <c r="K76" s="2">
        <f t="shared" si="13"/>
        <v>0.71000000000000041</v>
      </c>
      <c r="L76" s="82">
        <f t="shared" si="10"/>
        <v>81.521909667499997</v>
      </c>
      <c r="M76" s="66">
        <f t="shared" si="8"/>
        <v>0.36892922720404192</v>
      </c>
      <c r="N76" s="66">
        <f t="shared" si="11"/>
        <v>60.344771751851873</v>
      </c>
      <c r="O76" s="66">
        <f t="shared" si="9"/>
        <v>0.10497819104849977</v>
      </c>
      <c r="Q76" s="66">
        <v>0.54792929999999995</v>
      </c>
      <c r="R76" s="66">
        <v>1.2244792</v>
      </c>
      <c r="S76" s="66">
        <v>0.45718166666666665</v>
      </c>
      <c r="T76" s="66">
        <v>0.87498640000000005</v>
      </c>
      <c r="U76" s="66">
        <v>0.34708800000000006</v>
      </c>
      <c r="V76" s="66">
        <v>0.82050900000000004</v>
      </c>
      <c r="W76" s="66">
        <v>1.1078422433333333</v>
      </c>
      <c r="X76" s="66">
        <v>1.3467366599999999</v>
      </c>
      <c r="Y76" s="66">
        <f t="shared" ref="Y76:Y139" si="14">AVERAGE(Q76:X76)</f>
        <v>0.8408440587499999</v>
      </c>
      <c r="AA76" s="66">
        <v>0.55416835000000009</v>
      </c>
      <c r="AB76" s="66">
        <v>0.67809325000000009</v>
      </c>
      <c r="AC76" s="66">
        <v>0.57605486666666661</v>
      </c>
      <c r="AD76" s="66">
        <v>0.58721990000000002</v>
      </c>
      <c r="AE76" s="66">
        <v>0.60819659999999998</v>
      </c>
      <c r="AF76" s="66">
        <v>0.31637300000000002</v>
      </c>
      <c r="AG76" s="66">
        <v>0.62050850000000002</v>
      </c>
      <c r="AH76" s="66">
        <v>0.63216300000000003</v>
      </c>
      <c r="AI76" s="66">
        <v>0.63624363333333334</v>
      </c>
      <c r="AJ76" s="66">
        <f t="shared" si="12"/>
        <v>0.57878012222222219</v>
      </c>
      <c r="AK76" s="66"/>
      <c r="AL76" s="2">
        <v>0.71020000000000039</v>
      </c>
      <c r="AM76" s="2">
        <v>5.7129000000000003</v>
      </c>
      <c r="AN76" s="2">
        <v>0.8408440587499999</v>
      </c>
      <c r="AO76" s="2">
        <v>0.57878012222222219</v>
      </c>
      <c r="AP76" s="2">
        <v>0.71000000000000041</v>
      </c>
      <c r="AQ76" s="2">
        <v>0.71000000000000041</v>
      </c>
      <c r="AR76" s="2">
        <v>1.4527866912940706</v>
      </c>
    </row>
    <row r="77" spans="11:44" x14ac:dyDescent="0.25">
      <c r="K77" s="2">
        <f t="shared" si="13"/>
        <v>0.72000000000000042</v>
      </c>
      <c r="L77" s="82">
        <f t="shared" si="10"/>
        <v>82.389918351250003</v>
      </c>
      <c r="M77" s="66">
        <f t="shared" si="8"/>
        <v>0.42371341383166622</v>
      </c>
      <c r="N77" s="66">
        <f t="shared" si="11"/>
        <v>60.954441614814833</v>
      </c>
      <c r="O77" s="66">
        <f t="shared" si="9"/>
        <v>0.13038090563044019</v>
      </c>
      <c r="Q77" s="66">
        <v>0.46107930000000003</v>
      </c>
      <c r="R77" s="66">
        <v>1.2583291999999999</v>
      </c>
      <c r="S77" s="66">
        <v>0.36488999999999999</v>
      </c>
      <c r="T77" s="66">
        <v>0.94542840000000006</v>
      </c>
      <c r="U77" s="66">
        <v>0.35202700000000003</v>
      </c>
      <c r="V77" s="66">
        <v>0.97705999999999993</v>
      </c>
      <c r="W77" s="66">
        <v>1.1495622433333332</v>
      </c>
      <c r="X77" s="66">
        <v>1.4356933266666665</v>
      </c>
      <c r="Y77" s="66">
        <f t="shared" si="14"/>
        <v>0.86800868375000007</v>
      </c>
      <c r="AA77" s="66">
        <v>0.56162434999999999</v>
      </c>
      <c r="AB77" s="66">
        <v>0.71475325000000001</v>
      </c>
      <c r="AC77" s="66">
        <v>0.53137786666666664</v>
      </c>
      <c r="AD77" s="66">
        <v>0.54417590000000005</v>
      </c>
      <c r="AE77" s="66">
        <v>0.63686760000000009</v>
      </c>
      <c r="AF77" s="66">
        <v>0.339138</v>
      </c>
      <c r="AG77" s="66">
        <v>0.70215749999999999</v>
      </c>
      <c r="AH77" s="66">
        <v>0.70092900000000002</v>
      </c>
      <c r="AI77" s="66">
        <v>0.75600529999999999</v>
      </c>
      <c r="AJ77" s="66">
        <f t="shared" si="12"/>
        <v>0.6096698629629631</v>
      </c>
      <c r="AK77" s="66"/>
      <c r="AL77" s="2">
        <v>0.72010000000000041</v>
      </c>
      <c r="AM77" s="2">
        <v>5.7228000000000003</v>
      </c>
      <c r="AN77" s="2">
        <v>0.86800868375000007</v>
      </c>
      <c r="AO77" s="2">
        <v>0.6096698629629631</v>
      </c>
      <c r="AP77" s="2">
        <v>0.72000000000000042</v>
      </c>
      <c r="AQ77" s="2">
        <v>0.72000000000000042</v>
      </c>
      <c r="AR77" s="2">
        <v>1.4237355927870932</v>
      </c>
    </row>
    <row r="78" spans="11:44" x14ac:dyDescent="0.25">
      <c r="K78" s="2">
        <f t="shared" si="13"/>
        <v>0.73000000000000043</v>
      </c>
      <c r="L78" s="82">
        <f t="shared" si="10"/>
        <v>83.238932243333338</v>
      </c>
      <c r="M78" s="66">
        <f t="shared" si="8"/>
        <v>0.41439091367382508</v>
      </c>
      <c r="N78" s="66">
        <f t="shared" si="11"/>
        <v>61.532571722222244</v>
      </c>
      <c r="O78" s="66">
        <f t="shared" si="9"/>
        <v>0.14159544861007864</v>
      </c>
      <c r="Q78" s="66">
        <v>0.62646729999999984</v>
      </c>
      <c r="R78" s="66">
        <v>1.3890591999999999</v>
      </c>
      <c r="S78" s="66">
        <v>0.39104866666666666</v>
      </c>
      <c r="T78" s="66">
        <v>0.86004139999999996</v>
      </c>
      <c r="U78" s="66">
        <v>0.33041700000000007</v>
      </c>
      <c r="V78" s="66">
        <v>0.76575800000000005</v>
      </c>
      <c r="W78" s="66">
        <v>0.9825595766666666</v>
      </c>
      <c r="X78" s="66">
        <v>1.4467599933333335</v>
      </c>
      <c r="Y78" s="66">
        <f t="shared" si="14"/>
        <v>0.84901389208333344</v>
      </c>
      <c r="AA78" s="66">
        <v>0.53072585000000005</v>
      </c>
      <c r="AB78" s="66">
        <v>0.80784675000000006</v>
      </c>
      <c r="AC78" s="66">
        <v>0.61803186666666676</v>
      </c>
      <c r="AD78" s="66">
        <v>0.51455289999999998</v>
      </c>
      <c r="AE78" s="66">
        <v>0.6087186</v>
      </c>
      <c r="AF78" s="66">
        <v>0.33049900000000004</v>
      </c>
      <c r="AG78" s="66">
        <v>0.68159849999999989</v>
      </c>
      <c r="AH78" s="66">
        <v>0.44209719999999997</v>
      </c>
      <c r="AI78" s="66">
        <v>0.66910029999999987</v>
      </c>
      <c r="AJ78" s="66">
        <f t="shared" si="12"/>
        <v>0.57813010740740745</v>
      </c>
      <c r="AK78" s="66"/>
      <c r="AL78" s="2">
        <v>0.73019999999999996</v>
      </c>
      <c r="AM78" s="2">
        <v>5.7328999999999999</v>
      </c>
      <c r="AN78" s="2">
        <v>0.84901389208333344</v>
      </c>
      <c r="AO78" s="2">
        <v>0.57813010740740745</v>
      </c>
      <c r="AP78" s="2">
        <v>0.73000000000000043</v>
      </c>
      <c r="AQ78" s="2">
        <v>0.73000000000000043</v>
      </c>
      <c r="AR78" s="2">
        <v>1.4685515962672995</v>
      </c>
    </row>
    <row r="79" spans="11:44" x14ac:dyDescent="0.25">
      <c r="K79" s="2">
        <f t="shared" si="13"/>
        <v>0.74000000000000044</v>
      </c>
      <c r="L79" s="82">
        <f t="shared" si="10"/>
        <v>84.085610427083338</v>
      </c>
      <c r="M79" s="66">
        <f t="shared" si="8"/>
        <v>0.38260319793803449</v>
      </c>
      <c r="N79" s="66">
        <f t="shared" si="11"/>
        <v>62.135758974074093</v>
      </c>
      <c r="O79" s="66">
        <f t="shared" si="9"/>
        <v>0.13789335655055152</v>
      </c>
      <c r="Q79" s="66">
        <v>0.51084163333333332</v>
      </c>
      <c r="R79" s="66">
        <v>1.1226942</v>
      </c>
      <c r="S79" s="66">
        <v>0.42875733333333338</v>
      </c>
      <c r="T79" s="66">
        <v>0.8132914</v>
      </c>
      <c r="U79" s="66">
        <v>0.35258699999999998</v>
      </c>
      <c r="V79" s="66">
        <v>0.96643899999999994</v>
      </c>
      <c r="W79" s="66">
        <v>1.2206115766666668</v>
      </c>
      <c r="X79" s="66">
        <v>1.3582033266666667</v>
      </c>
      <c r="Y79" s="66">
        <f t="shared" si="14"/>
        <v>0.84667818374999992</v>
      </c>
      <c r="AA79" s="66">
        <v>0.60059435000000005</v>
      </c>
      <c r="AB79" s="66">
        <v>0.86964274999999991</v>
      </c>
      <c r="AC79" s="66">
        <v>0.5926775333333334</v>
      </c>
      <c r="AD79" s="66">
        <v>0.51932990000000001</v>
      </c>
      <c r="AE79" s="66">
        <v>0.63135960000000002</v>
      </c>
      <c r="AF79" s="66">
        <v>0.35327700000000001</v>
      </c>
      <c r="AG79" s="66">
        <v>0.68216449999999995</v>
      </c>
      <c r="AH79" s="66">
        <v>0.63523599999999991</v>
      </c>
      <c r="AI79" s="66">
        <v>0.5444036333333333</v>
      </c>
      <c r="AJ79" s="66">
        <f t="shared" si="12"/>
        <v>0.60318725185185185</v>
      </c>
      <c r="AK79" s="66"/>
      <c r="AL79" s="2">
        <v>0.74040000000000017</v>
      </c>
      <c r="AM79" s="2">
        <v>5.7431000000000001</v>
      </c>
      <c r="AN79" s="2">
        <v>0.84667818374999992</v>
      </c>
      <c r="AO79" s="2">
        <v>0.60318725185185185</v>
      </c>
      <c r="AP79" s="2">
        <v>0.74000000000000044</v>
      </c>
      <c r="AQ79" s="2">
        <v>0.74000000000000044</v>
      </c>
      <c r="AR79" s="2">
        <v>1.403673869350859</v>
      </c>
    </row>
    <row r="80" spans="11:44" x14ac:dyDescent="0.25">
      <c r="K80" s="2">
        <f t="shared" si="13"/>
        <v>0.75000000000000044</v>
      </c>
      <c r="L80" s="82">
        <f t="shared" si="10"/>
        <v>84.875276381666666</v>
      </c>
      <c r="M80" s="66">
        <f t="shared" si="8"/>
        <v>0.29730350128772709</v>
      </c>
      <c r="N80" s="66">
        <f t="shared" si="11"/>
        <v>62.71324344814817</v>
      </c>
      <c r="O80" s="66">
        <f t="shared" si="9"/>
        <v>0.12519573273278439</v>
      </c>
      <c r="Q80" s="66">
        <v>0.47999396666666677</v>
      </c>
      <c r="R80" s="66">
        <v>0.98516870000000001</v>
      </c>
      <c r="S80" s="66">
        <v>0.42987566666666671</v>
      </c>
      <c r="T80" s="66">
        <v>0.96956840000000011</v>
      </c>
      <c r="U80" s="66">
        <v>0.41105900000000001</v>
      </c>
      <c r="V80" s="66">
        <v>0.89475700000000002</v>
      </c>
      <c r="W80" s="66">
        <v>1.0128855766666667</v>
      </c>
      <c r="X80" s="66">
        <v>1.1340193266666667</v>
      </c>
      <c r="Y80" s="66">
        <f t="shared" si="14"/>
        <v>0.78966595458333344</v>
      </c>
      <c r="AA80" s="66">
        <v>0.52531485</v>
      </c>
      <c r="AB80" s="66">
        <v>0.78976924999999998</v>
      </c>
      <c r="AC80" s="66">
        <v>0.61358020000000002</v>
      </c>
      <c r="AD80" s="66">
        <v>0.56752789999999997</v>
      </c>
      <c r="AE80" s="66">
        <v>0.64164960000000004</v>
      </c>
      <c r="AF80" s="66">
        <v>0.33089800000000003</v>
      </c>
      <c r="AG80" s="66">
        <v>0.66291049999999996</v>
      </c>
      <c r="AH80" s="66">
        <v>0.53285800000000005</v>
      </c>
      <c r="AI80" s="66">
        <v>0.53285196666666657</v>
      </c>
      <c r="AJ80" s="66">
        <f t="shared" si="12"/>
        <v>0.57748447407407399</v>
      </c>
      <c r="AK80" s="66"/>
      <c r="AL80" s="2">
        <v>0.75020000000000042</v>
      </c>
      <c r="AM80" s="2">
        <v>5.7529000000000003</v>
      </c>
      <c r="AN80" s="2">
        <v>0.78966595458333344</v>
      </c>
      <c r="AO80" s="2">
        <v>0.57748447407407399</v>
      </c>
      <c r="AP80" s="2">
        <v>0.75000000000000044</v>
      </c>
      <c r="AQ80" s="2">
        <v>0.75000000000000044</v>
      </c>
      <c r="AR80" s="2">
        <v>1.367423697146952</v>
      </c>
    </row>
    <row r="81" spans="11:44" x14ac:dyDescent="0.25">
      <c r="K81" s="2">
        <f t="shared" si="13"/>
        <v>0.76000000000000045</v>
      </c>
      <c r="L81" s="82">
        <f t="shared" si="10"/>
        <v>85.703707232083332</v>
      </c>
      <c r="M81" s="66">
        <f t="shared" si="8"/>
        <v>0.3519481082599662</v>
      </c>
      <c r="N81" s="66">
        <f t="shared" si="11"/>
        <v>63.269093588888907</v>
      </c>
      <c r="O81" s="66">
        <f t="shared" si="9"/>
        <v>0.11489022074651728</v>
      </c>
      <c r="Q81" s="66">
        <v>0.52414529999999993</v>
      </c>
      <c r="R81" s="66">
        <v>1.1492392</v>
      </c>
      <c r="S81" s="66">
        <v>0.39971833333333329</v>
      </c>
      <c r="T81" s="66">
        <v>0.82247939999999997</v>
      </c>
      <c r="U81" s="66">
        <v>0.36277399999999999</v>
      </c>
      <c r="V81" s="66">
        <v>1.050565</v>
      </c>
      <c r="W81" s="66">
        <v>1.1228255766666668</v>
      </c>
      <c r="X81" s="66">
        <v>1.1956999933333334</v>
      </c>
      <c r="Y81" s="66">
        <f t="shared" si="14"/>
        <v>0.82843085041666664</v>
      </c>
      <c r="AA81" s="66">
        <v>0.51539184999999998</v>
      </c>
      <c r="AB81" s="66">
        <v>0.67287124999999992</v>
      </c>
      <c r="AC81" s="66">
        <v>0.5505798666666667</v>
      </c>
      <c r="AD81" s="66">
        <v>0.53716989999999998</v>
      </c>
      <c r="AE81" s="66">
        <v>0.56778660000000003</v>
      </c>
      <c r="AF81" s="66">
        <v>0.33715699999999998</v>
      </c>
      <c r="AG81" s="66">
        <v>0.7569555</v>
      </c>
      <c r="AH81" s="66">
        <v>0.51867000000000008</v>
      </c>
      <c r="AI81" s="66">
        <v>0.54606929999999998</v>
      </c>
      <c r="AJ81" s="66">
        <f t="shared" si="12"/>
        <v>0.55585014074074079</v>
      </c>
      <c r="AK81" s="66"/>
      <c r="AL81" s="2">
        <v>0.76010000000000044</v>
      </c>
      <c r="AM81" s="2">
        <v>5.7628000000000004</v>
      </c>
      <c r="AN81" s="2">
        <v>0.82843085041666664</v>
      </c>
      <c r="AO81" s="2">
        <v>0.55585014074074079</v>
      </c>
      <c r="AP81" s="2">
        <v>0.76000000000000045</v>
      </c>
      <c r="AQ81" s="2">
        <v>0.76000000000000045</v>
      </c>
      <c r="AR81" s="2">
        <v>1.4903852490037648</v>
      </c>
    </row>
    <row r="82" spans="11:44" x14ac:dyDescent="0.25">
      <c r="K82" s="2">
        <f t="shared" si="13"/>
        <v>0.77000000000000046</v>
      </c>
      <c r="L82" s="82">
        <f t="shared" si="10"/>
        <v>86.588528040833339</v>
      </c>
      <c r="M82" s="66">
        <f t="shared" si="8"/>
        <v>0.43152220003907166</v>
      </c>
      <c r="N82" s="66">
        <f t="shared" si="11"/>
        <v>63.841518248148169</v>
      </c>
      <c r="O82" s="66">
        <f t="shared" si="9"/>
        <v>0.10282087070163924</v>
      </c>
      <c r="Q82" s="66">
        <v>0.50800829999999997</v>
      </c>
      <c r="R82" s="66">
        <v>1.1712992</v>
      </c>
      <c r="S82" s="66">
        <v>0.39727533333333331</v>
      </c>
      <c r="T82" s="66">
        <v>0.92315340000000001</v>
      </c>
      <c r="U82" s="66">
        <v>0.36181799999999997</v>
      </c>
      <c r="V82" s="66">
        <v>1.081785</v>
      </c>
      <c r="W82" s="66">
        <v>1.0407505766666667</v>
      </c>
      <c r="X82" s="66">
        <v>1.5944766600000002</v>
      </c>
      <c r="Y82" s="66">
        <f t="shared" si="14"/>
        <v>0.88482080875000002</v>
      </c>
      <c r="AA82" s="66">
        <v>0.65063585000000002</v>
      </c>
      <c r="AB82" s="66">
        <v>0.67055025000000001</v>
      </c>
      <c r="AC82" s="66">
        <v>0.59822486666666674</v>
      </c>
      <c r="AD82" s="66">
        <v>0.55592890000000006</v>
      </c>
      <c r="AE82" s="66">
        <v>0.59676660000000004</v>
      </c>
      <c r="AF82" s="66">
        <v>0.31510899999999997</v>
      </c>
      <c r="AG82" s="66">
        <v>0.60117850000000006</v>
      </c>
      <c r="AH82" s="66">
        <v>0.57499</v>
      </c>
      <c r="AI82" s="66">
        <v>0.5884379666666667</v>
      </c>
      <c r="AJ82" s="66">
        <f t="shared" si="12"/>
        <v>0.57242465925925923</v>
      </c>
      <c r="AK82" s="66"/>
      <c r="AL82" s="2">
        <v>0.7702</v>
      </c>
      <c r="AM82" s="2">
        <v>5.7728999999999999</v>
      </c>
      <c r="AN82" s="2">
        <v>0.88482080875000002</v>
      </c>
      <c r="AO82" s="2">
        <v>0.57242465925925923</v>
      </c>
      <c r="AP82" s="2">
        <v>0.77000000000000046</v>
      </c>
      <c r="AQ82" s="2">
        <v>0.77000000000000046</v>
      </c>
      <c r="AR82" s="2">
        <v>1.5457419495082447</v>
      </c>
    </row>
    <row r="83" spans="11:44" x14ac:dyDescent="0.25">
      <c r="K83" s="2">
        <f t="shared" si="13"/>
        <v>0.78000000000000047</v>
      </c>
      <c r="L83" s="82">
        <f t="shared" si="10"/>
        <v>87.485652766249999</v>
      </c>
      <c r="M83" s="66">
        <f t="shared" si="8"/>
        <v>0.42517171127285946</v>
      </c>
      <c r="N83" s="66">
        <f t="shared" si="11"/>
        <v>64.439452925925949</v>
      </c>
      <c r="O83" s="66">
        <f t="shared" si="9"/>
        <v>0.14826124273539795</v>
      </c>
      <c r="Q83" s="66">
        <v>0.47255463333333336</v>
      </c>
      <c r="R83" s="66">
        <v>1.3408542000000001</v>
      </c>
      <c r="S83" s="66">
        <v>0.48166266666666663</v>
      </c>
      <c r="T83" s="66">
        <v>0.91970940000000001</v>
      </c>
      <c r="U83" s="66">
        <v>0.31379300000000004</v>
      </c>
      <c r="V83" s="66">
        <v>1.150355</v>
      </c>
      <c r="W83" s="66">
        <v>1.0714955766666667</v>
      </c>
      <c r="X83" s="66">
        <v>1.4265733266666665</v>
      </c>
      <c r="Y83" s="66">
        <f t="shared" si="14"/>
        <v>0.89712472541666666</v>
      </c>
      <c r="AA83" s="66">
        <v>0.53189235000000001</v>
      </c>
      <c r="AB83" s="66">
        <v>0.89627824999999994</v>
      </c>
      <c r="AC83" s="66">
        <v>0.58534053333333325</v>
      </c>
      <c r="AD83" s="66">
        <v>0.56561890000000004</v>
      </c>
      <c r="AE83" s="66">
        <v>0.60173360000000009</v>
      </c>
      <c r="AF83" s="66">
        <v>0.32151600000000002</v>
      </c>
      <c r="AG83" s="66">
        <v>0.63108050000000004</v>
      </c>
      <c r="AH83" s="66">
        <v>0.65862500000000002</v>
      </c>
      <c r="AI83" s="66">
        <v>0.58932696666666662</v>
      </c>
      <c r="AJ83" s="66">
        <f t="shared" si="12"/>
        <v>0.59793467777777776</v>
      </c>
      <c r="AK83" s="66"/>
      <c r="AL83" s="2">
        <v>0.78010000000000002</v>
      </c>
      <c r="AM83" s="2">
        <v>5.7827999999999999</v>
      </c>
      <c r="AN83" s="2">
        <v>0.89712472541666666</v>
      </c>
      <c r="AO83" s="2">
        <v>0.59793467777777776</v>
      </c>
      <c r="AP83" s="2">
        <v>0.78000000000000047</v>
      </c>
      <c r="AQ83" s="2">
        <v>0.78000000000000047</v>
      </c>
      <c r="AR83" s="2">
        <v>1.5003724633447046</v>
      </c>
    </row>
    <row r="84" spans="11:44" x14ac:dyDescent="0.25">
      <c r="K84" s="2">
        <f t="shared" si="13"/>
        <v>0.79000000000000048</v>
      </c>
      <c r="L84" s="82">
        <f t="shared" si="10"/>
        <v>88.335468074999994</v>
      </c>
      <c r="M84" s="66">
        <f t="shared" si="8"/>
        <v>0.38797376583607363</v>
      </c>
      <c r="N84" s="66">
        <f t="shared" si="11"/>
        <v>65.019061162962984</v>
      </c>
      <c r="O84" s="66">
        <f t="shared" si="9"/>
        <v>0.115868723726527</v>
      </c>
      <c r="Q84" s="66">
        <v>0.73182563333333339</v>
      </c>
      <c r="R84" s="66">
        <v>1.1947791999999999</v>
      </c>
      <c r="S84" s="66">
        <v>0.38851133333333338</v>
      </c>
      <c r="T84" s="66">
        <v>0.93577840000000012</v>
      </c>
      <c r="U84" s="66">
        <v>0.34537600000000007</v>
      </c>
      <c r="V84" s="66">
        <v>0.66476299999999999</v>
      </c>
      <c r="W84" s="66">
        <v>1.0943222433333333</v>
      </c>
      <c r="X84" s="66">
        <v>1.4431666600000002</v>
      </c>
      <c r="Y84" s="66">
        <f t="shared" si="14"/>
        <v>0.84981530875</v>
      </c>
      <c r="AA84" s="66">
        <v>0.57217985000000005</v>
      </c>
      <c r="AB84" s="66">
        <v>0.72848125000000008</v>
      </c>
      <c r="AC84" s="66">
        <v>0.55771453333333343</v>
      </c>
      <c r="AD84" s="66">
        <v>0.53760990000000008</v>
      </c>
      <c r="AE84" s="66">
        <v>0.6027956000000001</v>
      </c>
      <c r="AF84" s="66">
        <v>0.31573599999999996</v>
      </c>
      <c r="AG84" s="66">
        <v>0.61988049999999995</v>
      </c>
      <c r="AH84" s="66">
        <v>0.59856719999999997</v>
      </c>
      <c r="AI84" s="66">
        <v>0.68350929999999999</v>
      </c>
      <c r="AJ84" s="66">
        <f t="shared" si="12"/>
        <v>0.57960823703703701</v>
      </c>
      <c r="AK84" s="66"/>
      <c r="AL84" s="2">
        <v>0.79020000000000046</v>
      </c>
      <c r="AM84" s="2">
        <v>5.7929000000000004</v>
      </c>
      <c r="AN84" s="2">
        <v>0.84981530875</v>
      </c>
      <c r="AO84" s="2">
        <v>0.57960823703703701</v>
      </c>
      <c r="AP84" s="2">
        <v>0.79000000000000048</v>
      </c>
      <c r="AQ84" s="2">
        <v>0.79000000000000048</v>
      </c>
      <c r="AR84" s="2">
        <v>1.4661891506136355</v>
      </c>
    </row>
    <row r="85" spans="11:44" x14ac:dyDescent="0.25">
      <c r="K85" s="2">
        <f t="shared" si="13"/>
        <v>0.80000000000000049</v>
      </c>
      <c r="L85" s="82">
        <f t="shared" si="10"/>
        <v>89.191192237916667</v>
      </c>
      <c r="M85" s="66">
        <f t="shared" si="8"/>
        <v>0.38065247925262036</v>
      </c>
      <c r="N85" s="66">
        <f t="shared" si="11"/>
        <v>65.588075914814837</v>
      </c>
      <c r="O85" s="66">
        <f t="shared" si="9"/>
        <v>0.10787749077852062</v>
      </c>
      <c r="Q85" s="66">
        <v>0.61446063333333334</v>
      </c>
      <c r="R85" s="66">
        <v>0.94979970000000002</v>
      </c>
      <c r="S85" s="66">
        <v>0.34282266666666666</v>
      </c>
      <c r="T85" s="66">
        <v>0.99123840000000007</v>
      </c>
      <c r="U85" s="66">
        <v>0.35457200000000005</v>
      </c>
      <c r="V85" s="66">
        <v>1.1104449999999999</v>
      </c>
      <c r="W85" s="66">
        <v>1.0791749100000001</v>
      </c>
      <c r="X85" s="66">
        <v>1.4032799933333333</v>
      </c>
      <c r="Y85" s="66">
        <f t="shared" si="14"/>
        <v>0.85572416291666664</v>
      </c>
      <c r="AA85" s="66">
        <v>0.46553335000000001</v>
      </c>
      <c r="AB85" s="66">
        <v>0.68816924999999995</v>
      </c>
      <c r="AC85" s="66">
        <v>0.60624786666666675</v>
      </c>
      <c r="AD85" s="66">
        <v>0.55453889999999995</v>
      </c>
      <c r="AE85" s="66">
        <v>0.61556560000000005</v>
      </c>
      <c r="AF85" s="66">
        <v>0.33484700000000001</v>
      </c>
      <c r="AG85" s="66">
        <v>0.6478815</v>
      </c>
      <c r="AH85" s="66">
        <v>0.5829089999999999</v>
      </c>
      <c r="AI85" s="66">
        <v>0.62544029999999995</v>
      </c>
      <c r="AJ85" s="66">
        <f t="shared" si="12"/>
        <v>0.5690147518518518</v>
      </c>
      <c r="AK85" s="66"/>
      <c r="AL85" s="2">
        <v>0.80039999999999978</v>
      </c>
      <c r="AM85" s="2">
        <v>5.8030999999999997</v>
      </c>
      <c r="AN85" s="2">
        <v>0.85572416291666664</v>
      </c>
      <c r="AO85" s="2">
        <v>0.5690147518518518</v>
      </c>
      <c r="AP85" s="2">
        <v>0.80000000000000049</v>
      </c>
      <c r="AQ85" s="2">
        <v>0.80000000000000049</v>
      </c>
      <c r="AR85" s="2">
        <v>1.503869908700473</v>
      </c>
    </row>
    <row r="86" spans="11:44" x14ac:dyDescent="0.25">
      <c r="K86" s="2">
        <f t="shared" si="13"/>
        <v>0.8100000000000005</v>
      </c>
      <c r="L86" s="82">
        <f t="shared" si="10"/>
        <v>90.04066396333333</v>
      </c>
      <c r="M86" s="66">
        <f t="shared" si="8"/>
        <v>0.39104101379636413</v>
      </c>
      <c r="N86" s="66">
        <f t="shared" si="11"/>
        <v>66.210704677777798</v>
      </c>
      <c r="O86" s="66">
        <f t="shared" si="9"/>
        <v>0.15353680505872555</v>
      </c>
      <c r="Q86" s="66">
        <v>0.54837563333333339</v>
      </c>
      <c r="R86" s="66">
        <v>1.3137741999999999</v>
      </c>
      <c r="S86" s="66">
        <v>0.34147299999999997</v>
      </c>
      <c r="T86" s="66">
        <v>0.8656493999999999</v>
      </c>
      <c r="U86" s="66">
        <v>0.35600100000000001</v>
      </c>
      <c r="V86" s="66">
        <v>1.008195</v>
      </c>
      <c r="W86" s="66">
        <v>1.0886855766666668</v>
      </c>
      <c r="X86" s="66">
        <v>1.2736199933333334</v>
      </c>
      <c r="Y86" s="66">
        <f t="shared" si="14"/>
        <v>0.8494717254166666</v>
      </c>
      <c r="AA86" s="66">
        <v>0.54382385000000011</v>
      </c>
      <c r="AB86" s="66">
        <v>0.79653875000000007</v>
      </c>
      <c r="AC86" s="66">
        <v>0.60043653333333336</v>
      </c>
      <c r="AD86" s="66">
        <v>0.54681190000000002</v>
      </c>
      <c r="AE86" s="66">
        <v>0.61213859999999998</v>
      </c>
      <c r="AF86" s="66">
        <v>0.32221800000000006</v>
      </c>
      <c r="AG86" s="66">
        <v>0.84429650000000001</v>
      </c>
      <c r="AH86" s="66">
        <v>0.70152210000000004</v>
      </c>
      <c r="AI86" s="66">
        <v>0.63587263333333333</v>
      </c>
      <c r="AJ86" s="66">
        <f t="shared" si="12"/>
        <v>0.62262876296296299</v>
      </c>
      <c r="AK86" s="66"/>
      <c r="AL86" s="2">
        <v>0.8102999999999998</v>
      </c>
      <c r="AM86" s="2">
        <v>5.8129999999999997</v>
      </c>
      <c r="AN86" s="2">
        <v>0.8494717254166666</v>
      </c>
      <c r="AO86" s="2">
        <v>0.62262876296296299</v>
      </c>
      <c r="AP86" s="2">
        <v>0.8100000000000005</v>
      </c>
      <c r="AQ86" s="2">
        <v>0.8100000000000005</v>
      </c>
      <c r="AR86" s="2">
        <v>1.3643310041993633</v>
      </c>
    </row>
    <row r="87" spans="11:44" x14ac:dyDescent="0.25">
      <c r="K87" s="2">
        <f t="shared" si="13"/>
        <v>0.82000000000000051</v>
      </c>
      <c r="L87" s="82">
        <f t="shared" si="10"/>
        <v>90.917809230416665</v>
      </c>
      <c r="M87" s="66">
        <f t="shared" si="8"/>
        <v>0.38900557451221873</v>
      </c>
      <c r="N87" s="66">
        <f t="shared" si="11"/>
        <v>66.786301559259286</v>
      </c>
      <c r="O87" s="66">
        <f t="shared" si="9"/>
        <v>0.16476330701800929</v>
      </c>
      <c r="Q87" s="66">
        <v>0.57740230000000015</v>
      </c>
      <c r="R87" s="66">
        <v>1.2686292000000001</v>
      </c>
      <c r="S87" s="66">
        <v>0.42858166666666664</v>
      </c>
      <c r="T87" s="66">
        <v>1.0044984000000001</v>
      </c>
      <c r="U87" s="66">
        <v>0.33215800000000001</v>
      </c>
      <c r="V87" s="66">
        <v>0.99575499999999995</v>
      </c>
      <c r="W87" s="66">
        <v>1.0145475766666665</v>
      </c>
      <c r="X87" s="66">
        <v>1.3955899933333333</v>
      </c>
      <c r="Y87" s="66">
        <f t="shared" si="14"/>
        <v>0.87714526708333329</v>
      </c>
      <c r="AA87" s="66">
        <v>0.48248085000000002</v>
      </c>
      <c r="AB87" s="66">
        <v>0.82456125000000013</v>
      </c>
      <c r="AC87" s="66">
        <v>0.61221920000000007</v>
      </c>
      <c r="AD87" s="66">
        <v>0.52759889999999998</v>
      </c>
      <c r="AE87" s="66">
        <v>0.62502659999999999</v>
      </c>
      <c r="AF87" s="66">
        <v>0.33491900000000002</v>
      </c>
      <c r="AG87" s="66">
        <v>0.82360149999999999</v>
      </c>
      <c r="AH87" s="66">
        <v>0.49440800000000001</v>
      </c>
      <c r="AI87" s="66">
        <v>0.45555663333333329</v>
      </c>
      <c r="AJ87" s="66">
        <f t="shared" si="12"/>
        <v>0.57559688148148147</v>
      </c>
      <c r="AK87" s="66"/>
      <c r="AL87" s="2">
        <v>0.82019999999999982</v>
      </c>
      <c r="AM87" s="2">
        <v>5.8228999999999997</v>
      </c>
      <c r="AN87" s="2">
        <v>0.87714526708333329</v>
      </c>
      <c r="AO87" s="2">
        <v>0.57559688148148147</v>
      </c>
      <c r="AP87" s="2">
        <v>0.82000000000000051</v>
      </c>
      <c r="AQ87" s="2">
        <v>0.82000000000000051</v>
      </c>
      <c r="AR87" s="2">
        <v>1.5238881503765642</v>
      </c>
    </row>
    <row r="88" spans="11:44" x14ac:dyDescent="0.25">
      <c r="K88" s="2">
        <f t="shared" si="13"/>
        <v>0.83000000000000052</v>
      </c>
      <c r="L88" s="82">
        <f t="shared" si="10"/>
        <v>91.67557491416666</v>
      </c>
      <c r="M88" s="66">
        <f t="shared" si="8"/>
        <v>0.33495648720511889</v>
      </c>
      <c r="N88" s="66">
        <f t="shared" si="11"/>
        <v>67.318401385185211</v>
      </c>
      <c r="O88" s="66">
        <f t="shared" si="9"/>
        <v>0.11186309453684513</v>
      </c>
      <c r="Q88" s="66">
        <v>0.42724963333333338</v>
      </c>
      <c r="R88" s="66">
        <v>0.92278119999999997</v>
      </c>
      <c r="S88" s="66">
        <v>0.39323566666666671</v>
      </c>
      <c r="T88" s="66">
        <v>0.80156939999999999</v>
      </c>
      <c r="U88" s="66">
        <v>0.35117000000000004</v>
      </c>
      <c r="V88" s="66">
        <v>0.82309900000000003</v>
      </c>
      <c r="W88" s="66">
        <v>1.1387889100000002</v>
      </c>
      <c r="X88" s="66">
        <v>1.20423166</v>
      </c>
      <c r="Y88" s="66">
        <f t="shared" si="14"/>
        <v>0.75776568374999997</v>
      </c>
      <c r="AA88" s="66">
        <v>0.50422884999999995</v>
      </c>
      <c r="AB88" s="66">
        <v>0.59716075000000002</v>
      </c>
      <c r="AC88" s="66">
        <v>0.59158253333333344</v>
      </c>
      <c r="AD88" s="66">
        <v>0.46931590000000001</v>
      </c>
      <c r="AE88" s="66">
        <v>0.57732460000000008</v>
      </c>
      <c r="AF88" s="66">
        <v>0.31778400000000007</v>
      </c>
      <c r="AG88" s="66">
        <v>0.62800049999999996</v>
      </c>
      <c r="AH88" s="66">
        <v>0.42994900000000003</v>
      </c>
      <c r="AI88" s="66">
        <v>0.67355229999999999</v>
      </c>
      <c r="AJ88" s="66">
        <f t="shared" si="12"/>
        <v>0.53209982592592597</v>
      </c>
      <c r="AK88" s="66"/>
      <c r="AL88" s="2">
        <v>0.83030000000000026</v>
      </c>
      <c r="AM88" s="2">
        <v>5.8330000000000002</v>
      </c>
      <c r="AN88" s="2">
        <v>0.75776568374999997</v>
      </c>
      <c r="AO88" s="2">
        <v>0.53209982592592597</v>
      </c>
      <c r="AP88" s="2">
        <v>0.83000000000000052</v>
      </c>
      <c r="AQ88" s="2">
        <v>0.83000000000000052</v>
      </c>
      <c r="AR88" s="2">
        <v>1.4241043631829511</v>
      </c>
    </row>
    <row r="89" spans="11:44" x14ac:dyDescent="0.25">
      <c r="K89" s="2">
        <f t="shared" si="13"/>
        <v>0.84000000000000052</v>
      </c>
      <c r="L89" s="82">
        <f t="shared" si="10"/>
        <v>92.450902368749993</v>
      </c>
      <c r="M89" s="66">
        <f t="shared" si="8"/>
        <v>0.36153389869966135</v>
      </c>
      <c r="N89" s="66">
        <f t="shared" si="11"/>
        <v>67.914538092592622</v>
      </c>
      <c r="O89" s="66">
        <f t="shared" si="9"/>
        <v>0.12743602437016427</v>
      </c>
      <c r="Q89" s="66">
        <v>0.49605363333333347</v>
      </c>
      <c r="R89" s="66">
        <v>0.96424069999999995</v>
      </c>
      <c r="S89" s="66">
        <v>0.36319799999999997</v>
      </c>
      <c r="T89" s="66">
        <v>0.93400840000000007</v>
      </c>
      <c r="U89" s="66">
        <v>0.33950400000000003</v>
      </c>
      <c r="V89" s="66">
        <v>0.76761100000000004</v>
      </c>
      <c r="W89" s="66">
        <v>0.93848724333333344</v>
      </c>
      <c r="X89" s="66">
        <v>1.39951666</v>
      </c>
      <c r="Y89" s="66">
        <f t="shared" si="14"/>
        <v>0.77532745458333341</v>
      </c>
      <c r="AA89" s="66">
        <v>0.64695084999999997</v>
      </c>
      <c r="AB89" s="66">
        <v>0.76306925000000003</v>
      </c>
      <c r="AC89" s="66">
        <v>0.5478768666666668</v>
      </c>
      <c r="AD89" s="66">
        <v>0.62815589999999999</v>
      </c>
      <c r="AE89" s="66">
        <v>0.60434560000000004</v>
      </c>
      <c r="AF89" s="66">
        <v>0.30903400000000003</v>
      </c>
      <c r="AG89" s="66">
        <v>0.58996649999999995</v>
      </c>
      <c r="AH89" s="66">
        <v>0.70895209999999997</v>
      </c>
      <c r="AI89" s="66">
        <v>0.56687929999999986</v>
      </c>
      <c r="AJ89" s="66">
        <f t="shared" si="12"/>
        <v>0.59613670740740743</v>
      </c>
      <c r="AK89" s="66"/>
      <c r="AL89" s="2">
        <v>0.84020000000000028</v>
      </c>
      <c r="AM89" s="2">
        <v>5.8429000000000002</v>
      </c>
      <c r="AN89" s="2">
        <v>0.77532745458333341</v>
      </c>
      <c r="AO89" s="2">
        <v>0.59613670740740743</v>
      </c>
      <c r="AP89" s="2">
        <v>0.84000000000000052</v>
      </c>
      <c r="AQ89" s="2">
        <v>0.84000000000000052</v>
      </c>
      <c r="AR89" s="2">
        <v>1.3005866690464756</v>
      </c>
    </row>
    <row r="90" spans="11:44" x14ac:dyDescent="0.25">
      <c r="K90" s="2">
        <f t="shared" si="13"/>
        <v>0.85000000000000053</v>
      </c>
      <c r="L90" s="82">
        <f t="shared" si="10"/>
        <v>93.323663385833328</v>
      </c>
      <c r="M90" s="66">
        <f t="shared" si="8"/>
        <v>0.39608149490937034</v>
      </c>
      <c r="N90" s="66">
        <f t="shared" si="11"/>
        <v>68.446916585185221</v>
      </c>
      <c r="O90" s="66">
        <f t="shared" si="9"/>
        <v>0.13616476208251688</v>
      </c>
      <c r="Q90" s="66">
        <v>0.53769696666666666</v>
      </c>
      <c r="R90" s="66">
        <v>1.3002241999999999</v>
      </c>
      <c r="S90" s="66">
        <v>0.35155533333333333</v>
      </c>
      <c r="T90" s="66">
        <v>0.97468840000000023</v>
      </c>
      <c r="U90" s="66">
        <v>0.36716600000000005</v>
      </c>
      <c r="V90" s="66">
        <v>1.014435</v>
      </c>
      <c r="W90" s="66">
        <v>1.1597389100000002</v>
      </c>
      <c r="X90" s="66">
        <v>1.2765833266666669</v>
      </c>
      <c r="Y90" s="66">
        <f t="shared" si="14"/>
        <v>0.87276101708333342</v>
      </c>
      <c r="AA90" s="66">
        <v>0.51458884999999999</v>
      </c>
      <c r="AB90" s="66">
        <v>0.73365174999999994</v>
      </c>
      <c r="AC90" s="66">
        <v>0.57412086666666673</v>
      </c>
      <c r="AD90" s="66">
        <v>0.58455290000000004</v>
      </c>
      <c r="AE90" s="66">
        <v>0.59561560000000002</v>
      </c>
      <c r="AF90" s="66">
        <v>0.364759</v>
      </c>
      <c r="AG90" s="66">
        <v>0.59493450000000003</v>
      </c>
      <c r="AH90" s="66">
        <v>0.274451</v>
      </c>
      <c r="AI90" s="66">
        <v>0.55473196666666669</v>
      </c>
      <c r="AJ90" s="66">
        <f t="shared" si="12"/>
        <v>0.53237849259259251</v>
      </c>
      <c r="AK90" s="66"/>
      <c r="AL90" s="2">
        <v>0.85020000000000007</v>
      </c>
      <c r="AM90" s="2">
        <v>5.8529</v>
      </c>
      <c r="AN90" s="2">
        <v>0.87276101708333342</v>
      </c>
      <c r="AO90" s="2">
        <v>0.53237849259259251</v>
      </c>
      <c r="AP90" s="2">
        <v>0.85000000000000053</v>
      </c>
      <c r="AQ90" s="2">
        <v>0.85000000000000053</v>
      </c>
      <c r="AR90" s="2">
        <v>1.6393618999015833</v>
      </c>
    </row>
    <row r="91" spans="11:44" x14ac:dyDescent="0.25">
      <c r="K91" s="2">
        <f t="shared" si="13"/>
        <v>0.86000000000000054</v>
      </c>
      <c r="L91" s="82">
        <f t="shared" si="10"/>
        <v>94.172990944583333</v>
      </c>
      <c r="M91" s="66">
        <f t="shared" si="8"/>
        <v>0.37456895315352134</v>
      </c>
      <c r="N91" s="66">
        <f t="shared" si="11"/>
        <v>69.0029321703704</v>
      </c>
      <c r="O91" s="66">
        <f t="shared" si="9"/>
        <v>0.13578878908345501</v>
      </c>
      <c r="Q91" s="66">
        <v>0.6371116333333332</v>
      </c>
      <c r="R91" s="66">
        <v>1.1427741999999999</v>
      </c>
      <c r="S91" s="66">
        <v>0.45432733333333331</v>
      </c>
      <c r="T91" s="66">
        <v>0.82731239999999995</v>
      </c>
      <c r="U91" s="66">
        <v>0.30023600000000006</v>
      </c>
      <c r="V91" s="66">
        <v>0.8779030000000001</v>
      </c>
      <c r="W91" s="66">
        <v>1.1645325766666668</v>
      </c>
      <c r="X91" s="66">
        <v>1.3904233266666666</v>
      </c>
      <c r="Y91" s="66">
        <f t="shared" si="14"/>
        <v>0.84932755874999999</v>
      </c>
      <c r="AA91" s="66">
        <v>0.48484134999999995</v>
      </c>
      <c r="AB91" s="66">
        <v>0.80769475000000002</v>
      </c>
      <c r="AC91" s="66">
        <v>0.52502153333333335</v>
      </c>
      <c r="AD91" s="66">
        <v>0.53803289999999993</v>
      </c>
      <c r="AE91" s="66">
        <v>0.58887360000000011</v>
      </c>
      <c r="AF91" s="66">
        <v>0.31145099999999998</v>
      </c>
      <c r="AG91" s="66">
        <v>0.66229649999999995</v>
      </c>
      <c r="AH91" s="66">
        <v>0.59438800000000003</v>
      </c>
      <c r="AI91" s="66">
        <v>0.49154063333333342</v>
      </c>
      <c r="AJ91" s="66">
        <f t="shared" si="12"/>
        <v>0.55601558518518523</v>
      </c>
      <c r="AK91" s="66"/>
      <c r="AL91" s="2">
        <v>0.86010000000000009</v>
      </c>
      <c r="AM91" s="2">
        <v>5.8628</v>
      </c>
      <c r="AN91" s="2">
        <v>0.84932755874999999</v>
      </c>
      <c r="AO91" s="2">
        <v>0.55601558518518523</v>
      </c>
      <c r="AP91" s="2">
        <v>0.86000000000000054</v>
      </c>
      <c r="AQ91" s="2">
        <v>0.86000000000000054</v>
      </c>
      <c r="AR91" s="2">
        <v>1.5275247338024256</v>
      </c>
    </row>
    <row r="92" spans="11:44" x14ac:dyDescent="0.25">
      <c r="K92" s="2">
        <f t="shared" si="13"/>
        <v>0.87000000000000055</v>
      </c>
      <c r="L92" s="82">
        <f t="shared" si="10"/>
        <v>95.032712961666661</v>
      </c>
      <c r="M92" s="66">
        <f t="shared" si="8"/>
        <v>0.43196665315556682</v>
      </c>
      <c r="N92" s="66">
        <f t="shared" si="11"/>
        <v>69.584722900000031</v>
      </c>
      <c r="O92" s="66">
        <f t="shared" si="9"/>
        <v>0.11612790712010279</v>
      </c>
      <c r="Q92" s="66">
        <v>0.49578530000000004</v>
      </c>
      <c r="R92" s="66">
        <v>1.3756442000000002</v>
      </c>
      <c r="S92" s="66">
        <v>0.27841066666666664</v>
      </c>
      <c r="T92" s="66">
        <v>0.9292144</v>
      </c>
      <c r="U92" s="66">
        <v>0.38047900000000001</v>
      </c>
      <c r="V92" s="66">
        <v>0.92833700000000008</v>
      </c>
      <c r="W92" s="66">
        <v>1.1153355766666666</v>
      </c>
      <c r="X92" s="66">
        <v>1.3745699933333333</v>
      </c>
      <c r="Y92" s="66">
        <f t="shared" si="14"/>
        <v>0.85972201708333329</v>
      </c>
      <c r="AA92" s="66">
        <v>0.53944685000000003</v>
      </c>
      <c r="AB92" s="66">
        <v>0.63991575000000012</v>
      </c>
      <c r="AC92" s="66">
        <v>0.60244486666666675</v>
      </c>
      <c r="AD92" s="66">
        <v>0.53320190000000001</v>
      </c>
      <c r="AE92" s="66">
        <v>0.63945760000000007</v>
      </c>
      <c r="AF92" s="66">
        <v>0.34022400000000003</v>
      </c>
      <c r="AG92" s="66">
        <v>0.71838749999999996</v>
      </c>
      <c r="AH92" s="66">
        <v>0.70591280000000001</v>
      </c>
      <c r="AI92" s="66">
        <v>0.51712530000000001</v>
      </c>
      <c r="AJ92" s="66">
        <f t="shared" si="12"/>
        <v>0.58179072962962963</v>
      </c>
      <c r="AK92" s="66"/>
      <c r="AL92" s="2">
        <v>0.87040000000000006</v>
      </c>
      <c r="AM92" s="2">
        <v>5.8731</v>
      </c>
      <c r="AN92" s="2">
        <v>0.85972201708333329</v>
      </c>
      <c r="AO92" s="2">
        <v>0.58179072962962963</v>
      </c>
      <c r="AP92" s="2">
        <v>0.87000000000000055</v>
      </c>
      <c r="AQ92" s="2">
        <v>0.87000000000000055</v>
      </c>
      <c r="AR92" s="2">
        <v>1.4777169406439938</v>
      </c>
    </row>
    <row r="93" spans="11:44" x14ac:dyDescent="0.25">
      <c r="K93" s="2">
        <f t="shared" si="13"/>
        <v>0.88000000000000056</v>
      </c>
      <c r="L93" s="82">
        <f t="shared" si="10"/>
        <v>95.848417478749994</v>
      </c>
      <c r="M93" s="66">
        <f t="shared" si="8"/>
        <v>0.3615033410513232</v>
      </c>
      <c r="N93" s="66">
        <f t="shared" si="11"/>
        <v>70.15015363333336</v>
      </c>
      <c r="O93" s="66">
        <f t="shared" si="9"/>
        <v>0.12029810724082271</v>
      </c>
      <c r="Q93" s="66">
        <v>0.54664830000000009</v>
      </c>
      <c r="R93" s="66">
        <v>0.96534719999999996</v>
      </c>
      <c r="S93" s="66">
        <v>0.38345800000000002</v>
      </c>
      <c r="T93" s="66">
        <v>0.91925540000000006</v>
      </c>
      <c r="U93" s="66">
        <v>0.38199699999999998</v>
      </c>
      <c r="V93" s="66">
        <v>0.85737600000000003</v>
      </c>
      <c r="W93" s="66">
        <v>1.0361675766666667</v>
      </c>
      <c r="X93" s="66">
        <v>1.4353866600000003</v>
      </c>
      <c r="Y93" s="66">
        <f t="shared" si="14"/>
        <v>0.81570451708333347</v>
      </c>
      <c r="AA93" s="66">
        <v>0.54655984999999996</v>
      </c>
      <c r="AB93" s="66">
        <v>0.77993025000000005</v>
      </c>
      <c r="AC93" s="66">
        <v>0.62274819999999997</v>
      </c>
      <c r="AD93" s="66">
        <v>0.56187589999999998</v>
      </c>
      <c r="AE93" s="66">
        <v>0.61131460000000004</v>
      </c>
      <c r="AF93" s="66">
        <v>0.32417200000000007</v>
      </c>
      <c r="AG93" s="66">
        <v>0.56378649999999997</v>
      </c>
      <c r="AH93" s="66">
        <v>0.49221400000000004</v>
      </c>
      <c r="AI93" s="66">
        <v>0.58627529999999994</v>
      </c>
      <c r="AJ93" s="66">
        <f t="shared" si="12"/>
        <v>0.56543073333333327</v>
      </c>
      <c r="AK93" s="66"/>
      <c r="AL93" s="2">
        <v>0.88020000000000032</v>
      </c>
      <c r="AM93" s="2">
        <v>5.8829000000000002</v>
      </c>
      <c r="AN93" s="2">
        <v>0.81570451708333347</v>
      </c>
      <c r="AO93" s="2">
        <v>0.56543073333333327</v>
      </c>
      <c r="AP93" s="2">
        <v>0.88000000000000056</v>
      </c>
      <c r="AQ93" s="2">
        <v>0.88000000000000056</v>
      </c>
      <c r="AR93" s="2">
        <v>1.4426250095649797</v>
      </c>
    </row>
    <row r="94" spans="11:44" x14ac:dyDescent="0.25">
      <c r="K94" s="2">
        <f t="shared" si="13"/>
        <v>0.89000000000000057</v>
      </c>
      <c r="L94" s="82">
        <f t="shared" si="10"/>
        <v>96.694607954166656</v>
      </c>
      <c r="M94" s="66">
        <f t="shared" si="8"/>
        <v>0.39246729189480217</v>
      </c>
      <c r="N94" s="66">
        <f t="shared" si="11"/>
        <v>70.681824918518544</v>
      </c>
      <c r="O94" s="66">
        <f t="shared" si="9"/>
        <v>0.11693919104977073</v>
      </c>
      <c r="Q94" s="66">
        <v>0.47734896666666671</v>
      </c>
      <c r="R94" s="66">
        <v>1.3649392</v>
      </c>
      <c r="S94" s="66">
        <v>0.43874233333333329</v>
      </c>
      <c r="T94" s="66">
        <v>0.98657840000000008</v>
      </c>
      <c r="U94" s="66">
        <v>0.34883599999999998</v>
      </c>
      <c r="V94" s="66">
        <v>0.87484400000000007</v>
      </c>
      <c r="W94" s="66">
        <v>0.95533491000000004</v>
      </c>
      <c r="X94" s="66">
        <v>1.3228999933333332</v>
      </c>
      <c r="Y94" s="66">
        <f t="shared" si="14"/>
        <v>0.8461904754166667</v>
      </c>
      <c r="AA94" s="66">
        <v>0.54376235000000006</v>
      </c>
      <c r="AB94" s="66">
        <v>0.69528825000000005</v>
      </c>
      <c r="AC94" s="66">
        <v>0.5704545333333334</v>
      </c>
      <c r="AD94" s="66">
        <v>0.59900690000000001</v>
      </c>
      <c r="AE94" s="66">
        <v>0.63967660000000004</v>
      </c>
      <c r="AF94" s="66">
        <v>0.35043799999999997</v>
      </c>
      <c r="AG94" s="66">
        <v>0.45035249999999999</v>
      </c>
      <c r="AH94" s="66">
        <v>0.37524180000000001</v>
      </c>
      <c r="AI94" s="66">
        <v>0.56082063333333332</v>
      </c>
      <c r="AJ94" s="66">
        <f t="shared" si="12"/>
        <v>0.53167128518518525</v>
      </c>
      <c r="AK94" s="66"/>
      <c r="AL94" s="2">
        <v>0.8902000000000001</v>
      </c>
      <c r="AM94" s="2">
        <v>5.8929</v>
      </c>
      <c r="AN94" s="2">
        <v>0.8461904754166667</v>
      </c>
      <c r="AO94" s="2">
        <v>0.53167128518518525</v>
      </c>
      <c r="AP94" s="2">
        <v>0.89000000000000057</v>
      </c>
      <c r="AQ94" s="2">
        <v>0.89000000000000057</v>
      </c>
      <c r="AR94" s="2">
        <v>1.5915670057711166</v>
      </c>
    </row>
    <row r="95" spans="11:44" x14ac:dyDescent="0.25">
      <c r="K95" s="2">
        <f t="shared" si="13"/>
        <v>0.90000000000000058</v>
      </c>
      <c r="L95" s="82">
        <f t="shared" si="10"/>
        <v>97.502720137916654</v>
      </c>
      <c r="M95" s="66">
        <f t="shared" si="8"/>
        <v>0.35509479996430321</v>
      </c>
      <c r="N95" s="66">
        <f t="shared" si="11"/>
        <v>71.19578048518521</v>
      </c>
      <c r="O95" s="66">
        <f t="shared" si="9"/>
        <v>9.3416207191503745E-2</v>
      </c>
      <c r="Q95" s="66">
        <v>0.60201863333333328</v>
      </c>
      <c r="R95" s="66">
        <v>1.1378661999999999</v>
      </c>
      <c r="S95" s="66">
        <v>0.355933</v>
      </c>
      <c r="T95" s="66">
        <v>0.86703540000000001</v>
      </c>
      <c r="U95" s="66">
        <v>0.33420699999999998</v>
      </c>
      <c r="V95" s="66">
        <v>0.8467960000000001</v>
      </c>
      <c r="W95" s="66">
        <v>1.0039479099999999</v>
      </c>
      <c r="X95" s="66">
        <v>1.3170933266666669</v>
      </c>
      <c r="Y95" s="66">
        <f t="shared" si="14"/>
        <v>0.80811218375000005</v>
      </c>
      <c r="AA95" s="66">
        <v>0.48440135000000001</v>
      </c>
      <c r="AB95" s="66">
        <v>0.61314225</v>
      </c>
      <c r="AC95" s="66">
        <v>0.61416853333333332</v>
      </c>
      <c r="AD95" s="66">
        <v>0.46163389999999999</v>
      </c>
      <c r="AE95" s="66">
        <v>0.58023559999999996</v>
      </c>
      <c r="AF95" s="66">
        <v>0.32360899999999998</v>
      </c>
      <c r="AG95" s="66">
        <v>0.57745550000000001</v>
      </c>
      <c r="AH95" s="66">
        <v>0.48089999999999994</v>
      </c>
      <c r="AI95" s="66">
        <v>0.49005396666666662</v>
      </c>
      <c r="AJ95" s="66">
        <f t="shared" si="12"/>
        <v>0.51395556666666664</v>
      </c>
      <c r="AK95" s="66"/>
      <c r="AL95" s="2">
        <v>0.90019999999999989</v>
      </c>
      <c r="AM95" s="2">
        <v>5.9028999999999998</v>
      </c>
      <c r="AN95" s="2">
        <v>0.80811218375000005</v>
      </c>
      <c r="AO95" s="2">
        <v>0.51395556666666664</v>
      </c>
      <c r="AP95" s="2">
        <v>0.90000000000000058</v>
      </c>
      <c r="AQ95" s="2">
        <v>0.90000000000000058</v>
      </c>
      <c r="AR95" s="2">
        <v>1.5723386147777887</v>
      </c>
    </row>
    <row r="96" spans="11:44" x14ac:dyDescent="0.25">
      <c r="K96" s="2">
        <f t="shared" si="13"/>
        <v>0.91000000000000059</v>
      </c>
      <c r="L96" s="82">
        <f t="shared" si="10"/>
        <v>98.318485696666656</v>
      </c>
      <c r="M96" s="66">
        <f t="shared" si="8"/>
        <v>0.34020534116540746</v>
      </c>
      <c r="N96" s="66">
        <f t="shared" si="11"/>
        <v>71.733570803703728</v>
      </c>
      <c r="O96" s="66">
        <f t="shared" si="9"/>
        <v>9.5001616873955308E-2</v>
      </c>
      <c r="Q96" s="66">
        <v>0.51070996666666668</v>
      </c>
      <c r="R96" s="66">
        <v>1.1732692</v>
      </c>
      <c r="S96" s="66">
        <v>0.42744866666666659</v>
      </c>
      <c r="T96" s="66">
        <v>0.80720440000000004</v>
      </c>
      <c r="U96" s="66">
        <v>0.38880200000000004</v>
      </c>
      <c r="V96" s="66">
        <v>0.90351500000000007</v>
      </c>
      <c r="W96" s="66">
        <v>1.0716685766666667</v>
      </c>
      <c r="X96" s="66">
        <v>1.24350666</v>
      </c>
      <c r="Y96" s="66">
        <f t="shared" si="14"/>
        <v>0.8157655587499999</v>
      </c>
      <c r="AA96" s="66">
        <v>0.56949585000000003</v>
      </c>
      <c r="AB96" s="66">
        <v>0.55719825000000001</v>
      </c>
      <c r="AC96" s="66">
        <v>0.58645786666666677</v>
      </c>
      <c r="AD96" s="66">
        <v>0.49420989999999998</v>
      </c>
      <c r="AE96" s="66">
        <v>0.61275760000000001</v>
      </c>
      <c r="AF96" s="66">
        <v>0.328374</v>
      </c>
      <c r="AG96" s="66">
        <v>0.63857750000000002</v>
      </c>
      <c r="AH96" s="66">
        <v>0.58425060000000006</v>
      </c>
      <c r="AI96" s="66">
        <v>0.46879129999999997</v>
      </c>
      <c r="AJ96" s="66">
        <f t="shared" si="12"/>
        <v>0.53779031851851855</v>
      </c>
      <c r="AK96" s="66"/>
      <c r="AL96" s="2">
        <v>0.91019999999999968</v>
      </c>
      <c r="AM96" s="2">
        <v>5.9128999999999996</v>
      </c>
      <c r="AN96" s="2">
        <v>0.8157655587499999</v>
      </c>
      <c r="AO96" s="2">
        <v>0.53779031851851855</v>
      </c>
      <c r="AP96" s="2">
        <v>0.91000000000000059</v>
      </c>
      <c r="AQ96" s="2">
        <v>0.91000000000000059</v>
      </c>
      <c r="AR96" s="2">
        <v>1.516884054360137</v>
      </c>
    </row>
    <row r="97" spans="11:44" x14ac:dyDescent="0.25">
      <c r="K97" s="2">
        <f t="shared" si="13"/>
        <v>0.9200000000000006</v>
      </c>
      <c r="L97" s="82">
        <f t="shared" si="10"/>
        <v>99.117209047083321</v>
      </c>
      <c r="M97" s="66">
        <f t="shared" si="8"/>
        <v>0.34104540249215576</v>
      </c>
      <c r="N97" s="66">
        <f t="shared" si="11"/>
        <v>72.293896018518538</v>
      </c>
      <c r="O97" s="66">
        <f t="shared" si="9"/>
        <v>0.117430120434244</v>
      </c>
      <c r="Q97" s="66">
        <v>0.4841809666666666</v>
      </c>
      <c r="R97" s="66">
        <v>1.1179092000000002</v>
      </c>
      <c r="S97" s="66">
        <v>0.36534066666666665</v>
      </c>
      <c r="T97" s="66">
        <v>0.89332440000000002</v>
      </c>
      <c r="U97" s="66">
        <v>0.38585900000000006</v>
      </c>
      <c r="V97" s="66">
        <v>0.85608700000000004</v>
      </c>
      <c r="W97" s="66">
        <v>1.0932989100000001</v>
      </c>
      <c r="X97" s="66">
        <v>1.19378666</v>
      </c>
      <c r="Y97" s="66">
        <f t="shared" si="14"/>
        <v>0.79872335041666653</v>
      </c>
      <c r="AA97" s="66">
        <v>0.45505985000000004</v>
      </c>
      <c r="AB97" s="66">
        <v>0.71172124999999997</v>
      </c>
      <c r="AC97" s="66">
        <v>0.57197786666666672</v>
      </c>
      <c r="AD97" s="66">
        <v>0.53912889999999991</v>
      </c>
      <c r="AE97" s="66">
        <v>0.59884860000000006</v>
      </c>
      <c r="AF97" s="66">
        <v>0.326984</v>
      </c>
      <c r="AG97" s="66">
        <v>0.54071049999999998</v>
      </c>
      <c r="AH97" s="66">
        <v>0.69167800000000002</v>
      </c>
      <c r="AI97" s="66">
        <v>0.60681796666666665</v>
      </c>
      <c r="AJ97" s="66">
        <f t="shared" si="12"/>
        <v>0.5603252148148149</v>
      </c>
      <c r="AK97" s="66"/>
      <c r="AL97" s="2">
        <v>0.92030000000000012</v>
      </c>
      <c r="AM97" s="2">
        <v>5.923</v>
      </c>
      <c r="AN97" s="2">
        <v>0.79872335041666653</v>
      </c>
      <c r="AO97" s="2">
        <v>0.5603252148148149</v>
      </c>
      <c r="AP97" s="2">
        <v>0.9200000000000006</v>
      </c>
      <c r="AQ97" s="2">
        <v>0.9200000000000006</v>
      </c>
      <c r="AR97" s="2">
        <v>1.4254638722275621</v>
      </c>
    </row>
    <row r="98" spans="11:44" x14ac:dyDescent="0.25">
      <c r="K98" s="2">
        <f t="shared" si="13"/>
        <v>0.9300000000000006</v>
      </c>
      <c r="L98" s="82">
        <f t="shared" si="10"/>
        <v>99.945774439166655</v>
      </c>
      <c r="M98" s="66">
        <f t="shared" si="8"/>
        <v>0.37377994118878971</v>
      </c>
      <c r="N98" s="66">
        <f t="shared" si="11"/>
        <v>72.869200618518533</v>
      </c>
      <c r="O98" s="66">
        <f t="shared" si="9"/>
        <v>0.10575417702640509</v>
      </c>
      <c r="Q98" s="66">
        <v>0.45383963333333338</v>
      </c>
      <c r="R98" s="66">
        <v>1.1151941999999999</v>
      </c>
      <c r="S98" s="66">
        <v>0.42090033333333327</v>
      </c>
      <c r="T98" s="66">
        <v>1.0763184000000001</v>
      </c>
      <c r="U98" s="66">
        <v>0.33862400000000004</v>
      </c>
      <c r="V98" s="66">
        <v>0.89790400000000004</v>
      </c>
      <c r="W98" s="66">
        <v>0.99044591000000004</v>
      </c>
      <c r="X98" s="66">
        <v>1.33529666</v>
      </c>
      <c r="Y98" s="66">
        <f t="shared" si="14"/>
        <v>0.82856539208333346</v>
      </c>
      <c r="AA98" s="66">
        <v>0.52224585000000001</v>
      </c>
      <c r="AB98" s="66">
        <v>0.69159024999999996</v>
      </c>
      <c r="AC98" s="66">
        <v>0.57322086666666672</v>
      </c>
      <c r="AD98" s="66">
        <v>0.66823489999999997</v>
      </c>
      <c r="AE98" s="66">
        <v>0.60809560000000007</v>
      </c>
      <c r="AF98" s="66">
        <v>0.34935299999999997</v>
      </c>
      <c r="AG98" s="66">
        <v>0.5513245</v>
      </c>
      <c r="AH98" s="66">
        <v>0.6768398000000001</v>
      </c>
      <c r="AI98" s="66">
        <v>0.53683663333333331</v>
      </c>
      <c r="AJ98" s="66">
        <f t="shared" si="12"/>
        <v>0.57530459999999994</v>
      </c>
      <c r="AK98" s="66"/>
      <c r="AL98" s="2">
        <v>0.93020000000000014</v>
      </c>
      <c r="AM98" s="2">
        <v>5.9329000000000001</v>
      </c>
      <c r="AN98" s="2">
        <v>0.82856539208333346</v>
      </c>
      <c r="AO98" s="2">
        <v>0.57530459999999994</v>
      </c>
      <c r="AP98" s="2">
        <v>0.9300000000000006</v>
      </c>
      <c r="AQ98" s="2">
        <v>0.9300000000000006</v>
      </c>
      <c r="AR98" s="2">
        <v>1.4402203495041297</v>
      </c>
    </row>
    <row r="99" spans="11:44" x14ac:dyDescent="0.25">
      <c r="K99" s="2">
        <f t="shared" si="13"/>
        <v>0.94000000000000061</v>
      </c>
      <c r="L99" s="82">
        <f t="shared" si="10"/>
        <v>100.80387933124999</v>
      </c>
      <c r="M99" s="66">
        <f t="shared" si="8"/>
        <v>0.39447898246345536</v>
      </c>
      <c r="N99" s="66">
        <f t="shared" si="11"/>
        <v>73.455137555555567</v>
      </c>
      <c r="O99" s="66">
        <f t="shared" si="9"/>
        <v>0.1476168609588446</v>
      </c>
      <c r="Q99" s="66">
        <v>0.49555529999999992</v>
      </c>
      <c r="R99" s="66">
        <v>1.2167192</v>
      </c>
      <c r="S99" s="66">
        <v>0.39516033333333334</v>
      </c>
      <c r="T99" s="66">
        <v>0.86953939999999996</v>
      </c>
      <c r="U99" s="66">
        <v>0.38761299999999999</v>
      </c>
      <c r="V99" s="66">
        <v>1.0312950000000001</v>
      </c>
      <c r="W99" s="66">
        <v>1.03431691</v>
      </c>
      <c r="X99" s="66">
        <v>1.4346399933333334</v>
      </c>
      <c r="Y99" s="66">
        <f t="shared" si="14"/>
        <v>0.8581048920833334</v>
      </c>
      <c r="AA99" s="66">
        <v>0.55386085000000007</v>
      </c>
      <c r="AB99" s="66">
        <v>0.78898175000000004</v>
      </c>
      <c r="AC99" s="66">
        <v>0.53506819999999999</v>
      </c>
      <c r="AD99" s="66">
        <v>0.49587589999999998</v>
      </c>
      <c r="AE99" s="66">
        <v>0.59271059999999998</v>
      </c>
      <c r="AF99" s="66">
        <v>0.30958800000000003</v>
      </c>
      <c r="AG99" s="66">
        <v>0.79439249999999995</v>
      </c>
      <c r="AH99" s="66">
        <v>0.62405900000000003</v>
      </c>
      <c r="AI99" s="66">
        <v>0.57889563333333338</v>
      </c>
      <c r="AJ99" s="66">
        <f t="shared" si="12"/>
        <v>0.58593693703703709</v>
      </c>
      <c r="AK99" s="66"/>
      <c r="AL99" s="2">
        <v>0.94050000000000011</v>
      </c>
      <c r="AM99" s="2">
        <v>5.9432</v>
      </c>
      <c r="AN99" s="2">
        <v>0.8581048920833334</v>
      </c>
      <c r="AO99" s="2">
        <v>0.58593693703703709</v>
      </c>
      <c r="AP99" s="2">
        <v>0.94000000000000061</v>
      </c>
      <c r="AQ99" s="2">
        <v>0.94000000000000061</v>
      </c>
      <c r="AR99" s="2">
        <v>1.4645004228997642</v>
      </c>
    </row>
    <row r="100" spans="11:44" x14ac:dyDescent="0.25">
      <c r="K100" s="2">
        <f t="shared" si="13"/>
        <v>0.95000000000000062</v>
      </c>
      <c r="L100" s="82">
        <f t="shared" si="10"/>
        <v>101.65286824416665</v>
      </c>
      <c r="M100" s="66">
        <f t="shared" si="8"/>
        <v>0.34832918064928819</v>
      </c>
      <c r="N100" s="66">
        <f t="shared" si="11"/>
        <v>74.057415140740758</v>
      </c>
      <c r="O100" s="66">
        <f t="shared" si="9"/>
        <v>0.13518393982148924</v>
      </c>
      <c r="Q100" s="66">
        <v>0.62811329999999999</v>
      </c>
      <c r="R100" s="66">
        <v>1.0350937</v>
      </c>
      <c r="S100" s="66">
        <v>0.45373566666666665</v>
      </c>
      <c r="T100" s="66">
        <v>0.84692040000000002</v>
      </c>
      <c r="U100" s="66">
        <v>0.34387200000000001</v>
      </c>
      <c r="V100" s="66">
        <v>1.0313049999999999</v>
      </c>
      <c r="W100" s="66">
        <v>1.0915879099999999</v>
      </c>
      <c r="X100" s="66">
        <v>1.3612833266666668</v>
      </c>
      <c r="Y100" s="66">
        <f t="shared" si="14"/>
        <v>0.84898891291666678</v>
      </c>
      <c r="AA100" s="66">
        <v>0.68094585000000007</v>
      </c>
      <c r="AB100" s="66">
        <v>0.80836274999999991</v>
      </c>
      <c r="AC100" s="66">
        <v>0.57231586666666667</v>
      </c>
      <c r="AD100" s="66">
        <v>0.51713989999999999</v>
      </c>
      <c r="AE100" s="66">
        <v>0.60518260000000001</v>
      </c>
      <c r="AF100" s="66">
        <v>0.33185299999999995</v>
      </c>
      <c r="AG100" s="66">
        <v>0.7177444999999999</v>
      </c>
      <c r="AH100" s="66">
        <v>0.55628650000000002</v>
      </c>
      <c r="AI100" s="66">
        <v>0.63066730000000015</v>
      </c>
      <c r="AJ100" s="66">
        <f t="shared" si="12"/>
        <v>0.60227758518518515</v>
      </c>
      <c r="AK100" s="66"/>
      <c r="AL100" s="2">
        <v>0.95019999999999971</v>
      </c>
      <c r="AM100" s="2">
        <v>5.9528999999999996</v>
      </c>
      <c r="AN100" s="2">
        <v>0.84898891291666678</v>
      </c>
      <c r="AO100" s="2">
        <v>0.60227758518518515</v>
      </c>
      <c r="AP100" s="2">
        <v>0.95000000000000062</v>
      </c>
      <c r="AQ100" s="2">
        <v>0.95000000000000062</v>
      </c>
      <c r="AR100" s="2">
        <v>1.4096305985812574</v>
      </c>
    </row>
    <row r="101" spans="11:44" x14ac:dyDescent="0.25">
      <c r="K101" s="2">
        <f t="shared" si="13"/>
        <v>0.96000000000000063</v>
      </c>
      <c r="L101" s="82">
        <f t="shared" si="10"/>
        <v>102.43664719874999</v>
      </c>
      <c r="M101" s="66">
        <f t="shared" si="8"/>
        <v>0.34618076994790803</v>
      </c>
      <c r="N101" s="66">
        <f t="shared" si="11"/>
        <v>74.626194862962976</v>
      </c>
      <c r="O101" s="66">
        <f t="shared" si="9"/>
        <v>0.15503754946131471</v>
      </c>
      <c r="Q101" s="66">
        <v>0.54844596666666667</v>
      </c>
      <c r="R101" s="66">
        <v>1.0108277000000001</v>
      </c>
      <c r="S101" s="66">
        <v>0.37299599999999999</v>
      </c>
      <c r="T101" s="66">
        <v>0.90383040000000003</v>
      </c>
      <c r="U101" s="66">
        <v>0.36696100000000004</v>
      </c>
      <c r="V101" s="66">
        <v>0.67225999999999997</v>
      </c>
      <c r="W101" s="66">
        <v>1.0965339099999998</v>
      </c>
      <c r="X101" s="66">
        <v>1.29837666</v>
      </c>
      <c r="Y101" s="66">
        <f t="shared" si="14"/>
        <v>0.78377895458333324</v>
      </c>
      <c r="AA101" s="66">
        <v>0.42955485000000004</v>
      </c>
      <c r="AB101" s="66">
        <v>0.72886375000000003</v>
      </c>
      <c r="AC101" s="66">
        <v>0.59753853333333329</v>
      </c>
      <c r="AD101" s="66">
        <v>0.60884890000000003</v>
      </c>
      <c r="AE101" s="66">
        <v>0.58564459999999996</v>
      </c>
      <c r="AF101" s="66">
        <v>0.32749600000000001</v>
      </c>
      <c r="AG101" s="66">
        <v>0.53135350000000003</v>
      </c>
      <c r="AH101" s="66">
        <v>0.84211239999999998</v>
      </c>
      <c r="AI101" s="66">
        <v>0.46760496666666668</v>
      </c>
      <c r="AJ101" s="66">
        <f t="shared" si="12"/>
        <v>0.56877972222222217</v>
      </c>
      <c r="AK101" s="66"/>
      <c r="AL101" s="2">
        <v>0.96020000000000039</v>
      </c>
      <c r="AM101" s="2">
        <v>5.9629000000000003</v>
      </c>
      <c r="AN101" s="2">
        <v>0.78377895458333324</v>
      </c>
      <c r="AO101" s="2">
        <v>0.56877972222222217</v>
      </c>
      <c r="AP101" s="2">
        <v>0.96000000000000063</v>
      </c>
      <c r="AQ101" s="2">
        <v>0.96000000000000063</v>
      </c>
      <c r="AR101" s="2">
        <v>1.3780008744353776</v>
      </c>
    </row>
    <row r="102" spans="11:44" x14ac:dyDescent="0.25">
      <c r="K102" s="2">
        <f t="shared" si="13"/>
        <v>0.97000000000000064</v>
      </c>
      <c r="L102" s="82">
        <f t="shared" si="10"/>
        <v>103.30903096583333</v>
      </c>
      <c r="M102" s="66">
        <f t="shared" si="8"/>
        <v>0.38500815779478254</v>
      </c>
      <c r="N102" s="66">
        <f t="shared" si="11"/>
        <v>75.226511629629641</v>
      </c>
      <c r="O102" s="66">
        <f t="shared" si="9"/>
        <v>0.13004438684625161</v>
      </c>
      <c r="Q102" s="66">
        <v>0.58031696666666677</v>
      </c>
      <c r="R102" s="66">
        <v>1.1653292</v>
      </c>
      <c r="S102" s="66">
        <v>0.372664</v>
      </c>
      <c r="T102" s="66">
        <v>0.91441439999999996</v>
      </c>
      <c r="U102" s="66">
        <v>0.37924400000000008</v>
      </c>
      <c r="V102" s="66">
        <v>1.1191449999999998</v>
      </c>
      <c r="W102" s="66">
        <v>1.0455165766666665</v>
      </c>
      <c r="X102" s="66">
        <v>1.4024399933333336</v>
      </c>
      <c r="Y102" s="66">
        <f t="shared" si="14"/>
        <v>0.87238376708333343</v>
      </c>
      <c r="AA102" s="66">
        <v>0.55229384999999998</v>
      </c>
      <c r="AB102" s="66">
        <v>0.65848774999999993</v>
      </c>
      <c r="AC102" s="66">
        <v>0.66188486666666668</v>
      </c>
      <c r="AD102" s="66">
        <v>0.4851279</v>
      </c>
      <c r="AE102" s="66">
        <v>0.61359759999999997</v>
      </c>
      <c r="AF102" s="66">
        <v>0.32905100000000004</v>
      </c>
      <c r="AG102" s="66">
        <v>0.66601849999999996</v>
      </c>
      <c r="AH102" s="66">
        <v>0.77596379999999998</v>
      </c>
      <c r="AI102" s="66">
        <v>0.66042563333333326</v>
      </c>
      <c r="AJ102" s="66">
        <f t="shared" si="12"/>
        <v>0.60031676666666667</v>
      </c>
      <c r="AK102" s="66"/>
      <c r="AL102" s="2">
        <v>0.97029999999999994</v>
      </c>
      <c r="AM102" s="2">
        <v>5.9729999999999999</v>
      </c>
      <c r="AN102" s="2">
        <v>0.87238376708333343</v>
      </c>
      <c r="AO102" s="2">
        <v>0.60031676666666667</v>
      </c>
      <c r="AP102" s="2">
        <v>0.97000000000000064</v>
      </c>
      <c r="AQ102" s="2">
        <v>0.97000000000000064</v>
      </c>
      <c r="AR102" s="2">
        <v>1.4532057332453874</v>
      </c>
    </row>
    <row r="103" spans="11:44" x14ac:dyDescent="0.25">
      <c r="K103" s="2">
        <f t="shared" si="13"/>
        <v>0.98000000000000065</v>
      </c>
      <c r="L103" s="82">
        <f t="shared" si="10"/>
        <v>104.13917598291667</v>
      </c>
      <c r="M103" s="66">
        <f t="shared" si="8"/>
        <v>0.38874767373051583</v>
      </c>
      <c r="N103" s="66">
        <f t="shared" si="11"/>
        <v>75.746013974074089</v>
      </c>
      <c r="O103" s="66">
        <f t="shared" si="9"/>
        <v>0.10658690072138499</v>
      </c>
      <c r="Q103" s="66">
        <v>0.43682230000000005</v>
      </c>
      <c r="R103" s="66">
        <v>1.1567441999999999</v>
      </c>
      <c r="S103" s="66">
        <v>0.38217233333333339</v>
      </c>
      <c r="T103" s="66">
        <v>0.95946840000000011</v>
      </c>
      <c r="U103" s="66">
        <v>0.32958600000000005</v>
      </c>
      <c r="V103" s="66">
        <v>1.013835</v>
      </c>
      <c r="W103" s="66">
        <v>1.0259819100000001</v>
      </c>
      <c r="X103" s="66">
        <v>1.3365499933333331</v>
      </c>
      <c r="Y103" s="66">
        <f t="shared" si="14"/>
        <v>0.83014501708333333</v>
      </c>
      <c r="AA103" s="66">
        <v>0.51083835</v>
      </c>
      <c r="AB103" s="66">
        <v>0.67549524999999999</v>
      </c>
      <c r="AC103" s="66">
        <v>0.61048253333333335</v>
      </c>
      <c r="AD103" s="66">
        <v>0.48980490000000004</v>
      </c>
      <c r="AE103" s="66">
        <v>0.60331360000000012</v>
      </c>
      <c r="AF103" s="66">
        <v>0.30640200000000001</v>
      </c>
      <c r="AG103" s="66">
        <v>0.46155749999999995</v>
      </c>
      <c r="AH103" s="66">
        <v>0.53426700000000005</v>
      </c>
      <c r="AI103" s="66">
        <v>0.4833599666666667</v>
      </c>
      <c r="AJ103" s="66">
        <f t="shared" si="12"/>
        <v>0.51950234444444443</v>
      </c>
      <c r="AK103" s="66"/>
      <c r="AL103" s="2">
        <v>0.98029999999999973</v>
      </c>
      <c r="AM103" s="2">
        <v>5.9829999999999997</v>
      </c>
      <c r="AN103" s="2">
        <v>0.83014501708333333</v>
      </c>
      <c r="AO103" s="2">
        <v>0.51950234444444443</v>
      </c>
      <c r="AP103" s="2">
        <v>0.98000000000000065</v>
      </c>
      <c r="AQ103" s="2">
        <v>0.98000000000000065</v>
      </c>
      <c r="AR103" s="2">
        <v>1.5979620226181848</v>
      </c>
    </row>
    <row r="104" spans="11:44" x14ac:dyDescent="0.25">
      <c r="K104" s="2">
        <f t="shared" si="13"/>
        <v>0.99000000000000066</v>
      </c>
      <c r="L104" s="82">
        <f t="shared" si="10"/>
        <v>104.97022466666667</v>
      </c>
      <c r="M104" s="66">
        <f t="shared" si="8"/>
        <v>0.31381408230957197</v>
      </c>
      <c r="N104" s="66">
        <f t="shared" si="11"/>
        <v>76.29500533333335</v>
      </c>
      <c r="O104" s="66">
        <f t="shared" si="9"/>
        <v>0.1196274997845001</v>
      </c>
      <c r="Q104" s="66">
        <v>0.59834396666666667</v>
      </c>
      <c r="R104" s="66">
        <v>1.1439092</v>
      </c>
      <c r="S104" s="66">
        <v>0.47237266666666666</v>
      </c>
      <c r="T104" s="66">
        <v>0.8774284</v>
      </c>
      <c r="U104" s="66">
        <v>0.35363600000000001</v>
      </c>
      <c r="V104" s="66">
        <v>1.0375249999999998</v>
      </c>
      <c r="W104" s="66">
        <v>1.0139442433333334</v>
      </c>
      <c r="X104" s="66">
        <v>1.1512299933333334</v>
      </c>
      <c r="Y104" s="66">
        <f t="shared" si="14"/>
        <v>0.83104868374999996</v>
      </c>
      <c r="AA104" s="66">
        <v>0.50185934999999993</v>
      </c>
      <c r="AB104" s="66">
        <v>0.68973525000000002</v>
      </c>
      <c r="AC104" s="66">
        <v>0.50714553333333334</v>
      </c>
      <c r="AD104" s="66">
        <v>0.45971889999999999</v>
      </c>
      <c r="AE104" s="66">
        <v>0.59084960000000009</v>
      </c>
      <c r="AF104" s="66">
        <v>0.322517</v>
      </c>
      <c r="AG104" s="66">
        <v>0.53880849999999991</v>
      </c>
      <c r="AH104" s="66">
        <v>0.70123879999999994</v>
      </c>
      <c r="AI104" s="66">
        <v>0.62904929999999992</v>
      </c>
      <c r="AJ104" s="66">
        <f t="shared" si="12"/>
        <v>0.54899135925925924</v>
      </c>
      <c r="AK104" s="66"/>
      <c r="AL104" s="2">
        <v>0.99019999999999975</v>
      </c>
      <c r="AM104" s="2">
        <v>5.9928999999999997</v>
      </c>
      <c r="AN104" s="2">
        <v>0.83104868374999996</v>
      </c>
      <c r="AO104" s="2">
        <v>0.54899135925925924</v>
      </c>
      <c r="AP104" s="2">
        <v>0.99000000000000066</v>
      </c>
      <c r="AQ104" s="2">
        <v>0.99000000000000066</v>
      </c>
      <c r="AR104" s="2">
        <v>1.5137737046923905</v>
      </c>
    </row>
    <row r="105" spans="11:44" x14ac:dyDescent="0.25">
      <c r="K105" s="2">
        <f t="shared" si="13"/>
        <v>1.0000000000000007</v>
      </c>
      <c r="L105" s="82">
        <f t="shared" si="10"/>
        <v>105.75583045458333</v>
      </c>
      <c r="M105" s="66">
        <f t="shared" si="8"/>
        <v>0.37309167578793451</v>
      </c>
      <c r="N105" s="66">
        <f t="shared" si="11"/>
        <v>76.874749562962975</v>
      </c>
      <c r="O105" s="66">
        <f t="shared" si="9"/>
        <v>0.14745751556171935</v>
      </c>
      <c r="Q105" s="66">
        <v>0.43289363333333325</v>
      </c>
      <c r="R105" s="66">
        <v>1.0618406999999999</v>
      </c>
      <c r="S105" s="66">
        <v>0.344225</v>
      </c>
      <c r="T105" s="66">
        <v>0.8601974</v>
      </c>
      <c r="U105" s="66">
        <v>0.33927300000000005</v>
      </c>
      <c r="V105" s="66">
        <v>0.88208800000000009</v>
      </c>
      <c r="W105" s="66">
        <v>1.0236552433333335</v>
      </c>
      <c r="X105" s="66">
        <v>1.3406733266666668</v>
      </c>
      <c r="Y105" s="66">
        <f t="shared" si="14"/>
        <v>0.78560578791666669</v>
      </c>
      <c r="AA105" s="66">
        <v>0.50741985000000001</v>
      </c>
      <c r="AB105" s="66">
        <v>0.83342925000000001</v>
      </c>
      <c r="AC105" s="66">
        <v>0.5631088666666666</v>
      </c>
      <c r="AD105" s="66">
        <v>0.59272989999999992</v>
      </c>
      <c r="AE105" s="66">
        <v>0.56175059999999999</v>
      </c>
      <c r="AF105" s="66">
        <v>0.31533099999999997</v>
      </c>
      <c r="AG105" s="66">
        <v>0.75184549999999994</v>
      </c>
      <c r="AH105" s="66">
        <v>0.57594780000000001</v>
      </c>
      <c r="AI105" s="66">
        <v>0.51613529999999996</v>
      </c>
      <c r="AJ105" s="66">
        <f t="shared" si="12"/>
        <v>0.57974422962962957</v>
      </c>
      <c r="AK105" s="66"/>
      <c r="AL105" s="2">
        <v>1.0002000000000004</v>
      </c>
      <c r="AM105" s="2">
        <v>6.0029000000000003</v>
      </c>
      <c r="AN105" s="2">
        <v>0.78560578791666669</v>
      </c>
      <c r="AO105" s="2">
        <v>0.57974422962962957</v>
      </c>
      <c r="AP105" s="2">
        <v>1.0000000000000007</v>
      </c>
      <c r="AQ105" s="2">
        <v>1.0000000000000007</v>
      </c>
      <c r="AR105" s="2">
        <v>1.3550903101158109</v>
      </c>
    </row>
    <row r="106" spans="11:44" x14ac:dyDescent="0.25">
      <c r="K106" s="2">
        <f t="shared" si="13"/>
        <v>1.0100000000000007</v>
      </c>
      <c r="L106" s="82">
        <f t="shared" si="10"/>
        <v>106.56324878416666</v>
      </c>
      <c r="M106" s="66">
        <f t="shared" si="8"/>
        <v>0.3616067714532531</v>
      </c>
      <c r="N106" s="66">
        <f t="shared" si="11"/>
        <v>77.444145333333353</v>
      </c>
      <c r="O106" s="66">
        <f t="shared" si="9"/>
        <v>0.11551475239548203</v>
      </c>
      <c r="Q106" s="66">
        <v>0.5984636333333333</v>
      </c>
      <c r="R106" s="66">
        <v>0.98452070000000003</v>
      </c>
      <c r="S106" s="66">
        <v>0.333957</v>
      </c>
      <c r="T106" s="66">
        <v>0.91019739999999993</v>
      </c>
      <c r="U106" s="66">
        <v>0.33706700000000001</v>
      </c>
      <c r="V106" s="66">
        <v>0.84667200000000009</v>
      </c>
      <c r="W106" s="66">
        <v>1.09134891</v>
      </c>
      <c r="X106" s="66">
        <v>1.3571199933333336</v>
      </c>
      <c r="Y106" s="66">
        <f t="shared" si="14"/>
        <v>0.80741832958333337</v>
      </c>
      <c r="AA106" s="66">
        <v>0.57254384999999997</v>
      </c>
      <c r="AB106" s="66">
        <v>0.75051425000000005</v>
      </c>
      <c r="AC106" s="66">
        <v>0.5417188666666668</v>
      </c>
      <c r="AD106" s="66">
        <v>0.49565290000000001</v>
      </c>
      <c r="AE106" s="66">
        <v>0.60279159999999998</v>
      </c>
      <c r="AF106" s="66">
        <v>0.32552599999999998</v>
      </c>
      <c r="AG106" s="66">
        <v>0.58809849999999997</v>
      </c>
      <c r="AH106" s="66">
        <v>0.64461400000000002</v>
      </c>
      <c r="AI106" s="66">
        <v>0.6031019666666666</v>
      </c>
      <c r="AJ106" s="66">
        <f t="shared" si="12"/>
        <v>0.56939577037037037</v>
      </c>
      <c r="AK106" s="66"/>
      <c r="AM106" s="2">
        <v>6.0130999999999997</v>
      </c>
      <c r="AN106" s="2">
        <v>0.80741832958333337</v>
      </c>
      <c r="AO106" s="2">
        <v>0.56939577037037037</v>
      </c>
      <c r="AP106" s="2">
        <v>1.0100000000000007</v>
      </c>
      <c r="AQ106" s="2">
        <v>1.0100000000000007</v>
      </c>
      <c r="AR106" s="2">
        <v>1.4180265671066337</v>
      </c>
    </row>
    <row r="107" spans="11:44" x14ac:dyDescent="0.25">
      <c r="K107" s="2">
        <f t="shared" si="13"/>
        <v>1.0200000000000007</v>
      </c>
      <c r="L107" s="82">
        <f t="shared" si="10"/>
        <v>107.38891067624999</v>
      </c>
      <c r="M107" s="66">
        <f t="shared" si="8"/>
        <v>0.36971882866002503</v>
      </c>
      <c r="N107" s="66">
        <f t="shared" si="11"/>
        <v>78.0292150851852</v>
      </c>
      <c r="O107" s="66">
        <f t="shared" si="9"/>
        <v>0.1417637324312459</v>
      </c>
      <c r="Q107" s="66">
        <v>0.54262296666666665</v>
      </c>
      <c r="R107" s="66">
        <v>1.3463092000000001</v>
      </c>
      <c r="S107" s="66">
        <v>0.3900203333333333</v>
      </c>
      <c r="T107" s="66">
        <v>0.91052540000000004</v>
      </c>
      <c r="U107" s="66">
        <v>0.32924900000000007</v>
      </c>
      <c r="V107" s="66">
        <v>0.91972300000000007</v>
      </c>
      <c r="W107" s="66">
        <v>0.98213190999999977</v>
      </c>
      <c r="X107" s="66">
        <v>1.1847133266666667</v>
      </c>
      <c r="Y107" s="66">
        <f t="shared" si="14"/>
        <v>0.82566189208333329</v>
      </c>
      <c r="AA107" s="66">
        <v>0.46732884999999991</v>
      </c>
      <c r="AB107" s="66">
        <v>0.84805475000000008</v>
      </c>
      <c r="AC107" s="66">
        <v>0.5810375333333333</v>
      </c>
      <c r="AD107" s="66">
        <v>0.58348389999999994</v>
      </c>
      <c r="AE107" s="66">
        <v>0.59334160000000002</v>
      </c>
      <c r="AF107" s="66">
        <v>0.31692800000000004</v>
      </c>
      <c r="AG107" s="66">
        <v>0.64607150000000002</v>
      </c>
      <c r="AH107" s="66">
        <v>0.62669900000000001</v>
      </c>
      <c r="AI107" s="66">
        <v>0.60268263333333327</v>
      </c>
      <c r="AJ107" s="66">
        <f t="shared" si="12"/>
        <v>0.58506975185185184</v>
      </c>
      <c r="AK107" s="66"/>
      <c r="AM107" s="2">
        <v>6.0231000000000003</v>
      </c>
      <c r="AN107" s="2">
        <v>0.82566189208333329</v>
      </c>
      <c r="AO107" s="2">
        <v>0.58506975185185184</v>
      </c>
      <c r="AP107" s="2">
        <v>1.0200000000000007</v>
      </c>
      <c r="AQ107" s="2">
        <v>1.0200000000000007</v>
      </c>
      <c r="AR107" s="2">
        <v>1.4112195844511937</v>
      </c>
    </row>
    <row r="108" spans="11:44" x14ac:dyDescent="0.25">
      <c r="K108" s="2">
        <f t="shared" si="13"/>
        <v>1.0300000000000007</v>
      </c>
      <c r="L108" s="82">
        <f t="shared" si="10"/>
        <v>108.22155827666666</v>
      </c>
      <c r="M108" s="66">
        <f t="shared" si="8"/>
        <v>0.36406776930205953</v>
      </c>
      <c r="N108" s="66">
        <f t="shared" si="11"/>
        <v>78.566485355555571</v>
      </c>
      <c r="O108" s="66">
        <f t="shared" si="9"/>
        <v>0.127531191785001</v>
      </c>
      <c r="Q108" s="66">
        <v>0.56582263333333338</v>
      </c>
      <c r="R108" s="66">
        <v>1.1100192</v>
      </c>
      <c r="S108" s="66">
        <v>0.44072233333333333</v>
      </c>
      <c r="T108" s="66">
        <v>0.83536639999999995</v>
      </c>
      <c r="U108" s="66">
        <v>0.30418600000000001</v>
      </c>
      <c r="V108" s="66">
        <v>0.93031500000000011</v>
      </c>
      <c r="W108" s="66">
        <v>1.1678925766666666</v>
      </c>
      <c r="X108" s="66">
        <v>1.30685666</v>
      </c>
      <c r="Y108" s="66">
        <f t="shared" si="14"/>
        <v>0.83264760041666663</v>
      </c>
      <c r="AA108" s="66">
        <v>0.45854984999999998</v>
      </c>
      <c r="AB108" s="66">
        <v>0.72622774999999995</v>
      </c>
      <c r="AC108" s="66">
        <v>0.60133719999999991</v>
      </c>
      <c r="AD108" s="66">
        <v>0.56663489999999994</v>
      </c>
      <c r="AE108" s="66">
        <v>0.64029459999999994</v>
      </c>
      <c r="AF108" s="66">
        <v>0.35889300000000002</v>
      </c>
      <c r="AG108" s="66">
        <v>0.63483149999999988</v>
      </c>
      <c r="AH108" s="66">
        <v>0.37055399999999994</v>
      </c>
      <c r="AI108" s="66">
        <v>0.47810963333333339</v>
      </c>
      <c r="AJ108" s="66">
        <f t="shared" si="12"/>
        <v>0.53727027037037034</v>
      </c>
      <c r="AK108" s="66"/>
      <c r="AM108" s="2">
        <v>6.0327000000000002</v>
      </c>
      <c r="AN108" s="2">
        <v>0.83264760041666663</v>
      </c>
      <c r="AO108" s="2">
        <v>0.53727027037037034</v>
      </c>
      <c r="AP108" s="2">
        <v>1.0300000000000007</v>
      </c>
      <c r="AQ108" s="2">
        <v>1.0300000000000007</v>
      </c>
      <c r="AR108" s="2">
        <v>1.5497741943597143</v>
      </c>
    </row>
    <row r="109" spans="11:44" x14ac:dyDescent="0.25">
      <c r="K109" s="2">
        <f t="shared" si="13"/>
        <v>1.0400000000000007</v>
      </c>
      <c r="L109" s="82">
        <f t="shared" si="10"/>
        <v>108.99441137708332</v>
      </c>
      <c r="M109" s="66">
        <f t="shared" si="8"/>
        <v>0.33646136635421209</v>
      </c>
      <c r="N109" s="66">
        <f t="shared" si="11"/>
        <v>79.096930348148163</v>
      </c>
      <c r="O109" s="66">
        <f t="shared" si="9"/>
        <v>0.10471073407031674</v>
      </c>
      <c r="Q109" s="66">
        <v>0.48822963333333336</v>
      </c>
      <c r="R109" s="66">
        <v>1.1317792</v>
      </c>
      <c r="S109" s="66">
        <v>0.31204666666666669</v>
      </c>
      <c r="T109" s="66">
        <v>0.90180439999999995</v>
      </c>
      <c r="U109" s="66">
        <v>0.39216899999999999</v>
      </c>
      <c r="V109" s="66">
        <v>0.78439000000000003</v>
      </c>
      <c r="W109" s="66">
        <v>1.0080859099999999</v>
      </c>
      <c r="X109" s="66">
        <v>1.1643199933333332</v>
      </c>
      <c r="Y109" s="66">
        <f t="shared" si="14"/>
        <v>0.77285310041666677</v>
      </c>
      <c r="AA109" s="66">
        <v>0.47461435000000002</v>
      </c>
      <c r="AB109" s="66">
        <v>0.69386375000000011</v>
      </c>
      <c r="AC109" s="66">
        <v>0.56907186666666676</v>
      </c>
      <c r="AD109" s="66">
        <v>0.53328090000000006</v>
      </c>
      <c r="AE109" s="66">
        <v>0.57370560000000004</v>
      </c>
      <c r="AF109" s="66">
        <v>0.32457000000000003</v>
      </c>
      <c r="AG109" s="66">
        <v>0.46967950000000003</v>
      </c>
      <c r="AH109" s="66">
        <v>0.62090600000000007</v>
      </c>
      <c r="AI109" s="66">
        <v>0.51431296666666659</v>
      </c>
      <c r="AJ109" s="66">
        <f t="shared" si="12"/>
        <v>0.5304449925925927</v>
      </c>
      <c r="AK109" s="66"/>
      <c r="AM109" s="2">
        <v>6.0430000000000001</v>
      </c>
      <c r="AN109" s="2">
        <v>0.77285310041666677</v>
      </c>
      <c r="AO109" s="2">
        <v>0.5304449925925927</v>
      </c>
      <c r="AP109" s="2">
        <v>1.0400000000000007</v>
      </c>
      <c r="AQ109" s="2">
        <v>1.0400000000000007</v>
      </c>
      <c r="AR109" s="2">
        <v>1.4569900955031829</v>
      </c>
    </row>
    <row r="110" spans="11:44" x14ac:dyDescent="0.25">
      <c r="K110" s="2">
        <f t="shared" si="13"/>
        <v>1.0500000000000007</v>
      </c>
      <c r="L110" s="82">
        <f t="shared" si="10"/>
        <v>109.79118626916666</v>
      </c>
      <c r="M110" s="66">
        <f t="shared" si="8"/>
        <v>0.35095054449142621</v>
      </c>
      <c r="N110" s="66">
        <f t="shared" si="11"/>
        <v>79.659828118518533</v>
      </c>
      <c r="O110" s="66">
        <f t="shared" si="9"/>
        <v>0.12561294966910397</v>
      </c>
      <c r="Q110" s="66">
        <v>0.49419530000000006</v>
      </c>
      <c r="R110" s="66">
        <v>1.0870492</v>
      </c>
      <c r="S110" s="66">
        <v>0.34802699999999998</v>
      </c>
      <c r="T110" s="66">
        <v>0.95348840000000012</v>
      </c>
      <c r="U110" s="66">
        <v>0.35916300000000007</v>
      </c>
      <c r="V110" s="66">
        <v>0.84487500000000004</v>
      </c>
      <c r="W110" s="66">
        <v>1.0299379100000001</v>
      </c>
      <c r="X110" s="66">
        <v>1.2574633266666668</v>
      </c>
      <c r="Y110" s="66">
        <f t="shared" si="14"/>
        <v>0.79677489208333341</v>
      </c>
      <c r="AA110" s="66">
        <v>0.49219385000000004</v>
      </c>
      <c r="AB110" s="66">
        <v>0.76628625000000006</v>
      </c>
      <c r="AC110" s="66">
        <v>0.59809686666666673</v>
      </c>
      <c r="AD110" s="66">
        <v>0.45232289999999992</v>
      </c>
      <c r="AE110" s="66">
        <v>0.61638660000000001</v>
      </c>
      <c r="AF110" s="66">
        <v>0.33591199999999993</v>
      </c>
      <c r="AG110" s="66">
        <v>0.65604150000000006</v>
      </c>
      <c r="AH110" s="66">
        <v>0.53522599999999998</v>
      </c>
      <c r="AI110" s="66">
        <v>0.61361396666666657</v>
      </c>
      <c r="AJ110" s="66">
        <f t="shared" si="12"/>
        <v>0.56289777037037037</v>
      </c>
      <c r="AK110" s="66"/>
      <c r="AM110" s="2">
        <v>6.0529000000000002</v>
      </c>
      <c r="AN110" s="2">
        <v>0.79677489208333341</v>
      </c>
      <c r="AO110" s="2">
        <v>0.56289777037037037</v>
      </c>
      <c r="AP110" s="2">
        <v>1.0500000000000007</v>
      </c>
      <c r="AQ110" s="2">
        <v>1.0500000000000007</v>
      </c>
      <c r="AR110" s="2">
        <v>1.4154877386689215</v>
      </c>
    </row>
    <row r="111" spans="11:44" x14ac:dyDescent="0.25">
      <c r="K111" s="2">
        <f t="shared" si="13"/>
        <v>1.0600000000000007</v>
      </c>
      <c r="L111" s="82">
        <f t="shared" si="10"/>
        <v>110.59501532791666</v>
      </c>
      <c r="M111" s="66">
        <f t="shared" si="8"/>
        <v>0.3765195654631821</v>
      </c>
      <c r="N111" s="66">
        <f t="shared" si="11"/>
        <v>80.204389662962981</v>
      </c>
      <c r="O111" s="66">
        <f t="shared" si="9"/>
        <v>0.14607452206023469</v>
      </c>
      <c r="Q111" s="66">
        <v>0.51829629999999993</v>
      </c>
      <c r="R111" s="66">
        <v>1.2413041999999999</v>
      </c>
      <c r="S111" s="66">
        <v>0.36884399999999995</v>
      </c>
      <c r="T111" s="66">
        <v>0.89626039999999996</v>
      </c>
      <c r="U111" s="66">
        <v>0.30796499999999999</v>
      </c>
      <c r="V111" s="66">
        <v>0.77947</v>
      </c>
      <c r="W111" s="66">
        <v>1.0529859100000001</v>
      </c>
      <c r="X111" s="66">
        <v>1.2655066600000002</v>
      </c>
      <c r="Y111" s="66">
        <f t="shared" si="14"/>
        <v>0.8038290587500001</v>
      </c>
      <c r="AA111" s="66">
        <v>0.45231685000000005</v>
      </c>
      <c r="AB111" s="66">
        <v>0.78437475000000001</v>
      </c>
      <c r="AC111" s="66">
        <v>0.60051120000000013</v>
      </c>
      <c r="AD111" s="66">
        <v>0.51037189999999999</v>
      </c>
      <c r="AE111" s="66">
        <v>0.59220060000000008</v>
      </c>
      <c r="AF111" s="66">
        <v>0.32780500000000001</v>
      </c>
      <c r="AG111" s="66">
        <v>0.70589150000000001</v>
      </c>
      <c r="AH111" s="66">
        <v>0.38615279999999996</v>
      </c>
      <c r="AI111" s="66">
        <v>0.5414293</v>
      </c>
      <c r="AJ111" s="66">
        <f t="shared" si="12"/>
        <v>0.54456154444444449</v>
      </c>
      <c r="AK111" s="66"/>
      <c r="AM111" s="2">
        <v>6.0632999999999999</v>
      </c>
      <c r="AN111" s="2">
        <v>0.8038290587500001</v>
      </c>
      <c r="AO111" s="2">
        <v>0.54456154444444449</v>
      </c>
      <c r="AP111" s="2">
        <v>1.0600000000000007</v>
      </c>
      <c r="AQ111" s="2">
        <v>1.0600000000000007</v>
      </c>
      <c r="AR111" s="2">
        <v>1.4761032374587841</v>
      </c>
    </row>
    <row r="112" spans="11:44" x14ac:dyDescent="0.25">
      <c r="K112" s="2">
        <f t="shared" si="13"/>
        <v>1.0700000000000007</v>
      </c>
      <c r="L112" s="82">
        <f t="shared" si="10"/>
        <v>111.37545009499999</v>
      </c>
      <c r="M112" s="66">
        <f t="shared" si="8"/>
        <v>0.32370719237432155</v>
      </c>
      <c r="N112" s="66">
        <f t="shared" si="11"/>
        <v>80.754274303703724</v>
      </c>
      <c r="O112" s="66">
        <f t="shared" si="9"/>
        <v>0.11218198150649278</v>
      </c>
      <c r="Q112" s="66">
        <v>0.50581863333333332</v>
      </c>
      <c r="R112" s="66">
        <v>1.0026881999999999</v>
      </c>
      <c r="S112" s="66">
        <v>0.35516433333333342</v>
      </c>
      <c r="T112" s="66">
        <v>0.99464840000000021</v>
      </c>
      <c r="U112" s="66">
        <v>0.34223500000000001</v>
      </c>
      <c r="V112" s="66">
        <v>0.8860610000000001</v>
      </c>
      <c r="W112" s="66">
        <v>1.0542279099999998</v>
      </c>
      <c r="X112" s="66">
        <v>1.1026346600000001</v>
      </c>
      <c r="Y112" s="66">
        <f t="shared" si="14"/>
        <v>0.78043476708333337</v>
      </c>
      <c r="AA112" s="66">
        <v>0.47164085000000011</v>
      </c>
      <c r="AB112" s="66">
        <v>0.60637874999999997</v>
      </c>
      <c r="AC112" s="66">
        <v>0.66138220000000003</v>
      </c>
      <c r="AD112" s="66">
        <v>0.52530689999999991</v>
      </c>
      <c r="AE112" s="66">
        <v>0.61006760000000004</v>
      </c>
      <c r="AF112" s="66">
        <v>0.30684000000000006</v>
      </c>
      <c r="AG112" s="66">
        <v>0.61367249999999995</v>
      </c>
      <c r="AH112" s="66">
        <v>0.64795100000000005</v>
      </c>
      <c r="AI112" s="66">
        <v>0.50572196666666658</v>
      </c>
      <c r="AJ112" s="66">
        <f t="shared" si="12"/>
        <v>0.54988464074074073</v>
      </c>
      <c r="AK112" s="66"/>
      <c r="AM112" s="2">
        <v>6.0731999999999999</v>
      </c>
      <c r="AN112" s="2">
        <v>0.78043476708333337</v>
      </c>
      <c r="AO112" s="2">
        <v>0.54988464074074073</v>
      </c>
      <c r="AP112" s="2">
        <v>1.0700000000000007</v>
      </c>
      <c r="AQ112" s="2">
        <v>1.0700000000000007</v>
      </c>
      <c r="AR112" s="2">
        <v>1.4192699873050141</v>
      </c>
    </row>
    <row r="113" spans="11:44" x14ac:dyDescent="0.25">
      <c r="K113" s="2">
        <f t="shared" si="13"/>
        <v>1.0800000000000007</v>
      </c>
      <c r="L113" s="82">
        <f t="shared" si="10"/>
        <v>112.22298838291665</v>
      </c>
      <c r="M113" s="66">
        <f t="shared" si="8"/>
        <v>0.37897038730066235</v>
      </c>
      <c r="N113" s="66">
        <f t="shared" si="11"/>
        <v>81.312754814814838</v>
      </c>
      <c r="O113" s="66">
        <f t="shared" si="9"/>
        <v>0.12363356094621859</v>
      </c>
      <c r="Q113" s="66">
        <v>0.64851663333333343</v>
      </c>
      <c r="R113" s="66">
        <v>1.0021457</v>
      </c>
      <c r="S113" s="66">
        <v>0.31653833333333331</v>
      </c>
      <c r="T113" s="66">
        <v>0.91747739999999989</v>
      </c>
      <c r="U113" s="66">
        <v>0.34817599999999999</v>
      </c>
      <c r="V113" s="66">
        <v>0.98206000000000004</v>
      </c>
      <c r="W113" s="66">
        <v>1.2164355766666666</v>
      </c>
      <c r="X113" s="66">
        <v>1.34895666</v>
      </c>
      <c r="Y113" s="66">
        <f t="shared" si="14"/>
        <v>0.84753828791666674</v>
      </c>
      <c r="AA113" s="66">
        <v>0.47238285000000008</v>
      </c>
      <c r="AB113" s="66">
        <v>0.80622824999999998</v>
      </c>
      <c r="AC113" s="66">
        <v>0.51588553333333331</v>
      </c>
      <c r="AD113" s="66">
        <v>0.51037589999999999</v>
      </c>
      <c r="AE113" s="66">
        <v>0.59282160000000006</v>
      </c>
      <c r="AF113" s="66">
        <v>0.35001199999999993</v>
      </c>
      <c r="AG113" s="66">
        <v>0.61430050000000003</v>
      </c>
      <c r="AH113" s="66">
        <v>0.56656600000000001</v>
      </c>
      <c r="AI113" s="66">
        <v>0.59775196666666663</v>
      </c>
      <c r="AJ113" s="66">
        <f t="shared" si="12"/>
        <v>0.55848051111111119</v>
      </c>
      <c r="AK113" s="66"/>
      <c r="AM113" s="2">
        <v>6.0827999999999998</v>
      </c>
      <c r="AN113" s="2">
        <v>0.84753828791666674</v>
      </c>
      <c r="AO113" s="2">
        <v>0.55848051111111119</v>
      </c>
      <c r="AP113" s="2">
        <v>1.0800000000000007</v>
      </c>
      <c r="AQ113" s="2">
        <v>1.0800000000000007</v>
      </c>
      <c r="AR113" s="2">
        <v>1.5175789862934836</v>
      </c>
    </row>
    <row r="114" spans="11:44" x14ac:dyDescent="0.25">
      <c r="K114" s="2">
        <f t="shared" si="13"/>
        <v>1.0900000000000007</v>
      </c>
      <c r="L114" s="82">
        <f t="shared" si="10"/>
        <v>113.00982123333333</v>
      </c>
      <c r="M114" s="66">
        <f t="shared" si="8"/>
        <v>0.32709732053321827</v>
      </c>
      <c r="N114" s="66">
        <f t="shared" si="11"/>
        <v>81.904282655555576</v>
      </c>
      <c r="O114" s="66">
        <f t="shared" si="9"/>
        <v>0.14704702106959094</v>
      </c>
      <c r="Q114" s="66">
        <v>0.48349563333333323</v>
      </c>
      <c r="R114" s="66">
        <v>1.0273592</v>
      </c>
      <c r="S114" s="66">
        <v>0.40957766666666662</v>
      </c>
      <c r="T114" s="66">
        <v>0.78867039999999999</v>
      </c>
      <c r="U114" s="66">
        <v>0.34553399999999995</v>
      </c>
      <c r="V114" s="66">
        <v>1.058635</v>
      </c>
      <c r="W114" s="66">
        <v>1.0490342433333333</v>
      </c>
      <c r="X114" s="66">
        <v>1.1323566600000001</v>
      </c>
      <c r="Y114" s="66">
        <f t="shared" si="14"/>
        <v>0.78683285041666651</v>
      </c>
      <c r="AA114" s="66">
        <v>0.50227635000000004</v>
      </c>
      <c r="AB114" s="66">
        <v>0.79506425000000003</v>
      </c>
      <c r="AC114" s="66">
        <v>0.5432302</v>
      </c>
      <c r="AD114" s="66">
        <v>0.59629290000000001</v>
      </c>
      <c r="AE114" s="66">
        <v>0.61515560000000002</v>
      </c>
      <c r="AF114" s="66">
        <v>0.33551799999999998</v>
      </c>
      <c r="AG114" s="66">
        <v>0.8198685</v>
      </c>
      <c r="AH114" s="66">
        <v>0.53854579999999996</v>
      </c>
      <c r="AI114" s="66">
        <v>0.57779896666666675</v>
      </c>
      <c r="AJ114" s="66">
        <f t="shared" si="12"/>
        <v>0.59152784074074072</v>
      </c>
      <c r="AK114" s="66"/>
      <c r="AM114" s="2">
        <v>6.0929000000000002</v>
      </c>
      <c r="AN114" s="2">
        <v>0.78683285041666651</v>
      </c>
      <c r="AO114" s="2">
        <v>0.59152784074074072</v>
      </c>
      <c r="AP114" s="2">
        <v>1.0900000000000007</v>
      </c>
      <c r="AQ114" s="2">
        <v>1.0900000000000007</v>
      </c>
      <c r="AR114" s="2">
        <v>1.330170443763653</v>
      </c>
    </row>
    <row r="115" spans="11:44" x14ac:dyDescent="0.25">
      <c r="K115" s="2">
        <f t="shared" si="13"/>
        <v>1.1000000000000008</v>
      </c>
      <c r="L115" s="82">
        <f t="shared" si="10"/>
        <v>113.79444079208332</v>
      </c>
      <c r="M115" s="66">
        <f t="shared" si="8"/>
        <v>0.36758293680325549</v>
      </c>
      <c r="N115" s="66">
        <f t="shared" si="11"/>
        <v>82.485382962962987</v>
      </c>
      <c r="O115" s="66">
        <f t="shared" si="9"/>
        <v>0.12380384200207364</v>
      </c>
      <c r="Q115" s="66">
        <v>0.46377296666666662</v>
      </c>
      <c r="R115" s="66">
        <v>1.0220491999999999</v>
      </c>
      <c r="S115" s="66">
        <v>0.38705000000000001</v>
      </c>
      <c r="T115" s="66">
        <v>0.77586339999999998</v>
      </c>
      <c r="U115" s="66">
        <v>0.31103999999999998</v>
      </c>
      <c r="V115" s="66">
        <v>0.89976200000000006</v>
      </c>
      <c r="W115" s="66">
        <v>1.0839555766666666</v>
      </c>
      <c r="X115" s="66">
        <v>1.3334633266666667</v>
      </c>
      <c r="Y115" s="66">
        <f t="shared" si="14"/>
        <v>0.78461955875</v>
      </c>
      <c r="AA115" s="66">
        <v>0.55896235000000005</v>
      </c>
      <c r="AB115" s="66">
        <v>0.73069224999999993</v>
      </c>
      <c r="AC115" s="66">
        <v>0.5843048666666667</v>
      </c>
      <c r="AD115" s="66">
        <v>0.58795689999999989</v>
      </c>
      <c r="AE115" s="66">
        <v>0.58127059999999997</v>
      </c>
      <c r="AF115" s="66">
        <v>0.30137399999999998</v>
      </c>
      <c r="AG115" s="66">
        <v>0.68597549999999996</v>
      </c>
      <c r="AH115" s="66">
        <v>0.66953200000000002</v>
      </c>
      <c r="AI115" s="66">
        <v>0.52983430000000009</v>
      </c>
      <c r="AJ115" s="66">
        <f t="shared" si="12"/>
        <v>0.58110030740740748</v>
      </c>
      <c r="AK115" s="66"/>
      <c r="AM115" s="2">
        <v>6.1029</v>
      </c>
      <c r="AN115" s="2">
        <v>0.78461955875</v>
      </c>
      <c r="AO115" s="2">
        <v>0.58110030740740748</v>
      </c>
      <c r="AP115" s="2">
        <v>1.1000000000000008</v>
      </c>
      <c r="AQ115" s="2">
        <v>1.1000000000000008</v>
      </c>
      <c r="AR115" s="2">
        <v>1.3502308443968967</v>
      </c>
    </row>
    <row r="116" spans="11:44" x14ac:dyDescent="0.25">
      <c r="K116" s="2">
        <f t="shared" si="13"/>
        <v>1.1100000000000008</v>
      </c>
      <c r="L116" s="82">
        <f t="shared" si="10"/>
        <v>114.55470160083333</v>
      </c>
      <c r="M116" s="66">
        <f t="shared" si="8"/>
        <v>0.34162022416567478</v>
      </c>
      <c r="N116" s="66">
        <f t="shared" si="11"/>
        <v>83.0049643814815</v>
      </c>
      <c r="O116" s="66">
        <f t="shared" si="9"/>
        <v>0.11609268863384598</v>
      </c>
      <c r="Q116" s="66">
        <v>0.55729329999999999</v>
      </c>
      <c r="R116" s="66">
        <v>0.93901820000000014</v>
      </c>
      <c r="S116" s="66">
        <v>0.32769999999999999</v>
      </c>
      <c r="T116" s="66">
        <v>0.8572284</v>
      </c>
      <c r="U116" s="66">
        <v>0.34262400000000004</v>
      </c>
      <c r="V116" s="66">
        <v>0.71962500000000007</v>
      </c>
      <c r="W116" s="66">
        <v>1.0340709099999998</v>
      </c>
      <c r="X116" s="66">
        <v>1.3045266600000001</v>
      </c>
      <c r="Y116" s="66">
        <f t="shared" si="14"/>
        <v>0.76026080875000002</v>
      </c>
      <c r="AA116" s="66">
        <v>0.51732734999999996</v>
      </c>
      <c r="AB116" s="66">
        <v>0.44197225000000001</v>
      </c>
      <c r="AC116" s="66">
        <v>0.51775453333333332</v>
      </c>
      <c r="AD116" s="66">
        <v>0.51809090000000002</v>
      </c>
      <c r="AE116" s="66">
        <v>0.58263860000000001</v>
      </c>
      <c r="AF116" s="66">
        <v>0.30392000000000002</v>
      </c>
      <c r="AG116" s="66">
        <v>0.67597950000000007</v>
      </c>
      <c r="AH116" s="66">
        <v>0.45044299999999998</v>
      </c>
      <c r="AI116" s="66">
        <v>0.66810663333333331</v>
      </c>
      <c r="AJ116" s="66">
        <f t="shared" si="12"/>
        <v>0.51958141851851858</v>
      </c>
      <c r="AK116" s="66"/>
      <c r="AM116" s="2">
        <v>6.1131000000000002</v>
      </c>
      <c r="AN116" s="2">
        <v>0.76026080875000002</v>
      </c>
      <c r="AO116" s="2">
        <v>0.51958141851851858</v>
      </c>
      <c r="AP116" s="2">
        <v>1.1100000000000008</v>
      </c>
      <c r="AQ116" s="2">
        <v>1.1100000000000008</v>
      </c>
      <c r="AR116" s="2">
        <v>1.4632178550913735</v>
      </c>
    </row>
    <row r="117" spans="11:44" x14ac:dyDescent="0.25">
      <c r="K117" s="2">
        <f t="shared" si="13"/>
        <v>1.1200000000000008</v>
      </c>
      <c r="L117" s="82">
        <f t="shared" si="10"/>
        <v>115.35235436791666</v>
      </c>
      <c r="M117" s="66">
        <f t="shared" si="8"/>
        <v>0.3390894683900893</v>
      </c>
      <c r="N117" s="66">
        <f t="shared" si="11"/>
        <v>83.495519818518531</v>
      </c>
      <c r="O117" s="66">
        <f t="shared" si="9"/>
        <v>0.160891905560856</v>
      </c>
      <c r="Q117" s="66">
        <v>0.51869196666666662</v>
      </c>
      <c r="R117" s="66">
        <v>1.0269062000000002</v>
      </c>
      <c r="S117" s="66">
        <v>0.36061566666666667</v>
      </c>
      <c r="T117" s="66">
        <v>0.82667639999999998</v>
      </c>
      <c r="U117" s="66">
        <v>0.373608</v>
      </c>
      <c r="V117" s="66">
        <v>0.92096500000000014</v>
      </c>
      <c r="W117" s="66">
        <v>1.1786089100000001</v>
      </c>
      <c r="X117" s="66">
        <v>1.1751499933333334</v>
      </c>
      <c r="Y117" s="66">
        <f t="shared" si="14"/>
        <v>0.79765276708333333</v>
      </c>
      <c r="AA117" s="66">
        <v>0.46358734999999995</v>
      </c>
      <c r="AB117" s="66">
        <v>0.72346975000000002</v>
      </c>
      <c r="AC117" s="66">
        <v>0.56554453333333321</v>
      </c>
      <c r="AD117" s="66">
        <v>0.51215889999999997</v>
      </c>
      <c r="AE117" s="66">
        <v>0.57526660000000007</v>
      </c>
      <c r="AF117" s="66">
        <v>0.33357200000000004</v>
      </c>
      <c r="AG117" s="66">
        <v>0.50021450000000001</v>
      </c>
      <c r="AH117" s="66">
        <v>0.16404000000000002</v>
      </c>
      <c r="AI117" s="66">
        <v>0.57714529999999986</v>
      </c>
      <c r="AJ117" s="66">
        <f t="shared" si="12"/>
        <v>0.49055543703703702</v>
      </c>
      <c r="AK117" s="66"/>
      <c r="AM117" s="2">
        <v>6.1230000000000002</v>
      </c>
      <c r="AN117" s="2">
        <v>0.79765276708333333</v>
      </c>
      <c r="AO117" s="2">
        <v>0.49055543703703702</v>
      </c>
      <c r="AP117" s="2">
        <v>1.1200000000000008</v>
      </c>
      <c r="AQ117" s="2">
        <v>1.1200000000000008</v>
      </c>
      <c r="AR117" s="2">
        <v>1.626019623594775</v>
      </c>
    </row>
    <row r="118" spans="11:44" x14ac:dyDescent="0.25">
      <c r="K118" s="2">
        <f t="shared" si="13"/>
        <v>1.1300000000000008</v>
      </c>
      <c r="L118" s="82">
        <f t="shared" si="10"/>
        <v>116.16826346833332</v>
      </c>
      <c r="M118" s="66">
        <f t="shared" si="8"/>
        <v>0.36994920843293266</v>
      </c>
      <c r="N118" s="66">
        <f t="shared" si="11"/>
        <v>84.063474440740748</v>
      </c>
      <c r="O118" s="66">
        <f t="shared" si="9"/>
        <v>0.13186452488676931</v>
      </c>
      <c r="Q118" s="66">
        <v>0.53233830000000004</v>
      </c>
      <c r="R118" s="66">
        <v>1.0310892</v>
      </c>
      <c r="S118" s="66">
        <v>0.37316933333333335</v>
      </c>
      <c r="T118" s="66">
        <v>0.8645294</v>
      </c>
      <c r="U118" s="66">
        <v>0.32706700000000005</v>
      </c>
      <c r="V118" s="66">
        <v>0.98517499999999991</v>
      </c>
      <c r="W118" s="66">
        <v>1.0344812433333335</v>
      </c>
      <c r="X118" s="66">
        <v>1.3794233266666667</v>
      </c>
      <c r="Y118" s="66">
        <f t="shared" si="14"/>
        <v>0.81590910041666653</v>
      </c>
      <c r="AA118" s="66">
        <v>0.45997685000000005</v>
      </c>
      <c r="AB118" s="66">
        <v>0.66699724999999999</v>
      </c>
      <c r="AC118" s="66">
        <v>0.52806453333333325</v>
      </c>
      <c r="AD118" s="66">
        <v>0.57205289999999998</v>
      </c>
      <c r="AE118" s="66">
        <v>0.60986059999999997</v>
      </c>
      <c r="AF118" s="66">
        <v>0.33182</v>
      </c>
      <c r="AG118" s="66">
        <v>0.80491249999999992</v>
      </c>
      <c r="AH118" s="66">
        <v>0.60332399999999997</v>
      </c>
      <c r="AI118" s="66">
        <v>0.5345829666666666</v>
      </c>
      <c r="AJ118" s="66">
        <f t="shared" si="12"/>
        <v>0.56795462222222204</v>
      </c>
      <c r="AK118" s="66"/>
      <c r="AM118" s="2">
        <v>6.133</v>
      </c>
      <c r="AN118" s="2">
        <v>0.81590910041666653</v>
      </c>
      <c r="AO118" s="2">
        <v>0.56795462222222204</v>
      </c>
      <c r="AP118" s="2">
        <v>1.1300000000000008</v>
      </c>
      <c r="AQ118" s="2">
        <v>1.1300000000000008</v>
      </c>
      <c r="AR118" s="2">
        <v>1.43657445241713</v>
      </c>
    </row>
    <row r="119" spans="11:44" x14ac:dyDescent="0.25">
      <c r="K119" s="2">
        <f t="shared" si="13"/>
        <v>1.1400000000000008</v>
      </c>
      <c r="L119" s="82">
        <f t="shared" si="10"/>
        <v>116.98442917291665</v>
      </c>
      <c r="M119" s="66">
        <f t="shared" si="8"/>
        <v>0.35630237275140936</v>
      </c>
      <c r="N119" s="66">
        <f t="shared" si="11"/>
        <v>84.643921618518533</v>
      </c>
      <c r="O119" s="66">
        <f t="shared" si="9"/>
        <v>0.1382917257744701</v>
      </c>
      <c r="Q119" s="66">
        <v>0.49816563333333336</v>
      </c>
      <c r="R119" s="66">
        <v>1.1537047</v>
      </c>
      <c r="S119" s="66">
        <v>0.36292433333333329</v>
      </c>
      <c r="T119" s="66">
        <v>0.90301939999999992</v>
      </c>
      <c r="U119" s="66">
        <v>0.34165100000000004</v>
      </c>
      <c r="V119" s="66">
        <v>1.057355</v>
      </c>
      <c r="W119" s="66">
        <v>1.0391922433333334</v>
      </c>
      <c r="X119" s="66">
        <v>1.1733133266666667</v>
      </c>
      <c r="Y119" s="66">
        <f t="shared" si="14"/>
        <v>0.81616570458333337</v>
      </c>
      <c r="AA119" s="66">
        <v>0.54872935</v>
      </c>
      <c r="AB119" s="66">
        <v>0.79623875</v>
      </c>
      <c r="AC119" s="66">
        <v>0.62025120000000011</v>
      </c>
      <c r="AD119" s="66">
        <v>0.50648289999999996</v>
      </c>
      <c r="AE119" s="66">
        <v>0.5712216</v>
      </c>
      <c r="AF119" s="66">
        <v>0.343858</v>
      </c>
      <c r="AG119" s="66">
        <v>0.77074149999999997</v>
      </c>
      <c r="AH119" s="66">
        <v>0.50458700000000001</v>
      </c>
      <c r="AI119" s="66">
        <v>0.56191429999999987</v>
      </c>
      <c r="AJ119" s="66">
        <f t="shared" si="12"/>
        <v>0.58044717777777777</v>
      </c>
      <c r="AK119" s="66"/>
      <c r="AM119" s="2">
        <v>6.1429</v>
      </c>
      <c r="AN119" s="2">
        <v>0.81616570458333337</v>
      </c>
      <c r="AO119" s="2">
        <v>0.58044717777777777</v>
      </c>
      <c r="AP119" s="2">
        <v>1.1400000000000008</v>
      </c>
      <c r="AQ119" s="2">
        <v>1.1400000000000008</v>
      </c>
      <c r="AR119" s="2">
        <v>1.406098152993001</v>
      </c>
    </row>
    <row r="120" spans="11:44" x14ac:dyDescent="0.25">
      <c r="K120" s="2">
        <f t="shared" si="13"/>
        <v>1.1500000000000008</v>
      </c>
      <c r="L120" s="82">
        <f t="shared" si="10"/>
        <v>117.78783602333331</v>
      </c>
      <c r="M120" s="66">
        <f t="shared" si="8"/>
        <v>0.35398469737458632</v>
      </c>
      <c r="N120" s="66">
        <f t="shared" si="11"/>
        <v>85.161617370370379</v>
      </c>
      <c r="O120" s="66">
        <f t="shared" si="9"/>
        <v>0.10298442246585375</v>
      </c>
      <c r="Q120" s="66">
        <v>0.5098822999999999</v>
      </c>
      <c r="R120" s="66">
        <v>1.1320992000000001</v>
      </c>
      <c r="S120" s="66">
        <v>0.3535213333333333</v>
      </c>
      <c r="T120" s="66">
        <v>0.89883639999999998</v>
      </c>
      <c r="U120" s="66">
        <v>0.31764000000000003</v>
      </c>
      <c r="V120" s="66">
        <v>1.0062549999999999</v>
      </c>
      <c r="W120" s="66">
        <v>1.0239072433333334</v>
      </c>
      <c r="X120" s="66">
        <v>1.1851133266666667</v>
      </c>
      <c r="Y120" s="66">
        <f t="shared" si="14"/>
        <v>0.80340685041666671</v>
      </c>
      <c r="AA120" s="66">
        <v>0.56830685000000014</v>
      </c>
      <c r="AB120" s="66">
        <v>0.56340974999999993</v>
      </c>
      <c r="AC120" s="66">
        <v>0.58022453333333346</v>
      </c>
      <c r="AD120" s="66">
        <v>0.49486289999999999</v>
      </c>
      <c r="AE120" s="66">
        <v>0.63604059999999996</v>
      </c>
      <c r="AF120" s="66">
        <v>0.33096500000000001</v>
      </c>
      <c r="AG120" s="66">
        <v>0.62112149999999999</v>
      </c>
      <c r="AH120" s="66">
        <v>0.40421700000000005</v>
      </c>
      <c r="AI120" s="66">
        <v>0.46011363333333333</v>
      </c>
      <c r="AJ120" s="66">
        <f t="shared" si="12"/>
        <v>0.51769575185185179</v>
      </c>
      <c r="AK120" s="66"/>
      <c r="AM120" s="2">
        <v>6.1528</v>
      </c>
      <c r="AN120" s="2">
        <v>0.80340685041666671</v>
      </c>
      <c r="AO120" s="2">
        <v>0.51769575185185179</v>
      </c>
      <c r="AP120" s="2">
        <v>1.1500000000000008</v>
      </c>
      <c r="AQ120" s="2">
        <v>1.1500000000000008</v>
      </c>
      <c r="AR120" s="2">
        <v>1.5518899808290805</v>
      </c>
    </row>
    <row r="121" spans="11:44" x14ac:dyDescent="0.25">
      <c r="K121" s="2">
        <f t="shared" si="13"/>
        <v>1.1600000000000008</v>
      </c>
      <c r="L121" s="82">
        <f t="shared" si="10"/>
        <v>118.58345849874998</v>
      </c>
      <c r="M121" s="66">
        <f t="shared" si="8"/>
        <v>0.35333905986120745</v>
      </c>
      <c r="N121" s="66">
        <f t="shared" si="11"/>
        <v>85.680012622222236</v>
      </c>
      <c r="O121" s="66">
        <f t="shared" si="9"/>
        <v>0.10820709517448959</v>
      </c>
      <c r="Q121" s="66">
        <v>0.54868830000000002</v>
      </c>
      <c r="R121" s="66">
        <v>1.0970332</v>
      </c>
      <c r="S121" s="66">
        <v>0.34343166666666664</v>
      </c>
      <c r="T121" s="66">
        <v>0.90241440000000006</v>
      </c>
      <c r="U121" s="66">
        <v>0.31833900000000004</v>
      </c>
      <c r="V121" s="66">
        <v>0.83925100000000008</v>
      </c>
      <c r="W121" s="66">
        <v>1.0741722433333332</v>
      </c>
      <c r="X121" s="66">
        <v>1.2416499933333331</v>
      </c>
      <c r="Y121" s="66">
        <f t="shared" si="14"/>
        <v>0.79562247541666653</v>
      </c>
      <c r="AA121" s="66">
        <v>0.47620984999999999</v>
      </c>
      <c r="AB121" s="66">
        <v>0.54677724999999999</v>
      </c>
      <c r="AC121" s="66">
        <v>0.52426186666666674</v>
      </c>
      <c r="AD121" s="66">
        <v>0.46948089999999998</v>
      </c>
      <c r="AE121" s="66">
        <v>0.5911556</v>
      </c>
      <c r="AF121" s="66">
        <v>0.30891499999999994</v>
      </c>
      <c r="AG121" s="66">
        <v>0.46529749999999998</v>
      </c>
      <c r="AH121" s="66">
        <v>0.69758600000000004</v>
      </c>
      <c r="AI121" s="66">
        <v>0.58587329999999993</v>
      </c>
      <c r="AJ121" s="66">
        <f t="shared" si="12"/>
        <v>0.51839525185185187</v>
      </c>
      <c r="AK121" s="66"/>
      <c r="AM121" s="2">
        <v>6.1627999999999998</v>
      </c>
      <c r="AN121" s="2">
        <v>0.79562247541666653</v>
      </c>
      <c r="AO121" s="2">
        <v>0.51839525185185187</v>
      </c>
      <c r="AP121" s="2">
        <v>1.1600000000000008</v>
      </c>
      <c r="AQ121" s="2">
        <v>1.1600000000000008</v>
      </c>
      <c r="AR121" s="2">
        <v>1.5347796349879401</v>
      </c>
    </row>
    <row r="122" spans="11:44" x14ac:dyDescent="0.25">
      <c r="K122" s="2">
        <f t="shared" si="13"/>
        <v>1.1700000000000008</v>
      </c>
      <c r="L122" s="82">
        <f t="shared" si="10"/>
        <v>119.36777614083331</v>
      </c>
      <c r="M122" s="66">
        <f t="shared" si="8"/>
        <v>0.35585479052683971</v>
      </c>
      <c r="N122" s="66">
        <f t="shared" si="11"/>
        <v>86.277462485185197</v>
      </c>
      <c r="O122" s="66">
        <f t="shared" si="9"/>
        <v>0.16968350711417982</v>
      </c>
      <c r="Q122" s="66">
        <v>0.57314929999999997</v>
      </c>
      <c r="R122" s="66">
        <v>1.3049092</v>
      </c>
      <c r="S122" s="66">
        <v>0.36788399999999999</v>
      </c>
      <c r="T122" s="66">
        <v>0.81546639999999992</v>
      </c>
      <c r="U122" s="66">
        <v>0.32000200000000006</v>
      </c>
      <c r="V122" s="66">
        <v>0.82809600000000005</v>
      </c>
      <c r="W122" s="66">
        <v>0.86560091000000017</v>
      </c>
      <c r="X122" s="66">
        <v>1.1994333266666666</v>
      </c>
      <c r="Y122" s="66">
        <f t="shared" si="14"/>
        <v>0.78431764208333332</v>
      </c>
      <c r="AA122" s="66">
        <v>0.49127585000000001</v>
      </c>
      <c r="AB122" s="66">
        <v>0.72746074999999999</v>
      </c>
      <c r="AC122" s="66">
        <v>0.56200786666666669</v>
      </c>
      <c r="AD122" s="66">
        <v>0.50258190000000003</v>
      </c>
      <c r="AE122" s="66">
        <v>0.60215160000000001</v>
      </c>
      <c r="AF122" s="66">
        <v>0.32826099999999997</v>
      </c>
      <c r="AG122" s="66">
        <v>0.61171549999999997</v>
      </c>
      <c r="AH122" s="66">
        <v>0.94253699999999996</v>
      </c>
      <c r="AI122" s="66">
        <v>0.60905729999999991</v>
      </c>
      <c r="AJ122" s="66">
        <f t="shared" si="12"/>
        <v>0.59744986296296299</v>
      </c>
      <c r="AK122" s="66"/>
      <c r="AM122" s="2">
        <v>6.1729000000000003</v>
      </c>
      <c r="AN122" s="2">
        <v>0.78431764208333332</v>
      </c>
      <c r="AO122" s="2">
        <v>0.59744986296296299</v>
      </c>
      <c r="AP122" s="2">
        <v>1.1700000000000008</v>
      </c>
      <c r="AQ122" s="2">
        <v>1.1700000000000008</v>
      </c>
      <c r="AR122" s="2">
        <v>1.3127756665532193</v>
      </c>
    </row>
    <row r="123" spans="11:44" x14ac:dyDescent="0.25">
      <c r="K123" s="2">
        <f t="shared" si="13"/>
        <v>1.1800000000000008</v>
      </c>
      <c r="L123" s="82">
        <f t="shared" si="10"/>
        <v>120.11733861624998</v>
      </c>
      <c r="M123" s="66">
        <f t="shared" si="8"/>
        <v>0.34107362594198221</v>
      </c>
      <c r="N123" s="66">
        <f t="shared" si="11"/>
        <v>86.857431755555567</v>
      </c>
      <c r="O123" s="66">
        <f t="shared" si="9"/>
        <v>0.14787182903372026</v>
      </c>
      <c r="Q123" s="66">
        <v>0.54568963333333342</v>
      </c>
      <c r="R123" s="66">
        <v>0.94895220000000002</v>
      </c>
      <c r="S123" s="66">
        <v>0.30596400000000001</v>
      </c>
      <c r="T123" s="66">
        <v>0.85628440000000006</v>
      </c>
      <c r="U123" s="66">
        <v>0.290211</v>
      </c>
      <c r="V123" s="66">
        <v>0.848028</v>
      </c>
      <c r="W123" s="66">
        <v>0.93104557666666665</v>
      </c>
      <c r="X123" s="66">
        <v>1.2703249933333332</v>
      </c>
      <c r="Y123" s="66">
        <f t="shared" si="14"/>
        <v>0.74956247541666676</v>
      </c>
      <c r="AA123" s="66">
        <v>0.53552935000000002</v>
      </c>
      <c r="AB123" s="66">
        <v>0.77285625000000002</v>
      </c>
      <c r="AC123" s="66">
        <v>0.57807053333333336</v>
      </c>
      <c r="AD123" s="66">
        <v>0.60356489999999996</v>
      </c>
      <c r="AE123" s="66">
        <v>0.58564459999999996</v>
      </c>
      <c r="AF123" s="66">
        <v>0.32270000000000004</v>
      </c>
      <c r="AG123" s="66">
        <v>0.79129850000000002</v>
      </c>
      <c r="AH123" s="66">
        <v>0.42593999999999999</v>
      </c>
      <c r="AI123" s="66">
        <v>0.6041192999999998</v>
      </c>
      <c r="AJ123" s="66">
        <f t="shared" si="12"/>
        <v>0.57996927037037027</v>
      </c>
      <c r="AK123" s="66"/>
      <c r="AM123" s="2">
        <v>6.1829999999999998</v>
      </c>
      <c r="AN123" s="2">
        <v>0.74956247541666676</v>
      </c>
      <c r="AO123" s="2">
        <v>0.57996927037037027</v>
      </c>
      <c r="AP123" s="2">
        <v>1.1800000000000008</v>
      </c>
      <c r="AQ123" s="2">
        <v>1.1800000000000008</v>
      </c>
      <c r="AR123" s="2">
        <v>1.2924175705688574</v>
      </c>
    </row>
    <row r="124" spans="11:44" x14ac:dyDescent="0.25">
      <c r="K124" s="2">
        <f t="shared" si="13"/>
        <v>1.1900000000000008</v>
      </c>
      <c r="L124" s="82">
        <f t="shared" si="10"/>
        <v>120.89292063333332</v>
      </c>
      <c r="M124" s="66">
        <f t="shared" si="8"/>
        <v>0.31799556219654102</v>
      </c>
      <c r="N124" s="66">
        <f t="shared" si="11"/>
        <v>87.386215118518535</v>
      </c>
      <c r="O124" s="66">
        <f t="shared" si="9"/>
        <v>9.4430110672761691E-2</v>
      </c>
      <c r="Q124" s="66">
        <v>0.52237929999999999</v>
      </c>
      <c r="R124" s="66">
        <v>1.0697742000000001</v>
      </c>
      <c r="S124" s="66">
        <v>0.4251846666666666</v>
      </c>
      <c r="T124" s="66">
        <v>0.81718040000000003</v>
      </c>
      <c r="U124" s="66">
        <v>0.33179399999999998</v>
      </c>
      <c r="V124" s="66">
        <v>0.82434600000000002</v>
      </c>
      <c r="W124" s="66">
        <v>1.0242975766666664</v>
      </c>
      <c r="X124" s="66">
        <v>1.1896999933333334</v>
      </c>
      <c r="Y124" s="66">
        <f t="shared" si="14"/>
        <v>0.77558201708333319</v>
      </c>
      <c r="AA124" s="66">
        <v>0.46384385</v>
      </c>
      <c r="AB124" s="66">
        <v>0.62509425000000007</v>
      </c>
      <c r="AC124" s="66">
        <v>0.55383986666666674</v>
      </c>
      <c r="AD124" s="66">
        <v>0.50959690000000002</v>
      </c>
      <c r="AE124" s="66">
        <v>0.59510160000000001</v>
      </c>
      <c r="AF124" s="66">
        <v>0.32287499999999997</v>
      </c>
      <c r="AG124" s="66">
        <v>0.61425649999999987</v>
      </c>
      <c r="AH124" s="66">
        <v>0.57329799999999997</v>
      </c>
      <c r="AI124" s="66">
        <v>0.50114429999999999</v>
      </c>
      <c r="AJ124" s="66">
        <f t="shared" si="12"/>
        <v>0.52878336296296302</v>
      </c>
      <c r="AK124" s="66"/>
      <c r="AM124" s="2">
        <v>6.1929999999999996</v>
      </c>
      <c r="AN124" s="2">
        <v>0.77558201708333319</v>
      </c>
      <c r="AO124" s="2">
        <v>0.52878336296296302</v>
      </c>
      <c r="AP124" s="2">
        <v>1.1900000000000008</v>
      </c>
      <c r="AQ124" s="2">
        <v>1.1900000000000008</v>
      </c>
      <c r="AR124" s="2">
        <v>1.4667292343266412</v>
      </c>
    </row>
    <row r="125" spans="11:44" x14ac:dyDescent="0.25">
      <c r="K125" s="2">
        <f t="shared" si="13"/>
        <v>1.2000000000000008</v>
      </c>
      <c r="L125" s="82">
        <f t="shared" si="10"/>
        <v>121.64602137958332</v>
      </c>
      <c r="M125" s="66">
        <f t="shared" si="8"/>
        <v>0.32286329030490424</v>
      </c>
      <c r="N125" s="66">
        <f t="shared" si="11"/>
        <v>87.910007759259273</v>
      </c>
      <c r="O125" s="66">
        <f t="shared" si="9"/>
        <v>0.113886538643082</v>
      </c>
      <c r="Q125" s="66">
        <v>0.49577630000000006</v>
      </c>
      <c r="R125" s="66">
        <v>0.85097269999999992</v>
      </c>
      <c r="S125" s="66">
        <v>0.36292233333333335</v>
      </c>
      <c r="T125" s="66">
        <v>0.89492439999999995</v>
      </c>
      <c r="U125" s="66">
        <v>0.32797700000000002</v>
      </c>
      <c r="V125" s="66">
        <v>0.94269599999999998</v>
      </c>
      <c r="W125" s="66">
        <v>0.90459224333333332</v>
      </c>
      <c r="X125" s="66">
        <v>1.2449449933333334</v>
      </c>
      <c r="Y125" s="66">
        <f t="shared" si="14"/>
        <v>0.75310074625000001</v>
      </c>
      <c r="AA125" s="66">
        <v>0.41130485</v>
      </c>
      <c r="AB125" s="66">
        <v>0.62061975000000003</v>
      </c>
      <c r="AC125" s="66">
        <v>0.53221886666666662</v>
      </c>
      <c r="AD125" s="66">
        <v>0.46064890000000003</v>
      </c>
      <c r="AE125" s="66">
        <v>0.63063859999999994</v>
      </c>
      <c r="AF125" s="66">
        <v>0.32837300000000003</v>
      </c>
      <c r="AG125" s="66">
        <v>0.55692249999999999</v>
      </c>
      <c r="AH125" s="66">
        <v>0.6843149999999999</v>
      </c>
      <c r="AI125" s="66">
        <v>0.48909230000000004</v>
      </c>
      <c r="AJ125" s="66">
        <f t="shared" si="12"/>
        <v>0.52379264074074072</v>
      </c>
      <c r="AK125" s="66"/>
      <c r="AM125" s="2">
        <v>6.2028999999999996</v>
      </c>
      <c r="AN125" s="2">
        <v>0.75310074625000001</v>
      </c>
      <c r="AO125" s="2">
        <v>0.52379264074074072</v>
      </c>
      <c r="AP125" s="2">
        <v>1.2000000000000008</v>
      </c>
      <c r="AQ125" s="2">
        <v>1.2000000000000008</v>
      </c>
      <c r="AR125" s="2">
        <v>1.4377841299659628</v>
      </c>
    </row>
    <row r="126" spans="11:44" x14ac:dyDescent="0.25">
      <c r="K126" s="2">
        <f t="shared" si="13"/>
        <v>1.2100000000000009</v>
      </c>
      <c r="L126" s="82">
        <f t="shared" si="10"/>
        <v>122.43666625083331</v>
      </c>
      <c r="M126" s="66">
        <f t="shared" si="8"/>
        <v>0.35882367418970823</v>
      </c>
      <c r="N126" s="66">
        <f t="shared" si="11"/>
        <v>88.44982520370371</v>
      </c>
      <c r="O126" s="66">
        <f t="shared" si="9"/>
        <v>0.1042842687358792</v>
      </c>
      <c r="Q126" s="66">
        <v>0.53549363333333333</v>
      </c>
      <c r="R126" s="66">
        <v>1.0616387</v>
      </c>
      <c r="S126" s="66">
        <v>0.35475499999999999</v>
      </c>
      <c r="T126" s="66">
        <v>0.81032740000000003</v>
      </c>
      <c r="U126" s="66">
        <v>0.32147900000000001</v>
      </c>
      <c r="V126" s="66">
        <v>0.88851599999999997</v>
      </c>
      <c r="W126" s="66">
        <v>1.0265925766666666</v>
      </c>
      <c r="X126" s="66">
        <v>1.3263566600000001</v>
      </c>
      <c r="Y126" s="66">
        <f t="shared" si="14"/>
        <v>0.79064487125000005</v>
      </c>
      <c r="AA126" s="66">
        <v>0.5552273499999999</v>
      </c>
      <c r="AB126" s="66">
        <v>0.66114975000000009</v>
      </c>
      <c r="AC126" s="66">
        <v>0.53305720000000001</v>
      </c>
      <c r="AD126" s="66">
        <v>0.45824989999999999</v>
      </c>
      <c r="AE126" s="66">
        <v>0.60840660000000002</v>
      </c>
      <c r="AF126" s="66">
        <v>0.309645</v>
      </c>
      <c r="AG126" s="66">
        <v>0.62421950000000004</v>
      </c>
      <c r="AH126" s="66">
        <v>0.54637740000000001</v>
      </c>
      <c r="AI126" s="66">
        <v>0.56202429999999992</v>
      </c>
      <c r="AJ126" s="66">
        <f t="shared" si="12"/>
        <v>0.53981744444444457</v>
      </c>
      <c r="AK126" s="66"/>
      <c r="AM126" s="2">
        <v>6.2133000000000003</v>
      </c>
      <c r="AN126" s="2">
        <v>0.79064487125000005</v>
      </c>
      <c r="AO126" s="2">
        <v>0.53981744444444457</v>
      </c>
      <c r="AP126" s="2">
        <v>1.2100000000000009</v>
      </c>
      <c r="AQ126" s="2">
        <v>1.2100000000000009</v>
      </c>
      <c r="AR126" s="2">
        <v>1.4646523179029451</v>
      </c>
    </row>
    <row r="127" spans="11:44" x14ac:dyDescent="0.25">
      <c r="K127" s="2">
        <f t="shared" si="13"/>
        <v>1.2200000000000009</v>
      </c>
      <c r="L127" s="82">
        <f t="shared" si="10"/>
        <v>123.33025018458331</v>
      </c>
      <c r="M127" s="66">
        <f t="shared" si="8"/>
        <v>0.41672125375073454</v>
      </c>
      <c r="N127" s="66">
        <f t="shared" si="11"/>
        <v>88.979472585185192</v>
      </c>
      <c r="O127" s="66">
        <f t="shared" si="9"/>
        <v>0.10706052975150339</v>
      </c>
      <c r="Q127" s="66">
        <v>0.57349596666666669</v>
      </c>
      <c r="R127" s="66">
        <v>1.4119941999999999</v>
      </c>
      <c r="S127" s="66">
        <v>0.4071973333333333</v>
      </c>
      <c r="T127" s="66">
        <v>0.9239023999999999</v>
      </c>
      <c r="U127" s="66">
        <v>0.35724400000000001</v>
      </c>
      <c r="V127" s="66">
        <v>1.1135849999999998</v>
      </c>
      <c r="W127" s="66">
        <v>0.95035257666666673</v>
      </c>
      <c r="X127" s="66">
        <v>1.4108999933333333</v>
      </c>
      <c r="Y127" s="66">
        <f t="shared" si="14"/>
        <v>0.89358393375</v>
      </c>
      <c r="AA127" s="66">
        <v>0.44957285000000002</v>
      </c>
      <c r="AB127" s="66">
        <v>0.7093417500000001</v>
      </c>
      <c r="AC127" s="66">
        <v>0.61061586666666667</v>
      </c>
      <c r="AD127" s="66">
        <v>0.49588289999999996</v>
      </c>
      <c r="AE127" s="66">
        <v>0.60507860000000002</v>
      </c>
      <c r="AF127" s="66">
        <v>0.33610899999999999</v>
      </c>
      <c r="AG127" s="66">
        <v>0.54571249999999993</v>
      </c>
      <c r="AH127" s="66">
        <v>0.52835100000000002</v>
      </c>
      <c r="AI127" s="66">
        <v>0.48616196666666667</v>
      </c>
      <c r="AJ127" s="66">
        <f t="shared" si="12"/>
        <v>0.52964738148148149</v>
      </c>
      <c r="AK127" s="66"/>
      <c r="AM127" s="2">
        <v>6.2229999999999999</v>
      </c>
      <c r="AN127" s="2">
        <v>0.89358393375</v>
      </c>
      <c r="AO127" s="2">
        <v>0.52964738148148149</v>
      </c>
      <c r="AP127" s="2">
        <v>1.2200000000000009</v>
      </c>
      <c r="AQ127" s="2">
        <v>1.2200000000000009</v>
      </c>
      <c r="AR127" s="2">
        <v>1.6871298999922331</v>
      </c>
    </row>
    <row r="128" spans="11:44" x14ac:dyDescent="0.25">
      <c r="K128" s="2">
        <f t="shared" si="13"/>
        <v>1.2300000000000009</v>
      </c>
      <c r="L128" s="82">
        <f t="shared" si="10"/>
        <v>124.13608940999997</v>
      </c>
      <c r="M128" s="66">
        <f t="shared" si="8"/>
        <v>0.38203380254650426</v>
      </c>
      <c r="N128" s="66">
        <f t="shared" si="11"/>
        <v>89.50211680000001</v>
      </c>
      <c r="O128" s="66">
        <f t="shared" si="9"/>
        <v>0.10931542605451515</v>
      </c>
      <c r="Q128" s="66">
        <v>0.47573063333333332</v>
      </c>
      <c r="R128" s="66">
        <v>1.2530542</v>
      </c>
      <c r="S128" s="66">
        <v>0.33438200000000007</v>
      </c>
      <c r="T128" s="66">
        <v>0.95040840000000015</v>
      </c>
      <c r="U128" s="66">
        <v>0.35542000000000001</v>
      </c>
      <c r="V128" s="66">
        <v>0.74204400000000004</v>
      </c>
      <c r="W128" s="66">
        <v>1.1524879100000001</v>
      </c>
      <c r="X128" s="66">
        <v>1.1831866600000001</v>
      </c>
      <c r="Y128" s="66">
        <f t="shared" si="14"/>
        <v>0.80583922541666686</v>
      </c>
      <c r="AA128" s="66">
        <v>0.47169935000000002</v>
      </c>
      <c r="AB128" s="66">
        <v>0.68642974999999995</v>
      </c>
      <c r="AC128" s="66">
        <v>0.57592986666666668</v>
      </c>
      <c r="AD128" s="66">
        <v>0.58127089999999992</v>
      </c>
      <c r="AE128" s="66">
        <v>0.5612336</v>
      </c>
      <c r="AF128" s="66">
        <v>0.31411900000000004</v>
      </c>
      <c r="AG128" s="66">
        <v>0.58871450000000003</v>
      </c>
      <c r="AH128" s="66">
        <v>0.421844</v>
      </c>
      <c r="AI128" s="66">
        <v>0.50255696666666672</v>
      </c>
      <c r="AJ128" s="66">
        <f t="shared" si="12"/>
        <v>0.52264421481481493</v>
      </c>
      <c r="AK128" s="66"/>
      <c r="AM128" s="2">
        <v>6.2328999999999999</v>
      </c>
      <c r="AN128" s="2">
        <v>0.80583922541666686</v>
      </c>
      <c r="AO128" s="2">
        <v>0.52264421481481493</v>
      </c>
      <c r="AP128" s="2">
        <v>1.2300000000000009</v>
      </c>
      <c r="AQ128" s="2">
        <v>1.2300000000000009</v>
      </c>
      <c r="AR128" s="2">
        <v>1.5418504645692759</v>
      </c>
    </row>
    <row r="129" spans="11:44" x14ac:dyDescent="0.25">
      <c r="K129" s="2">
        <f t="shared" si="13"/>
        <v>1.2400000000000009</v>
      </c>
      <c r="L129" s="82">
        <f t="shared" si="10"/>
        <v>124.87216544791663</v>
      </c>
      <c r="M129" s="66">
        <f t="shared" si="8"/>
        <v>0.33843235903170266</v>
      </c>
      <c r="N129" s="66">
        <f t="shared" si="11"/>
        <v>90.045127051851864</v>
      </c>
      <c r="O129" s="66">
        <f t="shared" si="9"/>
        <v>0.10731269417639683</v>
      </c>
      <c r="Q129" s="66">
        <v>0.53242663333333329</v>
      </c>
      <c r="R129" s="66">
        <v>1.0644666999999999</v>
      </c>
      <c r="S129" s="66">
        <v>0.32031433333333331</v>
      </c>
      <c r="T129" s="66">
        <v>0.90935339999999987</v>
      </c>
      <c r="U129" s="66">
        <v>0.29569300000000004</v>
      </c>
      <c r="V129" s="66">
        <v>0.66104200000000002</v>
      </c>
      <c r="W129" s="66">
        <v>0.89526224333333337</v>
      </c>
      <c r="X129" s="66">
        <v>1.2100499933333333</v>
      </c>
      <c r="Y129" s="66">
        <f t="shared" si="14"/>
        <v>0.73607603791666665</v>
      </c>
      <c r="AA129" s="66">
        <v>0.51714084999999999</v>
      </c>
      <c r="AB129" s="66">
        <v>0.69526125000000005</v>
      </c>
      <c r="AC129" s="66">
        <v>0.53991919999999993</v>
      </c>
      <c r="AD129" s="66">
        <v>0.53296690000000002</v>
      </c>
      <c r="AE129" s="66">
        <v>0.59084860000000006</v>
      </c>
      <c r="AF129" s="66">
        <v>0.37691899999999995</v>
      </c>
      <c r="AG129" s="66">
        <v>0.68472250000000001</v>
      </c>
      <c r="AH129" s="66">
        <v>0.40807400000000005</v>
      </c>
      <c r="AI129" s="66">
        <v>0.54123996666666674</v>
      </c>
      <c r="AJ129" s="66">
        <f t="shared" si="12"/>
        <v>0.54301025185185192</v>
      </c>
      <c r="AK129" s="66"/>
      <c r="AM129" s="2">
        <v>6.2431999999999999</v>
      </c>
      <c r="AN129" s="2">
        <v>0.73607603791666665</v>
      </c>
      <c r="AO129" s="2">
        <v>0.54301025185185192</v>
      </c>
      <c r="AP129" s="2">
        <v>1.2400000000000009</v>
      </c>
      <c r="AQ129" s="2">
        <v>1.2400000000000009</v>
      </c>
      <c r="AR129" s="2">
        <v>1.3555472210817272</v>
      </c>
    </row>
    <row r="130" spans="11:44" x14ac:dyDescent="0.25">
      <c r="K130" s="2">
        <f t="shared" si="13"/>
        <v>1.2500000000000009</v>
      </c>
      <c r="L130" s="82">
        <f t="shared" si="10"/>
        <v>125.63362015249996</v>
      </c>
      <c r="M130" s="66">
        <f t="shared" si="8"/>
        <v>0.31071550315882096</v>
      </c>
      <c r="N130" s="66">
        <f t="shared" si="11"/>
        <v>90.607518674074086</v>
      </c>
      <c r="O130" s="66">
        <f t="shared" si="9"/>
        <v>0.13487629402893586</v>
      </c>
      <c r="Q130" s="66">
        <v>0.5361163000000001</v>
      </c>
      <c r="R130" s="66">
        <v>0.96142569999999994</v>
      </c>
      <c r="S130" s="66">
        <v>0.38879099999999994</v>
      </c>
      <c r="T130" s="66">
        <v>0.78274540000000004</v>
      </c>
      <c r="U130" s="66">
        <v>0.31361300000000003</v>
      </c>
      <c r="V130" s="66">
        <v>1.0318549999999997</v>
      </c>
      <c r="W130" s="66">
        <v>0.94243557666666666</v>
      </c>
      <c r="X130" s="66">
        <v>1.1346556600000002</v>
      </c>
      <c r="Y130" s="66">
        <f t="shared" si="14"/>
        <v>0.76145470458333342</v>
      </c>
      <c r="AA130" s="66">
        <v>0.53221235000000011</v>
      </c>
      <c r="AB130" s="66">
        <v>0.82101675000000007</v>
      </c>
      <c r="AC130" s="66">
        <v>0.57329086666666673</v>
      </c>
      <c r="AD130" s="66">
        <v>0.52400589999999991</v>
      </c>
      <c r="AE130" s="66">
        <v>0.58004060000000002</v>
      </c>
      <c r="AF130" s="66">
        <v>0.31842599999999999</v>
      </c>
      <c r="AG130" s="66">
        <v>0.67408650000000003</v>
      </c>
      <c r="AH130" s="66">
        <v>0.51182800000000006</v>
      </c>
      <c r="AI130" s="66">
        <v>0.52661763333333333</v>
      </c>
      <c r="AJ130" s="66">
        <f t="shared" si="12"/>
        <v>0.56239162222222228</v>
      </c>
      <c r="AK130" s="66"/>
      <c r="AM130" s="2">
        <v>6.2530000000000001</v>
      </c>
      <c r="AN130" s="2">
        <v>0.76145470458333342</v>
      </c>
      <c r="AO130" s="2">
        <v>0.56239162222222228</v>
      </c>
      <c r="AP130" s="2">
        <v>1.2500000000000009</v>
      </c>
      <c r="AQ130" s="2">
        <v>1.2500000000000009</v>
      </c>
      <c r="AR130" s="2">
        <v>1.3539581218769539</v>
      </c>
    </row>
    <row r="131" spans="11:44" x14ac:dyDescent="0.25">
      <c r="K131" s="2">
        <f t="shared" si="13"/>
        <v>1.2600000000000009</v>
      </c>
      <c r="L131" s="82">
        <f t="shared" si="10"/>
        <v>126.3568784195833</v>
      </c>
      <c r="M131" s="66">
        <f t="shared" si="8"/>
        <v>0.31194811327013111</v>
      </c>
      <c r="N131" s="66">
        <f t="shared" si="11"/>
        <v>91.121136240740753</v>
      </c>
      <c r="O131" s="66">
        <f t="shared" si="9"/>
        <v>9.9732080992966196E-2</v>
      </c>
      <c r="Q131" s="66">
        <v>0.42226030000000003</v>
      </c>
      <c r="R131" s="66">
        <v>1.0129842</v>
      </c>
      <c r="S131" s="66">
        <v>0.38565466666666665</v>
      </c>
      <c r="T131" s="66">
        <v>0.71184439999999993</v>
      </c>
      <c r="U131" s="66">
        <v>0.35041400000000006</v>
      </c>
      <c r="V131" s="66">
        <v>0.79942100000000005</v>
      </c>
      <c r="W131" s="66">
        <v>0.92542091000000004</v>
      </c>
      <c r="X131" s="66">
        <v>1.17806666</v>
      </c>
      <c r="Y131" s="66">
        <f t="shared" si="14"/>
        <v>0.72325826708333329</v>
      </c>
      <c r="AA131" s="66">
        <v>0.45678534999999998</v>
      </c>
      <c r="AB131" s="66">
        <v>0.57949024999999998</v>
      </c>
      <c r="AC131" s="66">
        <v>0.61042586666666665</v>
      </c>
      <c r="AD131" s="66">
        <v>0.51768290000000006</v>
      </c>
      <c r="AE131" s="66">
        <v>0.59739260000000005</v>
      </c>
      <c r="AF131" s="66">
        <v>0.326737</v>
      </c>
      <c r="AG131" s="66">
        <v>0.60366649999999999</v>
      </c>
      <c r="AH131" s="66">
        <v>0.40244999999999997</v>
      </c>
      <c r="AI131" s="66">
        <v>0.52792763333333326</v>
      </c>
      <c r="AJ131" s="66">
        <f t="shared" si="12"/>
        <v>0.51361756666666669</v>
      </c>
      <c r="AK131" s="66"/>
      <c r="AM131" s="2">
        <v>6.2632000000000003</v>
      </c>
      <c r="AN131" s="2">
        <v>0.72325826708333329</v>
      </c>
      <c r="AO131" s="2">
        <v>0.51361756666666669</v>
      </c>
      <c r="AP131" s="2">
        <v>1.2600000000000009</v>
      </c>
      <c r="AQ131" s="2">
        <v>1.2600000000000009</v>
      </c>
      <c r="AR131" s="2">
        <v>1.4081649733618273</v>
      </c>
    </row>
    <row r="132" spans="11:44" x14ac:dyDescent="0.25">
      <c r="K132" s="2">
        <f t="shared" si="13"/>
        <v>1.2700000000000009</v>
      </c>
      <c r="L132" s="82">
        <f t="shared" si="10"/>
        <v>127.12749720749996</v>
      </c>
      <c r="M132" s="66">
        <f t="shared" si="8"/>
        <v>0.33191956516543347</v>
      </c>
      <c r="N132" s="66">
        <f t="shared" si="11"/>
        <v>91.705690751851861</v>
      </c>
      <c r="O132" s="66">
        <f t="shared" si="9"/>
        <v>0.14964636336155382</v>
      </c>
      <c r="Q132" s="66">
        <v>0.51914996666666668</v>
      </c>
      <c r="R132" s="66">
        <v>0.95072470000000009</v>
      </c>
      <c r="S132" s="66">
        <v>0.40667200000000003</v>
      </c>
      <c r="T132" s="66">
        <v>0.79177939999999991</v>
      </c>
      <c r="U132" s="66">
        <v>0.32699</v>
      </c>
      <c r="V132" s="66">
        <v>0.83616600000000008</v>
      </c>
      <c r="W132" s="66">
        <v>1.04905491</v>
      </c>
      <c r="X132" s="66">
        <v>1.2844133266666664</v>
      </c>
      <c r="Y132" s="66">
        <f t="shared" si="14"/>
        <v>0.7706187879166666</v>
      </c>
      <c r="AA132" s="66">
        <v>0.51195535000000003</v>
      </c>
      <c r="AB132" s="66">
        <v>0.66938175</v>
      </c>
      <c r="AC132" s="66">
        <v>0.51407653333333336</v>
      </c>
      <c r="AD132" s="66">
        <v>0.55213990000000002</v>
      </c>
      <c r="AE132" s="66">
        <v>0.55386059999999993</v>
      </c>
      <c r="AF132" s="66">
        <v>0.31914300000000001</v>
      </c>
      <c r="AG132" s="66">
        <v>0.74455649999999995</v>
      </c>
      <c r="AH132" s="66">
        <v>0.83572500000000005</v>
      </c>
      <c r="AI132" s="66">
        <v>0.56015196666666667</v>
      </c>
      <c r="AJ132" s="66">
        <f t="shared" si="12"/>
        <v>0.58455451111111112</v>
      </c>
      <c r="AK132" s="66"/>
      <c r="AM132" s="2">
        <v>6.2728999999999999</v>
      </c>
      <c r="AN132" s="2">
        <v>0.7706187879166666</v>
      </c>
      <c r="AO132" s="2">
        <v>0.58455451111111112</v>
      </c>
      <c r="AP132" s="2">
        <v>1.2700000000000009</v>
      </c>
      <c r="AQ132" s="2">
        <v>1.2700000000000009</v>
      </c>
      <c r="AR132" s="2">
        <v>1.3183009852270025</v>
      </c>
    </row>
    <row r="133" spans="11:44" x14ac:dyDescent="0.25">
      <c r="K133" s="2">
        <f t="shared" si="13"/>
        <v>1.2800000000000009</v>
      </c>
      <c r="L133" s="82">
        <f t="shared" si="10"/>
        <v>127.90361197458328</v>
      </c>
      <c r="M133" s="66">
        <f t="shared" ref="M133:M196" si="15">STDEV(Q133:X133)</f>
        <v>0.35244075505026923</v>
      </c>
      <c r="N133" s="66">
        <f t="shared" si="11"/>
        <v>92.251102633333346</v>
      </c>
      <c r="O133" s="66">
        <f t="shared" ref="O133:O196" si="16">STDEV(AA133:AI133)</f>
        <v>0.10969840466958708</v>
      </c>
      <c r="Q133" s="66">
        <v>0.47536396666666675</v>
      </c>
      <c r="R133" s="66">
        <v>1.2211741999999999</v>
      </c>
      <c r="S133" s="66">
        <v>0.37598533333333328</v>
      </c>
      <c r="T133" s="66">
        <v>0.83899940000000006</v>
      </c>
      <c r="U133" s="66">
        <v>0.35065100000000005</v>
      </c>
      <c r="V133" s="66">
        <v>0.72274899999999997</v>
      </c>
      <c r="W133" s="66">
        <v>1.0511185766666666</v>
      </c>
      <c r="X133" s="66">
        <v>1.17287666</v>
      </c>
      <c r="Y133" s="66">
        <f t="shared" si="14"/>
        <v>0.77611476708333327</v>
      </c>
      <c r="AA133" s="66">
        <v>0.47966785000000001</v>
      </c>
      <c r="AB133" s="66">
        <v>0.72010025000000011</v>
      </c>
      <c r="AC133" s="66">
        <v>0.52717053333333341</v>
      </c>
      <c r="AD133" s="66">
        <v>0.61071289999999989</v>
      </c>
      <c r="AE133" s="66">
        <v>0.57026759999999999</v>
      </c>
      <c r="AF133" s="66">
        <v>0.33608499999999997</v>
      </c>
      <c r="AG133" s="66">
        <v>0.49022249999999995</v>
      </c>
      <c r="AH133" s="66">
        <v>0.64134199999999997</v>
      </c>
      <c r="AI133" s="66">
        <v>0.53313829999999995</v>
      </c>
      <c r="AJ133" s="66">
        <f t="shared" si="12"/>
        <v>0.54541188148148145</v>
      </c>
      <c r="AK133" s="66"/>
      <c r="AM133" s="2">
        <v>6.2830000000000004</v>
      </c>
      <c r="AN133" s="2">
        <v>0.77611476708333327</v>
      </c>
      <c r="AO133" s="2">
        <v>0.54541188148148145</v>
      </c>
      <c r="AP133" s="2">
        <v>1.2800000000000009</v>
      </c>
      <c r="AQ133" s="2">
        <v>1.2800000000000009</v>
      </c>
      <c r="AR133" s="2">
        <v>1.4229883752719181</v>
      </c>
    </row>
    <row r="134" spans="11:44" x14ac:dyDescent="0.25">
      <c r="K134" s="2">
        <f t="shared" si="13"/>
        <v>1.2900000000000009</v>
      </c>
      <c r="L134" s="82">
        <f t="shared" ref="L134:L197" si="17">AN134+L133</f>
        <v>128.69648378333329</v>
      </c>
      <c r="M134" s="66">
        <f t="shared" si="15"/>
        <v>0.32780102184424842</v>
      </c>
      <c r="N134" s="66">
        <f t="shared" ref="N134:N197" si="18">AO134+N133</f>
        <v>92.779636644444452</v>
      </c>
      <c r="O134" s="66">
        <f t="shared" si="16"/>
        <v>0.12060890599683266</v>
      </c>
      <c r="Q134" s="66">
        <v>0.46409596666666675</v>
      </c>
      <c r="R134" s="66">
        <v>0.95801020000000014</v>
      </c>
      <c r="S134" s="66">
        <v>0.44756499999999999</v>
      </c>
      <c r="T134" s="66">
        <v>0.88293840000000001</v>
      </c>
      <c r="U134" s="66">
        <v>0.34406900000000001</v>
      </c>
      <c r="V134" s="66">
        <v>1.061815</v>
      </c>
      <c r="W134" s="66">
        <v>0.95721457666666665</v>
      </c>
      <c r="X134" s="66">
        <v>1.2272663266666666</v>
      </c>
      <c r="Y134" s="66">
        <f t="shared" si="14"/>
        <v>0.79287180875000007</v>
      </c>
      <c r="AA134" s="66">
        <v>0.49183285000000004</v>
      </c>
      <c r="AB134" s="66">
        <v>0.71793974999999999</v>
      </c>
      <c r="AC134" s="66">
        <v>0.5196955333333334</v>
      </c>
      <c r="AD134" s="66">
        <v>0.57432489999999992</v>
      </c>
      <c r="AE134" s="66">
        <v>0.64071060000000002</v>
      </c>
      <c r="AF134" s="66">
        <v>0.33999099999999999</v>
      </c>
      <c r="AG134" s="66">
        <v>0.6167665</v>
      </c>
      <c r="AH134" s="66">
        <v>0.40837100000000004</v>
      </c>
      <c r="AI134" s="66">
        <v>0.4471739666666667</v>
      </c>
      <c r="AJ134" s="66">
        <f t="shared" ref="AJ134:AJ197" si="19">AVERAGE(AA134:AI134)</f>
        <v>0.5285340111111112</v>
      </c>
      <c r="AK134" s="66"/>
      <c r="AM134" s="2">
        <v>6.2930999999999999</v>
      </c>
      <c r="AN134" s="2">
        <v>0.79287180875000007</v>
      </c>
      <c r="AO134" s="2">
        <v>0.5285340111111112</v>
      </c>
      <c r="AP134" s="2">
        <v>1.2900000000000009</v>
      </c>
      <c r="AQ134" s="2">
        <v>1.2900000000000009</v>
      </c>
      <c r="AR134" s="2">
        <v>1.5001339404500846</v>
      </c>
    </row>
    <row r="135" spans="11:44" x14ac:dyDescent="0.25">
      <c r="K135" s="2">
        <f t="shared" ref="K135:K198" si="20">K134+0.01</f>
        <v>1.3000000000000009</v>
      </c>
      <c r="L135" s="82">
        <f t="shared" si="17"/>
        <v>129.45186538374995</v>
      </c>
      <c r="M135" s="66">
        <f t="shared" si="15"/>
        <v>0.33264902632726667</v>
      </c>
      <c r="N135" s="66">
        <f t="shared" si="18"/>
        <v>93.32408574814815</v>
      </c>
      <c r="O135" s="66">
        <f t="shared" si="16"/>
        <v>0.11476271992941686</v>
      </c>
      <c r="Q135" s="66">
        <v>0.5470569666666667</v>
      </c>
      <c r="R135" s="66">
        <v>1.2141442</v>
      </c>
      <c r="S135" s="66">
        <v>0.35289899999999996</v>
      </c>
      <c r="T135" s="66">
        <v>0.75220640000000005</v>
      </c>
      <c r="U135" s="66">
        <v>0.32057399999999997</v>
      </c>
      <c r="V135" s="66">
        <v>0.77634800000000004</v>
      </c>
      <c r="W135" s="66">
        <v>0.97945324333333328</v>
      </c>
      <c r="X135" s="66">
        <v>1.1003709933333332</v>
      </c>
      <c r="Y135" s="66">
        <f t="shared" si="14"/>
        <v>0.75538160041666669</v>
      </c>
      <c r="AA135" s="66">
        <v>0.52810735000000009</v>
      </c>
      <c r="AB135" s="66">
        <v>0.72876974999999999</v>
      </c>
      <c r="AC135" s="66">
        <v>0.59835920000000009</v>
      </c>
      <c r="AD135" s="66">
        <v>0.54683389999999998</v>
      </c>
      <c r="AE135" s="66">
        <v>0.61318060000000008</v>
      </c>
      <c r="AF135" s="66">
        <v>0.29907800000000007</v>
      </c>
      <c r="AG135" s="66">
        <v>0.48836749999999995</v>
      </c>
      <c r="AH135" s="66">
        <v>0.54164099999999993</v>
      </c>
      <c r="AI135" s="66">
        <v>0.55570463333333342</v>
      </c>
      <c r="AJ135" s="66">
        <f t="shared" si="19"/>
        <v>0.54444910370370381</v>
      </c>
      <c r="AK135" s="66"/>
      <c r="AM135" s="2">
        <v>6.3030999999999997</v>
      </c>
      <c r="AN135" s="2">
        <v>0.75538160041666669</v>
      </c>
      <c r="AO135" s="2">
        <v>0.54444910370370381</v>
      </c>
      <c r="AP135" s="2">
        <v>1.3000000000000009</v>
      </c>
      <c r="AQ135" s="2">
        <v>1.3000000000000009</v>
      </c>
      <c r="AR135" s="2">
        <v>1.3874237192752457</v>
      </c>
    </row>
    <row r="136" spans="11:44" x14ac:dyDescent="0.25">
      <c r="K136" s="2">
        <f t="shared" si="20"/>
        <v>1.3100000000000009</v>
      </c>
      <c r="L136" s="82">
        <f t="shared" si="17"/>
        <v>130.21613340083329</v>
      </c>
      <c r="M136" s="66">
        <f t="shared" si="15"/>
        <v>0.33538946273247328</v>
      </c>
      <c r="N136" s="66">
        <f t="shared" si="18"/>
        <v>93.846457203703707</v>
      </c>
      <c r="O136" s="66">
        <f t="shared" si="16"/>
        <v>9.0992601076215957E-2</v>
      </c>
      <c r="Q136" s="66">
        <v>0.51266963333333326</v>
      </c>
      <c r="R136" s="66">
        <v>1.0449891999999998</v>
      </c>
      <c r="S136" s="66">
        <v>0.38438933333333336</v>
      </c>
      <c r="T136" s="66">
        <v>0.90748839999999997</v>
      </c>
      <c r="U136" s="66">
        <v>0.35031400000000001</v>
      </c>
      <c r="V136" s="66">
        <v>0.66039600000000009</v>
      </c>
      <c r="W136" s="66">
        <v>0.99418091000000008</v>
      </c>
      <c r="X136" s="66">
        <v>1.25971666</v>
      </c>
      <c r="Y136" s="66">
        <f t="shared" si="14"/>
        <v>0.76426801708333336</v>
      </c>
      <c r="AA136" s="66">
        <v>0.46857985000000002</v>
      </c>
      <c r="AB136" s="66">
        <v>0.62948974999999996</v>
      </c>
      <c r="AC136" s="66">
        <v>0.53312186666666672</v>
      </c>
      <c r="AD136" s="66">
        <v>0.54705490000000001</v>
      </c>
      <c r="AE136" s="66">
        <v>0.5586426000000001</v>
      </c>
      <c r="AF136" s="66">
        <v>0.32906699999999994</v>
      </c>
      <c r="AG136" s="66">
        <v>0.47275449999999991</v>
      </c>
      <c r="AH136" s="66">
        <v>0.62037699999999996</v>
      </c>
      <c r="AI136" s="66">
        <v>0.54225563333333338</v>
      </c>
      <c r="AJ136" s="66">
        <f t="shared" si="19"/>
        <v>0.52237145555555553</v>
      </c>
      <c r="AK136" s="66"/>
      <c r="AM136" s="2">
        <v>6.3128000000000002</v>
      </c>
      <c r="AN136" s="2">
        <v>0.76426801708333336</v>
      </c>
      <c r="AO136" s="2">
        <v>0.52237145555555553</v>
      </c>
      <c r="AP136" s="2">
        <v>1.3100000000000009</v>
      </c>
      <c r="AQ136" s="2">
        <v>1.3100000000000009</v>
      </c>
      <c r="AR136" s="2">
        <v>1.4630738509065635</v>
      </c>
    </row>
    <row r="137" spans="11:44" x14ac:dyDescent="0.25">
      <c r="K137" s="2">
        <f t="shared" si="20"/>
        <v>1.320000000000001</v>
      </c>
      <c r="L137" s="82">
        <f t="shared" si="17"/>
        <v>131.01334900124996</v>
      </c>
      <c r="M137" s="66">
        <f t="shared" si="15"/>
        <v>0.36084386668129248</v>
      </c>
      <c r="N137" s="66">
        <f t="shared" si="18"/>
        <v>94.37798673333333</v>
      </c>
      <c r="O137" s="66">
        <f t="shared" si="16"/>
        <v>0.11236311821984767</v>
      </c>
      <c r="Q137" s="66">
        <v>0.56566130000000003</v>
      </c>
      <c r="R137" s="66">
        <v>1.1449442000000001</v>
      </c>
      <c r="S137" s="66">
        <v>0.34776866666666667</v>
      </c>
      <c r="T137" s="66">
        <v>0.84834039999999999</v>
      </c>
      <c r="U137" s="66">
        <v>0.30117400000000005</v>
      </c>
      <c r="V137" s="66">
        <v>0.89914700000000003</v>
      </c>
      <c r="W137" s="66">
        <v>0.98172257666666674</v>
      </c>
      <c r="X137" s="66">
        <v>1.2889666600000003</v>
      </c>
      <c r="Y137" s="66">
        <f t="shared" si="14"/>
        <v>0.79721560041666684</v>
      </c>
      <c r="AA137" s="66">
        <v>0.45705585000000004</v>
      </c>
      <c r="AB137" s="66">
        <v>0.7127467500000001</v>
      </c>
      <c r="AC137" s="66">
        <v>0.61387253333333347</v>
      </c>
      <c r="AD137" s="66">
        <v>0.46168090000000001</v>
      </c>
      <c r="AE137" s="66">
        <v>0.58648560000000005</v>
      </c>
      <c r="AF137" s="66">
        <v>0.31420699999999996</v>
      </c>
      <c r="AG137" s="66">
        <v>0.54571749999999997</v>
      </c>
      <c r="AH137" s="66">
        <v>0.55267900000000014</v>
      </c>
      <c r="AI137" s="66">
        <v>0.53932063333333335</v>
      </c>
      <c r="AJ137" s="66">
        <f t="shared" si="19"/>
        <v>0.53152952962962963</v>
      </c>
      <c r="AK137" s="66"/>
      <c r="AM137" s="2">
        <v>6.3228999999999997</v>
      </c>
      <c r="AN137" s="2">
        <v>0.79721560041666684</v>
      </c>
      <c r="AO137" s="2">
        <v>0.53152952962962963</v>
      </c>
      <c r="AP137" s="2">
        <v>1.320000000000001</v>
      </c>
      <c r="AQ137" s="2">
        <v>1.320000000000001</v>
      </c>
      <c r="AR137" s="2">
        <v>1.4998519479664048</v>
      </c>
    </row>
    <row r="138" spans="11:44" x14ac:dyDescent="0.25">
      <c r="K138" s="2">
        <f t="shared" si="20"/>
        <v>1.330000000000001</v>
      </c>
      <c r="L138" s="82">
        <f t="shared" si="17"/>
        <v>131.77887935166663</v>
      </c>
      <c r="M138" s="66">
        <f t="shared" si="15"/>
        <v>0.36509770518712642</v>
      </c>
      <c r="N138" s="66">
        <f t="shared" si="18"/>
        <v>94.907487485185186</v>
      </c>
      <c r="O138" s="66">
        <f t="shared" si="16"/>
        <v>8.7317232575130965E-2</v>
      </c>
      <c r="Q138" s="66">
        <v>0.51313030000000004</v>
      </c>
      <c r="R138" s="66">
        <v>1.2295642000000002</v>
      </c>
      <c r="S138" s="66">
        <v>0.30946433333333334</v>
      </c>
      <c r="T138" s="66">
        <v>0.8871313999999999</v>
      </c>
      <c r="U138" s="66">
        <v>0.34221099999999999</v>
      </c>
      <c r="V138" s="66">
        <v>0.67533700000000008</v>
      </c>
      <c r="W138" s="66">
        <v>0.93972791</v>
      </c>
      <c r="X138" s="66">
        <v>1.22767666</v>
      </c>
      <c r="Y138" s="66">
        <f t="shared" si="14"/>
        <v>0.76553035041666673</v>
      </c>
      <c r="AA138" s="66">
        <v>0.50984134999999997</v>
      </c>
      <c r="AB138" s="66">
        <v>0.53566024999999995</v>
      </c>
      <c r="AC138" s="66">
        <v>0.59143853333333329</v>
      </c>
      <c r="AD138" s="66">
        <v>0.53039689999999995</v>
      </c>
      <c r="AE138" s="66">
        <v>0.57786159999999998</v>
      </c>
      <c r="AF138" s="66">
        <v>0.316944</v>
      </c>
      <c r="AG138" s="66">
        <v>0.5207274999999999</v>
      </c>
      <c r="AH138" s="66">
        <v>0.618649</v>
      </c>
      <c r="AI138" s="66">
        <v>0.56398763333333335</v>
      </c>
      <c r="AJ138" s="66">
        <f t="shared" si="19"/>
        <v>0.52950075185185186</v>
      </c>
      <c r="AK138" s="66"/>
      <c r="AM138" s="2">
        <v>6.3330000000000002</v>
      </c>
      <c r="AN138" s="2">
        <v>0.76553035041666673</v>
      </c>
      <c r="AO138" s="2">
        <v>0.52950075185185186</v>
      </c>
      <c r="AP138" s="2">
        <v>1.330000000000001</v>
      </c>
      <c r="AQ138" s="2">
        <v>1.330000000000001</v>
      </c>
      <c r="AR138" s="2">
        <v>1.4457587600005017</v>
      </c>
    </row>
    <row r="139" spans="11:44" x14ac:dyDescent="0.25">
      <c r="K139" s="2">
        <f t="shared" si="20"/>
        <v>1.340000000000001</v>
      </c>
      <c r="L139" s="82">
        <f t="shared" si="17"/>
        <v>132.54424849374996</v>
      </c>
      <c r="M139" s="66">
        <f t="shared" si="15"/>
        <v>0.36415066581237737</v>
      </c>
      <c r="N139" s="66">
        <f t="shared" si="18"/>
        <v>95.441720218518526</v>
      </c>
      <c r="O139" s="66">
        <f t="shared" si="16"/>
        <v>0.11756795257121266</v>
      </c>
      <c r="Q139" s="66">
        <v>0.51867663333333336</v>
      </c>
      <c r="R139" s="66">
        <v>1.0787591999999999</v>
      </c>
      <c r="S139" s="66">
        <v>0.36546366666666669</v>
      </c>
      <c r="T139" s="66">
        <v>0.78477240000000004</v>
      </c>
      <c r="U139" s="66">
        <v>0.34636300000000003</v>
      </c>
      <c r="V139" s="66">
        <v>0.64982400000000007</v>
      </c>
      <c r="W139" s="66">
        <v>1.01620091</v>
      </c>
      <c r="X139" s="66">
        <v>1.3628933266666667</v>
      </c>
      <c r="Y139" s="66">
        <f t="shared" si="14"/>
        <v>0.7653691420833334</v>
      </c>
      <c r="AA139" s="66">
        <v>0.41884435000000003</v>
      </c>
      <c r="AB139" s="66">
        <v>0.65297575000000008</v>
      </c>
      <c r="AC139" s="66">
        <v>0.59718120000000008</v>
      </c>
      <c r="AD139" s="66">
        <v>0.53202590000000005</v>
      </c>
      <c r="AE139" s="66">
        <v>0.57256460000000009</v>
      </c>
      <c r="AF139" s="66">
        <v>0.31457500000000005</v>
      </c>
      <c r="AG139" s="66">
        <v>0.46469249999999995</v>
      </c>
      <c r="AH139" s="66">
        <v>0.68761700000000003</v>
      </c>
      <c r="AI139" s="66">
        <v>0.56761829999999991</v>
      </c>
      <c r="AJ139" s="66">
        <f t="shared" si="19"/>
        <v>0.53423273333333343</v>
      </c>
      <c r="AK139" s="66"/>
      <c r="AM139" s="2">
        <v>6.343</v>
      </c>
      <c r="AN139" s="2">
        <v>0.7653691420833334</v>
      </c>
      <c r="AO139" s="2">
        <v>0.53423273333333343</v>
      </c>
      <c r="AP139" s="2">
        <v>1.340000000000001</v>
      </c>
      <c r="AQ139" s="2">
        <v>1.340000000000001</v>
      </c>
      <c r="AR139" s="2">
        <v>1.4326511543158904</v>
      </c>
    </row>
    <row r="140" spans="11:44" x14ac:dyDescent="0.25">
      <c r="K140" s="2">
        <f t="shared" si="20"/>
        <v>1.350000000000001</v>
      </c>
      <c r="L140" s="82">
        <f t="shared" si="17"/>
        <v>133.32391334416664</v>
      </c>
      <c r="M140" s="66">
        <f t="shared" si="15"/>
        <v>0.31608456408853564</v>
      </c>
      <c r="N140" s="66">
        <f t="shared" si="18"/>
        <v>95.976161266666679</v>
      </c>
      <c r="O140" s="66">
        <f t="shared" si="16"/>
        <v>0.11039227388410408</v>
      </c>
      <c r="Q140" s="66">
        <v>0.49833996666666669</v>
      </c>
      <c r="R140" s="66">
        <v>1.0436061999999999</v>
      </c>
      <c r="S140" s="66">
        <v>0.46351099999999995</v>
      </c>
      <c r="T140" s="66">
        <v>0.85738839999999994</v>
      </c>
      <c r="U140" s="66">
        <v>0.30462599999999995</v>
      </c>
      <c r="V140" s="66">
        <v>0.87420500000000012</v>
      </c>
      <c r="W140" s="66">
        <v>1.0365159100000001</v>
      </c>
      <c r="X140" s="66">
        <v>1.1591263266666667</v>
      </c>
      <c r="Y140" s="66">
        <f t="shared" ref="Y140:Y203" si="21">AVERAGE(Q140:X140)</f>
        <v>0.77966485041666667</v>
      </c>
      <c r="AA140" s="66">
        <v>0.55853485000000003</v>
      </c>
      <c r="AB140" s="66">
        <v>0.70978774999999994</v>
      </c>
      <c r="AC140" s="66">
        <v>0.5918475333333334</v>
      </c>
      <c r="AD140" s="66">
        <v>0.45722690000000005</v>
      </c>
      <c r="AE140" s="66">
        <v>0.57793660000000002</v>
      </c>
      <c r="AF140" s="66">
        <v>0.31601499999999999</v>
      </c>
      <c r="AG140" s="66">
        <v>0.52079149999999996</v>
      </c>
      <c r="AH140" s="66">
        <v>0.47942099999999999</v>
      </c>
      <c r="AI140" s="66">
        <v>0.5984083</v>
      </c>
      <c r="AJ140" s="66">
        <f t="shared" si="19"/>
        <v>0.5344410481481483</v>
      </c>
      <c r="AK140" s="66"/>
      <c r="AM140" s="2">
        <v>6.3529999999999998</v>
      </c>
      <c r="AN140" s="2">
        <v>0.77966485041666667</v>
      </c>
      <c r="AO140" s="2">
        <v>0.5344410481481483</v>
      </c>
      <c r="AP140" s="2">
        <v>1.350000000000001</v>
      </c>
      <c r="AQ140" s="2">
        <v>1.350000000000001</v>
      </c>
      <c r="AR140" s="2">
        <v>1.4588416311176415</v>
      </c>
    </row>
    <row r="141" spans="11:44" x14ac:dyDescent="0.25">
      <c r="K141" s="2">
        <f t="shared" si="20"/>
        <v>1.360000000000001</v>
      </c>
      <c r="L141" s="82">
        <f t="shared" si="17"/>
        <v>134.11507815291665</v>
      </c>
      <c r="M141" s="66">
        <f t="shared" si="15"/>
        <v>0.33767230435334872</v>
      </c>
      <c r="N141" s="66">
        <f t="shared" si="18"/>
        <v>96.495548685185199</v>
      </c>
      <c r="O141" s="66">
        <f t="shared" si="16"/>
        <v>0.16329037135870242</v>
      </c>
      <c r="Q141" s="66">
        <v>0.55762929999999999</v>
      </c>
      <c r="R141" s="66">
        <v>1.1242992000000001</v>
      </c>
      <c r="S141" s="66">
        <v>0.37657466666666667</v>
      </c>
      <c r="T141" s="66">
        <v>0.92780040000000008</v>
      </c>
      <c r="U141" s="66">
        <v>0.31068200000000001</v>
      </c>
      <c r="V141" s="66">
        <v>0.80875200000000003</v>
      </c>
      <c r="W141" s="66">
        <v>1.0602549100000001</v>
      </c>
      <c r="X141" s="66">
        <v>1.1633259933333335</v>
      </c>
      <c r="Y141" s="66">
        <f t="shared" si="21"/>
        <v>0.79116480875000006</v>
      </c>
      <c r="AA141" s="66">
        <v>0.41278785000000001</v>
      </c>
      <c r="AB141" s="66">
        <v>0.58744375000000004</v>
      </c>
      <c r="AC141" s="66">
        <v>0.55362719999999999</v>
      </c>
      <c r="AD141" s="66">
        <v>0.50343689999999996</v>
      </c>
      <c r="AE141" s="66">
        <v>0.56816260000000007</v>
      </c>
      <c r="AF141" s="66">
        <v>0.32470200000000005</v>
      </c>
      <c r="AG141" s="66">
        <v>0.87983749999999994</v>
      </c>
      <c r="AH141" s="66">
        <v>0.36389700000000003</v>
      </c>
      <c r="AI141" s="66">
        <v>0.48059196666666665</v>
      </c>
      <c r="AJ141" s="66">
        <f t="shared" si="19"/>
        <v>0.51938741851851844</v>
      </c>
      <c r="AK141" s="66"/>
      <c r="AM141" s="2">
        <v>6.3628</v>
      </c>
      <c r="AN141" s="2">
        <v>0.79116480875000006</v>
      </c>
      <c r="AO141" s="2">
        <v>0.51938741851851844</v>
      </c>
      <c r="AP141" s="2">
        <v>1.360000000000001</v>
      </c>
      <c r="AQ141" s="2">
        <v>1.360000000000001</v>
      </c>
      <c r="AR141" s="2">
        <v>1.5232652554555315</v>
      </c>
    </row>
    <row r="142" spans="11:44" x14ac:dyDescent="0.25">
      <c r="K142" s="2">
        <f t="shared" si="20"/>
        <v>1.370000000000001</v>
      </c>
      <c r="L142" s="82">
        <f t="shared" si="17"/>
        <v>134.90263035749999</v>
      </c>
      <c r="M142" s="66">
        <f t="shared" si="15"/>
        <v>0.37839090641518752</v>
      </c>
      <c r="N142" s="66">
        <f t="shared" si="18"/>
        <v>97.003888437037048</v>
      </c>
      <c r="O142" s="66">
        <f t="shared" si="16"/>
        <v>0.12283280004852762</v>
      </c>
      <c r="Q142" s="66">
        <v>0.51136529999999991</v>
      </c>
      <c r="R142" s="66">
        <v>1.1332886999999998</v>
      </c>
      <c r="S142" s="66">
        <v>0.27198933333333331</v>
      </c>
      <c r="T142" s="66">
        <v>0.72867039999999994</v>
      </c>
      <c r="U142" s="66">
        <v>0.35172999999999999</v>
      </c>
      <c r="V142" s="66">
        <v>0.9483109999999999</v>
      </c>
      <c r="W142" s="66">
        <v>1.0847395766666665</v>
      </c>
      <c r="X142" s="66">
        <v>1.2703233266666669</v>
      </c>
      <c r="Y142" s="66">
        <f t="shared" si="21"/>
        <v>0.78755220458333319</v>
      </c>
      <c r="AA142" s="66">
        <v>0.50299585000000002</v>
      </c>
      <c r="AB142" s="66">
        <v>0.68544874999999994</v>
      </c>
      <c r="AC142" s="66">
        <v>0.58029586666666666</v>
      </c>
      <c r="AD142" s="66">
        <v>0.48442790000000002</v>
      </c>
      <c r="AE142" s="66">
        <v>0.58315360000000005</v>
      </c>
      <c r="AF142" s="66">
        <v>0.33857999999999999</v>
      </c>
      <c r="AG142" s="66">
        <v>0.43165150000000002</v>
      </c>
      <c r="AH142" s="66">
        <v>0.33916500000000005</v>
      </c>
      <c r="AI142" s="66">
        <v>0.62933930000000005</v>
      </c>
      <c r="AJ142" s="66">
        <f t="shared" si="19"/>
        <v>0.50833975185185176</v>
      </c>
      <c r="AK142" s="66"/>
      <c r="AM142" s="2">
        <v>6.3728999999999996</v>
      </c>
      <c r="AN142" s="2">
        <v>0.78755220458333319</v>
      </c>
      <c r="AO142" s="2">
        <v>0.50833975185185176</v>
      </c>
      <c r="AP142" s="2">
        <v>1.370000000000001</v>
      </c>
      <c r="AQ142" s="2">
        <v>1.370000000000001</v>
      </c>
      <c r="AR142" s="2">
        <v>1.5492634634893827</v>
      </c>
    </row>
    <row r="143" spans="11:44" x14ac:dyDescent="0.25">
      <c r="K143" s="2">
        <f t="shared" si="20"/>
        <v>1.380000000000001</v>
      </c>
      <c r="L143" s="82">
        <f t="shared" si="17"/>
        <v>135.64322220791666</v>
      </c>
      <c r="M143" s="66">
        <f t="shared" si="15"/>
        <v>0.27269636196086977</v>
      </c>
      <c r="N143" s="66">
        <f t="shared" si="18"/>
        <v>97.529314266666674</v>
      </c>
      <c r="O143" s="66">
        <f t="shared" si="16"/>
        <v>9.491411524617166E-2</v>
      </c>
      <c r="Q143" s="66">
        <v>0.50485296666666657</v>
      </c>
      <c r="R143" s="66">
        <v>0.79634020000000005</v>
      </c>
      <c r="S143" s="66">
        <v>0.39216166666666669</v>
      </c>
      <c r="T143" s="66">
        <v>0.80518840000000003</v>
      </c>
      <c r="U143" s="66">
        <v>0.40359699999999998</v>
      </c>
      <c r="V143" s="66">
        <v>0.98143599999999986</v>
      </c>
      <c r="W143" s="66">
        <v>0.95761591000000001</v>
      </c>
      <c r="X143" s="66">
        <v>1.08354266</v>
      </c>
      <c r="Y143" s="66">
        <f t="shared" si="21"/>
        <v>0.74059185041666675</v>
      </c>
      <c r="AA143" s="66">
        <v>0.49464284999999991</v>
      </c>
      <c r="AB143" s="66">
        <v>0.60555275000000008</v>
      </c>
      <c r="AC143" s="66">
        <v>0.54351519999999998</v>
      </c>
      <c r="AD143" s="66">
        <v>0.49884289999999998</v>
      </c>
      <c r="AE143" s="66">
        <v>0.57859060000000007</v>
      </c>
      <c r="AF143" s="66">
        <v>0.30733699999999997</v>
      </c>
      <c r="AG143" s="66">
        <v>0.63485449999999999</v>
      </c>
      <c r="AH143" s="66">
        <v>0.55720870000000011</v>
      </c>
      <c r="AI143" s="66">
        <v>0.50828796666666676</v>
      </c>
      <c r="AJ143" s="66">
        <f t="shared" si="19"/>
        <v>0.52542582962962969</v>
      </c>
      <c r="AK143" s="66"/>
      <c r="AM143" s="2">
        <v>6.383</v>
      </c>
      <c r="AN143" s="2">
        <v>0.74059185041666675</v>
      </c>
      <c r="AO143" s="2">
        <v>0.52542582962962969</v>
      </c>
      <c r="AP143" s="2">
        <v>1.380000000000001</v>
      </c>
      <c r="AQ143" s="2">
        <v>1.380000000000001</v>
      </c>
      <c r="AR143" s="2">
        <v>1.4095078860868082</v>
      </c>
    </row>
    <row r="144" spans="11:44" x14ac:dyDescent="0.25">
      <c r="K144" s="2">
        <f t="shared" si="20"/>
        <v>1.390000000000001</v>
      </c>
      <c r="L144" s="82">
        <f t="shared" si="17"/>
        <v>136.43686091250001</v>
      </c>
      <c r="M144" s="66">
        <f t="shared" si="15"/>
        <v>0.34346006950602209</v>
      </c>
      <c r="N144" s="66">
        <f t="shared" si="18"/>
        <v>98.037106518518527</v>
      </c>
      <c r="O144" s="66">
        <f t="shared" si="16"/>
        <v>0.11597803381487215</v>
      </c>
      <c r="Q144" s="66">
        <v>0.55883130000000003</v>
      </c>
      <c r="R144" s="66">
        <v>1.1934387</v>
      </c>
      <c r="S144" s="66">
        <v>0.40036166666666667</v>
      </c>
      <c r="T144" s="66">
        <v>0.75965739999999993</v>
      </c>
      <c r="U144" s="66">
        <v>0.312695</v>
      </c>
      <c r="V144" s="66">
        <v>0.89790100000000006</v>
      </c>
      <c r="W144" s="66">
        <v>1.0473345766666666</v>
      </c>
      <c r="X144" s="66">
        <v>1.1788899933333334</v>
      </c>
      <c r="Y144" s="66">
        <f t="shared" si="21"/>
        <v>0.79363870458333341</v>
      </c>
      <c r="AA144" s="66">
        <v>0.50915735000000006</v>
      </c>
      <c r="AB144" s="66">
        <v>0.68914375000000005</v>
      </c>
      <c r="AC144" s="66">
        <v>0.51352920000000002</v>
      </c>
      <c r="AD144" s="66">
        <v>0.43542190000000003</v>
      </c>
      <c r="AE144" s="66">
        <v>0.55405860000000007</v>
      </c>
      <c r="AF144" s="66">
        <v>0.329399</v>
      </c>
      <c r="AG144" s="66">
        <v>0.66415550000000001</v>
      </c>
      <c r="AH144" s="66">
        <v>0.41326400000000002</v>
      </c>
      <c r="AI144" s="66">
        <v>0.46200096666666668</v>
      </c>
      <c r="AJ144" s="66">
        <f t="shared" si="19"/>
        <v>0.50779225185185184</v>
      </c>
      <c r="AK144" s="66"/>
      <c r="AM144" s="2">
        <v>6.3929</v>
      </c>
      <c r="AN144" s="2">
        <v>0.79363870458333341</v>
      </c>
      <c r="AO144" s="2">
        <v>0.50779225185185184</v>
      </c>
      <c r="AP144" s="2">
        <v>1.390000000000001</v>
      </c>
      <c r="AQ144" s="2">
        <v>1.390000000000001</v>
      </c>
      <c r="AR144" s="2">
        <v>1.5629200754620358</v>
      </c>
    </row>
    <row r="145" spans="11:44" x14ac:dyDescent="0.25">
      <c r="K145" s="2">
        <f t="shared" si="20"/>
        <v>1.400000000000001</v>
      </c>
      <c r="L145" s="82">
        <f t="shared" si="17"/>
        <v>137.18702340875001</v>
      </c>
      <c r="M145" s="66">
        <f t="shared" si="15"/>
        <v>0.31946952442796406</v>
      </c>
      <c r="N145" s="66">
        <f t="shared" si="18"/>
        <v>98.566322270370378</v>
      </c>
      <c r="O145" s="66">
        <f t="shared" si="16"/>
        <v>0.12379009712778857</v>
      </c>
      <c r="Q145" s="66">
        <v>0.50163763333333333</v>
      </c>
      <c r="R145" s="66">
        <v>0.82011069999999997</v>
      </c>
      <c r="S145" s="66">
        <v>0.40961433333333336</v>
      </c>
      <c r="T145" s="66">
        <v>0.8913513999999999</v>
      </c>
      <c r="U145" s="66">
        <v>0.31052400000000002</v>
      </c>
      <c r="V145" s="66">
        <v>0.85612600000000005</v>
      </c>
      <c r="W145" s="66">
        <v>0.9414149100000001</v>
      </c>
      <c r="X145" s="66">
        <v>1.2705209933333332</v>
      </c>
      <c r="Y145" s="66">
        <f t="shared" si="21"/>
        <v>0.75016249624999998</v>
      </c>
      <c r="AA145" s="66">
        <v>0.39713834999999997</v>
      </c>
      <c r="AB145" s="66">
        <v>0.64175125</v>
      </c>
      <c r="AC145" s="66">
        <v>0.51906686666666668</v>
      </c>
      <c r="AD145" s="66">
        <v>0.62528989999999995</v>
      </c>
      <c r="AE145" s="66">
        <v>0.59334260000000005</v>
      </c>
      <c r="AF145" s="66">
        <v>0.348661</v>
      </c>
      <c r="AG145" s="66">
        <v>0.72025749999999999</v>
      </c>
      <c r="AH145" s="66">
        <v>0.459291</v>
      </c>
      <c r="AI145" s="66">
        <v>0.45814329999999998</v>
      </c>
      <c r="AJ145" s="66">
        <f t="shared" si="19"/>
        <v>0.52921575185185188</v>
      </c>
      <c r="AK145" s="66"/>
      <c r="AM145" s="2">
        <v>6.4028</v>
      </c>
      <c r="AN145" s="2">
        <v>0.75016249624999998</v>
      </c>
      <c r="AO145" s="2">
        <v>0.52921575185185188</v>
      </c>
      <c r="AP145" s="2">
        <v>1.400000000000001</v>
      </c>
      <c r="AQ145" s="2">
        <v>1.400000000000001</v>
      </c>
      <c r="AR145" s="2">
        <v>1.4174984278623659</v>
      </c>
    </row>
    <row r="146" spans="11:44" x14ac:dyDescent="0.25">
      <c r="K146" s="2">
        <f t="shared" si="20"/>
        <v>1.410000000000001</v>
      </c>
      <c r="L146" s="82">
        <f t="shared" si="17"/>
        <v>137.91179563416668</v>
      </c>
      <c r="M146" s="66">
        <f t="shared" si="15"/>
        <v>0.2996768721987132</v>
      </c>
      <c r="N146" s="66">
        <f t="shared" si="18"/>
        <v>99.08341904074075</v>
      </c>
      <c r="O146" s="66">
        <f t="shared" si="16"/>
        <v>0.10925426682357148</v>
      </c>
      <c r="Q146" s="66">
        <v>0.46366829999999998</v>
      </c>
      <c r="R146" s="66">
        <v>0.9106282</v>
      </c>
      <c r="S146" s="66">
        <v>0.30075866666666667</v>
      </c>
      <c r="T146" s="66">
        <v>0.95007839999999999</v>
      </c>
      <c r="U146" s="66">
        <v>0.33991899999999997</v>
      </c>
      <c r="V146" s="66">
        <v>0.91523900000000002</v>
      </c>
      <c r="W146" s="66">
        <v>0.98457424333333321</v>
      </c>
      <c r="X146" s="66">
        <v>0.93331199333333326</v>
      </c>
      <c r="Y146" s="66">
        <f t="shared" si="21"/>
        <v>0.72477222541666664</v>
      </c>
      <c r="AA146" s="66">
        <v>0.37327434999999998</v>
      </c>
      <c r="AB146" s="66">
        <v>0.62179075000000006</v>
      </c>
      <c r="AC146" s="66">
        <v>0.61221486666666658</v>
      </c>
      <c r="AD146" s="66">
        <v>0.49042090000000005</v>
      </c>
      <c r="AE146" s="66">
        <v>0.55822660000000002</v>
      </c>
      <c r="AF146" s="66">
        <v>0.31574400000000002</v>
      </c>
      <c r="AG146" s="66">
        <v>0.59861449999999994</v>
      </c>
      <c r="AH146" s="66">
        <v>0.49714000000000003</v>
      </c>
      <c r="AI146" s="66">
        <v>0.58644496666666668</v>
      </c>
      <c r="AJ146" s="66">
        <f t="shared" si="19"/>
        <v>0.51709677037037038</v>
      </c>
      <c r="AK146" s="66"/>
      <c r="AM146" s="2">
        <v>6.4131</v>
      </c>
      <c r="AN146" s="2">
        <v>0.72477222541666664</v>
      </c>
      <c r="AO146" s="2">
        <v>0.51709677037037038</v>
      </c>
      <c r="AP146" s="2">
        <v>1.410000000000001</v>
      </c>
      <c r="AQ146" s="2">
        <v>1.410000000000001</v>
      </c>
      <c r="AR146" s="2">
        <v>1.4016181630713895</v>
      </c>
    </row>
    <row r="147" spans="11:44" x14ac:dyDescent="0.25">
      <c r="K147" s="2">
        <f t="shared" si="20"/>
        <v>1.420000000000001</v>
      </c>
      <c r="L147" s="82">
        <f t="shared" si="17"/>
        <v>138.72418810958334</v>
      </c>
      <c r="M147" s="66">
        <f t="shared" si="15"/>
        <v>0.33809788401625451</v>
      </c>
      <c r="N147" s="66">
        <f t="shared" si="18"/>
        <v>99.647126570370375</v>
      </c>
      <c r="O147" s="66">
        <f t="shared" si="16"/>
        <v>0.12360141102256603</v>
      </c>
      <c r="Q147" s="66">
        <v>0.56259830000000011</v>
      </c>
      <c r="R147" s="66">
        <v>1.1226942</v>
      </c>
      <c r="S147" s="66">
        <v>0.39117966666666665</v>
      </c>
      <c r="T147" s="66">
        <v>0.80268640000000002</v>
      </c>
      <c r="U147" s="66">
        <v>0.36098500000000006</v>
      </c>
      <c r="V147" s="66">
        <v>1.167805</v>
      </c>
      <c r="W147" s="66">
        <v>0.93352791000000002</v>
      </c>
      <c r="X147" s="66">
        <v>1.1576633266666667</v>
      </c>
      <c r="Y147" s="66">
        <f t="shared" si="21"/>
        <v>0.8123924754166667</v>
      </c>
      <c r="AA147" s="66">
        <v>0.50117335000000007</v>
      </c>
      <c r="AB147" s="66">
        <v>0.64591425000000002</v>
      </c>
      <c r="AC147" s="66">
        <v>0.53423386666666672</v>
      </c>
      <c r="AD147" s="66">
        <v>0.54595689999999997</v>
      </c>
      <c r="AE147" s="66">
        <v>0.57806960000000007</v>
      </c>
      <c r="AF147" s="66">
        <v>0.31029099999999998</v>
      </c>
      <c r="AG147" s="66">
        <v>0.7557895</v>
      </c>
      <c r="AH147" s="66">
        <v>0.65695000000000003</v>
      </c>
      <c r="AI147" s="66">
        <v>0.54498930000000001</v>
      </c>
      <c r="AJ147" s="66">
        <f t="shared" si="19"/>
        <v>0.56370752962962967</v>
      </c>
      <c r="AK147" s="66"/>
      <c r="AM147" s="2">
        <v>6.4229000000000003</v>
      </c>
      <c r="AN147" s="2">
        <v>0.8123924754166667</v>
      </c>
      <c r="AO147" s="2">
        <v>0.56370752962962967</v>
      </c>
      <c r="AP147" s="2">
        <v>1.420000000000001</v>
      </c>
      <c r="AQ147" s="2">
        <v>1.420000000000001</v>
      </c>
      <c r="AR147" s="2">
        <v>1.4411595246038835</v>
      </c>
    </row>
    <row r="148" spans="11:44" x14ac:dyDescent="0.25">
      <c r="K148" s="2">
        <f t="shared" si="20"/>
        <v>1.430000000000001</v>
      </c>
      <c r="L148" s="82">
        <f t="shared" si="17"/>
        <v>139.50626541833333</v>
      </c>
      <c r="M148" s="66">
        <f t="shared" si="15"/>
        <v>0.33544867764347647</v>
      </c>
      <c r="N148" s="66">
        <f t="shared" si="18"/>
        <v>100.15229737777778</v>
      </c>
      <c r="O148" s="66">
        <f t="shared" si="16"/>
        <v>8.8317085312699842E-2</v>
      </c>
      <c r="Q148" s="66">
        <v>0.51254830000000007</v>
      </c>
      <c r="R148" s="66">
        <v>0.99736720000000001</v>
      </c>
      <c r="S148" s="66">
        <v>0.43469833333333335</v>
      </c>
      <c r="T148" s="66">
        <v>0.7886514</v>
      </c>
      <c r="U148" s="66">
        <v>0.30376700000000006</v>
      </c>
      <c r="V148" s="66">
        <v>0.88788800000000001</v>
      </c>
      <c r="W148" s="66">
        <v>1.0838995766666668</v>
      </c>
      <c r="X148" s="66">
        <v>1.2477986599999999</v>
      </c>
      <c r="Y148" s="66">
        <f t="shared" si="21"/>
        <v>0.78207730875000003</v>
      </c>
      <c r="AA148" s="66">
        <v>0.44619235000000002</v>
      </c>
      <c r="AB148" s="66">
        <v>0.53952374999999997</v>
      </c>
      <c r="AC148" s="66">
        <v>0.51025920000000002</v>
      </c>
      <c r="AD148" s="66">
        <v>0.49992389999999998</v>
      </c>
      <c r="AE148" s="66">
        <v>0.5772216</v>
      </c>
      <c r="AF148" s="66">
        <v>0.34675899999999993</v>
      </c>
      <c r="AG148" s="66">
        <v>0.41794149999999997</v>
      </c>
      <c r="AH148" s="66">
        <v>0.59672599999999998</v>
      </c>
      <c r="AI148" s="66">
        <v>0.61198996666666672</v>
      </c>
      <c r="AJ148" s="66">
        <f t="shared" si="19"/>
        <v>0.50517080740740739</v>
      </c>
      <c r="AK148" s="66"/>
      <c r="AM148" s="2">
        <v>6.4329999999999998</v>
      </c>
      <c r="AN148" s="2">
        <v>0.78207730875000003</v>
      </c>
      <c r="AO148" s="2">
        <v>0.50517080740740739</v>
      </c>
      <c r="AP148" s="2">
        <v>1.430000000000001</v>
      </c>
      <c r="AQ148" s="2">
        <v>1.430000000000001</v>
      </c>
      <c r="AR148" s="2">
        <v>1.5481443054156425</v>
      </c>
    </row>
    <row r="149" spans="11:44" x14ac:dyDescent="0.25">
      <c r="K149" s="2">
        <f t="shared" si="20"/>
        <v>1.4400000000000011</v>
      </c>
      <c r="L149" s="82">
        <f t="shared" si="17"/>
        <v>140.30238531041667</v>
      </c>
      <c r="M149" s="66">
        <f t="shared" si="15"/>
        <v>0.39203041358317964</v>
      </c>
      <c r="N149" s="66">
        <f t="shared" si="18"/>
        <v>100.6943390925926</v>
      </c>
      <c r="O149" s="66">
        <f t="shared" si="16"/>
        <v>0.11398207738838829</v>
      </c>
      <c r="Q149" s="66">
        <v>0.53762063333333332</v>
      </c>
      <c r="R149" s="66">
        <v>1.1658492</v>
      </c>
      <c r="S149" s="66">
        <v>0.26704333333333335</v>
      </c>
      <c r="T149" s="66">
        <v>0.85411939999999997</v>
      </c>
      <c r="U149" s="66">
        <v>0.30859600000000004</v>
      </c>
      <c r="V149" s="66">
        <v>0.91473800000000005</v>
      </c>
      <c r="W149" s="66">
        <v>0.97113257666666675</v>
      </c>
      <c r="X149" s="66">
        <v>1.3498599933333335</v>
      </c>
      <c r="Y149" s="66">
        <f t="shared" si="21"/>
        <v>0.79611989208333334</v>
      </c>
      <c r="AA149" s="66">
        <v>0.49219835000000012</v>
      </c>
      <c r="AB149" s="66">
        <v>0.70472424999999994</v>
      </c>
      <c r="AC149" s="66">
        <v>0.57834753333333333</v>
      </c>
      <c r="AD149" s="66">
        <v>0.52853290000000008</v>
      </c>
      <c r="AE149" s="66">
        <v>0.58014860000000001</v>
      </c>
      <c r="AF149" s="66">
        <v>0.32513700000000006</v>
      </c>
      <c r="AG149" s="66">
        <v>0.49709549999999997</v>
      </c>
      <c r="AH149" s="66">
        <v>0.68377699999999997</v>
      </c>
      <c r="AI149" s="66">
        <v>0.48841430000000002</v>
      </c>
      <c r="AJ149" s="66">
        <f t="shared" si="19"/>
        <v>0.54204171481481489</v>
      </c>
      <c r="AK149" s="66"/>
      <c r="AM149" s="2">
        <v>6.4428000000000001</v>
      </c>
      <c r="AN149" s="2">
        <v>0.79611989208333334</v>
      </c>
      <c r="AO149" s="2">
        <v>0.54204171481481489</v>
      </c>
      <c r="AP149" s="2">
        <v>1.4400000000000011</v>
      </c>
      <c r="AQ149" s="2">
        <v>1.4400000000000011</v>
      </c>
      <c r="AR149" s="2">
        <v>1.4687428482424505</v>
      </c>
    </row>
    <row r="150" spans="11:44" x14ac:dyDescent="0.25">
      <c r="K150" s="2">
        <f t="shared" si="20"/>
        <v>1.4500000000000011</v>
      </c>
      <c r="L150" s="82">
        <f t="shared" si="17"/>
        <v>141.05702811916666</v>
      </c>
      <c r="M150" s="66">
        <f t="shared" si="15"/>
        <v>0.35857226033698514</v>
      </c>
      <c r="N150" s="66">
        <f t="shared" si="18"/>
        <v>101.18410265925927</v>
      </c>
      <c r="O150" s="66">
        <f t="shared" si="16"/>
        <v>0.10469986303236407</v>
      </c>
      <c r="Q150" s="66">
        <v>0.49893730000000003</v>
      </c>
      <c r="R150" s="66">
        <v>1.0991742000000002</v>
      </c>
      <c r="S150" s="66">
        <v>0.34393299999999999</v>
      </c>
      <c r="T150" s="66">
        <v>0.82216639999999996</v>
      </c>
      <c r="U150" s="66">
        <v>0.30732200000000004</v>
      </c>
      <c r="V150" s="66">
        <v>0.74270000000000003</v>
      </c>
      <c r="W150" s="66">
        <v>0.90190624333333325</v>
      </c>
      <c r="X150" s="66">
        <v>1.3210033266666668</v>
      </c>
      <c r="Y150" s="66">
        <f t="shared" si="21"/>
        <v>0.75464280875000012</v>
      </c>
      <c r="AA150" s="66">
        <v>0.52444084999999996</v>
      </c>
      <c r="AB150" s="66">
        <v>0.66366875000000003</v>
      </c>
      <c r="AC150" s="66">
        <v>0.54779853333333339</v>
      </c>
      <c r="AD150" s="66">
        <v>0.47780990000000001</v>
      </c>
      <c r="AE150" s="66">
        <v>0.56892860000000001</v>
      </c>
      <c r="AF150" s="66">
        <v>0.322743</v>
      </c>
      <c r="AG150" s="66">
        <v>0.44846449999999999</v>
      </c>
      <c r="AH150" s="66">
        <v>0.35994500000000007</v>
      </c>
      <c r="AI150" s="66">
        <v>0.49407296666666667</v>
      </c>
      <c r="AJ150" s="66">
        <f t="shared" si="19"/>
        <v>0.48976356666666671</v>
      </c>
      <c r="AK150" s="66"/>
      <c r="AM150" s="2">
        <v>6.4530000000000003</v>
      </c>
      <c r="AN150" s="2">
        <v>0.75464280875000012</v>
      </c>
      <c r="AO150" s="2">
        <v>0.48976356666666671</v>
      </c>
      <c r="AP150" s="2">
        <v>1.4500000000000011</v>
      </c>
      <c r="AQ150" s="2">
        <v>1.4500000000000011</v>
      </c>
      <c r="AR150" s="2">
        <v>1.5408308418817325</v>
      </c>
    </row>
    <row r="151" spans="11:44" x14ac:dyDescent="0.25">
      <c r="K151" s="2">
        <f t="shared" si="20"/>
        <v>1.4600000000000011</v>
      </c>
      <c r="L151" s="82">
        <f t="shared" si="17"/>
        <v>141.82758880291667</v>
      </c>
      <c r="M151" s="66">
        <f t="shared" si="15"/>
        <v>0.36210825122303625</v>
      </c>
      <c r="N151" s="66">
        <f t="shared" si="18"/>
        <v>101.72883646666668</v>
      </c>
      <c r="O151" s="66">
        <f t="shared" si="16"/>
        <v>0.13736242212543229</v>
      </c>
      <c r="Q151" s="66">
        <v>0.48216163333333339</v>
      </c>
      <c r="R151" s="66">
        <v>1.2065582000000001</v>
      </c>
      <c r="S151" s="66">
        <v>0.32227433333333333</v>
      </c>
      <c r="T151" s="66">
        <v>0.88216739999999993</v>
      </c>
      <c r="U151" s="66">
        <v>0.30665000000000009</v>
      </c>
      <c r="V151" s="66">
        <v>0.76751100000000005</v>
      </c>
      <c r="W151" s="66">
        <v>1.0791589099999999</v>
      </c>
      <c r="X151" s="66">
        <v>1.1180039933333332</v>
      </c>
      <c r="Y151" s="66">
        <f t="shared" si="21"/>
        <v>0.77056068375000009</v>
      </c>
      <c r="AA151" s="66">
        <v>0.48753135000000009</v>
      </c>
      <c r="AB151" s="66">
        <v>0.66752975000000003</v>
      </c>
      <c r="AC151" s="66">
        <v>0.50680253333333325</v>
      </c>
      <c r="AD151" s="66">
        <v>0.40586489999999997</v>
      </c>
      <c r="AE151" s="66">
        <v>0.54222959999999998</v>
      </c>
      <c r="AF151" s="66">
        <v>0.34590499999999996</v>
      </c>
      <c r="AG151" s="66">
        <v>0.7812945</v>
      </c>
      <c r="AH151" s="66">
        <v>0.66484100000000002</v>
      </c>
      <c r="AI151" s="66">
        <v>0.5006056333333333</v>
      </c>
      <c r="AJ151" s="66">
        <f t="shared" si="19"/>
        <v>0.5447338074074074</v>
      </c>
      <c r="AK151" s="66"/>
      <c r="AM151" s="2">
        <v>6.4631999999999996</v>
      </c>
      <c r="AN151" s="2">
        <v>0.77056068375000009</v>
      </c>
      <c r="AO151" s="2">
        <v>0.5447338074074074</v>
      </c>
      <c r="AP151" s="2">
        <v>1.4600000000000011</v>
      </c>
      <c r="AQ151" s="2">
        <v>1.4600000000000011</v>
      </c>
      <c r="AR151" s="2">
        <v>1.4145637250189915</v>
      </c>
    </row>
    <row r="152" spans="11:44" x14ac:dyDescent="0.25">
      <c r="K152" s="2">
        <f t="shared" si="20"/>
        <v>1.4700000000000011</v>
      </c>
      <c r="L152" s="82">
        <f t="shared" si="17"/>
        <v>142.58093669499999</v>
      </c>
      <c r="M152" s="66">
        <f t="shared" si="15"/>
        <v>0.30667177703816229</v>
      </c>
      <c r="N152" s="66">
        <f t="shared" si="18"/>
        <v>102.28697771851853</v>
      </c>
      <c r="O152" s="66">
        <f t="shared" si="16"/>
        <v>0.14531926780341944</v>
      </c>
      <c r="Q152" s="66">
        <v>0.56583096666666666</v>
      </c>
      <c r="R152" s="66">
        <v>0.97283720000000007</v>
      </c>
      <c r="S152" s="66">
        <v>0.34538066666666661</v>
      </c>
      <c r="T152" s="66">
        <v>0.88620540000000003</v>
      </c>
      <c r="U152" s="66">
        <v>0.32249800000000006</v>
      </c>
      <c r="V152" s="66">
        <v>0.82431300000000007</v>
      </c>
      <c r="W152" s="66">
        <v>0.9588875766666668</v>
      </c>
      <c r="X152" s="66">
        <v>1.1508303266666666</v>
      </c>
      <c r="Y152" s="66">
        <f t="shared" si="21"/>
        <v>0.75334789208333341</v>
      </c>
      <c r="AA152" s="66">
        <v>0.47898534999999998</v>
      </c>
      <c r="AB152" s="66">
        <v>0.62781575000000001</v>
      </c>
      <c r="AC152" s="66">
        <v>0.57466886666666672</v>
      </c>
      <c r="AD152" s="66">
        <v>0.64081089999999996</v>
      </c>
      <c r="AE152" s="66">
        <v>0.57639760000000007</v>
      </c>
      <c r="AF152" s="66">
        <v>0.31223800000000002</v>
      </c>
      <c r="AG152" s="66">
        <v>0.83487849999999997</v>
      </c>
      <c r="AH152" s="66">
        <v>0.44575500000000001</v>
      </c>
      <c r="AI152" s="66">
        <v>0.53172129999999995</v>
      </c>
      <c r="AJ152" s="66">
        <f t="shared" si="19"/>
        <v>0.55814125185185182</v>
      </c>
      <c r="AK152" s="66"/>
      <c r="AM152" s="2">
        <v>6.4729000000000001</v>
      </c>
      <c r="AN152" s="2">
        <v>0.75334789208333341</v>
      </c>
      <c r="AO152" s="2">
        <v>0.55814125185185182</v>
      </c>
      <c r="AP152" s="2">
        <v>1.4700000000000011</v>
      </c>
      <c r="AQ152" s="2">
        <v>1.4700000000000011</v>
      </c>
      <c r="AR152" s="2">
        <v>1.3497441545196798</v>
      </c>
    </row>
    <row r="153" spans="11:44" x14ac:dyDescent="0.25">
      <c r="K153" s="2">
        <f t="shared" si="20"/>
        <v>1.4800000000000011</v>
      </c>
      <c r="L153" s="82">
        <f t="shared" si="17"/>
        <v>143.34551158708334</v>
      </c>
      <c r="M153" s="66">
        <f t="shared" si="15"/>
        <v>0.33747737302359493</v>
      </c>
      <c r="N153" s="66">
        <f t="shared" si="18"/>
        <v>102.7880179888889</v>
      </c>
      <c r="O153" s="66">
        <f t="shared" si="16"/>
        <v>7.0526171752691852E-2</v>
      </c>
      <c r="Q153" s="66">
        <v>0.47698096666666667</v>
      </c>
      <c r="R153" s="66">
        <v>1.1575272000000001</v>
      </c>
      <c r="S153" s="66">
        <v>0.37516666666666659</v>
      </c>
      <c r="T153" s="66">
        <v>0.75235240000000003</v>
      </c>
      <c r="U153" s="66">
        <v>0.35119600000000006</v>
      </c>
      <c r="V153" s="66">
        <v>0.78631000000000006</v>
      </c>
      <c r="W153" s="66">
        <v>1.0951522433333334</v>
      </c>
      <c r="X153" s="66">
        <v>1.1219136600000001</v>
      </c>
      <c r="Y153" s="66">
        <f t="shared" si="21"/>
        <v>0.76457489208333351</v>
      </c>
      <c r="AA153" s="66">
        <v>0.49244484999999999</v>
      </c>
      <c r="AB153" s="66">
        <v>0.55736374999999994</v>
      </c>
      <c r="AC153" s="66">
        <v>0.56241020000000008</v>
      </c>
      <c r="AD153" s="66">
        <v>0.51364589999999999</v>
      </c>
      <c r="AE153" s="66">
        <v>0.55935260000000009</v>
      </c>
      <c r="AF153" s="66">
        <v>0.34027999999999997</v>
      </c>
      <c r="AG153" s="66">
        <v>0.51081049999999995</v>
      </c>
      <c r="AH153" s="66">
        <v>0.44871700000000003</v>
      </c>
      <c r="AI153" s="66">
        <v>0.52433763333333328</v>
      </c>
      <c r="AJ153" s="66">
        <f t="shared" si="19"/>
        <v>0.50104027037037036</v>
      </c>
      <c r="AK153" s="66"/>
      <c r="AM153" s="2">
        <v>6.4832000000000001</v>
      </c>
      <c r="AN153" s="2">
        <v>0.76457489208333351</v>
      </c>
      <c r="AO153" s="2">
        <v>0.50104027037037036</v>
      </c>
      <c r="AP153" s="2">
        <v>1.4800000000000011</v>
      </c>
      <c r="AQ153" s="2">
        <v>1.4800000000000011</v>
      </c>
      <c r="AR153" s="2">
        <v>1.5259749311530542</v>
      </c>
    </row>
    <row r="154" spans="11:44" x14ac:dyDescent="0.25">
      <c r="K154" s="2">
        <f t="shared" si="20"/>
        <v>1.4900000000000011</v>
      </c>
      <c r="L154" s="82">
        <f t="shared" si="17"/>
        <v>144.12385760416666</v>
      </c>
      <c r="M154" s="66">
        <f t="shared" si="15"/>
        <v>0.29007038030555532</v>
      </c>
      <c r="N154" s="66">
        <f t="shared" si="18"/>
        <v>103.32975272222222</v>
      </c>
      <c r="O154" s="66">
        <f t="shared" si="16"/>
        <v>0.11963375497016662</v>
      </c>
      <c r="Q154" s="66">
        <v>0.57236563333333335</v>
      </c>
      <c r="R154" s="66">
        <v>1.1551382000000001</v>
      </c>
      <c r="S154" s="66">
        <v>0.47973099999999996</v>
      </c>
      <c r="T154" s="66">
        <v>0.85126840000000004</v>
      </c>
      <c r="U154" s="66">
        <v>0.32711400000000007</v>
      </c>
      <c r="V154" s="66">
        <v>0.85676500000000011</v>
      </c>
      <c r="W154" s="66">
        <v>0.92557457666666665</v>
      </c>
      <c r="X154" s="66">
        <v>1.0588113266666668</v>
      </c>
      <c r="Y154" s="66">
        <f t="shared" si="21"/>
        <v>0.77834601708333329</v>
      </c>
      <c r="AA154" s="66">
        <v>0.48428734999999995</v>
      </c>
      <c r="AB154" s="66">
        <v>0.68163875000000007</v>
      </c>
      <c r="AC154" s="66">
        <v>0.4740492</v>
      </c>
      <c r="AD154" s="66">
        <v>0.45949789999999996</v>
      </c>
      <c r="AE154" s="66">
        <v>0.57485260000000005</v>
      </c>
      <c r="AF154" s="66">
        <v>0.33228100000000005</v>
      </c>
      <c r="AG154" s="66">
        <v>0.7096595</v>
      </c>
      <c r="AH154" s="66">
        <v>0.625691</v>
      </c>
      <c r="AI154" s="66">
        <v>0.53365529999999994</v>
      </c>
      <c r="AJ154" s="66">
        <f t="shared" si="19"/>
        <v>0.54173473333333333</v>
      </c>
      <c r="AK154" s="66"/>
      <c r="AM154" s="2">
        <v>6.4930000000000003</v>
      </c>
      <c r="AN154" s="2">
        <v>0.77834601708333329</v>
      </c>
      <c r="AO154" s="2">
        <v>0.54173473333333333</v>
      </c>
      <c r="AP154" s="2">
        <v>1.4900000000000011</v>
      </c>
      <c r="AQ154" s="2">
        <v>1.4900000000000011</v>
      </c>
      <c r="AR154" s="2">
        <v>1.4367659468576317</v>
      </c>
    </row>
    <row r="155" spans="11:44" x14ac:dyDescent="0.25">
      <c r="K155" s="2">
        <f t="shared" si="20"/>
        <v>1.5000000000000011</v>
      </c>
      <c r="L155" s="82">
        <f t="shared" si="17"/>
        <v>144.92192970458333</v>
      </c>
      <c r="M155" s="66">
        <f t="shared" si="15"/>
        <v>0.37250223753173006</v>
      </c>
      <c r="N155" s="66">
        <f t="shared" si="18"/>
        <v>103.8469591962963</v>
      </c>
      <c r="O155" s="66">
        <f t="shared" si="16"/>
        <v>0.13034447447919337</v>
      </c>
      <c r="Q155" s="66">
        <v>0.46094163333333338</v>
      </c>
      <c r="R155" s="66">
        <v>1.2213592000000002</v>
      </c>
      <c r="S155" s="66">
        <v>0.36416366666666661</v>
      </c>
      <c r="T155" s="66">
        <v>0.98672840000000006</v>
      </c>
      <c r="U155" s="66">
        <v>0.30706800000000006</v>
      </c>
      <c r="V155" s="66">
        <v>0.8230630000000001</v>
      </c>
      <c r="W155" s="66">
        <v>1.01703491</v>
      </c>
      <c r="X155" s="66">
        <v>1.2042179933333332</v>
      </c>
      <c r="Y155" s="66">
        <f t="shared" si="21"/>
        <v>0.79807210041666687</v>
      </c>
      <c r="AA155" s="66">
        <v>0.45642535000000001</v>
      </c>
      <c r="AB155" s="66">
        <v>0.65839375</v>
      </c>
      <c r="AC155" s="66">
        <v>0.51553386666666667</v>
      </c>
      <c r="AD155" s="66">
        <v>0.43697890000000006</v>
      </c>
      <c r="AE155" s="66">
        <v>0.57328259999999998</v>
      </c>
      <c r="AF155" s="66">
        <v>0.31850999999999996</v>
      </c>
      <c r="AG155" s="66">
        <v>0.75891450000000005</v>
      </c>
      <c r="AH155" s="66">
        <v>0.46392899999999998</v>
      </c>
      <c r="AI155" s="66">
        <v>0.47289029999999999</v>
      </c>
      <c r="AJ155" s="66">
        <f t="shared" si="19"/>
        <v>0.51720647407407405</v>
      </c>
      <c r="AK155" s="66"/>
      <c r="AM155" s="2">
        <v>6.5029000000000003</v>
      </c>
      <c r="AN155" s="2">
        <v>0.79807210041666687</v>
      </c>
      <c r="AO155" s="2">
        <v>0.51720647407407405</v>
      </c>
      <c r="AP155" s="2">
        <v>1.5000000000000011</v>
      </c>
      <c r="AQ155" s="2">
        <v>1.5000000000000011</v>
      </c>
      <c r="AR155" s="2">
        <v>1.5430435240498699</v>
      </c>
    </row>
    <row r="156" spans="11:44" x14ac:dyDescent="0.25">
      <c r="K156" s="2">
        <f t="shared" si="20"/>
        <v>1.5100000000000011</v>
      </c>
      <c r="L156" s="82">
        <f t="shared" si="17"/>
        <v>145.66772226333333</v>
      </c>
      <c r="M156" s="66">
        <f t="shared" si="15"/>
        <v>0.31938026228578636</v>
      </c>
      <c r="N156" s="66">
        <f t="shared" si="18"/>
        <v>104.32199511481481</v>
      </c>
      <c r="O156" s="66">
        <f t="shared" si="16"/>
        <v>0.12991943615756549</v>
      </c>
      <c r="Q156" s="66">
        <v>0.50619030000000009</v>
      </c>
      <c r="R156" s="66">
        <v>1.0714931999999999</v>
      </c>
      <c r="S156" s="66">
        <v>0.37137300000000001</v>
      </c>
      <c r="T156" s="66">
        <v>0.75656239999999997</v>
      </c>
      <c r="U156" s="66">
        <v>0.33316600000000007</v>
      </c>
      <c r="V156" s="66">
        <v>0.77635900000000013</v>
      </c>
      <c r="W156" s="66">
        <v>0.97193657666666655</v>
      </c>
      <c r="X156" s="66">
        <v>1.1792599933333334</v>
      </c>
      <c r="Y156" s="66">
        <f t="shared" si="21"/>
        <v>0.74579255875000006</v>
      </c>
      <c r="AA156" s="66">
        <v>0.39714735000000001</v>
      </c>
      <c r="AB156" s="66">
        <v>0.71071974999999998</v>
      </c>
      <c r="AC156" s="66">
        <v>0.58431253333333333</v>
      </c>
      <c r="AD156" s="66">
        <v>0.50340090000000004</v>
      </c>
      <c r="AE156" s="66">
        <v>0.5714186</v>
      </c>
      <c r="AF156" s="66">
        <v>0.32415800000000006</v>
      </c>
      <c r="AG156" s="66">
        <v>0.39612249999999993</v>
      </c>
      <c r="AH156" s="66">
        <v>0.32595799999999997</v>
      </c>
      <c r="AI156" s="66">
        <v>0.4620856333333333</v>
      </c>
      <c r="AJ156" s="66">
        <f t="shared" si="19"/>
        <v>0.47503591851851851</v>
      </c>
      <c r="AK156" s="66"/>
      <c r="AM156" s="2">
        <v>6.5129000000000001</v>
      </c>
      <c r="AN156" s="2">
        <v>0.74579255875000006</v>
      </c>
      <c r="AO156" s="2">
        <v>0.47503591851851851</v>
      </c>
      <c r="AP156" s="2">
        <v>1.5100000000000011</v>
      </c>
      <c r="AQ156" s="2">
        <v>1.5100000000000011</v>
      </c>
      <c r="AR156" s="2">
        <v>1.5699708794145142</v>
      </c>
    </row>
    <row r="157" spans="11:44" x14ac:dyDescent="0.25">
      <c r="K157" s="2">
        <f t="shared" si="20"/>
        <v>1.5200000000000011</v>
      </c>
      <c r="L157" s="82">
        <f t="shared" si="17"/>
        <v>146.38328028041667</v>
      </c>
      <c r="M157" s="66">
        <f t="shared" si="15"/>
        <v>0.30410511238394911</v>
      </c>
      <c r="N157" s="66">
        <f t="shared" si="18"/>
        <v>104.84715768148148</v>
      </c>
      <c r="O157" s="66">
        <f t="shared" si="16"/>
        <v>0.12834442805364865</v>
      </c>
      <c r="Q157" s="66">
        <v>0.59208629999999995</v>
      </c>
      <c r="R157" s="66">
        <v>1.0616741999999999</v>
      </c>
      <c r="S157" s="66">
        <v>0.36911600000000006</v>
      </c>
      <c r="T157" s="66">
        <v>0.77246439999999994</v>
      </c>
      <c r="U157" s="66">
        <v>0.32074800000000003</v>
      </c>
      <c r="V157" s="66">
        <v>0.60182400000000003</v>
      </c>
      <c r="W157" s="66">
        <v>0.83792124333333318</v>
      </c>
      <c r="X157" s="66">
        <v>1.1686299933333335</v>
      </c>
      <c r="Y157" s="66">
        <f t="shared" si="21"/>
        <v>0.71555801708333333</v>
      </c>
      <c r="AA157" s="66">
        <v>0.45288085000000006</v>
      </c>
      <c r="AB157" s="66">
        <v>0.70984674999999997</v>
      </c>
      <c r="AC157" s="66">
        <v>0.54711920000000003</v>
      </c>
      <c r="AD157" s="66">
        <v>0.51224289999999995</v>
      </c>
      <c r="AE157" s="66">
        <v>0.6158766</v>
      </c>
      <c r="AF157" s="66">
        <v>0.34603599999999995</v>
      </c>
      <c r="AG157" s="66">
        <v>0.68656649999999997</v>
      </c>
      <c r="AH157" s="66">
        <v>0.37081499999999995</v>
      </c>
      <c r="AI157" s="66">
        <v>0.48507930000000005</v>
      </c>
      <c r="AJ157" s="66">
        <f t="shared" si="19"/>
        <v>0.52516256666666661</v>
      </c>
      <c r="AK157" s="66"/>
      <c r="AM157" s="2">
        <v>6.5229999999999997</v>
      </c>
      <c r="AN157" s="2">
        <v>0.71555801708333333</v>
      </c>
      <c r="AO157" s="2">
        <v>0.52516256666666661</v>
      </c>
      <c r="AP157" s="2">
        <v>1.5200000000000011</v>
      </c>
      <c r="AQ157" s="2">
        <v>1.5200000000000011</v>
      </c>
      <c r="AR157" s="2">
        <v>1.362545738218077</v>
      </c>
    </row>
    <row r="158" spans="11:44" x14ac:dyDescent="0.25">
      <c r="K158" s="2">
        <f t="shared" si="20"/>
        <v>1.5300000000000011</v>
      </c>
      <c r="L158" s="82">
        <f t="shared" si="17"/>
        <v>147.1209167975</v>
      </c>
      <c r="M158" s="66">
        <f t="shared" si="15"/>
        <v>0.28880402270685679</v>
      </c>
      <c r="N158" s="66">
        <f t="shared" si="18"/>
        <v>105.3969903037037</v>
      </c>
      <c r="O158" s="66">
        <f t="shared" si="16"/>
        <v>0.13320610175596873</v>
      </c>
      <c r="Q158" s="66">
        <v>0.57174096666666663</v>
      </c>
      <c r="R158" s="66">
        <v>0.89619419999999983</v>
      </c>
      <c r="S158" s="66">
        <v>0.34131166666666674</v>
      </c>
      <c r="T158" s="66">
        <v>0.89228439999999998</v>
      </c>
      <c r="U158" s="66">
        <v>0.31740800000000002</v>
      </c>
      <c r="V158" s="66">
        <v>0.83618700000000001</v>
      </c>
      <c r="W158" s="66">
        <v>1.0459365766666666</v>
      </c>
      <c r="X158" s="66">
        <v>1.0000293266666667</v>
      </c>
      <c r="Y158" s="66">
        <f t="shared" si="21"/>
        <v>0.73763651708333333</v>
      </c>
      <c r="AA158" s="66">
        <v>0.43061784999999997</v>
      </c>
      <c r="AB158" s="66">
        <v>0.74447825000000001</v>
      </c>
      <c r="AC158" s="66">
        <v>0.54877253333333342</v>
      </c>
      <c r="AD158" s="66">
        <v>0.51037889999999997</v>
      </c>
      <c r="AE158" s="66">
        <v>0.57411960000000006</v>
      </c>
      <c r="AF158" s="66">
        <v>0.31312399999999996</v>
      </c>
      <c r="AG158" s="66">
        <v>0.72711550000000003</v>
      </c>
      <c r="AH158" s="66">
        <v>0.53889700000000007</v>
      </c>
      <c r="AI158" s="66">
        <v>0.56098996666666656</v>
      </c>
      <c r="AJ158" s="66">
        <f t="shared" si="19"/>
        <v>0.54983262222222229</v>
      </c>
      <c r="AK158" s="66"/>
      <c r="AM158" s="2">
        <v>6.5330000000000004</v>
      </c>
      <c r="AN158" s="2">
        <v>0.73763651708333333</v>
      </c>
      <c r="AO158" s="2">
        <v>0.54983262222222229</v>
      </c>
      <c r="AP158" s="2">
        <v>1.5300000000000011</v>
      </c>
      <c r="AQ158" s="2">
        <v>1.5300000000000011</v>
      </c>
      <c r="AR158" s="2">
        <v>1.3415655733595369</v>
      </c>
    </row>
    <row r="159" spans="11:44" x14ac:dyDescent="0.25">
      <c r="K159" s="2">
        <f t="shared" si="20"/>
        <v>1.5400000000000011</v>
      </c>
      <c r="L159" s="82">
        <f t="shared" si="17"/>
        <v>147.87669414791668</v>
      </c>
      <c r="M159" s="66">
        <f t="shared" si="15"/>
        <v>0.34957100689136866</v>
      </c>
      <c r="N159" s="66">
        <f t="shared" si="18"/>
        <v>105.92291522222222</v>
      </c>
      <c r="O159" s="66">
        <f t="shared" si="16"/>
        <v>8.9161330033718192E-2</v>
      </c>
      <c r="Q159" s="66">
        <v>0.44780663333333337</v>
      </c>
      <c r="R159" s="66">
        <v>1.0398392000000001</v>
      </c>
      <c r="S159" s="66">
        <v>0.31814966666666661</v>
      </c>
      <c r="T159" s="66">
        <v>0.83214539999999992</v>
      </c>
      <c r="U159" s="66">
        <v>0.29561500000000002</v>
      </c>
      <c r="V159" s="66">
        <v>0.92339500000000008</v>
      </c>
      <c r="W159" s="66">
        <v>1.0139512433333333</v>
      </c>
      <c r="X159" s="66">
        <v>1.17531666</v>
      </c>
      <c r="Y159" s="66">
        <f t="shared" si="21"/>
        <v>0.75577735041666672</v>
      </c>
      <c r="AA159" s="66">
        <v>0.50136234999999996</v>
      </c>
      <c r="AB159" s="66">
        <v>0.59488375000000004</v>
      </c>
      <c r="AC159" s="66">
        <v>0.55044420000000005</v>
      </c>
      <c r="AD159" s="66">
        <v>0.51355289999999998</v>
      </c>
      <c r="AE159" s="66">
        <v>0.57879360000000002</v>
      </c>
      <c r="AF159" s="66">
        <v>0.33020700000000003</v>
      </c>
      <c r="AG159" s="66">
        <v>0.6429395</v>
      </c>
      <c r="AH159" s="66">
        <v>0.47725000000000001</v>
      </c>
      <c r="AI159" s="66">
        <v>0.54389096666666659</v>
      </c>
      <c r="AJ159" s="66">
        <f t="shared" si="19"/>
        <v>0.52592491851851852</v>
      </c>
      <c r="AK159" s="66"/>
      <c r="AM159" s="2">
        <v>6.5430999999999999</v>
      </c>
      <c r="AN159" s="2">
        <v>0.75577735041666672</v>
      </c>
      <c r="AO159" s="2">
        <v>0.52592491851851852</v>
      </c>
      <c r="AP159" s="2">
        <v>1.5400000000000011</v>
      </c>
      <c r="AQ159" s="2">
        <v>1.5400000000000011</v>
      </c>
      <c r="AR159" s="2">
        <v>1.4370441935811313</v>
      </c>
    </row>
    <row r="160" spans="11:44" x14ac:dyDescent="0.25">
      <c r="K160" s="2">
        <f t="shared" si="20"/>
        <v>1.5500000000000012</v>
      </c>
      <c r="L160" s="82">
        <f t="shared" si="17"/>
        <v>148.62923129000001</v>
      </c>
      <c r="M160" s="66">
        <f t="shared" si="15"/>
        <v>0.30264388330377517</v>
      </c>
      <c r="N160" s="66">
        <f t="shared" si="18"/>
        <v>106.41977127037036</v>
      </c>
      <c r="O160" s="66">
        <f t="shared" si="16"/>
        <v>9.9834569099852083E-2</v>
      </c>
      <c r="Q160" s="66">
        <v>0.51122329999999994</v>
      </c>
      <c r="R160" s="66">
        <v>1.0572432</v>
      </c>
      <c r="S160" s="66">
        <v>0.40442566666666668</v>
      </c>
      <c r="T160" s="66">
        <v>0.88636340000000002</v>
      </c>
      <c r="U160" s="66">
        <v>0.319297</v>
      </c>
      <c r="V160" s="66">
        <v>0.79753300000000005</v>
      </c>
      <c r="W160" s="66">
        <v>0.93286490999999994</v>
      </c>
      <c r="X160" s="66">
        <v>1.1113466600000002</v>
      </c>
      <c r="Y160" s="66">
        <f t="shared" si="21"/>
        <v>0.75253714208333333</v>
      </c>
      <c r="AA160" s="66">
        <v>0.45324035000000001</v>
      </c>
      <c r="AB160" s="66">
        <v>0.65204225000000005</v>
      </c>
      <c r="AC160" s="66">
        <v>0.55908953333333344</v>
      </c>
      <c r="AD160" s="66">
        <v>0.51660189999999995</v>
      </c>
      <c r="AE160" s="66">
        <v>0.56900960000000012</v>
      </c>
      <c r="AF160" s="66">
        <v>0.31869199999999998</v>
      </c>
      <c r="AG160" s="66">
        <v>0.38613349999999996</v>
      </c>
      <c r="AH160" s="66">
        <v>0.50612800000000002</v>
      </c>
      <c r="AI160" s="66">
        <v>0.51076730000000004</v>
      </c>
      <c r="AJ160" s="66">
        <f t="shared" si="19"/>
        <v>0.49685604814814815</v>
      </c>
      <c r="AK160" s="66"/>
      <c r="AM160" s="2">
        <v>6.5529999999999999</v>
      </c>
      <c r="AN160" s="2">
        <v>0.75253714208333333</v>
      </c>
      <c r="AO160" s="2">
        <v>0.49685604814814815</v>
      </c>
      <c r="AP160" s="2">
        <v>1.5500000000000012</v>
      </c>
      <c r="AQ160" s="2">
        <v>1.5500000000000012</v>
      </c>
      <c r="AR160" s="2">
        <v>1.5145979301009704</v>
      </c>
    </row>
    <row r="161" spans="11:44" x14ac:dyDescent="0.25">
      <c r="K161" s="2">
        <f t="shared" si="20"/>
        <v>1.5600000000000012</v>
      </c>
      <c r="L161" s="82">
        <f t="shared" si="17"/>
        <v>149.43093093208333</v>
      </c>
      <c r="M161" s="66">
        <f t="shared" si="15"/>
        <v>0.37043331624178494</v>
      </c>
      <c r="N161" s="66">
        <f t="shared" si="18"/>
        <v>106.97859967037036</v>
      </c>
      <c r="O161" s="66">
        <f t="shared" si="16"/>
        <v>0.1324878109064164</v>
      </c>
      <c r="Q161" s="66">
        <v>0.53259163333333337</v>
      </c>
      <c r="R161" s="66">
        <v>1.2718541999999999</v>
      </c>
      <c r="S161" s="66">
        <v>0.35878533333333334</v>
      </c>
      <c r="T161" s="66">
        <v>0.76700139999999994</v>
      </c>
      <c r="U161" s="66">
        <v>0.38970400000000005</v>
      </c>
      <c r="V161" s="66">
        <v>0.7882030000000001</v>
      </c>
      <c r="W161" s="66">
        <v>0.98942090999999976</v>
      </c>
      <c r="X161" s="66">
        <v>1.31603666</v>
      </c>
      <c r="Y161" s="66">
        <f t="shared" si="21"/>
        <v>0.80169964208333333</v>
      </c>
      <c r="AA161" s="66">
        <v>0.48820485000000002</v>
      </c>
      <c r="AB161" s="66">
        <v>0.81375925000000005</v>
      </c>
      <c r="AC161" s="66">
        <v>0.57357720000000001</v>
      </c>
      <c r="AD161" s="66">
        <v>0.53289189999999997</v>
      </c>
      <c r="AE161" s="66">
        <v>0.6025876</v>
      </c>
      <c r="AF161" s="66">
        <v>0.30918499999999999</v>
      </c>
      <c r="AG161" s="66">
        <v>0.62113049999999992</v>
      </c>
      <c r="AH161" s="66">
        <v>0.56644300000000014</v>
      </c>
      <c r="AI161" s="66">
        <v>0.52167629999999998</v>
      </c>
      <c r="AJ161" s="66">
        <f t="shared" si="19"/>
        <v>0.5588284</v>
      </c>
      <c r="AK161" s="66"/>
      <c r="AM161" s="2">
        <v>6.5629999999999997</v>
      </c>
      <c r="AN161" s="2">
        <v>0.80169964208333333</v>
      </c>
      <c r="AO161" s="2">
        <v>0.5588284</v>
      </c>
      <c r="AP161" s="2">
        <v>1.5600000000000012</v>
      </c>
      <c r="AQ161" s="2">
        <v>1.5600000000000012</v>
      </c>
      <c r="AR161" s="2">
        <v>1.4346079084086159</v>
      </c>
    </row>
    <row r="162" spans="11:44" x14ac:dyDescent="0.25">
      <c r="K162" s="2">
        <f t="shared" si="20"/>
        <v>1.5700000000000012</v>
      </c>
      <c r="L162" s="82">
        <f t="shared" si="17"/>
        <v>150.20265124083332</v>
      </c>
      <c r="M162" s="66">
        <f t="shared" si="15"/>
        <v>0.35605495431201684</v>
      </c>
      <c r="N162" s="66">
        <f t="shared" si="18"/>
        <v>107.46731597777776</v>
      </c>
      <c r="O162" s="66">
        <f t="shared" si="16"/>
        <v>8.9922894692778324E-2</v>
      </c>
      <c r="Q162" s="66">
        <v>0.54373629999999995</v>
      </c>
      <c r="R162" s="66">
        <v>1.2596642</v>
      </c>
      <c r="S162" s="66">
        <v>0.29982733333333333</v>
      </c>
      <c r="T162" s="66">
        <v>0.83633939999999996</v>
      </c>
      <c r="U162" s="66">
        <v>0.31488499999999997</v>
      </c>
      <c r="V162" s="66">
        <v>0.86050300000000002</v>
      </c>
      <c r="W162" s="66">
        <v>0.92664391000000002</v>
      </c>
      <c r="X162" s="66">
        <v>1.1321633266666669</v>
      </c>
      <c r="Y162" s="66">
        <f t="shared" si="21"/>
        <v>0.77172030874999997</v>
      </c>
      <c r="AA162" s="66">
        <v>0.40494685000000002</v>
      </c>
      <c r="AB162" s="66">
        <v>0.54235475</v>
      </c>
      <c r="AC162" s="66">
        <v>0.53776486666666667</v>
      </c>
      <c r="AD162" s="66">
        <v>0.51224289999999995</v>
      </c>
      <c r="AE162" s="66">
        <v>0.57765060000000001</v>
      </c>
      <c r="AF162" s="66">
        <v>0.31947499999999995</v>
      </c>
      <c r="AG162" s="66">
        <v>0.57874150000000002</v>
      </c>
      <c r="AH162" s="66">
        <v>0.40869800000000001</v>
      </c>
      <c r="AI162" s="66">
        <v>0.51657229999999987</v>
      </c>
      <c r="AJ162" s="66">
        <f t="shared" si="19"/>
        <v>0.48871630740740746</v>
      </c>
      <c r="AK162" s="66"/>
      <c r="AM162" s="2">
        <v>6.5728</v>
      </c>
      <c r="AN162" s="2">
        <v>0.77172030874999997</v>
      </c>
      <c r="AO162" s="2">
        <v>0.48871630740740746</v>
      </c>
      <c r="AP162" s="2">
        <v>1.5700000000000012</v>
      </c>
      <c r="AQ162" s="2">
        <v>1.5700000000000012</v>
      </c>
      <c r="AR162" s="2">
        <v>1.5790762392274185</v>
      </c>
    </row>
    <row r="163" spans="11:44" x14ac:dyDescent="0.25">
      <c r="K163" s="2">
        <f t="shared" si="20"/>
        <v>1.5800000000000012</v>
      </c>
      <c r="L163" s="82">
        <f t="shared" si="17"/>
        <v>150.93868246624999</v>
      </c>
      <c r="M163" s="66">
        <f t="shared" si="15"/>
        <v>0.32907208953018852</v>
      </c>
      <c r="N163" s="66">
        <f t="shared" si="18"/>
        <v>108.00611193333332</v>
      </c>
      <c r="O163" s="66">
        <f t="shared" si="16"/>
        <v>0.10073107336015157</v>
      </c>
      <c r="Q163" s="66">
        <v>0.44349763333333336</v>
      </c>
      <c r="R163" s="66">
        <v>0.84440719999999991</v>
      </c>
      <c r="S163" s="66">
        <v>0.33625333333333329</v>
      </c>
      <c r="T163" s="66">
        <v>0.81170339999999996</v>
      </c>
      <c r="U163" s="66">
        <v>0.31592500000000001</v>
      </c>
      <c r="V163" s="66">
        <v>0.99140499999999987</v>
      </c>
      <c r="W163" s="66">
        <v>0.9563772433333334</v>
      </c>
      <c r="X163" s="66">
        <v>1.1886809933333333</v>
      </c>
      <c r="Y163" s="66">
        <f t="shared" si="21"/>
        <v>0.73603122541666666</v>
      </c>
      <c r="AA163" s="66">
        <v>0.49420235000000001</v>
      </c>
      <c r="AB163" s="66">
        <v>0.72240474999999993</v>
      </c>
      <c r="AC163" s="66">
        <v>0.46961553333333328</v>
      </c>
      <c r="AD163" s="66">
        <v>0.53334090000000001</v>
      </c>
      <c r="AE163" s="66">
        <v>0.5640406</v>
      </c>
      <c r="AF163" s="66">
        <v>0.34891099999999997</v>
      </c>
      <c r="AG163" s="66">
        <v>0.58868549999999997</v>
      </c>
      <c r="AH163" s="66">
        <v>0.55382399999999998</v>
      </c>
      <c r="AI163" s="66">
        <v>0.57413896666666653</v>
      </c>
      <c r="AJ163" s="66">
        <f t="shared" si="19"/>
        <v>0.53879595555555548</v>
      </c>
      <c r="AK163" s="66"/>
      <c r="AM163" s="2">
        <v>6.5830000000000002</v>
      </c>
      <c r="AN163" s="2">
        <v>0.73603122541666666</v>
      </c>
      <c r="AO163" s="2">
        <v>0.53879595555555548</v>
      </c>
      <c r="AP163" s="2">
        <v>1.5800000000000012</v>
      </c>
      <c r="AQ163" s="2">
        <v>1.5800000000000012</v>
      </c>
      <c r="AR163" s="2">
        <v>1.3660667230839563</v>
      </c>
    </row>
    <row r="164" spans="11:44" x14ac:dyDescent="0.25">
      <c r="K164" s="2">
        <f t="shared" si="20"/>
        <v>1.5900000000000012</v>
      </c>
      <c r="L164" s="82">
        <f t="shared" si="17"/>
        <v>151.71108927499998</v>
      </c>
      <c r="M164" s="66">
        <f t="shared" si="15"/>
        <v>0.37521019553360019</v>
      </c>
      <c r="N164" s="66">
        <f t="shared" si="18"/>
        <v>108.52433846296294</v>
      </c>
      <c r="O164" s="66">
        <f t="shared" si="16"/>
        <v>8.080358759859714E-2</v>
      </c>
      <c r="Q164" s="66">
        <v>0.60629396666666668</v>
      </c>
      <c r="R164" s="66">
        <v>1.1424992</v>
      </c>
      <c r="S164" s="66">
        <v>0.30308733333333332</v>
      </c>
      <c r="T164" s="66">
        <v>0.81638840000000001</v>
      </c>
      <c r="U164" s="66">
        <v>0.32194599999999995</v>
      </c>
      <c r="V164" s="66">
        <v>0.61990400000000001</v>
      </c>
      <c r="W164" s="66">
        <v>1.0565122433333336</v>
      </c>
      <c r="X164" s="66">
        <v>1.3126233266666667</v>
      </c>
      <c r="Y164" s="66">
        <f t="shared" si="21"/>
        <v>0.77240680875000012</v>
      </c>
      <c r="AA164" s="66">
        <v>0.53248535000000008</v>
      </c>
      <c r="AB164" s="66">
        <v>0.57412324999999997</v>
      </c>
      <c r="AC164" s="66">
        <v>0.53956853333333332</v>
      </c>
      <c r="AD164" s="66">
        <v>0.50452090000000005</v>
      </c>
      <c r="AE164" s="66">
        <v>0.54295559999999998</v>
      </c>
      <c r="AF164" s="66">
        <v>0.31612199999999996</v>
      </c>
      <c r="AG164" s="66">
        <v>0.58686950000000004</v>
      </c>
      <c r="AH164" s="66">
        <v>0.56210800000000005</v>
      </c>
      <c r="AI164" s="66">
        <v>0.50528563333333332</v>
      </c>
      <c r="AJ164" s="66">
        <f t="shared" si="19"/>
        <v>0.51822652962962967</v>
      </c>
      <c r="AK164" s="66"/>
      <c r="AM164" s="2">
        <v>6.593</v>
      </c>
      <c r="AN164" s="2">
        <v>0.77240680875000012</v>
      </c>
      <c r="AO164" s="2">
        <v>0.51822652962962967</v>
      </c>
      <c r="AP164" s="2">
        <v>1.5900000000000012</v>
      </c>
      <c r="AQ164" s="2">
        <v>1.5900000000000012</v>
      </c>
      <c r="AR164" s="2">
        <v>1.4904810243930007</v>
      </c>
    </row>
    <row r="165" spans="11:44" x14ac:dyDescent="0.25">
      <c r="K165" s="2">
        <f t="shared" si="20"/>
        <v>1.6000000000000012</v>
      </c>
      <c r="L165" s="82">
        <f t="shared" si="17"/>
        <v>152.50085241708331</v>
      </c>
      <c r="M165" s="66">
        <f t="shared" si="15"/>
        <v>0.40500839418280815</v>
      </c>
      <c r="N165" s="66">
        <f t="shared" si="18"/>
        <v>108.99312538148146</v>
      </c>
      <c r="O165" s="66">
        <f t="shared" si="16"/>
        <v>0.10981499531170934</v>
      </c>
      <c r="Q165" s="66">
        <v>0.44899030000000001</v>
      </c>
      <c r="R165" s="66">
        <v>1.2703191999999999</v>
      </c>
      <c r="S165" s="66">
        <v>0.23945266666666665</v>
      </c>
      <c r="T165" s="66">
        <v>0.8199864</v>
      </c>
      <c r="U165" s="66">
        <v>0.32340300000000005</v>
      </c>
      <c r="V165" s="66">
        <v>1.0547949999999999</v>
      </c>
      <c r="W165" s="66">
        <v>0.93823191000000006</v>
      </c>
      <c r="X165" s="66">
        <v>1.2229266599999999</v>
      </c>
      <c r="Y165" s="66">
        <f t="shared" si="21"/>
        <v>0.7897631420833332</v>
      </c>
      <c r="AA165" s="66">
        <v>0.45591735</v>
      </c>
      <c r="AB165" s="66">
        <v>0.65285175000000006</v>
      </c>
      <c r="AC165" s="66">
        <v>0.49871019999999999</v>
      </c>
      <c r="AD165" s="66">
        <v>0.4370559</v>
      </c>
      <c r="AE165" s="66">
        <v>0.60631760000000001</v>
      </c>
      <c r="AF165" s="66">
        <v>0.327625</v>
      </c>
      <c r="AG165" s="66">
        <v>0.37679550000000001</v>
      </c>
      <c r="AH165" s="66">
        <v>0.35943900000000001</v>
      </c>
      <c r="AI165" s="66">
        <v>0.50436996666666656</v>
      </c>
      <c r="AJ165" s="66">
        <f t="shared" si="19"/>
        <v>0.4687869185185185</v>
      </c>
      <c r="AK165" s="66"/>
      <c r="AM165" s="2">
        <v>6.6029</v>
      </c>
      <c r="AN165" s="2">
        <v>0.7897631420833332</v>
      </c>
      <c r="AO165" s="2">
        <v>0.4687869185185185</v>
      </c>
      <c r="AP165" s="2">
        <v>1.6000000000000012</v>
      </c>
      <c r="AQ165" s="2">
        <v>1.6000000000000012</v>
      </c>
      <c r="AR165" s="2">
        <v>1.6846953506705737</v>
      </c>
    </row>
    <row r="166" spans="11:44" x14ac:dyDescent="0.25">
      <c r="K166" s="2">
        <f t="shared" si="20"/>
        <v>1.6100000000000012</v>
      </c>
      <c r="L166" s="82">
        <f t="shared" si="17"/>
        <v>153.28645389249996</v>
      </c>
      <c r="M166" s="66">
        <f t="shared" si="15"/>
        <v>0.36485465610733719</v>
      </c>
      <c r="N166" s="66">
        <f t="shared" si="18"/>
        <v>109.5438515222222</v>
      </c>
      <c r="O166" s="66">
        <f t="shared" si="16"/>
        <v>0.14425586810222038</v>
      </c>
      <c r="Q166" s="66">
        <v>0.49504996666666667</v>
      </c>
      <c r="R166" s="66">
        <v>1.1624542</v>
      </c>
      <c r="S166" s="66">
        <v>0.41718733333333335</v>
      </c>
      <c r="T166" s="66">
        <v>0.80033939999999992</v>
      </c>
      <c r="U166" s="66">
        <v>0.27756000000000003</v>
      </c>
      <c r="V166" s="66">
        <v>0.89035400000000009</v>
      </c>
      <c r="W166" s="66">
        <v>0.92667357666666639</v>
      </c>
      <c r="X166" s="66">
        <v>1.3151933266666667</v>
      </c>
      <c r="Y166" s="66">
        <f t="shared" si="21"/>
        <v>0.78560147541666669</v>
      </c>
      <c r="AA166" s="66">
        <v>0.41989585000000001</v>
      </c>
      <c r="AB166" s="66">
        <v>0.71512324999999999</v>
      </c>
      <c r="AC166" s="66">
        <v>0.51297219999999999</v>
      </c>
      <c r="AD166" s="66">
        <v>0.50077589999999994</v>
      </c>
      <c r="AE166" s="66">
        <v>0.5532416</v>
      </c>
      <c r="AF166" s="66">
        <v>0.32012100000000004</v>
      </c>
      <c r="AG166" s="66">
        <v>0.6666304999999999</v>
      </c>
      <c r="AH166" s="66">
        <v>0.77166299999999988</v>
      </c>
      <c r="AI166" s="66">
        <v>0.49611196666666668</v>
      </c>
      <c r="AJ166" s="66">
        <f t="shared" si="19"/>
        <v>0.55072614074074067</v>
      </c>
      <c r="AK166" s="66"/>
      <c r="AM166" s="2">
        <v>6.6131000000000002</v>
      </c>
      <c r="AN166" s="2">
        <v>0.78560147541666669</v>
      </c>
      <c r="AO166" s="2">
        <v>0.55072614074074067</v>
      </c>
      <c r="AP166" s="2">
        <v>1.6100000000000012</v>
      </c>
      <c r="AQ166" s="2">
        <v>1.6100000000000012</v>
      </c>
      <c r="AR166" s="2">
        <v>1.4264829963582493</v>
      </c>
    </row>
    <row r="167" spans="11:44" x14ac:dyDescent="0.25">
      <c r="K167" s="2">
        <f t="shared" si="20"/>
        <v>1.6200000000000012</v>
      </c>
      <c r="L167" s="82">
        <f t="shared" si="17"/>
        <v>154.04905532624997</v>
      </c>
      <c r="M167" s="66">
        <f t="shared" si="15"/>
        <v>0.34502496308998715</v>
      </c>
      <c r="N167" s="66">
        <f t="shared" si="18"/>
        <v>110.07777229259257</v>
      </c>
      <c r="O167" s="66">
        <f t="shared" si="16"/>
        <v>0.11104551479521355</v>
      </c>
      <c r="Q167" s="66">
        <v>0.48188530000000013</v>
      </c>
      <c r="R167" s="66">
        <v>0.96600220000000003</v>
      </c>
      <c r="S167" s="66">
        <v>0.31925333333333333</v>
      </c>
      <c r="T167" s="66">
        <v>0.85270739999999989</v>
      </c>
      <c r="U167" s="66">
        <v>0.31036900000000001</v>
      </c>
      <c r="V167" s="66">
        <v>1.0087550000000001</v>
      </c>
      <c r="W167" s="66">
        <v>0.9382892433333333</v>
      </c>
      <c r="X167" s="66">
        <v>1.2235499933333334</v>
      </c>
      <c r="Y167" s="66">
        <f t="shared" si="21"/>
        <v>0.76260143375</v>
      </c>
      <c r="AA167" s="66">
        <v>0.44358484999999992</v>
      </c>
      <c r="AB167" s="66">
        <v>0.71338524999999997</v>
      </c>
      <c r="AC167" s="66">
        <v>0.50458853333333342</v>
      </c>
      <c r="AD167" s="66">
        <v>0.55695190000000006</v>
      </c>
      <c r="AE167" s="66">
        <v>0.57339260000000003</v>
      </c>
      <c r="AF167" s="66">
        <v>0.31523400000000001</v>
      </c>
      <c r="AG167" s="66">
        <v>0.59307549999999998</v>
      </c>
      <c r="AH167" s="66">
        <v>0.51182099999999997</v>
      </c>
      <c r="AI167" s="66">
        <v>0.59325329999999998</v>
      </c>
      <c r="AJ167" s="66">
        <f t="shared" si="19"/>
        <v>0.53392077037037033</v>
      </c>
      <c r="AK167" s="66"/>
      <c r="AM167" s="2">
        <v>6.6231999999999998</v>
      </c>
      <c r="AN167" s="2">
        <v>0.76260143375</v>
      </c>
      <c r="AO167" s="2">
        <v>0.53392077037037033</v>
      </c>
      <c r="AP167" s="2">
        <v>1.6200000000000012</v>
      </c>
      <c r="AQ167" s="2">
        <v>1.6200000000000012</v>
      </c>
      <c r="AR167" s="2">
        <v>1.4283044902355051</v>
      </c>
    </row>
    <row r="168" spans="11:44" x14ac:dyDescent="0.25">
      <c r="K168" s="2">
        <f t="shared" si="20"/>
        <v>1.6300000000000012</v>
      </c>
      <c r="L168" s="82">
        <f t="shared" si="17"/>
        <v>154.75467798916662</v>
      </c>
      <c r="M168" s="66">
        <f t="shared" si="15"/>
        <v>0.27495783506523924</v>
      </c>
      <c r="N168" s="66">
        <f t="shared" si="18"/>
        <v>110.57731239629628</v>
      </c>
      <c r="O168" s="66">
        <f t="shared" si="16"/>
        <v>0.10373186511475234</v>
      </c>
      <c r="Q168" s="66">
        <v>0.55018030000000007</v>
      </c>
      <c r="R168" s="66">
        <v>0.84668969999999999</v>
      </c>
      <c r="S168" s="66">
        <v>0.34228966666666671</v>
      </c>
      <c r="T168" s="66">
        <v>0.82012740000000006</v>
      </c>
      <c r="U168" s="66">
        <v>0.31683200000000006</v>
      </c>
      <c r="V168" s="66">
        <v>0.77384000000000008</v>
      </c>
      <c r="W168" s="66">
        <v>0.91438857666666662</v>
      </c>
      <c r="X168" s="66">
        <v>1.0806336599999999</v>
      </c>
      <c r="Y168" s="66">
        <f t="shared" si="21"/>
        <v>0.70562266291666664</v>
      </c>
      <c r="AA168" s="66">
        <v>0.46926535000000003</v>
      </c>
      <c r="AB168" s="66">
        <v>0.52474675000000004</v>
      </c>
      <c r="AC168" s="66">
        <v>0.51761853333333341</v>
      </c>
      <c r="AD168" s="66">
        <v>0.53903689999999993</v>
      </c>
      <c r="AE168" s="66">
        <v>0.55978360000000005</v>
      </c>
      <c r="AF168" s="66">
        <v>0.32231199999999999</v>
      </c>
      <c r="AG168" s="66">
        <v>0.65853850000000003</v>
      </c>
      <c r="AH168" s="66">
        <v>0.35778899999999997</v>
      </c>
      <c r="AI168" s="66">
        <v>0.54677029999999993</v>
      </c>
      <c r="AJ168" s="66">
        <f t="shared" si="19"/>
        <v>0.49954010370370383</v>
      </c>
      <c r="AK168" s="66"/>
      <c r="AM168" s="2">
        <v>6.6332000000000004</v>
      </c>
      <c r="AN168" s="2">
        <v>0.70562266291666664</v>
      </c>
      <c r="AO168" s="2">
        <v>0.49954010370370383</v>
      </c>
      <c r="AP168" s="2">
        <v>1.6300000000000012</v>
      </c>
      <c r="AQ168" s="2">
        <v>1.6300000000000012</v>
      </c>
      <c r="AR168" s="2">
        <v>1.4125445738690845</v>
      </c>
    </row>
    <row r="169" spans="11:44" x14ac:dyDescent="0.25">
      <c r="K169" s="2">
        <f t="shared" si="20"/>
        <v>1.6400000000000012</v>
      </c>
      <c r="L169" s="82">
        <f t="shared" si="17"/>
        <v>155.50567140208329</v>
      </c>
      <c r="M169" s="66">
        <f t="shared" si="15"/>
        <v>0.29570956673038401</v>
      </c>
      <c r="N169" s="66">
        <f t="shared" si="18"/>
        <v>111.09273768518517</v>
      </c>
      <c r="O169" s="66">
        <f t="shared" si="16"/>
        <v>9.6810004074543446E-2</v>
      </c>
      <c r="Q169" s="66">
        <v>0.44837396666666673</v>
      </c>
      <c r="R169" s="66">
        <v>1.0210407000000001</v>
      </c>
      <c r="S169" s="66">
        <v>0.44583133333333336</v>
      </c>
      <c r="T169" s="66">
        <v>0.85848139999999995</v>
      </c>
      <c r="U169" s="66">
        <v>0.34532200000000002</v>
      </c>
      <c r="V169" s="66">
        <v>0.87915399999999999</v>
      </c>
      <c r="W169" s="66">
        <v>0.87637224333333319</v>
      </c>
      <c r="X169" s="66">
        <v>1.1333716599999999</v>
      </c>
      <c r="Y169" s="66">
        <f t="shared" si="21"/>
        <v>0.75099341291666666</v>
      </c>
      <c r="AA169" s="66">
        <v>0.49220135000000004</v>
      </c>
      <c r="AB169" s="66">
        <v>0.60227174999999999</v>
      </c>
      <c r="AC169" s="66">
        <v>0.52197653333333338</v>
      </c>
      <c r="AD169" s="66">
        <v>0.48363590000000001</v>
      </c>
      <c r="AE169" s="66">
        <v>0.53194160000000001</v>
      </c>
      <c r="AF169" s="66">
        <v>0.32092900000000002</v>
      </c>
      <c r="AG169" s="66">
        <v>0.61803149999999996</v>
      </c>
      <c r="AH169" s="66">
        <v>0.62482799999999994</v>
      </c>
      <c r="AI169" s="66">
        <v>0.44301196666666665</v>
      </c>
      <c r="AJ169" s="66">
        <f t="shared" si="19"/>
        <v>0.51542528888888894</v>
      </c>
      <c r="AK169" s="66"/>
      <c r="AM169" s="2">
        <v>6.6430999999999996</v>
      </c>
      <c r="AN169" s="2">
        <v>0.75099341291666666</v>
      </c>
      <c r="AO169" s="2">
        <v>0.51542528888888894</v>
      </c>
      <c r="AP169" s="2">
        <v>1.6400000000000012</v>
      </c>
      <c r="AQ169" s="2">
        <v>1.6400000000000012</v>
      </c>
      <c r="AR169" s="2">
        <v>1.4570364107193807</v>
      </c>
    </row>
    <row r="170" spans="11:44" x14ac:dyDescent="0.25">
      <c r="K170" s="2">
        <f t="shared" si="20"/>
        <v>1.6500000000000012</v>
      </c>
      <c r="L170" s="82">
        <f t="shared" si="17"/>
        <v>156.26035125249996</v>
      </c>
      <c r="M170" s="66">
        <f t="shared" si="15"/>
        <v>0.30362834033792363</v>
      </c>
      <c r="N170" s="66">
        <f t="shared" si="18"/>
        <v>111.61618539999999</v>
      </c>
      <c r="O170" s="66">
        <f t="shared" si="16"/>
        <v>9.6990336032523369E-2</v>
      </c>
      <c r="Q170" s="66">
        <v>0.54004963333333322</v>
      </c>
      <c r="R170" s="66">
        <v>0.9624762</v>
      </c>
      <c r="S170" s="66">
        <v>0.37005399999999999</v>
      </c>
      <c r="T170" s="66">
        <v>0.83510240000000002</v>
      </c>
      <c r="U170" s="66">
        <v>0.33374100000000001</v>
      </c>
      <c r="V170" s="66">
        <v>1.0013749999999999</v>
      </c>
      <c r="W170" s="66">
        <v>0.8458539100000001</v>
      </c>
      <c r="X170" s="66">
        <v>1.1487866599999998</v>
      </c>
      <c r="Y170" s="66">
        <f t="shared" si="21"/>
        <v>0.75467985041666652</v>
      </c>
      <c r="AA170" s="66">
        <v>0.42962834999999999</v>
      </c>
      <c r="AB170" s="66">
        <v>0.65199125000000002</v>
      </c>
      <c r="AC170" s="66">
        <v>0.50625419999999999</v>
      </c>
      <c r="AD170" s="66">
        <v>0.50889289999999998</v>
      </c>
      <c r="AE170" s="66">
        <v>0.58273160000000002</v>
      </c>
      <c r="AF170" s="66">
        <v>0.33594999999999997</v>
      </c>
      <c r="AG170" s="66">
        <v>0.51829950000000002</v>
      </c>
      <c r="AH170" s="66">
        <v>0.62201200000000001</v>
      </c>
      <c r="AI170" s="66">
        <v>0.55526963333333323</v>
      </c>
      <c r="AJ170" s="66">
        <f t="shared" si="19"/>
        <v>0.52344771481481478</v>
      </c>
      <c r="AK170" s="66"/>
      <c r="AM170" s="2">
        <v>6.6528999999999998</v>
      </c>
      <c r="AN170" s="2">
        <v>0.75467985041666652</v>
      </c>
      <c r="AO170" s="2">
        <v>0.52344771481481478</v>
      </c>
      <c r="AP170" s="2">
        <v>1.6500000000000012</v>
      </c>
      <c r="AQ170" s="2">
        <v>1.6500000000000012</v>
      </c>
      <c r="AR170" s="2">
        <v>1.4417482951160785</v>
      </c>
    </row>
    <row r="171" spans="11:44" x14ac:dyDescent="0.25">
      <c r="K171" s="2">
        <f t="shared" si="20"/>
        <v>1.6600000000000013</v>
      </c>
      <c r="L171" s="82">
        <f t="shared" si="17"/>
        <v>156.97815779041662</v>
      </c>
      <c r="M171" s="66">
        <f t="shared" si="15"/>
        <v>0.28549692895034479</v>
      </c>
      <c r="N171" s="66">
        <f t="shared" si="18"/>
        <v>112.11152779999999</v>
      </c>
      <c r="O171" s="66">
        <f t="shared" si="16"/>
        <v>9.6839867269500404E-2</v>
      </c>
      <c r="Q171" s="66">
        <v>0.5482863</v>
      </c>
      <c r="R171" s="66">
        <v>0.95049269999999997</v>
      </c>
      <c r="S171" s="66">
        <v>0.37380999999999998</v>
      </c>
      <c r="T171" s="66">
        <v>0.78880839999999997</v>
      </c>
      <c r="U171" s="66">
        <v>0.27211200000000002</v>
      </c>
      <c r="V171" s="66">
        <v>0.85240199999999999</v>
      </c>
      <c r="W171" s="66">
        <v>0.90125691000000008</v>
      </c>
      <c r="X171" s="66">
        <v>1.0552839933333333</v>
      </c>
      <c r="Y171" s="66">
        <f t="shared" si="21"/>
        <v>0.7178065379166666</v>
      </c>
      <c r="AA171" s="66">
        <v>0.39489734999999998</v>
      </c>
      <c r="AB171" s="66">
        <v>0.63155974999999998</v>
      </c>
      <c r="AC171" s="66">
        <v>0.55403820000000004</v>
      </c>
      <c r="AD171" s="66">
        <v>0.57208890000000001</v>
      </c>
      <c r="AE171" s="66">
        <v>0.57194159999999994</v>
      </c>
      <c r="AF171" s="66">
        <v>0.33235300000000001</v>
      </c>
      <c r="AG171" s="66">
        <v>0.50208750000000002</v>
      </c>
      <c r="AH171" s="66">
        <v>0.43589899999999998</v>
      </c>
      <c r="AI171" s="66">
        <v>0.46321629999999997</v>
      </c>
      <c r="AJ171" s="66">
        <f t="shared" si="19"/>
        <v>0.49534239999999991</v>
      </c>
      <c r="AK171" s="66"/>
      <c r="AM171" s="2">
        <v>6.6628999999999996</v>
      </c>
      <c r="AN171" s="2">
        <v>0.7178065379166666</v>
      </c>
      <c r="AO171" s="2">
        <v>0.49534239999999991</v>
      </c>
      <c r="AP171" s="2">
        <v>1.6600000000000013</v>
      </c>
      <c r="AQ171" s="2">
        <v>1.6600000000000013</v>
      </c>
      <c r="AR171" s="2">
        <v>1.4491118424682941</v>
      </c>
    </row>
    <row r="172" spans="11:44" x14ac:dyDescent="0.25">
      <c r="K172" s="2">
        <f t="shared" si="20"/>
        <v>1.6700000000000013</v>
      </c>
      <c r="L172" s="82">
        <f t="shared" si="17"/>
        <v>157.73478393249994</v>
      </c>
      <c r="M172" s="66">
        <f t="shared" si="15"/>
        <v>0.33553331770717587</v>
      </c>
      <c r="N172" s="66">
        <f t="shared" si="18"/>
        <v>112.65045853333332</v>
      </c>
      <c r="O172" s="66">
        <f t="shared" si="16"/>
        <v>0.14848360173746891</v>
      </c>
      <c r="Q172" s="66">
        <v>0.53474163333333335</v>
      </c>
      <c r="R172" s="66">
        <v>1.1695991999999999</v>
      </c>
      <c r="S172" s="66">
        <v>0.34241599999999994</v>
      </c>
      <c r="T172" s="66">
        <v>0.8191643999999999</v>
      </c>
      <c r="U172" s="66">
        <v>0.34611900000000001</v>
      </c>
      <c r="V172" s="66">
        <v>0.77073700000000001</v>
      </c>
      <c r="W172" s="66">
        <v>0.84938857666666656</v>
      </c>
      <c r="X172" s="66">
        <v>1.2208433266666665</v>
      </c>
      <c r="Y172" s="66">
        <f t="shared" si="21"/>
        <v>0.75662614208333323</v>
      </c>
      <c r="AA172" s="66">
        <v>0.46140585000000001</v>
      </c>
      <c r="AB172" s="66">
        <v>0.73752525000000002</v>
      </c>
      <c r="AC172" s="66">
        <v>0.53015253333333334</v>
      </c>
      <c r="AD172" s="66">
        <v>0.58291490000000001</v>
      </c>
      <c r="AE172" s="66">
        <v>0.54128660000000006</v>
      </c>
      <c r="AF172" s="66">
        <v>0.33158200000000004</v>
      </c>
      <c r="AG172" s="66">
        <v>0.78688849999999999</v>
      </c>
      <c r="AH172" s="66">
        <v>0.39142000000000005</v>
      </c>
      <c r="AI172" s="66">
        <v>0.48720096666666668</v>
      </c>
      <c r="AJ172" s="66">
        <f t="shared" si="19"/>
        <v>0.5389307333333333</v>
      </c>
      <c r="AK172" s="66"/>
      <c r="AM172" s="2">
        <v>6.6729000000000003</v>
      </c>
      <c r="AN172" s="2">
        <v>0.75662614208333323</v>
      </c>
      <c r="AO172" s="2">
        <v>0.5389307333333333</v>
      </c>
      <c r="AP172" s="2">
        <v>1.6700000000000013</v>
      </c>
      <c r="AQ172" s="2">
        <v>1.6700000000000013</v>
      </c>
      <c r="AR172" s="2">
        <v>1.4039394959042972</v>
      </c>
    </row>
    <row r="173" spans="11:44" x14ac:dyDescent="0.25">
      <c r="K173" s="2">
        <f t="shared" si="20"/>
        <v>1.6800000000000013</v>
      </c>
      <c r="L173" s="82">
        <f t="shared" si="17"/>
        <v>158.46906249124993</v>
      </c>
      <c r="M173" s="66">
        <f t="shared" si="15"/>
        <v>0.29383897386394464</v>
      </c>
      <c r="N173" s="66">
        <f t="shared" si="18"/>
        <v>113.16401887777776</v>
      </c>
      <c r="O173" s="66">
        <f t="shared" si="16"/>
        <v>0.12001754442156377</v>
      </c>
      <c r="Q173" s="66">
        <v>0.55288496666666664</v>
      </c>
      <c r="R173" s="66">
        <v>0.96845420000000004</v>
      </c>
      <c r="S173" s="66">
        <v>0.37063100000000004</v>
      </c>
      <c r="T173" s="66">
        <v>0.8311904</v>
      </c>
      <c r="U173" s="66">
        <v>0.31677900000000003</v>
      </c>
      <c r="V173" s="66">
        <v>0.78943300000000005</v>
      </c>
      <c r="W173" s="66">
        <v>0.89671391</v>
      </c>
      <c r="X173" s="66">
        <v>1.1481419933333334</v>
      </c>
      <c r="Y173" s="66">
        <f t="shared" si="21"/>
        <v>0.73427855875000003</v>
      </c>
      <c r="AA173" s="66">
        <v>0.39489535000000003</v>
      </c>
      <c r="AB173" s="66">
        <v>0.69617424999999999</v>
      </c>
      <c r="AC173" s="66">
        <v>0.52508986666666668</v>
      </c>
      <c r="AD173" s="66">
        <v>0.49586089999999994</v>
      </c>
      <c r="AE173" s="66">
        <v>0.5564616</v>
      </c>
      <c r="AF173" s="66">
        <v>0.30868899999999999</v>
      </c>
      <c r="AG173" s="66">
        <v>0.65104649999999997</v>
      </c>
      <c r="AH173" s="66">
        <v>0.45169800000000004</v>
      </c>
      <c r="AI173" s="66">
        <v>0.54212763333333336</v>
      </c>
      <c r="AJ173" s="66">
        <f t="shared" si="19"/>
        <v>0.51356034444444443</v>
      </c>
      <c r="AK173" s="66"/>
      <c r="AM173" s="2">
        <v>6.6829999999999998</v>
      </c>
      <c r="AN173" s="2">
        <v>0.73427855875000003</v>
      </c>
      <c r="AO173" s="2">
        <v>0.51356034444444443</v>
      </c>
      <c r="AP173" s="2">
        <v>1.6800000000000013</v>
      </c>
      <c r="AQ173" s="2">
        <v>1.6800000000000013</v>
      </c>
      <c r="AR173" s="2">
        <v>1.4297804857661325</v>
      </c>
    </row>
    <row r="174" spans="11:44" x14ac:dyDescent="0.25">
      <c r="K174" s="2">
        <f t="shared" si="20"/>
        <v>1.6900000000000013</v>
      </c>
      <c r="L174" s="82">
        <f t="shared" si="17"/>
        <v>159.17403417499992</v>
      </c>
      <c r="M174" s="66">
        <f t="shared" si="15"/>
        <v>0.31202750474338059</v>
      </c>
      <c r="N174" s="66">
        <f t="shared" si="18"/>
        <v>113.72887647777776</v>
      </c>
      <c r="O174" s="66">
        <f t="shared" si="16"/>
        <v>0.12935530645079152</v>
      </c>
      <c r="Q174" s="66">
        <v>0.46547996666666663</v>
      </c>
      <c r="R174" s="66">
        <v>1.0539892000000002</v>
      </c>
      <c r="S174" s="66">
        <v>0.36302299999999998</v>
      </c>
      <c r="T174" s="66">
        <v>0.65136839999999996</v>
      </c>
      <c r="U174" s="66">
        <v>0.29901600000000006</v>
      </c>
      <c r="V174" s="66">
        <v>0.84491700000000014</v>
      </c>
      <c r="W174" s="66">
        <v>0.8296632433333333</v>
      </c>
      <c r="X174" s="66">
        <v>1.1323166599999999</v>
      </c>
      <c r="Y174" s="66">
        <f t="shared" si="21"/>
        <v>0.70497168374999997</v>
      </c>
      <c r="AA174" s="66">
        <v>0.52380284999999993</v>
      </c>
      <c r="AB174" s="66">
        <v>0.7105102499999999</v>
      </c>
      <c r="AC174" s="66">
        <v>0.59380053333333327</v>
      </c>
      <c r="AD174" s="66">
        <v>0.42529189999999994</v>
      </c>
      <c r="AE174" s="66">
        <v>0.5701446</v>
      </c>
      <c r="AF174" s="66">
        <v>0.31434099999999998</v>
      </c>
      <c r="AG174" s="66">
        <v>0.63049949999999999</v>
      </c>
      <c r="AH174" s="66">
        <v>0.71389779999999992</v>
      </c>
      <c r="AI174" s="66">
        <v>0.6014299666666667</v>
      </c>
      <c r="AJ174" s="66">
        <f t="shared" si="19"/>
        <v>0.56485759999999985</v>
      </c>
      <c r="AK174" s="66"/>
      <c r="AM174" s="2">
        <v>6.6931000000000003</v>
      </c>
      <c r="AN174" s="2">
        <v>0.70497168374999997</v>
      </c>
      <c r="AO174" s="2">
        <v>0.56485759999999985</v>
      </c>
      <c r="AP174" s="2">
        <v>1.6900000000000013</v>
      </c>
      <c r="AQ174" s="2">
        <v>1.6900000000000013</v>
      </c>
      <c r="AR174" s="2">
        <v>1.2480520466574234</v>
      </c>
    </row>
    <row r="175" spans="11:44" x14ac:dyDescent="0.25">
      <c r="K175" s="2">
        <f t="shared" si="20"/>
        <v>1.7000000000000013</v>
      </c>
      <c r="L175" s="82">
        <f t="shared" si="17"/>
        <v>159.93110231708326</v>
      </c>
      <c r="M175" s="66">
        <f t="shared" si="15"/>
        <v>0.3556632424731917</v>
      </c>
      <c r="N175" s="66">
        <f t="shared" si="18"/>
        <v>114.21019008148146</v>
      </c>
      <c r="O175" s="66">
        <f t="shared" si="16"/>
        <v>0.10326513450242598</v>
      </c>
      <c r="Q175" s="66">
        <v>0.46730663333333333</v>
      </c>
      <c r="R175" s="66">
        <v>1.2756692000000001</v>
      </c>
      <c r="S175" s="66">
        <v>0.42098233333333329</v>
      </c>
      <c r="T175" s="66">
        <v>0.77604740000000005</v>
      </c>
      <c r="U175" s="66">
        <v>0.318911</v>
      </c>
      <c r="V175" s="66">
        <v>0.72016899999999995</v>
      </c>
      <c r="W175" s="66">
        <v>0.85536957666666669</v>
      </c>
      <c r="X175" s="66">
        <v>1.2220899933333333</v>
      </c>
      <c r="Y175" s="66">
        <f t="shared" si="21"/>
        <v>0.75706814208333328</v>
      </c>
      <c r="AA175" s="66">
        <v>0.41136035000000004</v>
      </c>
      <c r="AB175" s="66">
        <v>0.60643425000000006</v>
      </c>
      <c r="AC175" s="66">
        <v>0.53153253333333328</v>
      </c>
      <c r="AD175" s="66">
        <v>0.51541689999999996</v>
      </c>
      <c r="AE175" s="66">
        <v>0.55966860000000007</v>
      </c>
      <c r="AF175" s="66">
        <v>0.32685800000000004</v>
      </c>
      <c r="AG175" s="66">
        <v>0.58437450000000002</v>
      </c>
      <c r="AH175" s="66">
        <v>0.34061900000000001</v>
      </c>
      <c r="AI175" s="66">
        <v>0.45555829999999997</v>
      </c>
      <c r="AJ175" s="66">
        <f t="shared" si="19"/>
        <v>0.48131360370370374</v>
      </c>
      <c r="AK175" s="66"/>
      <c r="AM175" s="2">
        <v>6.7030000000000003</v>
      </c>
      <c r="AN175" s="2">
        <v>0.75706814208333328</v>
      </c>
      <c r="AO175" s="2">
        <v>0.48131360370370374</v>
      </c>
      <c r="AP175" s="2">
        <v>1.7000000000000013</v>
      </c>
      <c r="AQ175" s="2">
        <v>1.7000000000000013</v>
      </c>
      <c r="AR175" s="2">
        <v>1.5729207241551058</v>
      </c>
    </row>
    <row r="176" spans="11:44" x14ac:dyDescent="0.25">
      <c r="K176" s="2">
        <f t="shared" si="20"/>
        <v>1.7100000000000013</v>
      </c>
      <c r="L176" s="82">
        <f t="shared" si="17"/>
        <v>160.65993837583326</v>
      </c>
      <c r="M176" s="66">
        <f t="shared" si="15"/>
        <v>0.30116126623347589</v>
      </c>
      <c r="N176" s="66">
        <f t="shared" si="18"/>
        <v>114.70215366666665</v>
      </c>
      <c r="O176" s="66">
        <f t="shared" si="16"/>
        <v>8.861237590415226E-2</v>
      </c>
      <c r="Q176" s="66">
        <v>0.45668230000000004</v>
      </c>
      <c r="R176" s="66">
        <v>1.1149471999999998</v>
      </c>
      <c r="S176" s="66">
        <v>0.41811466666666669</v>
      </c>
      <c r="T176" s="66">
        <v>0.78944939999999997</v>
      </c>
      <c r="U176" s="66">
        <v>0.30049800000000004</v>
      </c>
      <c r="V176" s="66">
        <v>0.824963</v>
      </c>
      <c r="W176" s="66">
        <v>0.89548824333333332</v>
      </c>
      <c r="X176" s="66">
        <v>1.03054566</v>
      </c>
      <c r="Y176" s="66">
        <f t="shared" si="21"/>
        <v>0.72883605875000002</v>
      </c>
      <c r="AA176" s="66">
        <v>0.45836435000000003</v>
      </c>
      <c r="AB176" s="66">
        <v>0.58159975000000008</v>
      </c>
      <c r="AC176" s="66">
        <v>0.59481786666666669</v>
      </c>
      <c r="AD176" s="66">
        <v>0.47141489999999991</v>
      </c>
      <c r="AE176" s="66">
        <v>0.57887460000000002</v>
      </c>
      <c r="AF176" s="66">
        <v>0.30777500000000002</v>
      </c>
      <c r="AG176" s="66">
        <v>0.49457849999999998</v>
      </c>
      <c r="AH176" s="66">
        <v>0.459812</v>
      </c>
      <c r="AI176" s="66">
        <v>0.4804352999999999</v>
      </c>
      <c r="AJ176" s="66">
        <f t="shared" si="19"/>
        <v>0.49196358518518518</v>
      </c>
      <c r="AK176" s="66"/>
      <c r="AM176" s="2">
        <v>6.7127999999999997</v>
      </c>
      <c r="AN176" s="2">
        <v>0.72883605875000002</v>
      </c>
      <c r="AO176" s="2">
        <v>0.49196358518518518</v>
      </c>
      <c r="AP176" s="2">
        <v>1.7100000000000013</v>
      </c>
      <c r="AQ176" s="2">
        <v>1.7100000000000013</v>
      </c>
      <c r="AR176" s="2">
        <v>1.4814837534685645</v>
      </c>
    </row>
    <row r="177" spans="11:44" x14ac:dyDescent="0.25">
      <c r="K177" s="2">
        <f t="shared" si="20"/>
        <v>1.7200000000000013</v>
      </c>
      <c r="L177" s="82">
        <f t="shared" si="17"/>
        <v>161.3539633929166</v>
      </c>
      <c r="M177" s="66">
        <f t="shared" si="15"/>
        <v>0.29077171792249407</v>
      </c>
      <c r="N177" s="66">
        <f t="shared" si="18"/>
        <v>115.21912893703701</v>
      </c>
      <c r="O177" s="66">
        <f t="shared" si="16"/>
        <v>0.12231889260739717</v>
      </c>
      <c r="Q177" s="66">
        <v>0.50242463333333343</v>
      </c>
      <c r="R177" s="66">
        <v>1.0355121999999999</v>
      </c>
      <c r="S177" s="66">
        <v>0.30307233333333328</v>
      </c>
      <c r="T177" s="66">
        <v>0.7997244</v>
      </c>
      <c r="U177" s="66">
        <v>0.33106700000000006</v>
      </c>
      <c r="V177" s="66">
        <v>0.67288000000000003</v>
      </c>
      <c r="W177" s="66">
        <v>0.89298624333333332</v>
      </c>
      <c r="X177" s="66">
        <v>1.0145333266666665</v>
      </c>
      <c r="Y177" s="66">
        <f t="shared" si="21"/>
        <v>0.69402501708333331</v>
      </c>
      <c r="AA177" s="66">
        <v>0.40999184999999999</v>
      </c>
      <c r="AB177" s="66">
        <v>0.70877575000000004</v>
      </c>
      <c r="AC177" s="66">
        <v>0.57590886666666674</v>
      </c>
      <c r="AD177" s="66">
        <v>0.46113389999999993</v>
      </c>
      <c r="AE177" s="66">
        <v>0.56196360000000001</v>
      </c>
      <c r="AF177" s="66">
        <v>0.32106399999999996</v>
      </c>
      <c r="AG177" s="66">
        <v>0.66218549999999998</v>
      </c>
      <c r="AH177" s="66">
        <v>0.47496500000000003</v>
      </c>
      <c r="AI177" s="66">
        <v>0.4767889666666667</v>
      </c>
      <c r="AJ177" s="66">
        <f t="shared" si="19"/>
        <v>0.51697527037037039</v>
      </c>
      <c r="AK177" s="66"/>
      <c r="AM177" s="2">
        <v>6.7229999999999999</v>
      </c>
      <c r="AN177" s="2">
        <v>0.69402501708333331</v>
      </c>
      <c r="AO177" s="2">
        <v>0.51697527037037039</v>
      </c>
      <c r="AP177" s="2">
        <v>1.7200000000000013</v>
      </c>
      <c r="AQ177" s="2">
        <v>1.7200000000000013</v>
      </c>
      <c r="AR177" s="2">
        <v>1.3424723712337754</v>
      </c>
    </row>
    <row r="178" spans="11:44" x14ac:dyDescent="0.25">
      <c r="K178" s="2">
        <f t="shared" si="20"/>
        <v>1.7300000000000013</v>
      </c>
      <c r="L178" s="82">
        <f t="shared" si="17"/>
        <v>162.1141333891666</v>
      </c>
      <c r="M178" s="66">
        <f t="shared" si="15"/>
        <v>0.32525144439057802</v>
      </c>
      <c r="N178" s="66">
        <f t="shared" si="18"/>
        <v>115.72737205925924</v>
      </c>
      <c r="O178" s="66">
        <f t="shared" si="16"/>
        <v>9.6590893516346657E-2</v>
      </c>
      <c r="Q178" s="66">
        <v>0.58007396666666655</v>
      </c>
      <c r="R178" s="66">
        <v>0.97091769999999988</v>
      </c>
      <c r="S178" s="66">
        <v>0.36173833333333333</v>
      </c>
      <c r="T178" s="66">
        <v>0.75111139999999998</v>
      </c>
      <c r="U178" s="66">
        <v>0.33371700000000004</v>
      </c>
      <c r="V178" s="66">
        <v>0.90472400000000008</v>
      </c>
      <c r="W178" s="66">
        <v>0.8832442433333334</v>
      </c>
      <c r="X178" s="66">
        <v>1.2958333266666664</v>
      </c>
      <c r="Y178" s="66">
        <f t="shared" si="21"/>
        <v>0.76016999624999992</v>
      </c>
      <c r="AA178" s="66">
        <v>0.52048484999999989</v>
      </c>
      <c r="AB178" s="66">
        <v>0.63611774999999993</v>
      </c>
      <c r="AC178" s="66">
        <v>0.53707386666666668</v>
      </c>
      <c r="AD178" s="66">
        <v>0.45692889999999997</v>
      </c>
      <c r="AE178" s="66">
        <v>0.5505236</v>
      </c>
      <c r="AF178" s="66">
        <v>0.31638899999999998</v>
      </c>
      <c r="AG178" s="66">
        <v>0.61179849999999991</v>
      </c>
      <c r="AH178" s="66">
        <v>0.5097759999999999</v>
      </c>
      <c r="AI178" s="66">
        <v>0.43509563333333334</v>
      </c>
      <c r="AJ178" s="66">
        <f t="shared" si="19"/>
        <v>0.50824312222222212</v>
      </c>
      <c r="AK178" s="66"/>
      <c r="AM178" s="2">
        <v>6.7331000000000003</v>
      </c>
      <c r="AN178" s="2">
        <v>0.76016999624999992</v>
      </c>
      <c r="AO178" s="2">
        <v>0.50824312222222212</v>
      </c>
      <c r="AP178" s="2">
        <v>1.7300000000000013</v>
      </c>
      <c r="AQ178" s="2">
        <v>1.7300000000000013</v>
      </c>
      <c r="AR178" s="2">
        <v>1.4956818164626857</v>
      </c>
    </row>
    <row r="179" spans="11:44" x14ac:dyDescent="0.25">
      <c r="K179" s="2">
        <f t="shared" si="20"/>
        <v>1.7400000000000013</v>
      </c>
      <c r="L179" s="82">
        <f t="shared" si="17"/>
        <v>162.82852373958326</v>
      </c>
      <c r="M179" s="66">
        <f t="shared" si="15"/>
        <v>0.30522972281205341</v>
      </c>
      <c r="N179" s="66">
        <f t="shared" si="18"/>
        <v>116.22503158888887</v>
      </c>
      <c r="O179" s="66">
        <f t="shared" si="16"/>
        <v>0.12172074401913061</v>
      </c>
      <c r="Q179" s="66">
        <v>0.55716730000000014</v>
      </c>
      <c r="R179" s="66">
        <v>1.0625891999999999</v>
      </c>
      <c r="S179" s="66">
        <v>0.33522066666666672</v>
      </c>
      <c r="T179" s="66">
        <v>0.74534440000000002</v>
      </c>
      <c r="U179" s="66">
        <v>0.31803100000000001</v>
      </c>
      <c r="V179" s="66">
        <v>0.70527200000000001</v>
      </c>
      <c r="W179" s="66">
        <v>0.84416157666666669</v>
      </c>
      <c r="X179" s="66">
        <v>1.1473366599999999</v>
      </c>
      <c r="Y179" s="66">
        <f t="shared" si="21"/>
        <v>0.71439035041666665</v>
      </c>
      <c r="AA179" s="66">
        <v>0.59229535000000011</v>
      </c>
      <c r="AB179" s="66">
        <v>0.70012125000000003</v>
      </c>
      <c r="AC179" s="66">
        <v>0.5232245333333333</v>
      </c>
      <c r="AD179" s="66">
        <v>0.42646089999999998</v>
      </c>
      <c r="AE179" s="66">
        <v>0.57079760000000002</v>
      </c>
      <c r="AF179" s="66">
        <v>0.310533</v>
      </c>
      <c r="AG179" s="66">
        <v>0.53699749999999991</v>
      </c>
      <c r="AH179" s="66">
        <v>0.357709</v>
      </c>
      <c r="AI179" s="66">
        <v>0.46079663333333332</v>
      </c>
      <c r="AJ179" s="66">
        <f t="shared" si="19"/>
        <v>0.49765952962962967</v>
      </c>
      <c r="AK179" s="66"/>
      <c r="AM179" s="2">
        <v>6.7430000000000003</v>
      </c>
      <c r="AN179" s="2">
        <v>0.71439035041666665</v>
      </c>
      <c r="AO179" s="2">
        <v>0.49765952962962967</v>
      </c>
      <c r="AP179" s="2">
        <v>1.7400000000000013</v>
      </c>
      <c r="AQ179" s="2">
        <v>1.7400000000000013</v>
      </c>
      <c r="AR179" s="2">
        <v>1.435500192166185</v>
      </c>
    </row>
    <row r="180" spans="11:44" x14ac:dyDescent="0.25">
      <c r="K180" s="2">
        <f t="shared" si="20"/>
        <v>1.7500000000000013</v>
      </c>
      <c r="L180" s="82">
        <f t="shared" si="17"/>
        <v>163.5893120066666</v>
      </c>
      <c r="M180" s="66">
        <f t="shared" si="15"/>
        <v>0.37507934810242793</v>
      </c>
      <c r="N180" s="66">
        <f t="shared" si="18"/>
        <v>116.72920944074072</v>
      </c>
      <c r="O180" s="66">
        <f t="shared" si="16"/>
        <v>0.11349386110369099</v>
      </c>
      <c r="Q180" s="66">
        <v>0.51660196666666669</v>
      </c>
      <c r="R180" s="66">
        <v>1.1066692</v>
      </c>
      <c r="S180" s="66">
        <v>0.31479566666666664</v>
      </c>
      <c r="T180" s="66">
        <v>0.76294240000000002</v>
      </c>
      <c r="U180" s="66">
        <v>0.30130400000000002</v>
      </c>
      <c r="V180" s="66">
        <v>0.83866800000000008</v>
      </c>
      <c r="W180" s="66">
        <v>0.87015491</v>
      </c>
      <c r="X180" s="66">
        <v>1.3751699933333332</v>
      </c>
      <c r="Y180" s="66">
        <f t="shared" si="21"/>
        <v>0.76078826708333336</v>
      </c>
      <c r="AA180" s="66">
        <v>0.50603534999999999</v>
      </c>
      <c r="AB180" s="66">
        <v>0.72099124999999997</v>
      </c>
      <c r="AC180" s="66">
        <v>0.51691120000000013</v>
      </c>
      <c r="AD180" s="66">
        <v>0.53172189999999997</v>
      </c>
      <c r="AE180" s="66">
        <v>0.53255260000000004</v>
      </c>
      <c r="AF180" s="66">
        <v>0.31576399999999999</v>
      </c>
      <c r="AG180" s="66">
        <v>0.44845749999999995</v>
      </c>
      <c r="AH180" s="66">
        <v>0.39664090000000007</v>
      </c>
      <c r="AI180" s="66">
        <v>0.56852596666666666</v>
      </c>
      <c r="AJ180" s="66">
        <f t="shared" si="19"/>
        <v>0.50417785185185193</v>
      </c>
      <c r="AK180" s="66"/>
      <c r="AM180" s="2">
        <v>6.7530000000000001</v>
      </c>
      <c r="AN180" s="2">
        <v>0.76078826708333336</v>
      </c>
      <c r="AO180" s="2">
        <v>0.50417785185185193</v>
      </c>
      <c r="AP180" s="2">
        <v>1.7500000000000013</v>
      </c>
      <c r="AQ180" s="2">
        <v>1.7500000000000013</v>
      </c>
      <c r="AR180" s="2">
        <v>1.5089680442902202</v>
      </c>
    </row>
    <row r="181" spans="11:44" x14ac:dyDescent="0.25">
      <c r="K181" s="2">
        <f t="shared" si="20"/>
        <v>1.7600000000000013</v>
      </c>
      <c r="L181" s="82">
        <f t="shared" si="17"/>
        <v>164.2915109404166</v>
      </c>
      <c r="M181" s="66">
        <f t="shared" si="15"/>
        <v>0.32347829368233105</v>
      </c>
      <c r="N181" s="66">
        <f t="shared" si="18"/>
        <v>117.2674421148148</v>
      </c>
      <c r="O181" s="66">
        <f t="shared" si="16"/>
        <v>0.11813597741740445</v>
      </c>
      <c r="Q181" s="66">
        <v>0.51423563333333344</v>
      </c>
      <c r="R181" s="66">
        <v>0.9954172</v>
      </c>
      <c r="S181" s="66">
        <v>0.25023366666666663</v>
      </c>
      <c r="T181" s="66">
        <v>0.69532340000000004</v>
      </c>
      <c r="U181" s="66">
        <v>0.28421000000000002</v>
      </c>
      <c r="V181" s="66">
        <v>0.81374600000000008</v>
      </c>
      <c r="W181" s="66">
        <v>1.0016789099999999</v>
      </c>
      <c r="X181" s="66">
        <v>1.0627466600000002</v>
      </c>
      <c r="Y181" s="66">
        <f t="shared" si="21"/>
        <v>0.70219893375000009</v>
      </c>
      <c r="AA181" s="66">
        <v>0.46047935000000007</v>
      </c>
      <c r="AB181" s="66">
        <v>0.60444025000000001</v>
      </c>
      <c r="AC181" s="66">
        <v>0.53520153333333342</v>
      </c>
      <c r="AD181" s="66">
        <v>0.51605889999999999</v>
      </c>
      <c r="AE181" s="66">
        <v>0.57733660000000009</v>
      </c>
      <c r="AF181" s="66">
        <v>0.31454399999999999</v>
      </c>
      <c r="AG181" s="66">
        <v>0.75890649999999993</v>
      </c>
      <c r="AH181" s="66">
        <v>0.52346230000000005</v>
      </c>
      <c r="AI181" s="66">
        <v>0.55366463333333338</v>
      </c>
      <c r="AJ181" s="66">
        <f t="shared" si="19"/>
        <v>0.53823267407407416</v>
      </c>
      <c r="AK181" s="66"/>
      <c r="AM181" s="2">
        <v>6.7629999999999999</v>
      </c>
      <c r="AN181" s="2">
        <v>0.70219893375000009</v>
      </c>
      <c r="AO181" s="2">
        <v>0.53823267407407416</v>
      </c>
      <c r="AP181" s="2">
        <v>1.7600000000000013</v>
      </c>
      <c r="AQ181" s="2">
        <v>1.7600000000000013</v>
      </c>
      <c r="AR181" s="2">
        <v>1.3046382495414244</v>
      </c>
    </row>
    <row r="182" spans="11:44" x14ac:dyDescent="0.25">
      <c r="K182" s="2">
        <f t="shared" si="20"/>
        <v>1.7700000000000014</v>
      </c>
      <c r="L182" s="82">
        <f t="shared" si="17"/>
        <v>164.99594401999994</v>
      </c>
      <c r="M182" s="66">
        <f t="shared" si="15"/>
        <v>0.35896784715454982</v>
      </c>
      <c r="N182" s="66">
        <f t="shared" si="18"/>
        <v>117.78404628518517</v>
      </c>
      <c r="O182" s="66">
        <f t="shared" si="16"/>
        <v>0.10132600206386939</v>
      </c>
      <c r="Q182" s="66">
        <v>0.47408163333333336</v>
      </c>
      <c r="R182" s="66">
        <v>1.0194346999999999</v>
      </c>
      <c r="S182" s="66">
        <v>0.254774</v>
      </c>
      <c r="T182" s="66">
        <v>0.72571140000000001</v>
      </c>
      <c r="U182" s="66">
        <v>0.28108200000000005</v>
      </c>
      <c r="V182" s="66">
        <v>0.66537900000000005</v>
      </c>
      <c r="W182" s="66">
        <v>0.96363857666666675</v>
      </c>
      <c r="X182" s="66">
        <v>1.2513633266666666</v>
      </c>
      <c r="Y182" s="66">
        <f t="shared" si="21"/>
        <v>0.70443307958333334</v>
      </c>
      <c r="AA182" s="66">
        <v>0.46833435000000001</v>
      </c>
      <c r="AB182" s="66">
        <v>0.58059875000000005</v>
      </c>
      <c r="AC182" s="66">
        <v>0.5897692000000001</v>
      </c>
      <c r="AD182" s="66">
        <v>0.52032990000000001</v>
      </c>
      <c r="AE182" s="66">
        <v>0.5476356</v>
      </c>
      <c r="AF182" s="66">
        <v>0.34693800000000002</v>
      </c>
      <c r="AG182" s="66">
        <v>0.6417195</v>
      </c>
      <c r="AH182" s="66">
        <v>0.37262460000000003</v>
      </c>
      <c r="AI182" s="66">
        <v>0.58148763333333331</v>
      </c>
      <c r="AJ182" s="66">
        <f t="shared" si="19"/>
        <v>0.51660417037037043</v>
      </c>
      <c r="AK182" s="66"/>
      <c r="AM182" s="2">
        <v>6.7727000000000004</v>
      </c>
      <c r="AN182" s="2">
        <v>0.70443307958333334</v>
      </c>
      <c r="AO182" s="2">
        <v>0.51660417037037043</v>
      </c>
      <c r="AP182" s="2">
        <v>1.7700000000000014</v>
      </c>
      <c r="AQ182" s="2">
        <v>1.7700000000000014</v>
      </c>
      <c r="AR182" s="2">
        <v>1.3635838035885428</v>
      </c>
    </row>
    <row r="183" spans="11:44" x14ac:dyDescent="0.25">
      <c r="K183" s="2">
        <f t="shared" si="20"/>
        <v>1.7800000000000014</v>
      </c>
      <c r="L183" s="82">
        <f t="shared" si="17"/>
        <v>165.71259805791661</v>
      </c>
      <c r="M183" s="66">
        <f t="shared" si="15"/>
        <v>0.30217587485080516</v>
      </c>
      <c r="N183" s="66">
        <f t="shared" si="18"/>
        <v>118.28241335185183</v>
      </c>
      <c r="O183" s="66">
        <f t="shared" si="16"/>
        <v>0.10252022165373635</v>
      </c>
      <c r="Q183" s="66">
        <v>0.45059863333333339</v>
      </c>
      <c r="R183" s="66">
        <v>0.88149869999999997</v>
      </c>
      <c r="S183" s="66">
        <v>0.36970066666666668</v>
      </c>
      <c r="T183" s="66">
        <v>0.7741304</v>
      </c>
      <c r="U183" s="66">
        <v>0.28655000000000003</v>
      </c>
      <c r="V183" s="66">
        <v>0.99069499999999999</v>
      </c>
      <c r="W183" s="66">
        <v>0.92687790999999986</v>
      </c>
      <c r="X183" s="66">
        <v>1.0531809933333334</v>
      </c>
      <c r="Y183" s="66">
        <f t="shared" si="21"/>
        <v>0.7166540379166666</v>
      </c>
      <c r="AA183" s="66">
        <v>0.49551785000000009</v>
      </c>
      <c r="AB183" s="66">
        <v>0.69192125000000004</v>
      </c>
      <c r="AC183" s="66">
        <v>0.51955053333333334</v>
      </c>
      <c r="AD183" s="66">
        <v>0.52260790000000001</v>
      </c>
      <c r="AE183" s="66">
        <v>0.55333560000000004</v>
      </c>
      <c r="AF183" s="66">
        <v>0.33311099999999999</v>
      </c>
      <c r="AG183" s="66">
        <v>0.53761349999999997</v>
      </c>
      <c r="AH183" s="66">
        <v>0.40961700000000006</v>
      </c>
      <c r="AI183" s="66">
        <v>0.42202896666666667</v>
      </c>
      <c r="AJ183" s="66">
        <f t="shared" si="19"/>
        <v>0.49836706666666675</v>
      </c>
      <c r="AK183" s="66"/>
      <c r="AM183" s="2">
        <v>6.7827999999999999</v>
      </c>
      <c r="AN183" s="2">
        <v>0.7166540379166666</v>
      </c>
      <c r="AO183" s="2">
        <v>0.49836706666666675</v>
      </c>
      <c r="AP183" s="2">
        <v>1.7800000000000014</v>
      </c>
      <c r="AQ183" s="2">
        <v>1.7800000000000014</v>
      </c>
      <c r="AR183" s="2">
        <v>1.4380044064910118</v>
      </c>
    </row>
    <row r="184" spans="11:44" x14ac:dyDescent="0.25">
      <c r="K184" s="2">
        <f t="shared" si="20"/>
        <v>1.7900000000000014</v>
      </c>
      <c r="L184" s="82">
        <f t="shared" si="17"/>
        <v>166.46726107499995</v>
      </c>
      <c r="M184" s="66">
        <f t="shared" si="15"/>
        <v>0.31622738188451344</v>
      </c>
      <c r="N184" s="66">
        <f t="shared" si="18"/>
        <v>118.79076417777776</v>
      </c>
      <c r="O184" s="66">
        <f t="shared" si="16"/>
        <v>9.6455105750692299E-2</v>
      </c>
      <c r="Q184" s="66">
        <v>0.48727796666666673</v>
      </c>
      <c r="R184" s="66">
        <v>1.0321821999999998</v>
      </c>
      <c r="S184" s="66">
        <v>0.43158866666666668</v>
      </c>
      <c r="T184" s="66">
        <v>0.85753840000000003</v>
      </c>
      <c r="U184" s="66">
        <v>0.30387500000000006</v>
      </c>
      <c r="V184" s="66">
        <v>0.80626500000000001</v>
      </c>
      <c r="W184" s="66">
        <v>0.90918790999999999</v>
      </c>
      <c r="X184" s="66">
        <v>1.2093889933333333</v>
      </c>
      <c r="Y184" s="66">
        <f t="shared" si="21"/>
        <v>0.75466301708333339</v>
      </c>
      <c r="AA184" s="66">
        <v>0.49439535000000001</v>
      </c>
      <c r="AB184" s="66">
        <v>0.56404924999999995</v>
      </c>
      <c r="AC184" s="66">
        <v>0.52895986666666672</v>
      </c>
      <c r="AD184" s="66">
        <v>0.49898690000000001</v>
      </c>
      <c r="AE184" s="66">
        <v>0.55925960000000008</v>
      </c>
      <c r="AF184" s="66">
        <v>0.31093999999999994</v>
      </c>
      <c r="AG184" s="66">
        <v>0.48523650000000002</v>
      </c>
      <c r="AH184" s="66">
        <v>0.670879</v>
      </c>
      <c r="AI184" s="66">
        <v>0.46245096666666663</v>
      </c>
      <c r="AJ184" s="66">
        <f t="shared" si="19"/>
        <v>0.50835082592592584</v>
      </c>
      <c r="AK184" s="66"/>
      <c r="AM184" s="2">
        <v>6.7929000000000004</v>
      </c>
      <c r="AN184" s="2">
        <v>0.75466301708333339</v>
      </c>
      <c r="AO184" s="2">
        <v>0.50835082592592584</v>
      </c>
      <c r="AP184" s="2">
        <v>1.7900000000000014</v>
      </c>
      <c r="AQ184" s="2">
        <v>1.7900000000000014</v>
      </c>
      <c r="AR184" s="2">
        <v>1.4845318992228782</v>
      </c>
    </row>
    <row r="185" spans="11:44" x14ac:dyDescent="0.25">
      <c r="K185" s="2">
        <f t="shared" si="20"/>
        <v>1.8000000000000014</v>
      </c>
      <c r="L185" s="82">
        <f t="shared" si="17"/>
        <v>167.20107648791662</v>
      </c>
      <c r="M185" s="66">
        <f t="shared" si="15"/>
        <v>0.31734426383763026</v>
      </c>
      <c r="N185" s="66">
        <f t="shared" si="18"/>
        <v>119.31563335555553</v>
      </c>
      <c r="O185" s="66">
        <f t="shared" si="16"/>
        <v>0.15057238715413174</v>
      </c>
      <c r="Q185" s="66">
        <v>0.47275929999999999</v>
      </c>
      <c r="R185" s="66">
        <v>0.9942107</v>
      </c>
      <c r="S185" s="66">
        <v>0.37171633333333337</v>
      </c>
      <c r="T185" s="66">
        <v>0.79769640000000008</v>
      </c>
      <c r="U185" s="66">
        <v>0.31008100000000005</v>
      </c>
      <c r="V185" s="66">
        <v>0.79500500000000007</v>
      </c>
      <c r="W185" s="66">
        <v>0.93850457666666676</v>
      </c>
      <c r="X185" s="66">
        <v>1.1905499933333332</v>
      </c>
      <c r="Y185" s="66">
        <f t="shared" si="21"/>
        <v>0.73381541291666674</v>
      </c>
      <c r="AA185" s="66">
        <v>0.41678384999999996</v>
      </c>
      <c r="AB185" s="66">
        <v>0.86398025000000001</v>
      </c>
      <c r="AC185" s="66">
        <v>0.52992819999999996</v>
      </c>
      <c r="AD185" s="66">
        <v>0.45918389999999998</v>
      </c>
      <c r="AE185" s="66">
        <v>0.57941960000000003</v>
      </c>
      <c r="AF185" s="66">
        <v>0.31554399999999994</v>
      </c>
      <c r="AG185" s="66">
        <v>0.55071250000000005</v>
      </c>
      <c r="AH185" s="66">
        <v>0.53604899999999989</v>
      </c>
      <c r="AI185" s="66">
        <v>0.47222129999999995</v>
      </c>
      <c r="AJ185" s="66">
        <f t="shared" si="19"/>
        <v>0.52486917777777775</v>
      </c>
      <c r="AK185" s="66"/>
      <c r="AM185" s="2">
        <v>6.8029000000000002</v>
      </c>
      <c r="AN185" s="2">
        <v>0.73381541291666674</v>
      </c>
      <c r="AO185" s="2">
        <v>0.52486917777777775</v>
      </c>
      <c r="AP185" s="2">
        <v>1.8000000000000014</v>
      </c>
      <c r="AQ185" s="2">
        <v>1.8000000000000014</v>
      </c>
      <c r="AR185" s="2">
        <v>1.3980920274715654</v>
      </c>
    </row>
    <row r="186" spans="11:44" x14ac:dyDescent="0.25">
      <c r="K186" s="2">
        <f t="shared" si="20"/>
        <v>1.8100000000000014</v>
      </c>
      <c r="L186" s="82">
        <f t="shared" si="17"/>
        <v>167.9616454633333</v>
      </c>
      <c r="M186" s="66">
        <f t="shared" si="15"/>
        <v>0.34530380060603166</v>
      </c>
      <c r="N186" s="66">
        <f t="shared" si="18"/>
        <v>119.82828849629628</v>
      </c>
      <c r="O186" s="66">
        <f t="shared" si="16"/>
        <v>0.11871422082484544</v>
      </c>
      <c r="Q186" s="66">
        <v>0.54956430000000001</v>
      </c>
      <c r="R186" s="66">
        <v>1.2163891999999998</v>
      </c>
      <c r="S186" s="66">
        <v>0.31276566666666672</v>
      </c>
      <c r="T186" s="66">
        <v>0.71121639999999997</v>
      </c>
      <c r="U186" s="66">
        <v>0.35997399999999996</v>
      </c>
      <c r="V186" s="66">
        <v>0.82498000000000005</v>
      </c>
      <c r="W186" s="66">
        <v>0.91064557666666657</v>
      </c>
      <c r="X186" s="66">
        <v>1.1990166600000001</v>
      </c>
      <c r="Y186" s="66">
        <f t="shared" si="21"/>
        <v>0.76056897541666668</v>
      </c>
      <c r="AA186" s="66">
        <v>0.42015385000000005</v>
      </c>
      <c r="AB186" s="66">
        <v>0.69949525000000001</v>
      </c>
      <c r="AC186" s="66">
        <v>0.5216982</v>
      </c>
      <c r="AD186" s="66">
        <v>0.46587590000000001</v>
      </c>
      <c r="AE186" s="66">
        <v>0.55290660000000003</v>
      </c>
      <c r="AF186" s="66">
        <v>0.32436599999999993</v>
      </c>
      <c r="AG186" s="66">
        <v>0.67538049999999994</v>
      </c>
      <c r="AH186" s="66">
        <v>0.45562000000000002</v>
      </c>
      <c r="AI186" s="66">
        <v>0.49839996666666669</v>
      </c>
      <c r="AJ186" s="66">
        <f t="shared" si="19"/>
        <v>0.5126551407407407</v>
      </c>
      <c r="AK186" s="66"/>
      <c r="AM186" s="2">
        <v>6.8129</v>
      </c>
      <c r="AN186" s="2">
        <v>0.76056897541666668</v>
      </c>
      <c r="AO186" s="2">
        <v>0.5126551407407407</v>
      </c>
      <c r="AP186" s="2">
        <v>1.8100000000000014</v>
      </c>
      <c r="AQ186" s="2">
        <v>1.8100000000000014</v>
      </c>
      <c r="AR186" s="2">
        <v>1.4835879229021536</v>
      </c>
    </row>
    <row r="187" spans="11:44" x14ac:dyDescent="0.25">
      <c r="K187" s="2">
        <f t="shared" si="20"/>
        <v>1.8200000000000014</v>
      </c>
      <c r="L187" s="82">
        <f t="shared" si="17"/>
        <v>168.76064964708328</v>
      </c>
      <c r="M187" s="66">
        <f t="shared" si="15"/>
        <v>0.34398389264052337</v>
      </c>
      <c r="N187" s="66">
        <f t="shared" si="18"/>
        <v>120.34775017407406</v>
      </c>
      <c r="O187" s="66">
        <f t="shared" si="16"/>
        <v>0.10545337137006416</v>
      </c>
      <c r="Q187" s="66">
        <v>0.49889396666666669</v>
      </c>
      <c r="R187" s="66">
        <v>1.0983741999999999</v>
      </c>
      <c r="S187" s="66">
        <v>0.38021700000000003</v>
      </c>
      <c r="T187" s="66">
        <v>0.8804403999999999</v>
      </c>
      <c r="U187" s="66">
        <v>0.311718</v>
      </c>
      <c r="V187" s="66">
        <v>1.071785</v>
      </c>
      <c r="W187" s="66">
        <v>1.0434225766666667</v>
      </c>
      <c r="X187" s="66">
        <v>1.1071823266666667</v>
      </c>
      <c r="Y187" s="66">
        <f t="shared" si="21"/>
        <v>0.79900418375000004</v>
      </c>
      <c r="AA187" s="66">
        <v>0.46135085000000003</v>
      </c>
      <c r="AB187" s="66">
        <v>0.54294675000000003</v>
      </c>
      <c r="AC187" s="66">
        <v>0.56657219999999997</v>
      </c>
      <c r="AD187" s="66">
        <v>0.51450489999999993</v>
      </c>
      <c r="AE187" s="66">
        <v>0.56464760000000003</v>
      </c>
      <c r="AF187" s="66">
        <v>0.31118900000000005</v>
      </c>
      <c r="AG187" s="66">
        <v>0.68597449999999993</v>
      </c>
      <c r="AH187" s="66">
        <v>0.58321299999999998</v>
      </c>
      <c r="AI187" s="66">
        <v>0.4447563000000001</v>
      </c>
      <c r="AJ187" s="66">
        <f t="shared" si="19"/>
        <v>0.51946167777777774</v>
      </c>
      <c r="AK187" s="66"/>
      <c r="AM187" s="2">
        <v>6.8228999999999997</v>
      </c>
      <c r="AN187" s="2">
        <v>0.79900418375000004</v>
      </c>
      <c r="AO187" s="2">
        <v>0.51946167777777774</v>
      </c>
      <c r="AP187" s="2">
        <v>1.8200000000000014</v>
      </c>
      <c r="AQ187" s="2">
        <v>1.8200000000000014</v>
      </c>
      <c r="AR187" s="2">
        <v>1.5381388424418263</v>
      </c>
    </row>
    <row r="188" spans="11:44" x14ac:dyDescent="0.25">
      <c r="K188" s="2">
        <f t="shared" si="20"/>
        <v>1.8300000000000014</v>
      </c>
      <c r="L188" s="82">
        <f t="shared" si="17"/>
        <v>169.4930404558333</v>
      </c>
      <c r="M188" s="66">
        <f t="shared" si="15"/>
        <v>0.31969558050446201</v>
      </c>
      <c r="N188" s="66">
        <f t="shared" si="18"/>
        <v>120.81810868518518</v>
      </c>
      <c r="O188" s="66">
        <f t="shared" si="16"/>
        <v>8.3151672672355167E-2</v>
      </c>
      <c r="Q188" s="66">
        <v>0.51329730000000007</v>
      </c>
      <c r="R188" s="66">
        <v>0.96910919999999989</v>
      </c>
      <c r="S188" s="66">
        <v>0.32528433333333334</v>
      </c>
      <c r="T188" s="66">
        <v>0.78695139999999997</v>
      </c>
      <c r="U188" s="66">
        <v>0.30070400000000003</v>
      </c>
      <c r="V188" s="66">
        <v>0.88406600000000002</v>
      </c>
      <c r="W188" s="66">
        <v>0.89110091000000002</v>
      </c>
      <c r="X188" s="66">
        <v>1.1886133266666667</v>
      </c>
      <c r="Y188" s="66">
        <f t="shared" si="21"/>
        <v>0.73239080875000018</v>
      </c>
      <c r="AA188" s="66">
        <v>0.43398885000000004</v>
      </c>
      <c r="AB188" s="66">
        <v>0.55874524999999997</v>
      </c>
      <c r="AC188" s="66">
        <v>0.50583520000000004</v>
      </c>
      <c r="AD188" s="66">
        <v>0.51426890000000003</v>
      </c>
      <c r="AE188" s="66">
        <v>0.59759960000000001</v>
      </c>
      <c r="AF188" s="66">
        <v>0.32243700000000003</v>
      </c>
      <c r="AG188" s="66">
        <v>0.42354849999999999</v>
      </c>
      <c r="AH188" s="66">
        <v>0.45693800000000001</v>
      </c>
      <c r="AI188" s="66">
        <v>0.4198653</v>
      </c>
      <c r="AJ188" s="66">
        <f t="shared" si="19"/>
        <v>0.4703585111111111</v>
      </c>
      <c r="AK188" s="66"/>
      <c r="AM188" s="2">
        <v>6.8331</v>
      </c>
      <c r="AN188" s="2">
        <v>0.73239080875000018</v>
      </c>
      <c r="AO188" s="2">
        <v>0.4703585111111111</v>
      </c>
      <c r="AP188" s="2">
        <v>1.8300000000000014</v>
      </c>
      <c r="AQ188" s="2">
        <v>1.8300000000000014</v>
      </c>
      <c r="AR188" s="2">
        <v>1.5570905839885825</v>
      </c>
    </row>
    <row r="189" spans="11:44" x14ac:dyDescent="0.25">
      <c r="K189" s="2">
        <f t="shared" si="20"/>
        <v>1.8400000000000014</v>
      </c>
      <c r="L189" s="82">
        <f t="shared" si="17"/>
        <v>170.22918355624995</v>
      </c>
      <c r="M189" s="66">
        <f t="shared" si="15"/>
        <v>0.33227114909866073</v>
      </c>
      <c r="N189" s="66">
        <f t="shared" si="18"/>
        <v>121.33280905555554</v>
      </c>
      <c r="O189" s="66">
        <f t="shared" si="16"/>
        <v>0.112776965661759</v>
      </c>
      <c r="Q189" s="66">
        <v>0.55710930000000003</v>
      </c>
      <c r="R189" s="66">
        <v>0.83321820000000002</v>
      </c>
      <c r="S189" s="66">
        <v>0.38918700000000001</v>
      </c>
      <c r="T189" s="66">
        <v>0.77663439999999995</v>
      </c>
      <c r="U189" s="66">
        <v>0.29684500000000003</v>
      </c>
      <c r="V189" s="66">
        <v>0.78508699999999998</v>
      </c>
      <c r="W189" s="66">
        <v>0.89025724333333334</v>
      </c>
      <c r="X189" s="66">
        <v>1.3608066599999999</v>
      </c>
      <c r="Y189" s="66">
        <f t="shared" si="21"/>
        <v>0.73614310041666664</v>
      </c>
      <c r="AA189" s="66">
        <v>0.40163634999999992</v>
      </c>
      <c r="AB189" s="66">
        <v>0.70116524999999996</v>
      </c>
      <c r="AC189" s="66">
        <v>0.56151753333333332</v>
      </c>
      <c r="AD189" s="66">
        <v>0.54394189999999998</v>
      </c>
      <c r="AE189" s="66">
        <v>0.56351759999999995</v>
      </c>
      <c r="AF189" s="66">
        <v>0.314861</v>
      </c>
      <c r="AG189" s="66">
        <v>0.56129849999999992</v>
      </c>
      <c r="AH189" s="66">
        <v>0.54531090000000004</v>
      </c>
      <c r="AI189" s="66">
        <v>0.43905430000000001</v>
      </c>
      <c r="AJ189" s="66">
        <f t="shared" si="19"/>
        <v>0.51470037037037031</v>
      </c>
      <c r="AK189" s="66"/>
      <c r="AM189" s="2">
        <v>6.843</v>
      </c>
      <c r="AN189" s="2">
        <v>0.73614310041666664</v>
      </c>
      <c r="AO189" s="2">
        <v>0.51470037037037031</v>
      </c>
      <c r="AP189" s="2">
        <v>1.8400000000000014</v>
      </c>
      <c r="AQ189" s="2">
        <v>1.8400000000000014</v>
      </c>
      <c r="AR189" s="2">
        <v>1.4302361972013924</v>
      </c>
    </row>
    <row r="190" spans="11:44" x14ac:dyDescent="0.25">
      <c r="K190" s="2">
        <f t="shared" si="20"/>
        <v>1.8500000000000014</v>
      </c>
      <c r="L190" s="82">
        <f t="shared" si="17"/>
        <v>170.94681469833327</v>
      </c>
      <c r="M190" s="66">
        <f t="shared" si="15"/>
        <v>0.32132467077432209</v>
      </c>
      <c r="N190" s="66">
        <f t="shared" si="18"/>
        <v>121.88549038888888</v>
      </c>
      <c r="O190" s="66">
        <f t="shared" si="16"/>
        <v>0.13452491466061531</v>
      </c>
      <c r="Q190" s="66">
        <v>0.4370929666666668</v>
      </c>
      <c r="R190" s="66">
        <v>1.1679392000000002</v>
      </c>
      <c r="S190" s="66">
        <v>0.34586533333333336</v>
      </c>
      <c r="T190" s="66">
        <v>0.77385739999999992</v>
      </c>
      <c r="U190" s="66">
        <v>0.30153400000000002</v>
      </c>
      <c r="V190" s="66">
        <v>0.87355700000000003</v>
      </c>
      <c r="W190" s="66">
        <v>0.82046957666666676</v>
      </c>
      <c r="X190" s="66">
        <v>1.0207336600000001</v>
      </c>
      <c r="Y190" s="66">
        <f t="shared" si="21"/>
        <v>0.71763114208333345</v>
      </c>
      <c r="AA190" s="66">
        <v>0.44370435000000003</v>
      </c>
      <c r="AB190" s="66">
        <v>0.78954825000000006</v>
      </c>
      <c r="AC190" s="66">
        <v>0.49917986666666669</v>
      </c>
      <c r="AD190" s="66">
        <v>0.5769768999999999</v>
      </c>
      <c r="AE190" s="66">
        <v>0.57952360000000003</v>
      </c>
      <c r="AF190" s="66">
        <v>0.33535999999999999</v>
      </c>
      <c r="AG190" s="66">
        <v>0.70524350000000002</v>
      </c>
      <c r="AH190" s="66">
        <v>0.5106698999999999</v>
      </c>
      <c r="AI190" s="66">
        <v>0.5339256333333332</v>
      </c>
      <c r="AJ190" s="66">
        <f t="shared" si="19"/>
        <v>0.55268133333333336</v>
      </c>
      <c r="AK190" s="66"/>
      <c r="AM190" s="2">
        <v>6.8531000000000004</v>
      </c>
      <c r="AN190" s="2">
        <v>0.71763114208333345</v>
      </c>
      <c r="AO190" s="2">
        <v>0.55268133333333336</v>
      </c>
      <c r="AP190" s="2">
        <v>1.8500000000000014</v>
      </c>
      <c r="AQ190" s="2">
        <v>1.8500000000000014</v>
      </c>
      <c r="AR190" s="2">
        <v>1.2984537359985624</v>
      </c>
    </row>
    <row r="191" spans="11:44" x14ac:dyDescent="0.25">
      <c r="K191" s="2">
        <f t="shared" si="20"/>
        <v>1.8600000000000014</v>
      </c>
      <c r="L191" s="82">
        <f t="shared" si="17"/>
        <v>171.65017746541659</v>
      </c>
      <c r="M191" s="66">
        <f t="shared" si="15"/>
        <v>0.30118383358034662</v>
      </c>
      <c r="N191" s="66">
        <f t="shared" si="18"/>
        <v>122.41053014074073</v>
      </c>
      <c r="O191" s="66">
        <f t="shared" si="16"/>
        <v>0.11106946685764152</v>
      </c>
      <c r="Q191" s="66">
        <v>0.45795829999999998</v>
      </c>
      <c r="R191" s="66">
        <v>1.0028652</v>
      </c>
      <c r="S191" s="66">
        <v>0.36742600000000003</v>
      </c>
      <c r="T191" s="66">
        <v>0.69267440000000002</v>
      </c>
      <c r="U191" s="66">
        <v>0.28686200000000001</v>
      </c>
      <c r="V191" s="66">
        <v>0.806253</v>
      </c>
      <c r="W191" s="66">
        <v>0.95991091000000017</v>
      </c>
      <c r="X191" s="66">
        <v>1.0529523266666667</v>
      </c>
      <c r="Y191" s="66">
        <f t="shared" si="21"/>
        <v>0.70336276708333334</v>
      </c>
      <c r="AA191" s="66">
        <v>0.46565234999999999</v>
      </c>
      <c r="AB191" s="66">
        <v>0.69837925000000001</v>
      </c>
      <c r="AC191" s="66">
        <v>0.5385298666666668</v>
      </c>
      <c r="AD191" s="66">
        <v>0.51844789999999996</v>
      </c>
      <c r="AE191" s="66">
        <v>0.60411960000000009</v>
      </c>
      <c r="AF191" s="66">
        <v>0.31617600000000001</v>
      </c>
      <c r="AG191" s="66">
        <v>0.45035449999999999</v>
      </c>
      <c r="AH191" s="66">
        <v>0.62135099999999999</v>
      </c>
      <c r="AI191" s="66">
        <v>0.51234730000000006</v>
      </c>
      <c r="AJ191" s="66">
        <f t="shared" si="19"/>
        <v>0.52503975185185192</v>
      </c>
      <c r="AK191" s="66"/>
      <c r="AM191" s="2">
        <v>6.8628999999999998</v>
      </c>
      <c r="AN191" s="2">
        <v>0.70336276708333334</v>
      </c>
      <c r="AO191" s="2">
        <v>0.52503975185185192</v>
      </c>
      <c r="AP191" s="2">
        <v>1.8600000000000014</v>
      </c>
      <c r="AQ191" s="2">
        <v>1.8600000000000014</v>
      </c>
      <c r="AR191" s="2">
        <v>1.3396371695714919</v>
      </c>
    </row>
    <row r="192" spans="11:44" x14ac:dyDescent="0.25">
      <c r="K192" s="2">
        <f t="shared" si="20"/>
        <v>1.8700000000000014</v>
      </c>
      <c r="L192" s="82">
        <f t="shared" si="17"/>
        <v>172.38425260749992</v>
      </c>
      <c r="M192" s="66">
        <f t="shared" si="15"/>
        <v>0.34749783414472712</v>
      </c>
      <c r="N192" s="66">
        <f t="shared" si="18"/>
        <v>122.91649467037035</v>
      </c>
      <c r="O192" s="66">
        <f t="shared" si="16"/>
        <v>0.13326778900597189</v>
      </c>
      <c r="Q192" s="66">
        <v>0.45342330000000003</v>
      </c>
      <c r="R192" s="66">
        <v>1.0512062</v>
      </c>
      <c r="S192" s="66">
        <v>0.32181599999999999</v>
      </c>
      <c r="T192" s="66">
        <v>0.8233684</v>
      </c>
      <c r="U192" s="66">
        <v>0.27735700000000002</v>
      </c>
      <c r="V192" s="66">
        <v>0.78939099999999995</v>
      </c>
      <c r="W192" s="66">
        <v>0.93700924333333335</v>
      </c>
      <c r="X192" s="66">
        <v>1.2190299933333333</v>
      </c>
      <c r="Y192" s="66">
        <f t="shared" si="21"/>
        <v>0.73407514208333335</v>
      </c>
      <c r="AA192" s="66">
        <v>0.46133935000000004</v>
      </c>
      <c r="AB192" s="66">
        <v>0.80071725000000005</v>
      </c>
      <c r="AC192" s="66">
        <v>0.56020920000000007</v>
      </c>
      <c r="AD192" s="66">
        <v>0.53116589999999997</v>
      </c>
      <c r="AE192" s="66">
        <v>0.51749560000000006</v>
      </c>
      <c r="AF192" s="66">
        <v>0.29897099999999999</v>
      </c>
      <c r="AG192" s="66">
        <v>0.45721049999999996</v>
      </c>
      <c r="AH192" s="66">
        <v>0.44546600000000003</v>
      </c>
      <c r="AI192" s="66">
        <v>0.48110596666666661</v>
      </c>
      <c r="AJ192" s="66">
        <f t="shared" si="19"/>
        <v>0.50596452962962957</v>
      </c>
      <c r="AK192" s="66"/>
      <c r="AM192" s="2">
        <v>6.8730000000000002</v>
      </c>
      <c r="AN192" s="2">
        <v>0.73407514208333335</v>
      </c>
      <c r="AO192" s="2">
        <v>0.50596452962962957</v>
      </c>
      <c r="AP192" s="2">
        <v>1.8700000000000014</v>
      </c>
      <c r="AQ192" s="2">
        <v>1.8700000000000014</v>
      </c>
      <c r="AR192" s="2">
        <v>1.4508430909587333</v>
      </c>
    </row>
    <row r="193" spans="11:44" x14ac:dyDescent="0.25">
      <c r="K193" s="2">
        <f t="shared" si="20"/>
        <v>1.8800000000000014</v>
      </c>
      <c r="L193" s="82">
        <f t="shared" si="17"/>
        <v>173.06194289541659</v>
      </c>
      <c r="M193" s="66">
        <f t="shared" si="15"/>
        <v>0.31655422459762644</v>
      </c>
      <c r="N193" s="66">
        <f t="shared" si="18"/>
        <v>123.45743757037036</v>
      </c>
      <c r="O193" s="66">
        <f t="shared" si="16"/>
        <v>0.11083780927962152</v>
      </c>
      <c r="Q193" s="66">
        <v>0.45591396666666667</v>
      </c>
      <c r="R193" s="66">
        <v>0.81402470000000005</v>
      </c>
      <c r="S193" s="66">
        <v>0.27308666666666664</v>
      </c>
      <c r="T193" s="66">
        <v>0.7282014</v>
      </c>
      <c r="U193" s="66">
        <v>0.29481200000000007</v>
      </c>
      <c r="V193" s="66">
        <v>0.76950300000000005</v>
      </c>
      <c r="W193" s="66">
        <v>0.89215057666666664</v>
      </c>
      <c r="X193" s="66">
        <v>1.1938299933333334</v>
      </c>
      <c r="Y193" s="66">
        <f t="shared" si="21"/>
        <v>0.67769028791666663</v>
      </c>
      <c r="AA193" s="66">
        <v>0.49151685000000001</v>
      </c>
      <c r="AB193" s="66">
        <v>0.63435174999999999</v>
      </c>
      <c r="AC193" s="66">
        <v>0.52274419999999999</v>
      </c>
      <c r="AD193" s="66">
        <v>0.50178590000000001</v>
      </c>
      <c r="AE193" s="66">
        <v>0.56922360000000005</v>
      </c>
      <c r="AF193" s="66">
        <v>0.32575100000000007</v>
      </c>
      <c r="AG193" s="66">
        <v>0.72829049999999995</v>
      </c>
      <c r="AH193" s="66">
        <v>0.58586499999999997</v>
      </c>
      <c r="AI193" s="66">
        <v>0.50895729999999995</v>
      </c>
      <c r="AJ193" s="66">
        <f t="shared" si="19"/>
        <v>0.54094289999999989</v>
      </c>
      <c r="AK193" s="66"/>
      <c r="AM193" s="2">
        <v>6.8830999999999998</v>
      </c>
      <c r="AN193" s="2">
        <v>0.67769028791666663</v>
      </c>
      <c r="AO193" s="2">
        <v>0.54094289999999989</v>
      </c>
      <c r="AP193" s="2">
        <v>1.8800000000000014</v>
      </c>
      <c r="AQ193" s="2">
        <v>1.8800000000000014</v>
      </c>
      <c r="AR193" s="2">
        <v>1.252794496270617</v>
      </c>
    </row>
    <row r="194" spans="11:44" x14ac:dyDescent="0.25">
      <c r="K194" s="2">
        <f t="shared" si="20"/>
        <v>1.8900000000000015</v>
      </c>
      <c r="L194" s="82">
        <f t="shared" si="17"/>
        <v>173.75563043333327</v>
      </c>
      <c r="M194" s="66">
        <f t="shared" si="15"/>
        <v>0.28985578740523316</v>
      </c>
      <c r="N194" s="66">
        <f t="shared" si="18"/>
        <v>123.98514384074073</v>
      </c>
      <c r="O194" s="66">
        <f t="shared" si="16"/>
        <v>0.10037350025881756</v>
      </c>
      <c r="Q194" s="66">
        <v>0.51812996666666666</v>
      </c>
      <c r="R194" s="66">
        <v>0.96518769999999998</v>
      </c>
      <c r="S194" s="66">
        <v>0.26773966666666665</v>
      </c>
      <c r="T194" s="66">
        <v>0.78725339999999999</v>
      </c>
      <c r="U194" s="66">
        <v>0.33495800000000003</v>
      </c>
      <c r="V194" s="66">
        <v>0.75204000000000004</v>
      </c>
      <c r="W194" s="66">
        <v>0.8693115766666667</v>
      </c>
      <c r="X194" s="66">
        <v>1.0548799933333335</v>
      </c>
      <c r="Y194" s="66">
        <f t="shared" si="21"/>
        <v>0.69368753791666671</v>
      </c>
      <c r="AA194" s="66">
        <v>0.47685835000000004</v>
      </c>
      <c r="AB194" s="66">
        <v>0.64810424999999994</v>
      </c>
      <c r="AC194" s="66">
        <v>0.53858953333333337</v>
      </c>
      <c r="AD194" s="66">
        <v>0.53405390000000008</v>
      </c>
      <c r="AE194" s="66">
        <v>0.55885059999999998</v>
      </c>
      <c r="AF194" s="66">
        <v>0.32031200000000004</v>
      </c>
      <c r="AG194" s="66">
        <v>0.65291449999999995</v>
      </c>
      <c r="AH194" s="66">
        <v>0.470717</v>
      </c>
      <c r="AI194" s="66">
        <v>0.54895630000000006</v>
      </c>
      <c r="AJ194" s="66">
        <f t="shared" si="19"/>
        <v>0.52770627037037032</v>
      </c>
      <c r="AK194" s="66"/>
      <c r="AM194" s="2">
        <v>6.8930999999999996</v>
      </c>
      <c r="AN194" s="2">
        <v>0.69368753791666671</v>
      </c>
      <c r="AO194" s="2">
        <v>0.52770627037037032</v>
      </c>
      <c r="AP194" s="2">
        <v>1.8900000000000015</v>
      </c>
      <c r="AQ194" s="2">
        <v>1.8900000000000015</v>
      </c>
      <c r="AR194" s="2">
        <v>1.3145334381374747</v>
      </c>
    </row>
    <row r="195" spans="11:44" x14ac:dyDescent="0.25">
      <c r="K195" s="2">
        <f t="shared" si="20"/>
        <v>1.9000000000000015</v>
      </c>
      <c r="L195" s="82">
        <f t="shared" si="17"/>
        <v>174.48184774208326</v>
      </c>
      <c r="M195" s="66">
        <f t="shared" si="15"/>
        <v>0.32798524266627627</v>
      </c>
      <c r="N195" s="66">
        <f t="shared" si="18"/>
        <v>124.50165855555555</v>
      </c>
      <c r="O195" s="66">
        <f t="shared" si="16"/>
        <v>0.12348717021888739</v>
      </c>
      <c r="Q195" s="66">
        <v>0.48693496666666664</v>
      </c>
      <c r="R195" s="66">
        <v>0.99975420000000004</v>
      </c>
      <c r="S195" s="66">
        <v>0.28607199999999999</v>
      </c>
      <c r="T195" s="66">
        <v>0.84983939999999991</v>
      </c>
      <c r="U195" s="66">
        <v>0.30608300000000005</v>
      </c>
      <c r="V195" s="66">
        <v>0.8355220000000001</v>
      </c>
      <c r="W195" s="66">
        <v>0.86851290999999997</v>
      </c>
      <c r="X195" s="66">
        <v>1.1770199933333332</v>
      </c>
      <c r="Y195" s="66">
        <f t="shared" si="21"/>
        <v>0.72621730875000001</v>
      </c>
      <c r="AA195" s="66">
        <v>0.44115485000000004</v>
      </c>
      <c r="AB195" s="66">
        <v>0.43814674999999997</v>
      </c>
      <c r="AC195" s="66">
        <v>0.49662253333333334</v>
      </c>
      <c r="AD195" s="66">
        <v>0.54473989999999994</v>
      </c>
      <c r="AE195" s="66">
        <v>0.53277560000000002</v>
      </c>
      <c r="AF195" s="66">
        <v>0.30883500000000003</v>
      </c>
      <c r="AG195" s="66">
        <v>0.54383349999999997</v>
      </c>
      <c r="AH195" s="66">
        <v>0.76330699999999996</v>
      </c>
      <c r="AI195" s="66">
        <v>0.57921729999999993</v>
      </c>
      <c r="AJ195" s="66">
        <f t="shared" si="19"/>
        <v>0.51651471481481481</v>
      </c>
      <c r="AK195" s="66"/>
      <c r="AM195" s="2">
        <v>6.9028</v>
      </c>
      <c r="AN195" s="2">
        <v>0.72621730875000001</v>
      </c>
      <c r="AO195" s="2">
        <v>0.51651471481481481</v>
      </c>
      <c r="AP195" s="2">
        <v>1.9000000000000015</v>
      </c>
      <c r="AQ195" s="2">
        <v>1.9000000000000015</v>
      </c>
      <c r="AR195" s="2">
        <v>1.4059953916518517</v>
      </c>
    </row>
    <row r="196" spans="11:44" x14ac:dyDescent="0.25">
      <c r="K196" s="2">
        <f t="shared" si="20"/>
        <v>1.9100000000000015</v>
      </c>
      <c r="L196" s="82">
        <f t="shared" si="17"/>
        <v>175.2672273841666</v>
      </c>
      <c r="M196" s="66">
        <f t="shared" si="15"/>
        <v>0.3333786203512823</v>
      </c>
      <c r="N196" s="66">
        <f t="shared" si="18"/>
        <v>125.02764921481482</v>
      </c>
      <c r="O196" s="66">
        <f t="shared" si="16"/>
        <v>0.10893125021797112</v>
      </c>
      <c r="Q196" s="66">
        <v>0.55329796666666675</v>
      </c>
      <c r="R196" s="66">
        <v>1.1406542</v>
      </c>
      <c r="S196" s="66">
        <v>0.36818466666666666</v>
      </c>
      <c r="T196" s="66">
        <v>0.83051839999999999</v>
      </c>
      <c r="U196" s="66">
        <v>0.31630499999999995</v>
      </c>
      <c r="V196" s="66">
        <v>1.010105</v>
      </c>
      <c r="W196" s="66">
        <v>0.91021524333333326</v>
      </c>
      <c r="X196" s="66">
        <v>1.1537566600000002</v>
      </c>
      <c r="Y196" s="66">
        <f t="shared" si="21"/>
        <v>0.78537964208333322</v>
      </c>
      <c r="AA196" s="66">
        <v>0.45941685000000004</v>
      </c>
      <c r="AB196" s="66">
        <v>0.66044824999999996</v>
      </c>
      <c r="AC196" s="66">
        <v>0.56491720000000001</v>
      </c>
      <c r="AD196" s="66">
        <v>0.56211089999999997</v>
      </c>
      <c r="AE196" s="66">
        <v>0.56518360000000001</v>
      </c>
      <c r="AF196" s="66">
        <v>0.31352600000000003</v>
      </c>
      <c r="AG196" s="66">
        <v>0.65853349999999999</v>
      </c>
      <c r="AH196" s="66">
        <v>0.46683500000000006</v>
      </c>
      <c r="AI196" s="66">
        <v>0.48294463333333337</v>
      </c>
      <c r="AJ196" s="66">
        <f t="shared" si="19"/>
        <v>0.52599065925925925</v>
      </c>
      <c r="AK196" s="66"/>
      <c r="AM196" s="2">
        <v>6.9128999999999996</v>
      </c>
      <c r="AN196" s="2">
        <v>0.78537964208333322</v>
      </c>
      <c r="AO196" s="2">
        <v>0.52599065925925925</v>
      </c>
      <c r="AP196" s="2">
        <v>1.9100000000000015</v>
      </c>
      <c r="AQ196" s="2">
        <v>1.9100000000000015</v>
      </c>
      <c r="AR196" s="2">
        <v>1.4931437056113612</v>
      </c>
    </row>
    <row r="197" spans="11:44" x14ac:dyDescent="0.25">
      <c r="K197" s="2">
        <f t="shared" si="20"/>
        <v>1.9200000000000015</v>
      </c>
      <c r="L197" s="82">
        <f t="shared" si="17"/>
        <v>176.06787098458327</v>
      </c>
      <c r="M197" s="66">
        <f t="shared" ref="M197:M260" si="22">STDEV(Q197:X197)</f>
        <v>0.36887555682364509</v>
      </c>
      <c r="N197" s="66">
        <f t="shared" si="18"/>
        <v>125.52253355925926</v>
      </c>
      <c r="O197" s="66">
        <f t="shared" ref="O197:O260" si="23">STDEV(AA197:AI197)</f>
        <v>0.12247755372365936</v>
      </c>
      <c r="Q197" s="66">
        <v>0.54686463333333335</v>
      </c>
      <c r="R197" s="66">
        <v>1.2986291999999999</v>
      </c>
      <c r="S197" s="66">
        <v>0.32296733333333338</v>
      </c>
      <c r="T197" s="66">
        <v>0.80720540000000007</v>
      </c>
      <c r="U197" s="66">
        <v>0.31604900000000008</v>
      </c>
      <c r="V197" s="66">
        <v>0.99939499999999992</v>
      </c>
      <c r="W197" s="66">
        <v>1.0018725766666665</v>
      </c>
      <c r="X197" s="66">
        <v>1.1121656600000001</v>
      </c>
      <c r="Y197" s="66">
        <f t="shared" si="21"/>
        <v>0.80064360041666682</v>
      </c>
      <c r="AA197" s="66">
        <v>0.50597835000000002</v>
      </c>
      <c r="AB197" s="66">
        <v>0.64729724999999994</v>
      </c>
      <c r="AC197" s="66">
        <v>0.55078286666666676</v>
      </c>
      <c r="AD197" s="66">
        <v>0.48331289999999993</v>
      </c>
      <c r="AE197" s="66">
        <v>0.56682959999999993</v>
      </c>
      <c r="AF197" s="66">
        <v>0.32896600000000004</v>
      </c>
      <c r="AG197" s="66">
        <v>0.61987549999999991</v>
      </c>
      <c r="AH197" s="66">
        <v>0.28451399999999999</v>
      </c>
      <c r="AI197" s="66">
        <v>0.46640263333333332</v>
      </c>
      <c r="AJ197" s="66">
        <f t="shared" si="19"/>
        <v>0.49488434444444451</v>
      </c>
      <c r="AK197" s="66"/>
      <c r="AM197" s="2">
        <v>6.923</v>
      </c>
      <c r="AN197" s="2">
        <v>0.80064360041666682</v>
      </c>
      <c r="AO197" s="2">
        <v>0.49488434444444451</v>
      </c>
      <c r="AP197" s="2">
        <v>1.9200000000000015</v>
      </c>
      <c r="AQ197" s="2">
        <v>1.9200000000000015</v>
      </c>
      <c r="AR197" s="2">
        <v>1.6178398233944269</v>
      </c>
    </row>
    <row r="198" spans="11:44" x14ac:dyDescent="0.25">
      <c r="K198" s="2">
        <f t="shared" si="20"/>
        <v>1.9300000000000015</v>
      </c>
      <c r="L198" s="82">
        <f t="shared" ref="L198:L261" si="24">AN198+L197</f>
        <v>176.84724075166659</v>
      </c>
      <c r="M198" s="66">
        <f t="shared" si="22"/>
        <v>0.37732948173228842</v>
      </c>
      <c r="N198" s="66">
        <f t="shared" ref="N198:N261" si="25">AO198+N197</f>
        <v>126.01525108888889</v>
      </c>
      <c r="O198" s="66">
        <f t="shared" si="23"/>
        <v>8.0223154613375508E-2</v>
      </c>
      <c r="Q198" s="66">
        <v>0.48064230000000002</v>
      </c>
      <c r="R198" s="66">
        <v>1.3225392</v>
      </c>
      <c r="S198" s="66">
        <v>0.28918533333333335</v>
      </c>
      <c r="T198" s="66">
        <v>0.85426340000000001</v>
      </c>
      <c r="U198" s="66">
        <v>0.31547800000000004</v>
      </c>
      <c r="V198" s="66">
        <v>0.95209699999999997</v>
      </c>
      <c r="W198" s="66">
        <v>0.92457624333333321</v>
      </c>
      <c r="X198" s="66">
        <v>1.09617666</v>
      </c>
      <c r="Y198" s="66">
        <f t="shared" si="21"/>
        <v>0.77936976708333328</v>
      </c>
      <c r="AA198" s="66">
        <v>0.44690134999999998</v>
      </c>
      <c r="AB198" s="66">
        <v>0.53065474999999995</v>
      </c>
      <c r="AC198" s="66">
        <v>0.58098320000000003</v>
      </c>
      <c r="AD198" s="66">
        <v>0.48169689999999993</v>
      </c>
      <c r="AE198" s="66">
        <v>0.58368059999999999</v>
      </c>
      <c r="AF198" s="66">
        <v>0.32809700000000003</v>
      </c>
      <c r="AG198" s="66">
        <v>0.4384845</v>
      </c>
      <c r="AH198" s="66">
        <v>0.52390650000000005</v>
      </c>
      <c r="AI198" s="66">
        <v>0.52005296666666667</v>
      </c>
      <c r="AJ198" s="66">
        <f t="shared" ref="AJ198:AJ261" si="26">AVERAGE(AA198:AI198)</f>
        <v>0.49271752962962956</v>
      </c>
      <c r="AK198" s="66"/>
      <c r="AM198" s="2">
        <v>6.9329999999999998</v>
      </c>
      <c r="AN198" s="2">
        <v>0.77936976708333328</v>
      </c>
      <c r="AO198" s="2">
        <v>0.49271752962962956</v>
      </c>
      <c r="AP198" s="2">
        <v>1.9300000000000015</v>
      </c>
      <c r="AQ198" s="2">
        <v>1.9300000000000015</v>
      </c>
      <c r="AR198" s="2">
        <v>1.5817780375485668</v>
      </c>
    </row>
    <row r="199" spans="11:44" x14ac:dyDescent="0.25">
      <c r="K199" s="2">
        <f t="shared" ref="K199:K262" si="27">K198+0.01</f>
        <v>1.9400000000000015</v>
      </c>
      <c r="L199" s="82">
        <f t="shared" si="24"/>
        <v>177.59150426874993</v>
      </c>
      <c r="M199" s="66">
        <f t="shared" si="22"/>
        <v>0.3519737143957391</v>
      </c>
      <c r="N199" s="66">
        <f t="shared" si="25"/>
        <v>126.52203728518518</v>
      </c>
      <c r="O199" s="66">
        <f t="shared" si="23"/>
        <v>0.10840246664829485</v>
      </c>
      <c r="Q199" s="66">
        <v>0.50146430000000008</v>
      </c>
      <c r="R199" s="66">
        <v>1.2277092000000001</v>
      </c>
      <c r="S199" s="66">
        <v>0.33257166666666665</v>
      </c>
      <c r="T199" s="66">
        <v>0.72851639999999995</v>
      </c>
      <c r="U199" s="66">
        <v>0.30732599999999999</v>
      </c>
      <c r="V199" s="66">
        <v>0.78071600000000008</v>
      </c>
      <c r="W199" s="66">
        <v>0.89630690999999996</v>
      </c>
      <c r="X199" s="66">
        <v>1.17949766</v>
      </c>
      <c r="Y199" s="66">
        <f t="shared" si="21"/>
        <v>0.74426351708333327</v>
      </c>
      <c r="AA199" s="66">
        <v>0.39203535</v>
      </c>
      <c r="AB199" s="66">
        <v>0.51742125000000005</v>
      </c>
      <c r="AC199" s="66">
        <v>0.53879053333333327</v>
      </c>
      <c r="AD199" s="66">
        <v>0.56600490000000003</v>
      </c>
      <c r="AE199" s="66">
        <v>0.60432560000000002</v>
      </c>
      <c r="AF199" s="66">
        <v>0.32401000000000002</v>
      </c>
      <c r="AG199" s="66">
        <v>0.60618850000000002</v>
      </c>
      <c r="AH199" s="66">
        <v>0.39799700000000005</v>
      </c>
      <c r="AI199" s="66">
        <v>0.61430263333333324</v>
      </c>
      <c r="AJ199" s="66">
        <f t="shared" si="26"/>
        <v>0.50678619629629629</v>
      </c>
      <c r="AK199" s="66"/>
      <c r="AM199" s="2">
        <v>6.9428999999999998</v>
      </c>
      <c r="AN199" s="2">
        <v>0.74426351708333327</v>
      </c>
      <c r="AO199" s="2">
        <v>0.50678619629629629</v>
      </c>
      <c r="AP199" s="2">
        <v>1.9400000000000015</v>
      </c>
      <c r="AQ199" s="2">
        <v>1.9400000000000015</v>
      </c>
      <c r="AR199" s="2">
        <v>1.4685946904682348</v>
      </c>
    </row>
    <row r="200" spans="11:44" x14ac:dyDescent="0.25">
      <c r="K200" s="2">
        <f t="shared" si="27"/>
        <v>1.9500000000000015</v>
      </c>
      <c r="L200" s="82">
        <f t="shared" si="24"/>
        <v>178.31848891083325</v>
      </c>
      <c r="M200" s="66">
        <f t="shared" si="22"/>
        <v>0.28356199648075153</v>
      </c>
      <c r="N200" s="66">
        <f t="shared" si="25"/>
        <v>127.02454494444444</v>
      </c>
      <c r="O200" s="66">
        <f t="shared" si="23"/>
        <v>0.11014260124068281</v>
      </c>
      <c r="Q200" s="66">
        <v>0.49759563333333334</v>
      </c>
      <c r="R200" s="66">
        <v>0.89737220000000006</v>
      </c>
      <c r="S200" s="66">
        <v>0.36654566666666671</v>
      </c>
      <c r="T200" s="66">
        <v>0.92843740000000008</v>
      </c>
      <c r="U200" s="66">
        <v>0.32511200000000007</v>
      </c>
      <c r="V200" s="66">
        <v>0.96269499999999986</v>
      </c>
      <c r="W200" s="66">
        <v>0.81942391000000003</v>
      </c>
      <c r="X200" s="66">
        <v>1.0186953266666667</v>
      </c>
      <c r="Y200" s="66">
        <f t="shared" si="21"/>
        <v>0.72698464208333347</v>
      </c>
      <c r="AA200" s="66">
        <v>0.44071784999999997</v>
      </c>
      <c r="AB200" s="66">
        <v>0.70676925000000002</v>
      </c>
      <c r="AC200" s="66">
        <v>0.57072786666666675</v>
      </c>
      <c r="AD200" s="66">
        <v>0.51746890000000001</v>
      </c>
      <c r="AE200" s="66">
        <v>0.58710859999999998</v>
      </c>
      <c r="AF200" s="66">
        <v>0.31864099999999995</v>
      </c>
      <c r="AG200" s="66">
        <v>0.45220250000000001</v>
      </c>
      <c r="AH200" s="66">
        <v>0.47549800000000003</v>
      </c>
      <c r="AI200" s="66">
        <v>0.45343496666666661</v>
      </c>
      <c r="AJ200" s="66">
        <f t="shared" si="26"/>
        <v>0.50250765925925922</v>
      </c>
      <c r="AK200" s="66"/>
      <c r="AM200" s="2">
        <v>6.9528999999999996</v>
      </c>
      <c r="AN200" s="2">
        <v>0.72698464208333347</v>
      </c>
      <c r="AO200" s="2">
        <v>0.50250765925925922</v>
      </c>
      <c r="AP200" s="2">
        <v>1.9500000000000015</v>
      </c>
      <c r="AQ200" s="2">
        <v>1.9500000000000015</v>
      </c>
      <c r="AR200" s="2">
        <v>1.4467135548838663</v>
      </c>
    </row>
    <row r="201" spans="11:44" x14ac:dyDescent="0.25">
      <c r="K201" s="2">
        <f t="shared" si="27"/>
        <v>1.9600000000000015</v>
      </c>
      <c r="L201" s="82">
        <f t="shared" si="24"/>
        <v>179.00258532374991</v>
      </c>
      <c r="M201" s="66">
        <f t="shared" si="22"/>
        <v>0.25059826214674635</v>
      </c>
      <c r="N201" s="66">
        <f t="shared" si="25"/>
        <v>127.53032021481481</v>
      </c>
      <c r="O201" s="66">
        <f t="shared" si="23"/>
        <v>8.9637209617101837E-2</v>
      </c>
      <c r="Q201" s="66">
        <v>0.44173163333333332</v>
      </c>
      <c r="R201" s="66">
        <v>0.86429769999999995</v>
      </c>
      <c r="S201" s="66">
        <v>0.34476266666666666</v>
      </c>
      <c r="T201" s="66">
        <v>0.87889340000000005</v>
      </c>
      <c r="U201" s="66">
        <v>0.36629500000000004</v>
      </c>
      <c r="V201" s="66">
        <v>0.81741000000000008</v>
      </c>
      <c r="W201" s="66">
        <v>0.87800691000000008</v>
      </c>
      <c r="X201" s="66">
        <v>0.88137399333333322</v>
      </c>
      <c r="Y201" s="66">
        <f t="shared" si="21"/>
        <v>0.68409641291666667</v>
      </c>
      <c r="AA201" s="66">
        <v>0.47925134999999996</v>
      </c>
      <c r="AB201" s="66">
        <v>0.60871325000000009</v>
      </c>
      <c r="AC201" s="66">
        <v>0.54627553333333334</v>
      </c>
      <c r="AD201" s="66">
        <v>0.57190790000000002</v>
      </c>
      <c r="AE201" s="66">
        <v>0.54949859999999995</v>
      </c>
      <c r="AF201" s="66">
        <v>0.32693499999999998</v>
      </c>
      <c r="AG201" s="66">
        <v>0.53572850000000005</v>
      </c>
      <c r="AH201" s="66">
        <v>0.39923399999999998</v>
      </c>
      <c r="AI201" s="66">
        <v>0.5344333</v>
      </c>
      <c r="AJ201" s="66">
        <f t="shared" si="26"/>
        <v>0.50577527037037029</v>
      </c>
      <c r="AK201" s="66"/>
      <c r="AM201" s="2">
        <v>6.9630000000000001</v>
      </c>
      <c r="AN201" s="2">
        <v>0.68409641291666667</v>
      </c>
      <c r="AO201" s="2">
        <v>0.50577527037037029</v>
      </c>
      <c r="AP201" s="2">
        <v>1.9600000000000015</v>
      </c>
      <c r="AQ201" s="2">
        <v>1.9600000000000015</v>
      </c>
      <c r="AR201" s="2">
        <v>1.3525699119605332</v>
      </c>
    </row>
    <row r="202" spans="11:44" x14ac:dyDescent="0.25">
      <c r="K202" s="2">
        <f t="shared" si="27"/>
        <v>1.9700000000000015</v>
      </c>
      <c r="L202" s="82">
        <f t="shared" si="24"/>
        <v>179.75978354916657</v>
      </c>
      <c r="M202" s="66">
        <f t="shared" si="22"/>
        <v>0.31507917467000479</v>
      </c>
      <c r="N202" s="66">
        <f t="shared" si="25"/>
        <v>128.04652318888887</v>
      </c>
      <c r="O202" s="66">
        <f t="shared" si="23"/>
        <v>7.910218032602781E-2</v>
      </c>
      <c r="Q202" s="66">
        <v>0.47724363333333331</v>
      </c>
      <c r="R202" s="66">
        <v>1.1037592000000001</v>
      </c>
      <c r="S202" s="66">
        <v>0.37364199999999997</v>
      </c>
      <c r="T202" s="66">
        <v>0.79754439999999993</v>
      </c>
      <c r="U202" s="66">
        <v>0.34348200000000007</v>
      </c>
      <c r="V202" s="66">
        <v>1.024435</v>
      </c>
      <c r="W202" s="66">
        <v>0.88034957666666669</v>
      </c>
      <c r="X202" s="66">
        <v>1.0571299933333334</v>
      </c>
      <c r="Y202" s="66">
        <f t="shared" si="21"/>
        <v>0.7571982254166667</v>
      </c>
      <c r="AA202" s="66">
        <v>0.50137235000000002</v>
      </c>
      <c r="AB202" s="66">
        <v>0.58973324999999999</v>
      </c>
      <c r="AC202" s="66">
        <v>0.56255653333333333</v>
      </c>
      <c r="AD202" s="66">
        <v>0.44123789999999996</v>
      </c>
      <c r="AE202" s="66">
        <v>0.57369860000000006</v>
      </c>
      <c r="AF202" s="66">
        <v>0.34835699999999997</v>
      </c>
      <c r="AG202" s="66">
        <v>0.58375049999999995</v>
      </c>
      <c r="AH202" s="66">
        <v>0.53900199999999998</v>
      </c>
      <c r="AI202" s="66">
        <v>0.5061186333333334</v>
      </c>
      <c r="AJ202" s="66">
        <f t="shared" si="26"/>
        <v>0.51620297407407412</v>
      </c>
      <c r="AK202" s="66"/>
      <c r="AM202" s="2">
        <v>6.9728000000000003</v>
      </c>
      <c r="AN202" s="2">
        <v>0.7571982254166667</v>
      </c>
      <c r="AO202" s="2">
        <v>0.51620297407407412</v>
      </c>
      <c r="AP202" s="2">
        <v>1.9700000000000015</v>
      </c>
      <c r="AQ202" s="2">
        <v>1.9700000000000015</v>
      </c>
      <c r="AR202" s="2">
        <v>1.4668614158507545</v>
      </c>
    </row>
    <row r="203" spans="11:44" x14ac:dyDescent="0.25">
      <c r="K203" s="2">
        <f t="shared" si="27"/>
        <v>1.9800000000000015</v>
      </c>
      <c r="L203" s="82">
        <f t="shared" si="24"/>
        <v>180.46613423291657</v>
      </c>
      <c r="M203" s="66">
        <f t="shared" si="22"/>
        <v>0.34381962480820033</v>
      </c>
      <c r="N203" s="66">
        <f t="shared" si="25"/>
        <v>128.54396704814812</v>
      </c>
      <c r="O203" s="66">
        <f t="shared" si="23"/>
        <v>8.3159019116721064E-2</v>
      </c>
      <c r="Q203" s="66">
        <v>0.49425796666666671</v>
      </c>
      <c r="R203" s="66">
        <v>0.95771020000000007</v>
      </c>
      <c r="S203" s="66">
        <v>0.27710733333333332</v>
      </c>
      <c r="T203" s="66">
        <v>0.72134139999999991</v>
      </c>
      <c r="U203" s="66">
        <v>0.27382500000000004</v>
      </c>
      <c r="V203" s="66">
        <v>0.72709899999999994</v>
      </c>
      <c r="W203" s="66">
        <v>0.96218790999999992</v>
      </c>
      <c r="X203" s="66">
        <v>1.2372766599999998</v>
      </c>
      <c r="Y203" s="66">
        <f t="shared" si="21"/>
        <v>0.70635068374999999</v>
      </c>
      <c r="AA203" s="66">
        <v>0.46453585000000003</v>
      </c>
      <c r="AB203" s="66">
        <v>0.61244124999999994</v>
      </c>
      <c r="AC203" s="66">
        <v>0.50818753333333344</v>
      </c>
      <c r="AD203" s="66">
        <v>0.44070389999999993</v>
      </c>
      <c r="AE203" s="66">
        <v>0.56549959999999999</v>
      </c>
      <c r="AF203" s="66">
        <v>0.32923799999999998</v>
      </c>
      <c r="AG203" s="66">
        <v>0.50020949999999997</v>
      </c>
      <c r="AH203" s="66">
        <v>0.56597380000000008</v>
      </c>
      <c r="AI203" s="66">
        <v>0.49020529999999995</v>
      </c>
      <c r="AJ203" s="66">
        <f t="shared" si="26"/>
        <v>0.49744385925925921</v>
      </c>
      <c r="AK203" s="66"/>
      <c r="AM203" s="2">
        <v>6.9828999999999999</v>
      </c>
      <c r="AN203" s="2">
        <v>0.70635068374999999</v>
      </c>
      <c r="AO203" s="2">
        <v>0.49744385925925921</v>
      </c>
      <c r="AP203" s="2">
        <v>1.9800000000000015</v>
      </c>
      <c r="AQ203" s="2">
        <v>1.9800000000000015</v>
      </c>
      <c r="AR203" s="2">
        <v>1.4199606058095133</v>
      </c>
    </row>
    <row r="204" spans="11:44" x14ac:dyDescent="0.25">
      <c r="K204" s="2">
        <f t="shared" si="27"/>
        <v>1.9900000000000015</v>
      </c>
      <c r="L204" s="82">
        <f t="shared" si="24"/>
        <v>181.18273983333324</v>
      </c>
      <c r="M204" s="66">
        <f t="shared" si="22"/>
        <v>0.2987357579093875</v>
      </c>
      <c r="N204" s="66">
        <f t="shared" si="25"/>
        <v>129.04646629999996</v>
      </c>
      <c r="O204" s="66">
        <f t="shared" si="23"/>
        <v>9.3461221119493759E-2</v>
      </c>
      <c r="Q204" s="66">
        <v>0.51397996666666679</v>
      </c>
      <c r="R204" s="66">
        <v>1.0136791999999999</v>
      </c>
      <c r="S204" s="66">
        <v>0.33552766666666667</v>
      </c>
      <c r="T204" s="66">
        <v>0.72836040000000002</v>
      </c>
      <c r="U204" s="66">
        <v>0.34148000000000006</v>
      </c>
      <c r="V204" s="66">
        <v>0.79443300000000006</v>
      </c>
      <c r="W204" s="66">
        <v>0.86204124333333332</v>
      </c>
      <c r="X204" s="66">
        <v>1.1433433266666666</v>
      </c>
      <c r="Y204" s="66">
        <f t="shared" ref="Y204:Y267" si="28">AVERAGE(Q204:X204)</f>
        <v>0.71660560041666677</v>
      </c>
      <c r="AA204" s="66">
        <v>0.43910484999999994</v>
      </c>
      <c r="AB204" s="66">
        <v>0.53049524999999997</v>
      </c>
      <c r="AC204" s="66">
        <v>0.50389786666666669</v>
      </c>
      <c r="AD204" s="66">
        <v>0.50569189999999997</v>
      </c>
      <c r="AE204" s="66">
        <v>0.57817260000000004</v>
      </c>
      <c r="AF204" s="66">
        <v>0.30141500000000004</v>
      </c>
      <c r="AG204" s="66">
        <v>0.63735049999999993</v>
      </c>
      <c r="AH204" s="66">
        <v>0.49751800000000002</v>
      </c>
      <c r="AI204" s="66">
        <v>0.52884729999999991</v>
      </c>
      <c r="AJ204" s="66">
        <f t="shared" si="26"/>
        <v>0.50249925185185185</v>
      </c>
      <c r="AK204" s="66"/>
      <c r="AM204" s="2">
        <v>6.9928999999999997</v>
      </c>
      <c r="AN204" s="2">
        <v>0.71660560041666677</v>
      </c>
      <c r="AO204" s="2">
        <v>0.50249925185185185</v>
      </c>
      <c r="AP204" s="2">
        <v>1.9900000000000015</v>
      </c>
      <c r="AQ204" s="2">
        <v>1.9900000000000015</v>
      </c>
      <c r="AR204" s="2">
        <v>1.4260829200755474</v>
      </c>
    </row>
    <row r="205" spans="11:44" x14ac:dyDescent="0.25">
      <c r="K205" s="2">
        <f t="shared" si="27"/>
        <v>2.0000000000000013</v>
      </c>
      <c r="L205" s="82">
        <f t="shared" si="24"/>
        <v>181.8871329962499</v>
      </c>
      <c r="M205" s="66">
        <f t="shared" si="22"/>
        <v>0.31721529452396985</v>
      </c>
      <c r="N205" s="66">
        <f t="shared" si="25"/>
        <v>129.5326188296296</v>
      </c>
      <c r="O205" s="66">
        <f t="shared" si="23"/>
        <v>0.11207508478537316</v>
      </c>
      <c r="Q205" s="66">
        <v>0.47105463333333336</v>
      </c>
      <c r="R205" s="66">
        <v>1.0471587</v>
      </c>
      <c r="S205" s="66">
        <v>0.34231233333333339</v>
      </c>
      <c r="T205" s="66">
        <v>0.75546040000000003</v>
      </c>
      <c r="U205" s="66">
        <v>0.29592399999999996</v>
      </c>
      <c r="V205" s="66">
        <v>0.76199600000000001</v>
      </c>
      <c r="W205" s="66">
        <v>0.78572724333333355</v>
      </c>
      <c r="X205" s="66">
        <v>1.1755119933333333</v>
      </c>
      <c r="Y205" s="66">
        <f t="shared" si="28"/>
        <v>0.70439316291666665</v>
      </c>
      <c r="AA205" s="66">
        <v>0.46576535000000002</v>
      </c>
      <c r="AB205" s="66">
        <v>0.56570525000000005</v>
      </c>
      <c r="AC205" s="66">
        <v>0.52176786666666675</v>
      </c>
      <c r="AD205" s="66">
        <v>0.43783589999999994</v>
      </c>
      <c r="AE205" s="66">
        <v>0.55137060000000004</v>
      </c>
      <c r="AF205" s="66">
        <v>0.32427800000000001</v>
      </c>
      <c r="AG205" s="66">
        <v>0.63981149999999998</v>
      </c>
      <c r="AH205" s="66">
        <v>0.31048599999999998</v>
      </c>
      <c r="AI205" s="66">
        <v>0.55835230000000002</v>
      </c>
      <c r="AJ205" s="66">
        <f t="shared" si="26"/>
        <v>0.48615252962962963</v>
      </c>
      <c r="AK205" s="66"/>
      <c r="AM205" s="2">
        <v>7.0030000000000001</v>
      </c>
      <c r="AN205" s="2">
        <v>0.70439316291666665</v>
      </c>
      <c r="AO205" s="2">
        <v>0.48615252962962963</v>
      </c>
      <c r="AP205" s="2">
        <v>2.0000000000000013</v>
      </c>
      <c r="AQ205" s="2">
        <v>2.0000000000000013</v>
      </c>
      <c r="AR205" s="2">
        <v>1.4489139107294196</v>
      </c>
    </row>
    <row r="206" spans="11:44" x14ac:dyDescent="0.25">
      <c r="K206" s="2">
        <f t="shared" si="27"/>
        <v>2.0100000000000011</v>
      </c>
      <c r="L206" s="82">
        <f t="shared" si="24"/>
        <v>182.62325390916658</v>
      </c>
      <c r="M206" s="66">
        <f t="shared" si="22"/>
        <v>0.33554675094419728</v>
      </c>
      <c r="N206" s="66">
        <f t="shared" si="25"/>
        <v>130.01840378518514</v>
      </c>
      <c r="O206" s="66">
        <f t="shared" si="23"/>
        <v>8.949227765676733E-2</v>
      </c>
      <c r="Q206" s="66">
        <v>0.49180029999999997</v>
      </c>
      <c r="R206" s="66">
        <v>0.9696707</v>
      </c>
      <c r="S206" s="66">
        <v>0.31398066666666669</v>
      </c>
      <c r="T206" s="66">
        <v>0.68192039999999998</v>
      </c>
      <c r="U206" s="66">
        <v>0.29813299999999998</v>
      </c>
      <c r="V206" s="66">
        <v>1.024375</v>
      </c>
      <c r="W206" s="66">
        <v>0.9677872433333331</v>
      </c>
      <c r="X206" s="66">
        <v>1.1412999933333334</v>
      </c>
      <c r="Y206" s="66">
        <f t="shared" si="28"/>
        <v>0.73612091291666659</v>
      </c>
      <c r="AA206" s="66">
        <v>0.46819434999999993</v>
      </c>
      <c r="AB206" s="66">
        <v>0.65648825</v>
      </c>
      <c r="AC206" s="66">
        <v>0.49855519999999998</v>
      </c>
      <c r="AD206" s="66">
        <v>0.50219190000000002</v>
      </c>
      <c r="AE206" s="66">
        <v>0.54678660000000001</v>
      </c>
      <c r="AF206" s="66">
        <v>0.32185899999999995</v>
      </c>
      <c r="AG206" s="66">
        <v>0.42852849999999998</v>
      </c>
      <c r="AH206" s="66">
        <v>0.46864750000000005</v>
      </c>
      <c r="AI206" s="66">
        <v>0.48081329999999994</v>
      </c>
      <c r="AJ206" s="66">
        <f t="shared" si="26"/>
        <v>0.48578495555555556</v>
      </c>
      <c r="AK206" s="66"/>
      <c r="AM206" s="2">
        <v>7.0129000000000001</v>
      </c>
      <c r="AN206" s="2">
        <v>0.73612091291666659</v>
      </c>
      <c r="AO206" s="2">
        <v>0.48578495555555556</v>
      </c>
      <c r="AP206" s="2">
        <v>2.0100000000000011</v>
      </c>
      <c r="AQ206" s="2">
        <v>2.0100000000000011</v>
      </c>
      <c r="AR206" s="2">
        <v>1.5153225815213249</v>
      </c>
    </row>
    <row r="207" spans="11:44" x14ac:dyDescent="0.25">
      <c r="K207" s="2">
        <f t="shared" si="27"/>
        <v>2.0200000000000009</v>
      </c>
      <c r="L207" s="82">
        <f t="shared" si="24"/>
        <v>183.34579375958324</v>
      </c>
      <c r="M207" s="66">
        <f t="shared" si="22"/>
        <v>0.33463319307021094</v>
      </c>
      <c r="N207" s="66">
        <f t="shared" si="25"/>
        <v>130.537574837037</v>
      </c>
      <c r="O207" s="66">
        <f t="shared" si="23"/>
        <v>0.15849707333937965</v>
      </c>
      <c r="Q207" s="66">
        <v>0.49116896666666671</v>
      </c>
      <c r="R207" s="66">
        <v>1.0303492000000001</v>
      </c>
      <c r="S207" s="66">
        <v>0.30730299999999999</v>
      </c>
      <c r="T207" s="66">
        <v>0.81998539999999998</v>
      </c>
      <c r="U207" s="66">
        <v>0.28896700000000008</v>
      </c>
      <c r="V207" s="66">
        <v>0.69093800000000005</v>
      </c>
      <c r="W207" s="66">
        <v>0.98895724333333335</v>
      </c>
      <c r="X207" s="66">
        <v>1.1626499933333334</v>
      </c>
      <c r="Y207" s="66">
        <f t="shared" si="28"/>
        <v>0.72253985041666668</v>
      </c>
      <c r="AA207" s="66">
        <v>0.39091585000000001</v>
      </c>
      <c r="AB207" s="66">
        <v>0.88754975000000003</v>
      </c>
      <c r="AC207" s="66">
        <v>0.48194653333333326</v>
      </c>
      <c r="AD207" s="66">
        <v>0.48403689999999994</v>
      </c>
      <c r="AE207" s="66">
        <v>0.54710960000000008</v>
      </c>
      <c r="AF207" s="66">
        <v>0.30649700000000002</v>
      </c>
      <c r="AG207" s="66">
        <v>0.53262849999999995</v>
      </c>
      <c r="AH207" s="66">
        <v>0.52120469999999997</v>
      </c>
      <c r="AI207" s="66">
        <v>0.52065063333333339</v>
      </c>
      <c r="AJ207" s="66">
        <f t="shared" si="26"/>
        <v>0.51917105185185186</v>
      </c>
      <c r="AK207" s="66"/>
      <c r="AM207" s="2">
        <v>7.0229999999999997</v>
      </c>
      <c r="AN207" s="2">
        <v>0.72253985041666668</v>
      </c>
      <c r="AO207" s="2">
        <v>0.51917105185185186</v>
      </c>
      <c r="AP207" s="2">
        <v>2.0200000000000009</v>
      </c>
      <c r="AQ207" s="2">
        <v>2.0200000000000009</v>
      </c>
      <c r="AR207" s="2">
        <v>1.3917182936903176</v>
      </c>
    </row>
    <row r="208" spans="11:44" x14ac:dyDescent="0.25">
      <c r="K208" s="2">
        <f t="shared" si="27"/>
        <v>2.0300000000000007</v>
      </c>
      <c r="L208" s="82">
        <f t="shared" si="24"/>
        <v>184.07234333916657</v>
      </c>
      <c r="M208" s="66">
        <f t="shared" si="22"/>
        <v>0.31735384109514747</v>
      </c>
      <c r="N208" s="66">
        <f t="shared" si="25"/>
        <v>131.04985511111107</v>
      </c>
      <c r="O208" s="66">
        <f t="shared" si="23"/>
        <v>9.7985012059068802E-2</v>
      </c>
      <c r="Q208" s="66">
        <v>0.52485596666666667</v>
      </c>
      <c r="R208" s="66">
        <v>0.99854670000000001</v>
      </c>
      <c r="S208" s="66">
        <v>0.29340499999999997</v>
      </c>
      <c r="T208" s="66">
        <v>0.79582839999999999</v>
      </c>
      <c r="U208" s="66">
        <v>0.29894300000000001</v>
      </c>
      <c r="V208" s="66">
        <v>0.83057900000000007</v>
      </c>
      <c r="W208" s="66">
        <v>0.95199991000000006</v>
      </c>
      <c r="X208" s="66">
        <v>1.1182386600000001</v>
      </c>
      <c r="Y208" s="66">
        <f t="shared" si="28"/>
        <v>0.72654957958333333</v>
      </c>
      <c r="AA208" s="66">
        <v>0.50299634999999998</v>
      </c>
      <c r="AB208" s="66">
        <v>0.69090825</v>
      </c>
      <c r="AC208" s="66">
        <v>0.5190598666666667</v>
      </c>
      <c r="AD208" s="66">
        <v>0.47725990000000001</v>
      </c>
      <c r="AE208" s="66">
        <v>0.54460960000000003</v>
      </c>
      <c r="AF208" s="66">
        <v>0.31743599999999994</v>
      </c>
      <c r="AG208" s="66">
        <v>0.54132449999999999</v>
      </c>
      <c r="AH208" s="66">
        <v>0.46568670000000006</v>
      </c>
      <c r="AI208" s="66">
        <v>0.55124129999999993</v>
      </c>
      <c r="AJ208" s="66">
        <f t="shared" si="26"/>
        <v>0.51228027407407406</v>
      </c>
      <c r="AK208" s="66"/>
      <c r="AM208" s="2">
        <v>7.0330000000000004</v>
      </c>
      <c r="AN208" s="2">
        <v>0.72654957958333333</v>
      </c>
      <c r="AO208" s="2">
        <v>0.51228027407407406</v>
      </c>
      <c r="AP208" s="2">
        <v>2.0300000000000007</v>
      </c>
      <c r="AQ208" s="2">
        <v>2.0300000000000007</v>
      </c>
      <c r="AR208" s="2">
        <v>1.4182657743293794</v>
      </c>
    </row>
    <row r="209" spans="11:44" x14ac:dyDescent="0.25">
      <c r="K209" s="2">
        <f t="shared" si="27"/>
        <v>2.0400000000000005</v>
      </c>
      <c r="L209" s="82">
        <f t="shared" si="24"/>
        <v>184.78933183541656</v>
      </c>
      <c r="M209" s="66">
        <f t="shared" si="22"/>
        <v>0.3176915395570008</v>
      </c>
      <c r="N209" s="66">
        <f t="shared" si="25"/>
        <v>131.55497688148145</v>
      </c>
      <c r="O209" s="66">
        <f t="shared" si="23"/>
        <v>0.13018582813669932</v>
      </c>
      <c r="Q209" s="66">
        <v>0.51441530000000002</v>
      </c>
      <c r="R209" s="66">
        <v>0.90614669999999997</v>
      </c>
      <c r="S209" s="66">
        <v>0.27356533333333333</v>
      </c>
      <c r="T209" s="66">
        <v>0.81250540000000004</v>
      </c>
      <c r="U209" s="66">
        <v>0.32478200000000002</v>
      </c>
      <c r="V209" s="66">
        <v>0.77698100000000003</v>
      </c>
      <c r="W209" s="66">
        <v>0.94971557666666651</v>
      </c>
      <c r="X209" s="66">
        <v>1.1777966600000001</v>
      </c>
      <c r="Y209" s="66">
        <f t="shared" si="28"/>
        <v>0.71698849625000005</v>
      </c>
      <c r="AA209" s="66">
        <v>0.46452135000000006</v>
      </c>
      <c r="AB209" s="66">
        <v>0.75704274999999999</v>
      </c>
      <c r="AC209" s="66">
        <v>0.51123319999999994</v>
      </c>
      <c r="AD209" s="66">
        <v>0.49058689999999999</v>
      </c>
      <c r="AE209" s="66">
        <v>0.55583460000000007</v>
      </c>
      <c r="AF209" s="66">
        <v>0.30686000000000002</v>
      </c>
      <c r="AG209" s="66">
        <v>0.57876450000000002</v>
      </c>
      <c r="AH209" s="66">
        <v>0.35517599999999999</v>
      </c>
      <c r="AI209" s="66">
        <v>0.52607663333333321</v>
      </c>
      <c r="AJ209" s="66">
        <f t="shared" si="26"/>
        <v>0.50512177037037032</v>
      </c>
      <c r="AK209" s="66"/>
      <c r="AM209" s="2">
        <v>7.0429000000000004</v>
      </c>
      <c r="AN209" s="2">
        <v>0.71698849625000005</v>
      </c>
      <c r="AO209" s="2">
        <v>0.50512177037037032</v>
      </c>
      <c r="AP209" s="2">
        <v>2.0400000000000005</v>
      </c>
      <c r="AQ209" s="2">
        <v>2.0400000000000005</v>
      </c>
      <c r="AR209" s="2">
        <v>1.4194369324535008</v>
      </c>
    </row>
    <row r="210" spans="11:44" x14ac:dyDescent="0.25">
      <c r="K210" s="2">
        <f t="shared" si="27"/>
        <v>2.0500000000000003</v>
      </c>
      <c r="L210" s="82">
        <f t="shared" si="24"/>
        <v>185.47997114416657</v>
      </c>
      <c r="M210" s="66">
        <f t="shared" si="22"/>
        <v>0.27264693006832785</v>
      </c>
      <c r="N210" s="66">
        <f t="shared" si="25"/>
        <v>132.09815591111109</v>
      </c>
      <c r="O210" s="66">
        <f t="shared" si="23"/>
        <v>0.12376444358037729</v>
      </c>
      <c r="Q210" s="66">
        <v>0.48854730000000002</v>
      </c>
      <c r="R210" s="66">
        <v>0.99381220000000003</v>
      </c>
      <c r="S210" s="66">
        <v>0.41727733333333333</v>
      </c>
      <c r="T210" s="66">
        <v>0.73037540000000001</v>
      </c>
      <c r="U210" s="66">
        <v>0.28955899999999996</v>
      </c>
      <c r="V210" s="66">
        <v>0.69094500000000003</v>
      </c>
      <c r="W210" s="66">
        <v>0.89321591</v>
      </c>
      <c r="X210" s="66">
        <v>1.0213823266666668</v>
      </c>
      <c r="Y210" s="66">
        <f t="shared" si="28"/>
        <v>0.69063930875000012</v>
      </c>
      <c r="AA210" s="66">
        <v>0.46502834999999998</v>
      </c>
      <c r="AB210" s="66">
        <v>0.75120375000000006</v>
      </c>
      <c r="AC210" s="66">
        <v>0.51171453333333328</v>
      </c>
      <c r="AD210" s="66">
        <v>0.5083259</v>
      </c>
      <c r="AE210" s="66">
        <v>0.57027859999999997</v>
      </c>
      <c r="AF210" s="66">
        <v>0.29786000000000007</v>
      </c>
      <c r="AG210" s="66">
        <v>0.56624949999999996</v>
      </c>
      <c r="AH210" s="66">
        <v>0.58838199999999996</v>
      </c>
      <c r="AI210" s="66">
        <v>0.62956863333333335</v>
      </c>
      <c r="AJ210" s="66">
        <f t="shared" si="26"/>
        <v>0.54317902962962961</v>
      </c>
      <c r="AK210" s="66"/>
      <c r="AM210" s="2">
        <v>7.0530999999999997</v>
      </c>
      <c r="AN210" s="2">
        <v>0.69063930875000012</v>
      </c>
      <c r="AO210" s="2">
        <v>0.54317902962962961</v>
      </c>
      <c r="AP210" s="2">
        <v>2.0500000000000003</v>
      </c>
      <c r="AQ210" s="2">
        <v>2.0500000000000003</v>
      </c>
      <c r="AR210" s="2">
        <v>1.2714763845373731</v>
      </c>
    </row>
    <row r="211" spans="11:44" x14ac:dyDescent="0.25">
      <c r="K211" s="2">
        <f t="shared" si="27"/>
        <v>2.06</v>
      </c>
      <c r="L211" s="82">
        <f t="shared" si="24"/>
        <v>186.18553911958324</v>
      </c>
      <c r="M211" s="66">
        <f t="shared" si="22"/>
        <v>0.27235675049098917</v>
      </c>
      <c r="N211" s="66">
        <f t="shared" si="25"/>
        <v>132.5834709222222</v>
      </c>
      <c r="O211" s="66">
        <f t="shared" si="23"/>
        <v>8.9987119886767095E-2</v>
      </c>
      <c r="Q211" s="66">
        <v>0.52504729999999999</v>
      </c>
      <c r="R211" s="66">
        <v>0.87308920000000001</v>
      </c>
      <c r="S211" s="66">
        <v>0.34276566666666664</v>
      </c>
      <c r="T211" s="66">
        <v>0.83337539999999999</v>
      </c>
      <c r="U211" s="66">
        <v>0.30595299999999997</v>
      </c>
      <c r="V211" s="66">
        <v>0.88095599999999996</v>
      </c>
      <c r="W211" s="66">
        <v>0.87577524333333334</v>
      </c>
      <c r="X211" s="66">
        <v>1.0075819933333332</v>
      </c>
      <c r="Y211" s="66">
        <f t="shared" si="28"/>
        <v>0.7055679754166666</v>
      </c>
      <c r="AA211" s="66">
        <v>0.40599635000000001</v>
      </c>
      <c r="AB211" s="66">
        <v>0.56965325</v>
      </c>
      <c r="AC211" s="66">
        <v>0.51338386666666669</v>
      </c>
      <c r="AD211" s="66">
        <v>0.50624389999999997</v>
      </c>
      <c r="AE211" s="66">
        <v>0.54980960000000012</v>
      </c>
      <c r="AF211" s="66">
        <v>0.33257300000000006</v>
      </c>
      <c r="AG211" s="66">
        <v>0.54820250000000004</v>
      </c>
      <c r="AH211" s="66">
        <v>0.37534099999999998</v>
      </c>
      <c r="AI211" s="66">
        <v>0.56663163333333333</v>
      </c>
      <c r="AJ211" s="66">
        <f t="shared" si="26"/>
        <v>0.48531501111111108</v>
      </c>
      <c r="AK211" s="66"/>
      <c r="AM211" s="2">
        <v>7.0629</v>
      </c>
      <c r="AN211" s="2">
        <v>0.7055679754166666</v>
      </c>
      <c r="AO211" s="2">
        <v>0.48531501111111108</v>
      </c>
      <c r="AP211" s="2">
        <v>2.06</v>
      </c>
      <c r="AQ211" s="2">
        <v>2.06</v>
      </c>
      <c r="AR211" s="2">
        <v>1.4538350540637397</v>
      </c>
    </row>
    <row r="212" spans="11:44" x14ac:dyDescent="0.25">
      <c r="K212" s="2">
        <f t="shared" si="27"/>
        <v>2.0699999999999998</v>
      </c>
      <c r="L212" s="82">
        <f t="shared" si="24"/>
        <v>186.87672330333325</v>
      </c>
      <c r="M212" s="66">
        <f t="shared" si="22"/>
        <v>0.35097199253927686</v>
      </c>
      <c r="N212" s="66">
        <f t="shared" si="25"/>
        <v>133.06968037777776</v>
      </c>
      <c r="O212" s="66">
        <f t="shared" si="23"/>
        <v>0.11802888785063813</v>
      </c>
      <c r="Q212" s="66">
        <v>0.46763330000000009</v>
      </c>
      <c r="R212" s="66">
        <v>1.0924761999999999</v>
      </c>
      <c r="S212" s="66">
        <v>0.23363999999999999</v>
      </c>
      <c r="T212" s="66">
        <v>0.73832039999999999</v>
      </c>
      <c r="U212" s="66">
        <v>0.27444499999999999</v>
      </c>
      <c r="V212" s="66">
        <v>0.69594600000000006</v>
      </c>
      <c r="W212" s="66">
        <v>0.84289957666666671</v>
      </c>
      <c r="X212" s="66">
        <v>1.1841129933333334</v>
      </c>
      <c r="Y212" s="66">
        <f t="shared" si="28"/>
        <v>0.69118418375000013</v>
      </c>
      <c r="AA212" s="66">
        <v>0.47598285000000001</v>
      </c>
      <c r="AB212" s="66">
        <v>0.69506575000000004</v>
      </c>
      <c r="AC212" s="66">
        <v>0.51401320000000006</v>
      </c>
      <c r="AD212" s="66">
        <v>0.5269739</v>
      </c>
      <c r="AE212" s="66">
        <v>0.55708360000000001</v>
      </c>
      <c r="AF212" s="66">
        <v>0.28947200000000006</v>
      </c>
      <c r="AG212" s="66">
        <v>0.49397850000000004</v>
      </c>
      <c r="AH212" s="66">
        <v>0.33961199999999997</v>
      </c>
      <c r="AI212" s="66">
        <v>0.4837033</v>
      </c>
      <c r="AJ212" s="66">
        <f t="shared" si="26"/>
        <v>0.4862094555555555</v>
      </c>
      <c r="AK212" s="66"/>
      <c r="AM212" s="2">
        <v>7.0728999999999997</v>
      </c>
      <c r="AN212" s="2">
        <v>0.69118418375000013</v>
      </c>
      <c r="AO212" s="2">
        <v>0.4862094555555555</v>
      </c>
      <c r="AP212" s="2">
        <v>2.0699999999999998</v>
      </c>
      <c r="AQ212" s="2">
        <v>2.0699999999999998</v>
      </c>
      <c r="AR212" s="2">
        <v>1.4215770093574902</v>
      </c>
    </row>
    <row r="213" spans="11:44" x14ac:dyDescent="0.25">
      <c r="K213" s="2">
        <f t="shared" si="27"/>
        <v>2.0799999999999996</v>
      </c>
      <c r="L213" s="82">
        <f t="shared" si="24"/>
        <v>187.60849152874991</v>
      </c>
      <c r="M213" s="66">
        <f t="shared" si="22"/>
        <v>0.30685884932310309</v>
      </c>
      <c r="N213" s="66">
        <f t="shared" si="25"/>
        <v>133.58015833333332</v>
      </c>
      <c r="O213" s="66">
        <f t="shared" si="23"/>
        <v>0.11474422459681206</v>
      </c>
      <c r="Q213" s="66">
        <v>0.48262263333333333</v>
      </c>
      <c r="R213" s="66">
        <v>0.90562419999999988</v>
      </c>
      <c r="S213" s="66">
        <v>0.29490233333333332</v>
      </c>
      <c r="T213" s="66">
        <v>0.77043539999999999</v>
      </c>
      <c r="U213" s="66">
        <v>0.36535200000000001</v>
      </c>
      <c r="V213" s="66">
        <v>1.0038749999999999</v>
      </c>
      <c r="W213" s="66">
        <v>0.96571724333333331</v>
      </c>
      <c r="X213" s="66">
        <v>1.0656169933333335</v>
      </c>
      <c r="Y213" s="66">
        <f t="shared" si="28"/>
        <v>0.73176822541666664</v>
      </c>
      <c r="AA213" s="66">
        <v>0.44656884999999996</v>
      </c>
      <c r="AB213" s="66">
        <v>0.68488174999999996</v>
      </c>
      <c r="AC213" s="66">
        <v>0.51040986666666666</v>
      </c>
      <c r="AD213" s="66">
        <v>0.48627590000000004</v>
      </c>
      <c r="AE213" s="66">
        <v>0.54149459999999994</v>
      </c>
      <c r="AF213" s="66">
        <v>0.30445100000000003</v>
      </c>
      <c r="AG213" s="66">
        <v>0.57564349999999997</v>
      </c>
      <c r="AH213" s="66">
        <v>0.41667449999999995</v>
      </c>
      <c r="AI213" s="66">
        <v>0.62790163333333338</v>
      </c>
      <c r="AJ213" s="66">
        <f t="shared" si="26"/>
        <v>0.51047795555555553</v>
      </c>
      <c r="AK213" s="66"/>
      <c r="AM213" s="2">
        <v>7.0830000000000002</v>
      </c>
      <c r="AN213" s="2">
        <v>0.73176822541666664</v>
      </c>
      <c r="AO213" s="2">
        <v>0.51047795555555553</v>
      </c>
      <c r="AP213" s="2">
        <v>2.0799999999999996</v>
      </c>
      <c r="AQ213" s="2">
        <v>2.0799999999999996</v>
      </c>
      <c r="AR213" s="2">
        <v>1.4334962312334916</v>
      </c>
    </row>
    <row r="214" spans="11:44" x14ac:dyDescent="0.25">
      <c r="K214" s="2">
        <f t="shared" si="27"/>
        <v>2.0899999999999994</v>
      </c>
      <c r="L214" s="82">
        <f t="shared" si="24"/>
        <v>188.31809298333323</v>
      </c>
      <c r="M214" s="66">
        <f t="shared" si="22"/>
        <v>0.35014992660898209</v>
      </c>
      <c r="N214" s="66">
        <f t="shared" si="25"/>
        <v>134.07919682592592</v>
      </c>
      <c r="O214" s="66">
        <f t="shared" si="23"/>
        <v>8.902130957638843E-2</v>
      </c>
      <c r="Q214" s="66">
        <v>0.50810463333333333</v>
      </c>
      <c r="R214" s="66">
        <v>0.90344869999999999</v>
      </c>
      <c r="S214" s="66">
        <v>0.26425166666666672</v>
      </c>
      <c r="T214" s="66">
        <v>0.77228839999999999</v>
      </c>
      <c r="U214" s="66">
        <v>0.29748200000000002</v>
      </c>
      <c r="V214" s="66">
        <v>0.68532100000000007</v>
      </c>
      <c r="W214" s="66">
        <v>0.94180524333333326</v>
      </c>
      <c r="X214" s="66">
        <v>1.3041099933333336</v>
      </c>
      <c r="Y214" s="66">
        <f t="shared" si="28"/>
        <v>0.70960145458333335</v>
      </c>
      <c r="AA214" s="66">
        <v>0.44439785000000004</v>
      </c>
      <c r="AB214" s="66">
        <v>0.64336574999999996</v>
      </c>
      <c r="AC214" s="66">
        <v>0.54614320000000005</v>
      </c>
      <c r="AD214" s="66">
        <v>0.53577189999999997</v>
      </c>
      <c r="AE214" s="66">
        <v>0.54378559999999998</v>
      </c>
      <c r="AF214" s="66">
        <v>0.32106300000000004</v>
      </c>
      <c r="AG214" s="66">
        <v>0.4827535</v>
      </c>
      <c r="AH214" s="66">
        <v>0.51689200000000002</v>
      </c>
      <c r="AI214" s="66">
        <v>0.45717363333333338</v>
      </c>
      <c r="AJ214" s="66">
        <f t="shared" si="26"/>
        <v>0.49903849259259264</v>
      </c>
      <c r="AK214" s="66"/>
      <c r="AM214" s="2">
        <v>7.0929000000000002</v>
      </c>
      <c r="AN214" s="2">
        <v>0.70960145458333335</v>
      </c>
      <c r="AO214" s="2">
        <v>0.49903849259259264</v>
      </c>
      <c r="AP214" s="2">
        <v>2.0899999999999994</v>
      </c>
      <c r="AQ214" s="2">
        <v>2.0899999999999994</v>
      </c>
      <c r="AR214" s="2">
        <v>1.4219373156904773</v>
      </c>
    </row>
    <row r="215" spans="11:44" x14ac:dyDescent="0.25">
      <c r="K215" s="2">
        <f t="shared" si="27"/>
        <v>2.0999999999999992</v>
      </c>
      <c r="L215" s="82">
        <f t="shared" si="24"/>
        <v>189.01288052124988</v>
      </c>
      <c r="M215" s="66">
        <f t="shared" si="22"/>
        <v>0.32455998323939089</v>
      </c>
      <c r="N215" s="66">
        <f t="shared" si="25"/>
        <v>134.53981139259258</v>
      </c>
      <c r="O215" s="66">
        <f t="shared" si="23"/>
        <v>0.13705607933153005</v>
      </c>
      <c r="Q215" s="66">
        <v>0.47493930000000001</v>
      </c>
      <c r="R215" s="66">
        <v>0.79425570000000001</v>
      </c>
      <c r="S215" s="66">
        <v>0.26677233333333333</v>
      </c>
      <c r="T215" s="66">
        <v>0.76576140000000004</v>
      </c>
      <c r="U215" s="66">
        <v>0.291769</v>
      </c>
      <c r="V215" s="66">
        <v>0.86236600000000008</v>
      </c>
      <c r="W215" s="66">
        <v>0.89903324333333334</v>
      </c>
      <c r="X215" s="66">
        <v>1.2034033266666666</v>
      </c>
      <c r="Y215" s="66">
        <f t="shared" si="28"/>
        <v>0.6947875379166667</v>
      </c>
      <c r="AA215" s="66">
        <v>0.37763734999999998</v>
      </c>
      <c r="AB215" s="66">
        <v>0.67053324999999997</v>
      </c>
      <c r="AC215" s="66">
        <v>0.55056519999999998</v>
      </c>
      <c r="AD215" s="66">
        <v>0.42194389999999998</v>
      </c>
      <c r="AE215" s="66">
        <v>0.55469460000000004</v>
      </c>
      <c r="AF215" s="66">
        <v>0.31103999999999998</v>
      </c>
      <c r="AG215" s="66">
        <v>0.54821049999999993</v>
      </c>
      <c r="AH215" s="66">
        <v>0.23561400000000002</v>
      </c>
      <c r="AI215" s="66">
        <v>0.47529229999999995</v>
      </c>
      <c r="AJ215" s="66">
        <f t="shared" si="26"/>
        <v>0.46061456666666661</v>
      </c>
      <c r="AK215" s="66"/>
      <c r="AM215" s="2">
        <v>7.1032999999999999</v>
      </c>
      <c r="AN215" s="2">
        <v>0.6947875379166667</v>
      </c>
      <c r="AO215" s="2">
        <v>0.46061456666666661</v>
      </c>
      <c r="AP215" s="2">
        <v>2.0999999999999992</v>
      </c>
      <c r="AQ215" s="2">
        <v>2.0999999999999992</v>
      </c>
      <c r="AR215" s="2">
        <v>1.5083924569399567</v>
      </c>
    </row>
    <row r="216" spans="11:44" x14ac:dyDescent="0.25">
      <c r="K216" s="2">
        <f t="shared" si="27"/>
        <v>2.109999999999999</v>
      </c>
      <c r="L216" s="82">
        <f t="shared" si="24"/>
        <v>189.80075570499989</v>
      </c>
      <c r="M216" s="66">
        <f t="shared" si="22"/>
        <v>0.38086248030562986</v>
      </c>
      <c r="N216" s="66">
        <f t="shared" si="25"/>
        <v>135.05353178518519</v>
      </c>
      <c r="O216" s="66">
        <f t="shared" si="23"/>
        <v>0.1450455692694384</v>
      </c>
      <c r="Q216" s="66">
        <v>0.49057396666666675</v>
      </c>
      <c r="R216" s="66">
        <v>1.1553342</v>
      </c>
      <c r="S216" s="66">
        <v>0.29915033333333335</v>
      </c>
      <c r="T216" s="66">
        <v>0.74793139999999991</v>
      </c>
      <c r="U216" s="66">
        <v>0.34324000000000005</v>
      </c>
      <c r="V216" s="66">
        <v>0.92779999999999996</v>
      </c>
      <c r="W216" s="66">
        <v>1.0228582433333333</v>
      </c>
      <c r="X216" s="66">
        <v>1.3161133266666665</v>
      </c>
      <c r="Y216" s="66">
        <f t="shared" si="28"/>
        <v>0.78787518374999999</v>
      </c>
      <c r="AA216" s="66">
        <v>0.39347634999999997</v>
      </c>
      <c r="AB216" s="66">
        <v>0.6182747500000001</v>
      </c>
      <c r="AC216" s="66">
        <v>0.48436786666666676</v>
      </c>
      <c r="AD216" s="66">
        <v>0.51255689999999998</v>
      </c>
      <c r="AE216" s="66">
        <v>0.54875960000000001</v>
      </c>
      <c r="AF216" s="66">
        <v>0.34416099999999999</v>
      </c>
      <c r="AG216" s="66">
        <v>0.83368750000000003</v>
      </c>
      <c r="AH216" s="66">
        <v>0.44494460000000002</v>
      </c>
      <c r="AI216" s="66">
        <v>0.44325496666666669</v>
      </c>
      <c r="AJ216" s="66">
        <f t="shared" si="26"/>
        <v>0.51372039259259261</v>
      </c>
      <c r="AK216" s="66"/>
      <c r="AM216" s="2">
        <v>7.1131000000000002</v>
      </c>
      <c r="AN216" s="2">
        <v>0.78787518374999999</v>
      </c>
      <c r="AO216" s="2">
        <v>0.51372039259259261</v>
      </c>
      <c r="AP216" s="2">
        <v>2.109999999999999</v>
      </c>
      <c r="AQ216" s="2">
        <v>2.109999999999999</v>
      </c>
      <c r="AR216" s="2">
        <v>1.5336653851209419</v>
      </c>
    </row>
    <row r="217" spans="11:44" x14ac:dyDescent="0.25">
      <c r="K217" s="2">
        <f t="shared" si="27"/>
        <v>2.1199999999999988</v>
      </c>
      <c r="L217" s="82">
        <f t="shared" si="24"/>
        <v>190.53647705541655</v>
      </c>
      <c r="M217" s="66">
        <f t="shared" si="22"/>
        <v>0.30278456643197338</v>
      </c>
      <c r="N217" s="66">
        <f t="shared" si="25"/>
        <v>135.58933916296297</v>
      </c>
      <c r="O217" s="66">
        <f t="shared" si="23"/>
        <v>0.13872148614676175</v>
      </c>
      <c r="Q217" s="66">
        <v>0.46953496666666672</v>
      </c>
      <c r="R217" s="66">
        <v>1.0949842000000001</v>
      </c>
      <c r="S217" s="66">
        <v>0.38986700000000002</v>
      </c>
      <c r="T217" s="66">
        <v>0.86097639999999998</v>
      </c>
      <c r="U217" s="66">
        <v>0.320849</v>
      </c>
      <c r="V217" s="66">
        <v>0.77883100000000005</v>
      </c>
      <c r="W217" s="66">
        <v>0.92251557666666673</v>
      </c>
      <c r="X217" s="66">
        <v>1.0482126600000001</v>
      </c>
      <c r="Y217" s="66">
        <f t="shared" si="28"/>
        <v>0.73572135041666675</v>
      </c>
      <c r="AA217" s="66">
        <v>0.40037685000000006</v>
      </c>
      <c r="AB217" s="66">
        <v>0.73298275000000002</v>
      </c>
      <c r="AC217" s="66">
        <v>0.54788053333333331</v>
      </c>
      <c r="AD217" s="66">
        <v>0.47359789999999996</v>
      </c>
      <c r="AE217" s="66">
        <v>0.57100660000000003</v>
      </c>
      <c r="AF217" s="66">
        <v>0.31243699999999996</v>
      </c>
      <c r="AG217" s="66">
        <v>0.73759350000000001</v>
      </c>
      <c r="AH217" s="66">
        <v>0.53970030000000002</v>
      </c>
      <c r="AI217" s="66">
        <v>0.50669096666666669</v>
      </c>
      <c r="AJ217" s="66">
        <f t="shared" si="26"/>
        <v>0.53580737777777776</v>
      </c>
      <c r="AK217" s="66"/>
      <c r="AM217" s="2">
        <v>7.1228999999999996</v>
      </c>
      <c r="AN217" s="2">
        <v>0.73572135041666675</v>
      </c>
      <c r="AO217" s="2">
        <v>0.53580737777777776</v>
      </c>
      <c r="AP217" s="2">
        <v>2.1199999999999988</v>
      </c>
      <c r="AQ217" s="2">
        <v>2.1199999999999988</v>
      </c>
      <c r="AR217" s="2">
        <v>1.3731079132728961</v>
      </c>
    </row>
    <row r="218" spans="11:44" x14ac:dyDescent="0.25">
      <c r="K218" s="2">
        <f t="shared" si="27"/>
        <v>2.1299999999999986</v>
      </c>
      <c r="L218" s="82">
        <f t="shared" si="24"/>
        <v>191.22387044749988</v>
      </c>
      <c r="M218" s="66">
        <f t="shared" si="22"/>
        <v>0.28028744349014351</v>
      </c>
      <c r="N218" s="66">
        <f t="shared" si="25"/>
        <v>136.04358587777779</v>
      </c>
      <c r="O218" s="66">
        <f t="shared" si="23"/>
        <v>7.4601769413842361E-2</v>
      </c>
      <c r="Q218" s="66">
        <v>0.50361163333333336</v>
      </c>
      <c r="R218" s="66">
        <v>0.98576220000000003</v>
      </c>
      <c r="S218" s="66">
        <v>0.34935900000000003</v>
      </c>
      <c r="T218" s="66">
        <v>0.74981339999999996</v>
      </c>
      <c r="U218" s="66">
        <v>0.296732</v>
      </c>
      <c r="V218" s="66">
        <v>0.69090499999999999</v>
      </c>
      <c r="W218" s="66">
        <v>0.90631657666666676</v>
      </c>
      <c r="X218" s="66">
        <v>1.0166473266666667</v>
      </c>
      <c r="Y218" s="66">
        <f t="shared" si="28"/>
        <v>0.68739339208333339</v>
      </c>
      <c r="AA218" s="66">
        <v>0.39410085</v>
      </c>
      <c r="AB218" s="66">
        <v>0.48445024999999997</v>
      </c>
      <c r="AC218" s="66">
        <v>0.47051186666666667</v>
      </c>
      <c r="AD218" s="66">
        <v>0.53637889999999999</v>
      </c>
      <c r="AE218" s="66">
        <v>0.56226960000000004</v>
      </c>
      <c r="AF218" s="66">
        <v>0.31873500000000005</v>
      </c>
      <c r="AG218" s="66">
        <v>0.41295549999999998</v>
      </c>
      <c r="AH218" s="66">
        <v>0.42944950000000004</v>
      </c>
      <c r="AI218" s="66">
        <v>0.47936896666666667</v>
      </c>
      <c r="AJ218" s="66">
        <f t="shared" si="26"/>
        <v>0.45424671481481482</v>
      </c>
      <c r="AK218" s="66"/>
      <c r="AM218" s="2">
        <v>7.1329000000000002</v>
      </c>
      <c r="AN218" s="2">
        <v>0.68739339208333339</v>
      </c>
      <c r="AO218" s="2">
        <v>0.45424671481481482</v>
      </c>
      <c r="AP218" s="2">
        <v>2.1299999999999986</v>
      </c>
      <c r="AQ218" s="2">
        <v>2.1299999999999986</v>
      </c>
      <c r="AR218" s="2">
        <v>1.5132600185420531</v>
      </c>
    </row>
    <row r="219" spans="11:44" x14ac:dyDescent="0.25">
      <c r="K219" s="2">
        <f t="shared" si="27"/>
        <v>2.1399999999999983</v>
      </c>
      <c r="L219" s="82">
        <f t="shared" si="24"/>
        <v>191.95813804791655</v>
      </c>
      <c r="M219" s="66">
        <f t="shared" si="22"/>
        <v>0.34285570775969854</v>
      </c>
      <c r="N219" s="66">
        <f t="shared" si="25"/>
        <v>136.53629877037037</v>
      </c>
      <c r="O219" s="66">
        <f t="shared" si="23"/>
        <v>7.5997146252504033E-2</v>
      </c>
      <c r="Q219" s="66">
        <v>0.46289596666666666</v>
      </c>
      <c r="R219" s="66">
        <v>1.2812492</v>
      </c>
      <c r="S219" s="66">
        <v>0.37435466666666667</v>
      </c>
      <c r="T219" s="66">
        <v>0.75953039999999994</v>
      </c>
      <c r="U219" s="66">
        <v>0.30291399999999996</v>
      </c>
      <c r="V219" s="66">
        <v>0.70902200000000004</v>
      </c>
      <c r="W219" s="66">
        <v>1.0020382433333332</v>
      </c>
      <c r="X219" s="66">
        <v>0.98213632666666673</v>
      </c>
      <c r="Y219" s="66">
        <f t="shared" si="28"/>
        <v>0.73426760041666672</v>
      </c>
      <c r="AA219" s="66">
        <v>0.49392835000000007</v>
      </c>
      <c r="AB219" s="66">
        <v>0.50206375000000003</v>
      </c>
      <c r="AC219" s="66">
        <v>0.5176008666666666</v>
      </c>
      <c r="AD219" s="66">
        <v>0.46526390000000001</v>
      </c>
      <c r="AE219" s="66">
        <v>0.55011860000000001</v>
      </c>
      <c r="AF219" s="66">
        <v>0.315197</v>
      </c>
      <c r="AG219" s="66">
        <v>0.58125450000000001</v>
      </c>
      <c r="AH219" s="66">
        <v>0.47434310000000002</v>
      </c>
      <c r="AI219" s="66">
        <v>0.53464596666666675</v>
      </c>
      <c r="AJ219" s="66">
        <f t="shared" si="26"/>
        <v>0.49271289259259266</v>
      </c>
      <c r="AK219" s="66"/>
      <c r="AM219" s="2">
        <v>7.1432000000000002</v>
      </c>
      <c r="AN219" s="2">
        <v>0.73426760041666672</v>
      </c>
      <c r="AO219" s="2">
        <v>0.49271289259259266</v>
      </c>
      <c r="AP219" s="2">
        <v>2.1399999999999983</v>
      </c>
      <c r="AQ219" s="2">
        <v>2.1399999999999983</v>
      </c>
      <c r="AR219" s="2">
        <v>1.4902544898978467</v>
      </c>
    </row>
    <row r="220" spans="11:44" x14ac:dyDescent="0.25">
      <c r="K220" s="2">
        <f t="shared" si="27"/>
        <v>2.1499999999999981</v>
      </c>
      <c r="L220" s="82">
        <f t="shared" si="24"/>
        <v>192.69199054416654</v>
      </c>
      <c r="M220" s="66">
        <f t="shared" si="22"/>
        <v>0.35645228834386511</v>
      </c>
      <c r="N220" s="66">
        <f t="shared" si="25"/>
        <v>137.00842353333331</v>
      </c>
      <c r="O220" s="66">
        <f t="shared" si="23"/>
        <v>9.5410647842552224E-2</v>
      </c>
      <c r="Q220" s="66">
        <v>0.50233096666666666</v>
      </c>
      <c r="R220" s="66">
        <v>0.92339369999999998</v>
      </c>
      <c r="S220" s="66">
        <v>0.24365733333333336</v>
      </c>
      <c r="T220" s="66">
        <v>0.8358584</v>
      </c>
      <c r="U220" s="66">
        <v>0.30200500000000002</v>
      </c>
      <c r="V220" s="66">
        <v>0.84859399999999996</v>
      </c>
      <c r="W220" s="66">
        <v>0.91998724333333337</v>
      </c>
      <c r="X220" s="66">
        <v>1.2949933266666667</v>
      </c>
      <c r="Y220" s="66">
        <f t="shared" si="28"/>
        <v>0.73385249624999993</v>
      </c>
      <c r="AA220" s="66">
        <v>0.45673935000000004</v>
      </c>
      <c r="AB220" s="66">
        <v>0.55312724999999996</v>
      </c>
      <c r="AC220" s="66">
        <v>0.49614786666666666</v>
      </c>
      <c r="AD220" s="66">
        <v>0.43041990000000002</v>
      </c>
      <c r="AE220" s="66">
        <v>0.53650759999999997</v>
      </c>
      <c r="AF220" s="66">
        <v>0.30163399999999996</v>
      </c>
      <c r="AG220" s="66">
        <v>0.60992049999999998</v>
      </c>
      <c r="AH220" s="66">
        <v>0.36773309999999998</v>
      </c>
      <c r="AI220" s="66">
        <v>0.49689330000000004</v>
      </c>
      <c r="AJ220" s="66">
        <f t="shared" si="26"/>
        <v>0.47212476296296291</v>
      </c>
      <c r="AK220" s="66"/>
      <c r="AM220" s="2">
        <v>7.1529999999999996</v>
      </c>
      <c r="AN220" s="2">
        <v>0.73385249624999993</v>
      </c>
      <c r="AO220" s="2">
        <v>0.47212476296296291</v>
      </c>
      <c r="AP220" s="2">
        <v>2.1499999999999981</v>
      </c>
      <c r="AQ220" s="2">
        <v>2.1499999999999981</v>
      </c>
      <c r="AR220" s="2">
        <v>1.5543613761000055</v>
      </c>
    </row>
    <row r="221" spans="11:44" x14ac:dyDescent="0.25">
      <c r="K221" s="2">
        <f t="shared" si="27"/>
        <v>2.1599999999999979</v>
      </c>
      <c r="L221" s="82">
        <f t="shared" si="24"/>
        <v>193.37702701958321</v>
      </c>
      <c r="M221" s="66">
        <f t="shared" si="22"/>
        <v>0.31901335949879195</v>
      </c>
      <c r="N221" s="66">
        <f t="shared" si="25"/>
        <v>137.50826613703703</v>
      </c>
      <c r="O221" s="66">
        <f t="shared" si="23"/>
        <v>7.5626236371738528E-2</v>
      </c>
      <c r="Q221" s="66">
        <v>0.43167163333333336</v>
      </c>
      <c r="R221" s="66">
        <v>0.93728519999999993</v>
      </c>
      <c r="S221" s="66">
        <v>0.28571200000000002</v>
      </c>
      <c r="T221" s="66">
        <v>0.74893239999999994</v>
      </c>
      <c r="U221" s="66">
        <v>0.27356000000000003</v>
      </c>
      <c r="V221" s="66">
        <v>0.72708899999999999</v>
      </c>
      <c r="W221" s="66">
        <v>1.0573032433333334</v>
      </c>
      <c r="X221" s="66">
        <v>1.0187383266666665</v>
      </c>
      <c r="Y221" s="66">
        <f t="shared" si="28"/>
        <v>0.68503647541666668</v>
      </c>
      <c r="AA221" s="66">
        <v>0.50386485000000003</v>
      </c>
      <c r="AB221" s="66">
        <v>0.62159575000000011</v>
      </c>
      <c r="AC221" s="66">
        <v>0.50127253333333333</v>
      </c>
      <c r="AD221" s="66">
        <v>0.5066389</v>
      </c>
      <c r="AE221" s="66">
        <v>0.5428636</v>
      </c>
      <c r="AF221" s="66">
        <v>0.33544199999999996</v>
      </c>
      <c r="AG221" s="66">
        <v>0.46968149999999992</v>
      </c>
      <c r="AH221" s="66">
        <v>0.48711199999999999</v>
      </c>
      <c r="AI221" s="66">
        <v>0.53011229999999998</v>
      </c>
      <c r="AJ221" s="66">
        <f t="shared" si="26"/>
        <v>0.49984260370370376</v>
      </c>
      <c r="AK221" s="66"/>
      <c r="AM221" s="2">
        <v>7.1630000000000003</v>
      </c>
      <c r="AN221" s="2">
        <v>0.68503647541666668</v>
      </c>
      <c r="AO221" s="2">
        <v>0.49984260370370376</v>
      </c>
      <c r="AP221" s="2">
        <v>2.1599999999999979</v>
      </c>
      <c r="AQ221" s="2">
        <v>2.1599999999999979</v>
      </c>
      <c r="AR221" s="2">
        <v>1.3705043754588433</v>
      </c>
    </row>
    <row r="222" spans="11:44" x14ac:dyDescent="0.25">
      <c r="K222" s="2">
        <f t="shared" si="27"/>
        <v>2.1699999999999977</v>
      </c>
      <c r="L222" s="82">
        <f t="shared" si="24"/>
        <v>194.05242780749987</v>
      </c>
      <c r="M222" s="66">
        <f t="shared" si="22"/>
        <v>0.32138028969284482</v>
      </c>
      <c r="N222" s="66">
        <f t="shared" si="25"/>
        <v>137.99803546296295</v>
      </c>
      <c r="O222" s="66">
        <f t="shared" si="23"/>
        <v>9.6021690344024802E-2</v>
      </c>
      <c r="Q222" s="66">
        <v>0.41909963333333333</v>
      </c>
      <c r="R222" s="66">
        <v>1.1369287000000001</v>
      </c>
      <c r="S222" s="66">
        <v>0.26243333333333335</v>
      </c>
      <c r="T222" s="66">
        <v>0.77620140000000004</v>
      </c>
      <c r="U222" s="66">
        <v>0.27345799999999998</v>
      </c>
      <c r="V222" s="66">
        <v>0.74267400000000006</v>
      </c>
      <c r="W222" s="66">
        <v>0.89506090999999999</v>
      </c>
      <c r="X222" s="66">
        <v>0.89735032666666659</v>
      </c>
      <c r="Y222" s="66">
        <f t="shared" si="28"/>
        <v>0.67540078791666658</v>
      </c>
      <c r="AA222" s="66">
        <v>0.42107985000000003</v>
      </c>
      <c r="AB222" s="66">
        <v>0.61771625000000008</v>
      </c>
      <c r="AC222" s="66">
        <v>0.51144853333333329</v>
      </c>
      <c r="AD222" s="66">
        <v>0.53675889999999993</v>
      </c>
      <c r="AE222" s="66">
        <v>0.57410860000000008</v>
      </c>
      <c r="AF222" s="66">
        <v>0.30858099999999999</v>
      </c>
      <c r="AG222" s="66">
        <v>0.4023465</v>
      </c>
      <c r="AH222" s="66">
        <v>0.49766699999999997</v>
      </c>
      <c r="AI222" s="66">
        <v>0.53821730000000001</v>
      </c>
      <c r="AJ222" s="66">
        <f t="shared" si="26"/>
        <v>0.48976932592592592</v>
      </c>
      <c r="AK222" s="66"/>
      <c r="AM222" s="2">
        <v>7.173</v>
      </c>
      <c r="AN222" s="2">
        <v>0.67540078791666658</v>
      </c>
      <c r="AO222" s="2">
        <v>0.48976932592592592</v>
      </c>
      <c r="AP222" s="2">
        <v>2.1699999999999977</v>
      </c>
      <c r="AQ222" s="2">
        <v>2.1699999999999977</v>
      </c>
      <c r="AR222" s="2">
        <v>1.3790181462258746</v>
      </c>
    </row>
    <row r="223" spans="11:44" x14ac:dyDescent="0.25">
      <c r="K223" s="2">
        <f t="shared" si="27"/>
        <v>2.1799999999999975</v>
      </c>
      <c r="L223" s="82">
        <f t="shared" si="24"/>
        <v>194.77782840791653</v>
      </c>
      <c r="M223" s="66">
        <f t="shared" si="22"/>
        <v>0.26009358618826001</v>
      </c>
      <c r="N223" s="66">
        <f t="shared" si="25"/>
        <v>138.48875384814812</v>
      </c>
      <c r="O223" s="66">
        <f t="shared" si="23"/>
        <v>0.12285577985139245</v>
      </c>
      <c r="Q223" s="66">
        <v>0.52352030000000005</v>
      </c>
      <c r="R223" s="66">
        <v>0.97547719999999993</v>
      </c>
      <c r="S223" s="66">
        <v>0.4321983333333333</v>
      </c>
      <c r="T223" s="66">
        <v>0.83727840000000009</v>
      </c>
      <c r="U223" s="66">
        <v>0.35376599999999997</v>
      </c>
      <c r="V223" s="66">
        <v>0.74082700000000001</v>
      </c>
      <c r="W223" s="66">
        <v>0.8873425766666666</v>
      </c>
      <c r="X223" s="66">
        <v>1.0527949933333334</v>
      </c>
      <c r="Y223" s="66">
        <f t="shared" si="28"/>
        <v>0.72540060041666665</v>
      </c>
      <c r="AA223" s="66">
        <v>0.35924034999999999</v>
      </c>
      <c r="AB223" s="66">
        <v>0.73751575000000003</v>
      </c>
      <c r="AC223" s="66">
        <v>0.5292448666666667</v>
      </c>
      <c r="AD223" s="66">
        <v>0.45808390000000004</v>
      </c>
      <c r="AE223" s="66">
        <v>0.52829360000000003</v>
      </c>
      <c r="AF223" s="66">
        <v>0.31311299999999997</v>
      </c>
      <c r="AG223" s="66">
        <v>0.51703749999999993</v>
      </c>
      <c r="AH223" s="66">
        <v>0.4307222</v>
      </c>
      <c r="AI223" s="66">
        <v>0.54321429999999993</v>
      </c>
      <c r="AJ223" s="66">
        <f t="shared" si="26"/>
        <v>0.49071838518518518</v>
      </c>
      <c r="AK223" s="66"/>
      <c r="AM223" s="2">
        <v>7.1829000000000001</v>
      </c>
      <c r="AN223" s="2">
        <v>0.72540060041666665</v>
      </c>
      <c r="AO223" s="2">
        <v>0.49071838518518518</v>
      </c>
      <c r="AP223" s="2">
        <v>2.1799999999999975</v>
      </c>
      <c r="AQ223" s="2">
        <v>2.1799999999999975</v>
      </c>
      <c r="AR223" s="2">
        <v>1.4782421492989672</v>
      </c>
    </row>
    <row r="224" spans="11:44" x14ac:dyDescent="0.25">
      <c r="K224" s="2">
        <f t="shared" si="27"/>
        <v>2.1899999999999973</v>
      </c>
      <c r="L224" s="82">
        <f t="shared" si="24"/>
        <v>195.50863350833319</v>
      </c>
      <c r="M224" s="66">
        <f t="shared" si="22"/>
        <v>0.32721183368070544</v>
      </c>
      <c r="N224" s="66">
        <f t="shared" si="25"/>
        <v>138.95650219259255</v>
      </c>
      <c r="O224" s="66">
        <f t="shared" si="23"/>
        <v>0.1024945965925495</v>
      </c>
      <c r="Q224" s="66">
        <v>0.51530396666666678</v>
      </c>
      <c r="R224" s="66">
        <v>1.1765192000000002</v>
      </c>
      <c r="S224" s="66">
        <v>0.30259533333333333</v>
      </c>
      <c r="T224" s="66">
        <v>0.76387139999999998</v>
      </c>
      <c r="U224" s="66">
        <v>0.32929700000000006</v>
      </c>
      <c r="V224" s="66">
        <v>0.74330300000000005</v>
      </c>
      <c r="W224" s="66">
        <v>0.95715824333333344</v>
      </c>
      <c r="X224" s="66">
        <v>1.0583926600000002</v>
      </c>
      <c r="Y224" s="66">
        <f t="shared" si="28"/>
        <v>0.73080510041666669</v>
      </c>
      <c r="AA224" s="66">
        <v>0.42799635000000003</v>
      </c>
      <c r="AB224" s="66">
        <v>0.51365625000000004</v>
      </c>
      <c r="AC224" s="66">
        <v>0.50493886666666665</v>
      </c>
      <c r="AD224" s="66">
        <v>0.4508489</v>
      </c>
      <c r="AE224" s="66">
        <v>0.53859259999999998</v>
      </c>
      <c r="AF224" s="66">
        <v>0.31414999999999998</v>
      </c>
      <c r="AG224" s="66">
        <v>0.66665249999999998</v>
      </c>
      <c r="AH224" s="66">
        <v>0.38334499999999999</v>
      </c>
      <c r="AI224" s="66">
        <v>0.40955463333333342</v>
      </c>
      <c r="AJ224" s="66">
        <f t="shared" si="26"/>
        <v>0.46774834444444452</v>
      </c>
      <c r="AK224" s="66"/>
      <c r="AM224" s="2">
        <v>7.1928999999999998</v>
      </c>
      <c r="AN224" s="2">
        <v>0.73080510041666669</v>
      </c>
      <c r="AO224" s="2">
        <v>0.46774834444444452</v>
      </c>
      <c r="AP224" s="2">
        <v>2.1899999999999973</v>
      </c>
      <c r="AQ224" s="2">
        <v>2.1899999999999973</v>
      </c>
      <c r="AR224" s="2">
        <v>1.5623894966098935</v>
      </c>
    </row>
    <row r="225" spans="11:44" x14ac:dyDescent="0.25">
      <c r="K225" s="2">
        <f t="shared" si="27"/>
        <v>2.1999999999999971</v>
      </c>
      <c r="L225" s="82">
        <f t="shared" si="24"/>
        <v>196.24143652541653</v>
      </c>
      <c r="M225" s="66">
        <f t="shared" si="22"/>
        <v>0.29147543465230169</v>
      </c>
      <c r="N225" s="66">
        <f t="shared" si="25"/>
        <v>139.41191466666663</v>
      </c>
      <c r="O225" s="66">
        <f t="shared" si="23"/>
        <v>7.217587530626271E-2</v>
      </c>
      <c r="Q225" s="66">
        <v>0.54484663333333339</v>
      </c>
      <c r="R225" s="66">
        <v>0.99013220000000002</v>
      </c>
      <c r="S225" s="66">
        <v>0.30587966666666666</v>
      </c>
      <c r="T225" s="66">
        <v>0.80331439999999998</v>
      </c>
      <c r="U225" s="66">
        <v>0.37464800000000004</v>
      </c>
      <c r="V225" s="66">
        <v>0.86916300000000002</v>
      </c>
      <c r="W225" s="66">
        <v>0.86556691000000008</v>
      </c>
      <c r="X225" s="66">
        <v>1.1088733266666668</v>
      </c>
      <c r="Y225" s="66">
        <f t="shared" si="28"/>
        <v>0.7328030170833334</v>
      </c>
      <c r="AA225" s="66">
        <v>0.45904734999999997</v>
      </c>
      <c r="AB225" s="66">
        <v>0.43875074999999997</v>
      </c>
      <c r="AC225" s="66">
        <v>0.54898653333333336</v>
      </c>
      <c r="AD225" s="66">
        <v>0.42793989999999993</v>
      </c>
      <c r="AE225" s="66">
        <v>0.55729260000000003</v>
      </c>
      <c r="AF225" s="66">
        <v>0.31503899999999996</v>
      </c>
      <c r="AG225" s="66">
        <v>0.42104849999999994</v>
      </c>
      <c r="AH225" s="66">
        <v>0.45094499999999993</v>
      </c>
      <c r="AI225" s="66">
        <v>0.47966263333333337</v>
      </c>
      <c r="AJ225" s="66">
        <f t="shared" si="26"/>
        <v>0.45541247407407404</v>
      </c>
      <c r="AK225" s="66"/>
      <c r="AM225" s="2">
        <v>7.2030000000000003</v>
      </c>
      <c r="AN225" s="2">
        <v>0.7328030170833334</v>
      </c>
      <c r="AO225" s="2">
        <v>0.45541247407407404</v>
      </c>
      <c r="AP225" s="2">
        <v>2.1999999999999971</v>
      </c>
      <c r="AQ225" s="2">
        <v>2.1999999999999971</v>
      </c>
      <c r="AR225" s="2">
        <v>1.6090973761165379</v>
      </c>
    </row>
    <row r="226" spans="11:44" x14ac:dyDescent="0.25">
      <c r="K226" s="2">
        <f t="shared" si="27"/>
        <v>2.2099999999999969</v>
      </c>
      <c r="L226" s="82">
        <f t="shared" si="24"/>
        <v>196.96869437583319</v>
      </c>
      <c r="M226" s="66">
        <f t="shared" si="22"/>
        <v>0.3343199094711593</v>
      </c>
      <c r="N226" s="66">
        <f t="shared" si="25"/>
        <v>139.90104330740738</v>
      </c>
      <c r="O226" s="66">
        <f t="shared" si="23"/>
        <v>0.11582381963812403</v>
      </c>
      <c r="Q226" s="66">
        <v>0.57216596666666664</v>
      </c>
      <c r="R226" s="66">
        <v>1.0657942</v>
      </c>
      <c r="S226" s="66">
        <v>0.31944099999999997</v>
      </c>
      <c r="T226" s="66">
        <v>0.69140439999999992</v>
      </c>
      <c r="U226" s="66">
        <v>0.27870600000000001</v>
      </c>
      <c r="V226" s="66">
        <v>0.70902200000000004</v>
      </c>
      <c r="W226" s="66">
        <v>1.0189225766666665</v>
      </c>
      <c r="X226" s="66">
        <v>1.1626066600000002</v>
      </c>
      <c r="Y226" s="66">
        <f t="shared" si="28"/>
        <v>0.72725785041666668</v>
      </c>
      <c r="AA226" s="66">
        <v>0.42407784999999998</v>
      </c>
      <c r="AB226" s="66">
        <v>0.65916975</v>
      </c>
      <c r="AC226" s="66">
        <v>0.61235519999999999</v>
      </c>
      <c r="AD226" s="66">
        <v>0.46852889999999997</v>
      </c>
      <c r="AE226" s="66">
        <v>0.5406666</v>
      </c>
      <c r="AF226" s="66">
        <v>0.30503200000000003</v>
      </c>
      <c r="AG226" s="66">
        <v>0.5675325</v>
      </c>
      <c r="AH226" s="66">
        <v>0.367141</v>
      </c>
      <c r="AI226" s="66">
        <v>0.45765396666666669</v>
      </c>
      <c r="AJ226" s="66">
        <f t="shared" si="26"/>
        <v>0.48912864074074075</v>
      </c>
      <c r="AK226" s="66"/>
      <c r="AM226" s="2">
        <v>7.2129000000000003</v>
      </c>
      <c r="AN226" s="2">
        <v>0.72725785041666668</v>
      </c>
      <c r="AO226" s="2">
        <v>0.48912864074074075</v>
      </c>
      <c r="AP226" s="2">
        <v>2.2099999999999969</v>
      </c>
      <c r="AQ226" s="2">
        <v>2.2099999999999969</v>
      </c>
      <c r="AR226" s="2">
        <v>1.4868437254365252</v>
      </c>
    </row>
    <row r="227" spans="11:44" x14ac:dyDescent="0.25">
      <c r="K227" s="2">
        <f t="shared" si="27"/>
        <v>2.2199999999999966</v>
      </c>
      <c r="L227" s="82">
        <f t="shared" si="24"/>
        <v>197.65994745541653</v>
      </c>
      <c r="M227" s="66">
        <f t="shared" si="22"/>
        <v>0.29912390761252222</v>
      </c>
      <c r="N227" s="66">
        <f t="shared" si="25"/>
        <v>140.41299316296292</v>
      </c>
      <c r="O227" s="66">
        <f t="shared" si="23"/>
        <v>0.10547916301987058</v>
      </c>
      <c r="Q227" s="66">
        <v>0.4034973</v>
      </c>
      <c r="R227" s="66">
        <v>0.8846537000000001</v>
      </c>
      <c r="S227" s="66">
        <v>0.32280833333333336</v>
      </c>
      <c r="T227" s="66">
        <v>0.77292440000000007</v>
      </c>
      <c r="U227" s="66">
        <v>0.29233600000000004</v>
      </c>
      <c r="V227" s="66">
        <v>0.95151699999999995</v>
      </c>
      <c r="W227" s="66">
        <v>0.92166357666666665</v>
      </c>
      <c r="X227" s="66">
        <v>0.98062432666666655</v>
      </c>
      <c r="Y227" s="66">
        <f t="shared" si="28"/>
        <v>0.69125307958333337</v>
      </c>
      <c r="AA227" s="66">
        <v>0.41722034999999996</v>
      </c>
      <c r="AB227" s="66">
        <v>0.59397375000000008</v>
      </c>
      <c r="AC227" s="66">
        <v>0.5113095333333334</v>
      </c>
      <c r="AD227" s="66">
        <v>0.45155090000000003</v>
      </c>
      <c r="AE227" s="66">
        <v>0.56122460000000007</v>
      </c>
      <c r="AF227" s="66">
        <v>0.31371499999999997</v>
      </c>
      <c r="AG227" s="66">
        <v>0.66230749999999994</v>
      </c>
      <c r="AH227" s="66">
        <v>0.58491510000000002</v>
      </c>
      <c r="AI227" s="66">
        <v>0.51133196666666669</v>
      </c>
      <c r="AJ227" s="66">
        <f t="shared" si="26"/>
        <v>0.5119498555555555</v>
      </c>
      <c r="AK227" s="66"/>
      <c r="AM227" s="2">
        <v>7.2229999999999999</v>
      </c>
      <c r="AN227" s="2">
        <v>0.69125307958333337</v>
      </c>
      <c r="AO227" s="2">
        <v>0.5119498555555555</v>
      </c>
      <c r="AP227" s="2">
        <v>2.2199999999999966</v>
      </c>
      <c r="AQ227" s="2">
        <v>2.2199999999999966</v>
      </c>
      <c r="AR227" s="2">
        <v>1.3502359109628079</v>
      </c>
    </row>
    <row r="228" spans="11:44" x14ac:dyDescent="0.25">
      <c r="K228" s="2">
        <f t="shared" si="27"/>
        <v>2.2299999999999964</v>
      </c>
      <c r="L228" s="82">
        <f t="shared" si="24"/>
        <v>198.35605040999985</v>
      </c>
      <c r="M228" s="66">
        <f t="shared" si="22"/>
        <v>0.29362231796252919</v>
      </c>
      <c r="N228" s="66">
        <f t="shared" si="25"/>
        <v>140.92919937777773</v>
      </c>
      <c r="O228" s="66">
        <f t="shared" si="23"/>
        <v>0.14518726794081396</v>
      </c>
      <c r="Q228" s="66">
        <v>0.48634330000000014</v>
      </c>
      <c r="R228" s="66">
        <v>0.8740176999999999</v>
      </c>
      <c r="S228" s="66">
        <v>0.3033406666666667</v>
      </c>
      <c r="T228" s="66">
        <v>0.84536239999999996</v>
      </c>
      <c r="U228" s="66">
        <v>0.32807500000000001</v>
      </c>
      <c r="V228" s="66">
        <v>0.72521700000000011</v>
      </c>
      <c r="W228" s="66">
        <v>0.88844224333333321</v>
      </c>
      <c r="X228" s="66">
        <v>1.1180253266666667</v>
      </c>
      <c r="Y228" s="66">
        <f t="shared" si="28"/>
        <v>0.69610295458333338</v>
      </c>
      <c r="AA228" s="66">
        <v>0.42539234999999992</v>
      </c>
      <c r="AB228" s="66">
        <v>0.64789775000000005</v>
      </c>
      <c r="AC228" s="66">
        <v>0.50562286666666667</v>
      </c>
      <c r="AD228" s="66">
        <v>0.49082189999999998</v>
      </c>
      <c r="AE228" s="66">
        <v>0.53743859999999999</v>
      </c>
      <c r="AF228" s="66">
        <v>0.306002</v>
      </c>
      <c r="AG228" s="66">
        <v>0.79315650000000004</v>
      </c>
      <c r="AH228" s="66">
        <v>0.37855799999999995</v>
      </c>
      <c r="AI228" s="66">
        <v>0.56096596666666665</v>
      </c>
      <c r="AJ228" s="66">
        <f t="shared" si="26"/>
        <v>0.51620621481481477</v>
      </c>
      <c r="AK228" s="66"/>
      <c r="AM228" s="2">
        <v>7.2328999999999999</v>
      </c>
      <c r="AN228" s="2">
        <v>0.69610295458333338</v>
      </c>
      <c r="AO228" s="2">
        <v>0.51620621481481477</v>
      </c>
      <c r="AP228" s="2">
        <v>2.2299999999999964</v>
      </c>
      <c r="AQ228" s="2">
        <v>2.2299999999999964</v>
      </c>
      <c r="AR228" s="2">
        <v>1.3484978185182355</v>
      </c>
    </row>
    <row r="229" spans="11:44" x14ac:dyDescent="0.25">
      <c r="K229" s="2">
        <f t="shared" si="27"/>
        <v>2.2399999999999962</v>
      </c>
      <c r="L229" s="82">
        <f t="shared" si="24"/>
        <v>199.04897053124986</v>
      </c>
      <c r="M229" s="66">
        <f t="shared" si="22"/>
        <v>0.30626319123104734</v>
      </c>
      <c r="N229" s="66">
        <f t="shared" si="25"/>
        <v>141.41549019629625</v>
      </c>
      <c r="O229" s="66">
        <f t="shared" si="23"/>
        <v>9.1630747101707849E-2</v>
      </c>
      <c r="Q229" s="66">
        <v>0.56546096666666679</v>
      </c>
      <c r="R229" s="66">
        <v>0.95470070000000007</v>
      </c>
      <c r="S229" s="66">
        <v>0.26971199999999995</v>
      </c>
      <c r="T229" s="66">
        <v>0.74345939999999999</v>
      </c>
      <c r="U229" s="66">
        <v>0.28853899999999999</v>
      </c>
      <c r="V229" s="66">
        <v>0.67412400000000006</v>
      </c>
      <c r="W229" s="66">
        <v>0.96260491000000015</v>
      </c>
      <c r="X229" s="66">
        <v>1.0847599933333334</v>
      </c>
      <c r="Y229" s="66">
        <f t="shared" si="28"/>
        <v>0.69292012125000002</v>
      </c>
      <c r="AA229" s="66">
        <v>0.38237184999999996</v>
      </c>
      <c r="AB229" s="66">
        <v>0.59019725000000001</v>
      </c>
      <c r="AC229" s="66">
        <v>0.49676953333333335</v>
      </c>
      <c r="AD229" s="66">
        <v>0.50470689999999996</v>
      </c>
      <c r="AE229" s="66">
        <v>0.55770659999999994</v>
      </c>
      <c r="AF229" s="66">
        <v>0.34911599999999998</v>
      </c>
      <c r="AG229" s="66">
        <v>0.61054749999999991</v>
      </c>
      <c r="AH229" s="66">
        <v>0.47382909999999995</v>
      </c>
      <c r="AI229" s="66">
        <v>0.41137263333333335</v>
      </c>
      <c r="AJ229" s="66">
        <f t="shared" si="26"/>
        <v>0.48629081851851846</v>
      </c>
      <c r="AK229" s="66"/>
      <c r="AM229" s="2">
        <v>7.2431000000000001</v>
      </c>
      <c r="AN229" s="2">
        <v>0.69292012125000002</v>
      </c>
      <c r="AO229" s="2">
        <v>0.48629081851851846</v>
      </c>
      <c r="AP229" s="2">
        <v>2.2399999999999962</v>
      </c>
      <c r="AQ229" s="2">
        <v>2.2399999999999962</v>
      </c>
      <c r="AR229" s="2">
        <v>1.4249089122450971</v>
      </c>
    </row>
    <row r="230" spans="11:44" x14ac:dyDescent="0.25">
      <c r="K230" s="2">
        <f t="shared" si="27"/>
        <v>2.249999999999996</v>
      </c>
      <c r="L230" s="82">
        <f t="shared" si="24"/>
        <v>199.7395434233332</v>
      </c>
      <c r="M230" s="66">
        <f t="shared" si="22"/>
        <v>0.33187354422241472</v>
      </c>
      <c r="N230" s="66">
        <f t="shared" si="25"/>
        <v>141.91160052222216</v>
      </c>
      <c r="O230" s="66">
        <f t="shared" si="23"/>
        <v>0.11942845269425739</v>
      </c>
      <c r="Q230" s="66">
        <v>0.53894263333333337</v>
      </c>
      <c r="R230" s="66">
        <v>1.0451382</v>
      </c>
      <c r="S230" s="66">
        <v>0.22367599999999999</v>
      </c>
      <c r="T230" s="66">
        <v>0.73023139999999997</v>
      </c>
      <c r="U230" s="66">
        <v>0.25741099999999995</v>
      </c>
      <c r="V230" s="66">
        <v>0.71774400000000005</v>
      </c>
      <c r="W230" s="66">
        <v>0.91710924333333332</v>
      </c>
      <c r="X230" s="66">
        <v>1.0943306600000002</v>
      </c>
      <c r="Y230" s="66">
        <f t="shared" si="28"/>
        <v>0.69057289208333339</v>
      </c>
      <c r="AA230" s="66">
        <v>0.40625135000000001</v>
      </c>
      <c r="AB230" s="66">
        <v>0.72049275000000002</v>
      </c>
      <c r="AC230" s="66">
        <v>0.5022985333333333</v>
      </c>
      <c r="AD230" s="66">
        <v>0.45778389999999997</v>
      </c>
      <c r="AE230" s="66">
        <v>0.53464060000000002</v>
      </c>
      <c r="AF230" s="66">
        <v>0.32477400000000006</v>
      </c>
      <c r="AG230" s="66">
        <v>0.5083224999999999</v>
      </c>
      <c r="AH230" s="66">
        <v>0.61250000000000004</v>
      </c>
      <c r="AI230" s="66">
        <v>0.39792930000000004</v>
      </c>
      <c r="AJ230" s="66">
        <f t="shared" si="26"/>
        <v>0.49611032592592597</v>
      </c>
      <c r="AK230" s="66"/>
      <c r="AM230" s="2">
        <v>7.2530999999999999</v>
      </c>
      <c r="AN230" s="2">
        <v>0.69057289208333339</v>
      </c>
      <c r="AO230" s="2">
        <v>0.49611032592592597</v>
      </c>
      <c r="AP230" s="2">
        <v>2.249999999999996</v>
      </c>
      <c r="AQ230" s="2">
        <v>2.249999999999996</v>
      </c>
      <c r="AR230" s="2">
        <v>1.3919744379326677</v>
      </c>
    </row>
    <row r="231" spans="11:44" x14ac:dyDescent="0.25">
      <c r="K231" s="2">
        <f t="shared" si="27"/>
        <v>2.2599999999999958</v>
      </c>
      <c r="L231" s="82">
        <f t="shared" si="24"/>
        <v>200.45701864874988</v>
      </c>
      <c r="M231" s="66">
        <f t="shared" si="22"/>
        <v>0.35128848781082406</v>
      </c>
      <c r="N231" s="66">
        <f t="shared" si="25"/>
        <v>142.44784070740735</v>
      </c>
      <c r="O231" s="66">
        <f t="shared" si="23"/>
        <v>0.14741020241926428</v>
      </c>
      <c r="Q231" s="66">
        <v>0.41603230000000002</v>
      </c>
      <c r="R231" s="66">
        <v>1.2333292</v>
      </c>
      <c r="S231" s="66">
        <v>0.30747033333333335</v>
      </c>
      <c r="T231" s="66">
        <v>0.70935039999999994</v>
      </c>
      <c r="U231" s="66">
        <v>0.28459699999999999</v>
      </c>
      <c r="V231" s="66">
        <v>0.83866800000000008</v>
      </c>
      <c r="W231" s="66">
        <v>0.93164524333333343</v>
      </c>
      <c r="X231" s="66">
        <v>1.0187093266666667</v>
      </c>
      <c r="Y231" s="66">
        <f t="shared" si="28"/>
        <v>0.71747522541666664</v>
      </c>
      <c r="AA231" s="66">
        <v>0.50893834999999998</v>
      </c>
      <c r="AB231" s="66">
        <v>0.56154075000000003</v>
      </c>
      <c r="AC231" s="66">
        <v>0.47494853333333342</v>
      </c>
      <c r="AD231" s="66">
        <v>0.4689179</v>
      </c>
      <c r="AE231" s="66">
        <v>0.54221360000000007</v>
      </c>
      <c r="AF231" s="66">
        <v>0.33550299999999994</v>
      </c>
      <c r="AG231" s="66">
        <v>0.53383049999999999</v>
      </c>
      <c r="AH231" s="66">
        <v>0.88735640000000005</v>
      </c>
      <c r="AI231" s="66">
        <v>0.51291263333333337</v>
      </c>
      <c r="AJ231" s="66">
        <f t="shared" si="26"/>
        <v>0.53624018518518524</v>
      </c>
      <c r="AK231" s="66"/>
      <c r="AM231" s="2">
        <v>7.2629999999999999</v>
      </c>
      <c r="AN231" s="2">
        <v>0.71747522541666664</v>
      </c>
      <c r="AO231" s="2">
        <v>0.53624018518518524</v>
      </c>
      <c r="AP231" s="2">
        <v>2.2599999999999958</v>
      </c>
      <c r="AQ231" s="2">
        <v>2.2599999999999958</v>
      </c>
      <c r="AR231" s="2">
        <v>1.337973626815927</v>
      </c>
    </row>
    <row r="232" spans="11:44" x14ac:dyDescent="0.25">
      <c r="K232" s="2">
        <f t="shared" si="27"/>
        <v>2.2699999999999956</v>
      </c>
      <c r="L232" s="82">
        <f t="shared" si="24"/>
        <v>201.14586816583321</v>
      </c>
      <c r="M232" s="66">
        <f t="shared" si="22"/>
        <v>0.32045078827362627</v>
      </c>
      <c r="N232" s="66">
        <f t="shared" si="25"/>
        <v>142.92994331111106</v>
      </c>
      <c r="O232" s="66">
        <f t="shared" si="23"/>
        <v>9.6232432326769798E-2</v>
      </c>
      <c r="Q232" s="66">
        <v>0.48673996666666663</v>
      </c>
      <c r="R232" s="66">
        <v>1.1649541999999999</v>
      </c>
      <c r="S232" s="66">
        <v>0.29045399999999999</v>
      </c>
      <c r="T232" s="66">
        <v>0.79769239999999997</v>
      </c>
      <c r="U232" s="66">
        <v>0.24120199999999997</v>
      </c>
      <c r="V232" s="66">
        <v>0.77261600000000008</v>
      </c>
      <c r="W232" s="66">
        <v>0.85269090999999997</v>
      </c>
      <c r="X232" s="66">
        <v>0.90444666000000007</v>
      </c>
      <c r="Y232" s="66">
        <f t="shared" si="28"/>
        <v>0.68884951708333331</v>
      </c>
      <c r="AA232" s="66">
        <v>0.39970135000000001</v>
      </c>
      <c r="AB232" s="66">
        <v>0.62321324999999994</v>
      </c>
      <c r="AC232" s="66">
        <v>0.47148486666666667</v>
      </c>
      <c r="AD232" s="66">
        <v>0.57929089999999994</v>
      </c>
      <c r="AE232" s="66">
        <v>0.55594260000000006</v>
      </c>
      <c r="AF232" s="66">
        <v>0.30647800000000003</v>
      </c>
      <c r="AG232" s="66">
        <v>0.48899349999999997</v>
      </c>
      <c r="AH232" s="66">
        <v>0.46719900000000009</v>
      </c>
      <c r="AI232" s="66">
        <v>0.44661996666666665</v>
      </c>
      <c r="AJ232" s="66">
        <f t="shared" si="26"/>
        <v>0.48210260370370367</v>
      </c>
      <c r="AK232" s="66"/>
      <c r="AM232" s="2">
        <v>7.2731000000000003</v>
      </c>
      <c r="AN232" s="2">
        <v>0.68884951708333331</v>
      </c>
      <c r="AO232" s="2">
        <v>0.48210260370370367</v>
      </c>
      <c r="AP232" s="2">
        <v>2.2699999999999956</v>
      </c>
      <c r="AQ232" s="2">
        <v>2.2699999999999956</v>
      </c>
      <c r="AR232" s="2">
        <v>1.4288442165450213</v>
      </c>
    </row>
    <row r="233" spans="11:44" x14ac:dyDescent="0.25">
      <c r="K233" s="2">
        <f t="shared" si="27"/>
        <v>2.2799999999999954</v>
      </c>
      <c r="L233" s="82">
        <f t="shared" si="24"/>
        <v>201.87437851624986</v>
      </c>
      <c r="M233" s="66">
        <f t="shared" si="22"/>
        <v>0.29308108554842655</v>
      </c>
      <c r="N233" s="66">
        <f t="shared" si="25"/>
        <v>143.40138061851846</v>
      </c>
      <c r="O233" s="66">
        <f t="shared" si="23"/>
        <v>8.4293981276884311E-2</v>
      </c>
      <c r="Q233" s="66">
        <v>0.53806596666666662</v>
      </c>
      <c r="R233" s="66">
        <v>0.99714020000000003</v>
      </c>
      <c r="S233" s="66">
        <v>0.31441666666666668</v>
      </c>
      <c r="T233" s="66">
        <v>0.83633440000000003</v>
      </c>
      <c r="U233" s="66">
        <v>0.32522300000000004</v>
      </c>
      <c r="V233" s="66">
        <v>0.89541300000000001</v>
      </c>
      <c r="W233" s="66">
        <v>0.88530557666666665</v>
      </c>
      <c r="X233" s="66">
        <v>1.0361839933333332</v>
      </c>
      <c r="Y233" s="66">
        <f t="shared" si="28"/>
        <v>0.72851035041666667</v>
      </c>
      <c r="AA233" s="66">
        <v>0.44234485000000007</v>
      </c>
      <c r="AB233" s="66">
        <v>0.52768574999999995</v>
      </c>
      <c r="AC233" s="66">
        <v>0.4875588666666667</v>
      </c>
      <c r="AD233" s="66">
        <v>0.40432989999999996</v>
      </c>
      <c r="AE233" s="66">
        <v>0.55604660000000006</v>
      </c>
      <c r="AF233" s="66">
        <v>0.29805399999999993</v>
      </c>
      <c r="AG233" s="66">
        <v>0.53067949999999997</v>
      </c>
      <c r="AH233" s="66">
        <v>0.4437290000000001</v>
      </c>
      <c r="AI233" s="66">
        <v>0.55250729999999992</v>
      </c>
      <c r="AJ233" s="66">
        <f t="shared" si="26"/>
        <v>0.47143730740740747</v>
      </c>
      <c r="AK233" s="66"/>
      <c r="AM233" s="2">
        <v>7.2827999999999999</v>
      </c>
      <c r="AN233" s="2">
        <v>0.72851035041666667</v>
      </c>
      <c r="AO233" s="2">
        <v>0.47143730740740747</v>
      </c>
      <c r="AP233" s="2">
        <v>2.2799999999999954</v>
      </c>
      <c r="AQ233" s="2">
        <v>2.2799999999999954</v>
      </c>
      <c r="AR233" s="2">
        <v>1.5452963500555152</v>
      </c>
    </row>
    <row r="234" spans="11:44" x14ac:dyDescent="0.25">
      <c r="K234" s="2">
        <f t="shared" si="27"/>
        <v>2.2899999999999952</v>
      </c>
      <c r="L234" s="82">
        <f t="shared" si="24"/>
        <v>202.58302132499986</v>
      </c>
      <c r="M234" s="66">
        <f t="shared" si="22"/>
        <v>0.30072863449553761</v>
      </c>
      <c r="N234" s="66">
        <f t="shared" si="25"/>
        <v>143.87324324074069</v>
      </c>
      <c r="O234" s="66">
        <f t="shared" si="23"/>
        <v>0.10478328944071855</v>
      </c>
      <c r="Q234" s="66">
        <v>0.65342630000000002</v>
      </c>
      <c r="R234" s="66">
        <v>1.0346842000000001</v>
      </c>
      <c r="S234" s="66">
        <v>0.29059666666666673</v>
      </c>
      <c r="T234" s="66">
        <v>0.70404840000000002</v>
      </c>
      <c r="U234" s="66">
        <v>0.26512300000000005</v>
      </c>
      <c r="V234" s="66">
        <v>0.987035</v>
      </c>
      <c r="W234" s="66">
        <v>0.75645757666666658</v>
      </c>
      <c r="X234" s="66">
        <v>0.97777132666666655</v>
      </c>
      <c r="Y234" s="66">
        <f t="shared" si="28"/>
        <v>0.70864280874999996</v>
      </c>
      <c r="AA234" s="66">
        <v>0.43092734999999999</v>
      </c>
      <c r="AB234" s="66">
        <v>0.56851675000000002</v>
      </c>
      <c r="AC234" s="66">
        <v>0.48159453333333335</v>
      </c>
      <c r="AD234" s="66">
        <v>0.46222590000000002</v>
      </c>
      <c r="AE234" s="66">
        <v>0.5484426</v>
      </c>
      <c r="AF234" s="66">
        <v>0.31226599999999999</v>
      </c>
      <c r="AG234" s="66">
        <v>0.6236354999999999</v>
      </c>
      <c r="AH234" s="66">
        <v>0.32442599999999999</v>
      </c>
      <c r="AI234" s="66">
        <v>0.49472896666666671</v>
      </c>
      <c r="AJ234" s="66">
        <f t="shared" si="26"/>
        <v>0.47186262222222225</v>
      </c>
      <c r="AK234" s="66"/>
      <c r="AM234" s="2">
        <v>7.2929000000000004</v>
      </c>
      <c r="AN234" s="2">
        <v>0.70864280874999996</v>
      </c>
      <c r="AO234" s="2">
        <v>0.47186262222222225</v>
      </c>
      <c r="AP234" s="2">
        <v>2.2899999999999952</v>
      </c>
      <c r="AQ234" s="2">
        <v>2.2899999999999952</v>
      </c>
      <c r="AR234" s="2">
        <v>1.5017989884697136</v>
      </c>
    </row>
    <row r="235" spans="11:44" x14ac:dyDescent="0.25">
      <c r="K235" s="2">
        <f t="shared" si="27"/>
        <v>2.2999999999999949</v>
      </c>
      <c r="L235" s="82">
        <f t="shared" si="24"/>
        <v>203.2569728420832</v>
      </c>
      <c r="M235" s="66">
        <f t="shared" si="22"/>
        <v>0.2893560098713383</v>
      </c>
      <c r="N235" s="66">
        <f t="shared" si="25"/>
        <v>144.38624123333329</v>
      </c>
      <c r="O235" s="66">
        <f t="shared" si="23"/>
        <v>0.12053230573527604</v>
      </c>
      <c r="Q235" s="66">
        <v>0.39026063333333333</v>
      </c>
      <c r="R235" s="66">
        <v>0.91114119999999998</v>
      </c>
      <c r="S235" s="66">
        <v>0.35056066666666669</v>
      </c>
      <c r="T235" s="66">
        <v>0.77444939999999995</v>
      </c>
      <c r="U235" s="66">
        <v>0.31085400000000007</v>
      </c>
      <c r="V235" s="66">
        <v>0.66975499999999999</v>
      </c>
      <c r="W235" s="66">
        <v>0.98442090999999987</v>
      </c>
      <c r="X235" s="66">
        <v>1.0001703266666668</v>
      </c>
      <c r="Y235" s="66">
        <f t="shared" si="28"/>
        <v>0.67395151708333334</v>
      </c>
      <c r="AA235" s="66">
        <v>0.46963485000000005</v>
      </c>
      <c r="AB235" s="66">
        <v>0.76341575000000006</v>
      </c>
      <c r="AC235" s="66">
        <v>0.51906853333333336</v>
      </c>
      <c r="AD235" s="66">
        <v>0.48138890000000001</v>
      </c>
      <c r="AE235" s="66">
        <v>0.54086560000000006</v>
      </c>
      <c r="AF235" s="66">
        <v>0.32556099999999999</v>
      </c>
      <c r="AG235" s="66">
        <v>0.60056849999999995</v>
      </c>
      <c r="AH235" s="66">
        <v>0.48086750000000006</v>
      </c>
      <c r="AI235" s="66">
        <v>0.43561129999999998</v>
      </c>
      <c r="AJ235" s="66">
        <f t="shared" si="26"/>
        <v>0.5129979925925926</v>
      </c>
      <c r="AK235" s="66"/>
      <c r="AM235" s="2">
        <v>7.3029999999999999</v>
      </c>
      <c r="AN235" s="2">
        <v>0.67395151708333334</v>
      </c>
      <c r="AO235" s="2">
        <v>0.5129979925925926</v>
      </c>
      <c r="AP235" s="2">
        <v>2.2999999999999949</v>
      </c>
      <c r="AQ235" s="2">
        <v>2.2999999999999949</v>
      </c>
      <c r="AR235" s="2">
        <v>1.3137507881411246</v>
      </c>
    </row>
    <row r="236" spans="11:44" x14ac:dyDescent="0.25">
      <c r="K236" s="2">
        <f t="shared" si="27"/>
        <v>2.3099999999999947</v>
      </c>
      <c r="L236" s="82">
        <f t="shared" si="24"/>
        <v>203.96745958833321</v>
      </c>
      <c r="M236" s="66">
        <f t="shared" si="22"/>
        <v>0.31322715737346407</v>
      </c>
      <c r="N236" s="66">
        <f t="shared" si="25"/>
        <v>144.87379941111107</v>
      </c>
      <c r="O236" s="66">
        <f t="shared" si="23"/>
        <v>7.5860060370317367E-2</v>
      </c>
      <c r="Q236" s="66">
        <v>0.5030416333333334</v>
      </c>
      <c r="R236" s="66">
        <v>0.90676370000000006</v>
      </c>
      <c r="S236" s="66">
        <v>0.31920266666666663</v>
      </c>
      <c r="T236" s="66">
        <v>0.68736339999999996</v>
      </c>
      <c r="U236" s="66">
        <v>0.3603340000000001</v>
      </c>
      <c r="V236" s="66">
        <v>0.80181999999999998</v>
      </c>
      <c r="W236" s="66">
        <v>0.84479524333333333</v>
      </c>
      <c r="X236" s="66">
        <v>1.2605733266666668</v>
      </c>
      <c r="Y236" s="66">
        <f t="shared" si="28"/>
        <v>0.71048674625000008</v>
      </c>
      <c r="AA236" s="66">
        <v>0.47199985</v>
      </c>
      <c r="AB236" s="66">
        <v>0.53767225000000007</v>
      </c>
      <c r="AC236" s="66">
        <v>0.52446853333333332</v>
      </c>
      <c r="AD236" s="66">
        <v>0.55048190000000008</v>
      </c>
      <c r="AE236" s="66">
        <v>0.56611560000000005</v>
      </c>
      <c r="AF236" s="66">
        <v>0.31072100000000002</v>
      </c>
      <c r="AG236" s="66">
        <v>0.47527549999999996</v>
      </c>
      <c r="AH236" s="66">
        <v>0.46911199999999997</v>
      </c>
      <c r="AI236" s="66">
        <v>0.48217696666666671</v>
      </c>
      <c r="AJ236" s="66">
        <f t="shared" si="26"/>
        <v>0.48755817777777782</v>
      </c>
      <c r="AK236" s="66"/>
      <c r="AM236" s="2">
        <v>7.3129</v>
      </c>
      <c r="AN236" s="2">
        <v>0.71048674625000008</v>
      </c>
      <c r="AO236" s="2">
        <v>0.48755817777777782</v>
      </c>
      <c r="AP236" s="2">
        <v>2.3099999999999947</v>
      </c>
      <c r="AQ236" s="2">
        <v>2.3099999999999947</v>
      </c>
      <c r="AR236" s="2">
        <v>1.4572348052663162</v>
      </c>
    </row>
    <row r="237" spans="11:44" x14ac:dyDescent="0.25">
      <c r="K237" s="2">
        <f t="shared" si="27"/>
        <v>2.3199999999999945</v>
      </c>
      <c r="L237" s="82">
        <f t="shared" si="24"/>
        <v>204.67633327208321</v>
      </c>
      <c r="M237" s="66">
        <f t="shared" si="22"/>
        <v>0.32738921058966436</v>
      </c>
      <c r="N237" s="66">
        <f t="shared" si="25"/>
        <v>145.36889824074069</v>
      </c>
      <c r="O237" s="66">
        <f t="shared" si="23"/>
        <v>0.11212109922444974</v>
      </c>
      <c r="Q237" s="66">
        <v>0.47808696666666667</v>
      </c>
      <c r="R237" s="66">
        <v>1.1738192000000001</v>
      </c>
      <c r="S237" s="66">
        <v>0.31434466666666672</v>
      </c>
      <c r="T237" s="66">
        <v>0.77448739999999994</v>
      </c>
      <c r="U237" s="66">
        <v>0.31948300000000002</v>
      </c>
      <c r="V237" s="66">
        <v>0.65853700000000004</v>
      </c>
      <c r="W237" s="66">
        <v>0.86681024333333334</v>
      </c>
      <c r="X237" s="66">
        <v>1.0854209933333334</v>
      </c>
      <c r="Y237" s="66">
        <f t="shared" si="28"/>
        <v>0.70887368375000004</v>
      </c>
      <c r="AA237" s="66">
        <v>0.42283785000000002</v>
      </c>
      <c r="AB237" s="66">
        <v>0.72425624999999993</v>
      </c>
      <c r="AC237" s="66">
        <v>0.48804286666666674</v>
      </c>
      <c r="AD237" s="66">
        <v>0.56032890000000002</v>
      </c>
      <c r="AE237" s="66">
        <v>0.54357359999999999</v>
      </c>
      <c r="AF237" s="66">
        <v>0.319548</v>
      </c>
      <c r="AG237" s="66">
        <v>0.42475449999999998</v>
      </c>
      <c r="AH237" s="66">
        <v>0.49762319999999999</v>
      </c>
      <c r="AI237" s="66">
        <v>0.47492430000000008</v>
      </c>
      <c r="AJ237" s="66">
        <f t="shared" si="26"/>
        <v>0.4950988296296297</v>
      </c>
      <c r="AK237" s="66"/>
      <c r="AM237" s="2">
        <v>7.3228999999999997</v>
      </c>
      <c r="AN237" s="2">
        <v>0.70887368375000004</v>
      </c>
      <c r="AO237" s="2">
        <v>0.4950988296296297</v>
      </c>
      <c r="AP237" s="2">
        <v>2.3199999999999945</v>
      </c>
      <c r="AQ237" s="2">
        <v>2.3199999999999945</v>
      </c>
      <c r="AR237" s="2">
        <v>1.431782184337397</v>
      </c>
    </row>
    <row r="238" spans="11:44" x14ac:dyDescent="0.25">
      <c r="K238" s="2">
        <f t="shared" si="27"/>
        <v>2.3299999999999943</v>
      </c>
      <c r="L238" s="82">
        <f t="shared" si="24"/>
        <v>205.39037160166654</v>
      </c>
      <c r="M238" s="66">
        <f t="shared" si="22"/>
        <v>0.33650966690630013</v>
      </c>
      <c r="N238" s="66">
        <f t="shared" si="25"/>
        <v>145.83936208518514</v>
      </c>
      <c r="O238" s="66">
        <f t="shared" si="23"/>
        <v>8.0927753325244225E-2</v>
      </c>
      <c r="Q238" s="66">
        <v>0.51899163333333331</v>
      </c>
      <c r="R238" s="66">
        <v>1.0128987</v>
      </c>
      <c r="S238" s="66">
        <v>0.29066199999999998</v>
      </c>
      <c r="T238" s="66">
        <v>0.71761039999999998</v>
      </c>
      <c r="U238" s="66">
        <v>0.25931999999999999</v>
      </c>
      <c r="V238" s="66">
        <v>0.79000800000000004</v>
      </c>
      <c r="W238" s="66">
        <v>0.93456391000000016</v>
      </c>
      <c r="X238" s="66">
        <v>1.1882519933333335</v>
      </c>
      <c r="Y238" s="66">
        <f t="shared" si="28"/>
        <v>0.71403832958333346</v>
      </c>
      <c r="AA238" s="66">
        <v>0.41757185000000002</v>
      </c>
      <c r="AB238" s="66">
        <v>0.47249024999999995</v>
      </c>
      <c r="AC238" s="66">
        <v>0.48013286666666671</v>
      </c>
      <c r="AD238" s="66">
        <v>0.54129289999999997</v>
      </c>
      <c r="AE238" s="66">
        <v>0.56259060000000005</v>
      </c>
      <c r="AF238" s="66">
        <v>0.33343900000000004</v>
      </c>
      <c r="AG238" s="66">
        <v>0.56818749999999996</v>
      </c>
      <c r="AH238" s="66">
        <v>0.38303000000000004</v>
      </c>
      <c r="AI238" s="66">
        <v>0.47543963333333322</v>
      </c>
      <c r="AJ238" s="66">
        <f t="shared" si="26"/>
        <v>0.47046384444444445</v>
      </c>
      <c r="AK238" s="66"/>
      <c r="AM238" s="2">
        <v>7.3329000000000004</v>
      </c>
      <c r="AN238" s="2">
        <v>0.71403832958333346</v>
      </c>
      <c r="AO238" s="2">
        <v>0.47046384444444445</v>
      </c>
      <c r="AP238" s="2">
        <v>2.3299999999999943</v>
      </c>
      <c r="AQ238" s="2">
        <v>2.3299999999999943</v>
      </c>
      <c r="AR238" s="2">
        <v>1.5177326334747747</v>
      </c>
    </row>
    <row r="239" spans="11:44" x14ac:dyDescent="0.25">
      <c r="K239" s="2">
        <f t="shared" si="27"/>
        <v>2.3399999999999941</v>
      </c>
      <c r="L239" s="82">
        <f t="shared" si="24"/>
        <v>206.10660232708321</v>
      </c>
      <c r="M239" s="66">
        <f t="shared" si="22"/>
        <v>0.30688909160410377</v>
      </c>
      <c r="N239" s="66">
        <f t="shared" si="25"/>
        <v>146.31657463333329</v>
      </c>
      <c r="O239" s="66">
        <f t="shared" si="23"/>
        <v>0.12243491929671008</v>
      </c>
      <c r="Q239" s="66">
        <v>0.46784063333333337</v>
      </c>
      <c r="R239" s="66">
        <v>1.2150841999999999</v>
      </c>
      <c r="S239" s="66">
        <v>0.43400433333333338</v>
      </c>
      <c r="T239" s="66">
        <v>0.70886739999999993</v>
      </c>
      <c r="U239" s="66">
        <v>0.30953600000000003</v>
      </c>
      <c r="V239" s="66">
        <v>0.78259000000000012</v>
      </c>
      <c r="W239" s="66">
        <v>0.78932491000000005</v>
      </c>
      <c r="X239" s="66">
        <v>1.0225983266666667</v>
      </c>
      <c r="Y239" s="66">
        <f t="shared" si="28"/>
        <v>0.71623072541666666</v>
      </c>
      <c r="AA239" s="66">
        <v>0.41011134999999999</v>
      </c>
      <c r="AB239" s="66">
        <v>0.72694425000000007</v>
      </c>
      <c r="AC239" s="66">
        <v>0.50569786666666672</v>
      </c>
      <c r="AD239" s="66">
        <v>0.50552390000000003</v>
      </c>
      <c r="AE239" s="66">
        <v>0.54326560000000013</v>
      </c>
      <c r="AF239" s="66">
        <v>0.28479599999999994</v>
      </c>
      <c r="AG239" s="66">
        <v>0.47963349999999999</v>
      </c>
      <c r="AH239" s="66">
        <v>0.37836249999999999</v>
      </c>
      <c r="AI239" s="66">
        <v>0.46057796666666662</v>
      </c>
      <c r="AJ239" s="66">
        <f t="shared" si="26"/>
        <v>0.47721254814814823</v>
      </c>
      <c r="AK239" s="66"/>
      <c r="AM239" s="2">
        <v>7.3428000000000004</v>
      </c>
      <c r="AN239" s="2">
        <v>0.71623072541666666</v>
      </c>
      <c r="AO239" s="2">
        <v>0.47721254814814823</v>
      </c>
      <c r="AP239" s="2">
        <v>2.3399999999999941</v>
      </c>
      <c r="AQ239" s="2">
        <v>2.3399999999999941</v>
      </c>
      <c r="AR239" s="2">
        <v>1.5008631440980391</v>
      </c>
    </row>
    <row r="240" spans="11:44" x14ac:dyDescent="0.25">
      <c r="K240" s="2">
        <f t="shared" si="27"/>
        <v>2.3499999999999939</v>
      </c>
      <c r="L240" s="82">
        <f t="shared" si="24"/>
        <v>206.79519917749988</v>
      </c>
      <c r="M240" s="66">
        <f t="shared" si="22"/>
        <v>0.3185467889477836</v>
      </c>
      <c r="N240" s="66">
        <f t="shared" si="25"/>
        <v>146.78934616296291</v>
      </c>
      <c r="O240" s="66">
        <f t="shared" si="23"/>
        <v>8.6895763352053124E-2</v>
      </c>
      <c r="Q240" s="66">
        <v>0.4802283</v>
      </c>
      <c r="R240" s="66">
        <v>0.95196019999999992</v>
      </c>
      <c r="S240" s="66">
        <v>0.28894033333333335</v>
      </c>
      <c r="T240" s="66">
        <v>0.7537604</v>
      </c>
      <c r="U240" s="66">
        <v>0.28686299999999998</v>
      </c>
      <c r="V240" s="66">
        <v>0.70339600000000002</v>
      </c>
      <c r="W240" s="66">
        <v>0.86388991000000015</v>
      </c>
      <c r="X240" s="66">
        <v>1.1797366600000001</v>
      </c>
      <c r="Y240" s="66">
        <f t="shared" si="28"/>
        <v>0.68859685041666663</v>
      </c>
      <c r="AA240" s="66">
        <v>0.49045985000000003</v>
      </c>
      <c r="AB240" s="66">
        <v>0.59689375</v>
      </c>
      <c r="AC240" s="66">
        <v>0.54988586666666672</v>
      </c>
      <c r="AD240" s="66">
        <v>0.43464189999999997</v>
      </c>
      <c r="AE240" s="66">
        <v>0.51562560000000002</v>
      </c>
      <c r="AF240" s="66">
        <v>0.31604900000000008</v>
      </c>
      <c r="AG240" s="66">
        <v>0.50772049999999991</v>
      </c>
      <c r="AH240" s="66">
        <v>0.37451500000000004</v>
      </c>
      <c r="AI240" s="66">
        <v>0.46915229999999997</v>
      </c>
      <c r="AJ240" s="66">
        <f t="shared" si="26"/>
        <v>0.47277152962962965</v>
      </c>
      <c r="AK240" s="66"/>
      <c r="AM240" s="2">
        <v>7.3529</v>
      </c>
      <c r="AN240" s="2">
        <v>0.68859685041666663</v>
      </c>
      <c r="AO240" s="2">
        <v>0.47277152962962965</v>
      </c>
      <c r="AP240" s="2">
        <v>2.3499999999999939</v>
      </c>
      <c r="AQ240" s="2">
        <v>2.3499999999999939</v>
      </c>
      <c r="AR240" s="2">
        <v>1.4565108244908804</v>
      </c>
    </row>
    <row r="241" spans="11:44" x14ac:dyDescent="0.25">
      <c r="K241" s="2">
        <f t="shared" si="27"/>
        <v>2.3599999999999937</v>
      </c>
      <c r="L241" s="82">
        <f t="shared" si="24"/>
        <v>207.49844811124987</v>
      </c>
      <c r="M241" s="66">
        <f t="shared" si="22"/>
        <v>0.32850655633612513</v>
      </c>
      <c r="N241" s="66">
        <f t="shared" si="25"/>
        <v>147.26094342592589</v>
      </c>
      <c r="O241" s="66">
        <f t="shared" si="23"/>
        <v>7.1591045033143355E-2</v>
      </c>
      <c r="Q241" s="66">
        <v>0.39923330000000007</v>
      </c>
      <c r="R241" s="66">
        <v>1.0047241999999998</v>
      </c>
      <c r="S241" s="66">
        <v>0.33897966666666668</v>
      </c>
      <c r="T241" s="66">
        <v>0.78694739999999996</v>
      </c>
      <c r="U241" s="66">
        <v>0.32184700000000005</v>
      </c>
      <c r="V241" s="66">
        <v>0.76322100000000004</v>
      </c>
      <c r="W241" s="66">
        <v>0.78123557666666665</v>
      </c>
      <c r="X241" s="66">
        <v>1.2298033266666668</v>
      </c>
      <c r="Y241" s="66">
        <f t="shared" si="28"/>
        <v>0.70324893374999997</v>
      </c>
      <c r="AA241" s="66">
        <v>0.45996684999999993</v>
      </c>
      <c r="AB241" s="66">
        <v>0.49849825000000003</v>
      </c>
      <c r="AC241" s="66">
        <v>0.56858019999999998</v>
      </c>
      <c r="AD241" s="66">
        <v>0.46851289999999995</v>
      </c>
      <c r="AE241" s="66">
        <v>0.52176160000000005</v>
      </c>
      <c r="AF241" s="66">
        <v>0.31209100000000001</v>
      </c>
      <c r="AG241" s="66">
        <v>0.50520750000000003</v>
      </c>
      <c r="AH241" s="66">
        <v>0.43163309999999999</v>
      </c>
      <c r="AI241" s="66">
        <v>0.47812396666666668</v>
      </c>
      <c r="AJ241" s="66">
        <f t="shared" si="26"/>
        <v>0.47159726296296295</v>
      </c>
      <c r="AK241" s="66"/>
      <c r="AM241" s="2">
        <v>7.3630000000000004</v>
      </c>
      <c r="AN241" s="2">
        <v>0.70324893374999997</v>
      </c>
      <c r="AO241" s="2">
        <v>0.47159726296296295</v>
      </c>
      <c r="AP241" s="2">
        <v>2.3599999999999937</v>
      </c>
      <c r="AQ241" s="2">
        <v>2.3599999999999937</v>
      </c>
      <c r="AR241" s="2">
        <v>1.4912065632688583</v>
      </c>
    </row>
    <row r="242" spans="11:44" x14ac:dyDescent="0.25">
      <c r="K242" s="2">
        <f t="shared" si="27"/>
        <v>2.3699999999999934</v>
      </c>
      <c r="L242" s="82">
        <f t="shared" si="24"/>
        <v>208.20884446166653</v>
      </c>
      <c r="M242" s="66">
        <f t="shared" si="22"/>
        <v>0.28315941635950942</v>
      </c>
      <c r="N242" s="66">
        <f t="shared" si="25"/>
        <v>147.75833138518516</v>
      </c>
      <c r="O242" s="66">
        <f t="shared" si="23"/>
        <v>7.1684171337254271E-2</v>
      </c>
      <c r="Q242" s="66">
        <v>0.53417096666666675</v>
      </c>
      <c r="R242" s="66">
        <v>0.97263420000000012</v>
      </c>
      <c r="S242" s="66">
        <v>0.36177900000000007</v>
      </c>
      <c r="T242" s="66">
        <v>0.78944040000000004</v>
      </c>
      <c r="U242" s="66">
        <v>0.3442070000000001</v>
      </c>
      <c r="V242" s="66">
        <v>0.73393900000000001</v>
      </c>
      <c r="W242" s="66">
        <v>0.79949924333333333</v>
      </c>
      <c r="X242" s="66">
        <v>1.1475009933333333</v>
      </c>
      <c r="Y242" s="66">
        <f t="shared" si="28"/>
        <v>0.7103963504166666</v>
      </c>
      <c r="AA242" s="66">
        <v>0.46944535000000004</v>
      </c>
      <c r="AB242" s="66">
        <v>0.55086325000000003</v>
      </c>
      <c r="AC242" s="66">
        <v>0.51159153333333329</v>
      </c>
      <c r="AD242" s="66">
        <v>0.51512789999999997</v>
      </c>
      <c r="AE242" s="66">
        <v>0.52986659999999997</v>
      </c>
      <c r="AF242" s="66">
        <v>0.32087099999999996</v>
      </c>
      <c r="AG242" s="66">
        <v>0.54071349999999996</v>
      </c>
      <c r="AH242" s="66">
        <v>0.4879641999999999</v>
      </c>
      <c r="AI242" s="66">
        <v>0.55004829999999993</v>
      </c>
      <c r="AJ242" s="66">
        <f t="shared" si="26"/>
        <v>0.49738795925925927</v>
      </c>
      <c r="AK242" s="66"/>
      <c r="AM242" s="2">
        <v>7.3731</v>
      </c>
      <c r="AN242" s="2">
        <v>0.7103963504166666</v>
      </c>
      <c r="AO242" s="2">
        <v>0.49738795925925927</v>
      </c>
      <c r="AP242" s="2">
        <v>2.3699999999999934</v>
      </c>
      <c r="AQ242" s="2">
        <v>2.3699999999999934</v>
      </c>
      <c r="AR242" s="2">
        <v>1.4282540161901638</v>
      </c>
    </row>
    <row r="243" spans="11:44" x14ac:dyDescent="0.25">
      <c r="K243" s="2">
        <f t="shared" si="27"/>
        <v>2.3799999999999932</v>
      </c>
      <c r="L243" s="82">
        <f t="shared" si="24"/>
        <v>208.91884883291652</v>
      </c>
      <c r="M243" s="66">
        <f t="shared" si="22"/>
        <v>0.30816329546403876</v>
      </c>
      <c r="N243" s="66">
        <f t="shared" si="25"/>
        <v>148.24183726666664</v>
      </c>
      <c r="O243" s="66">
        <f t="shared" si="23"/>
        <v>0.12019104289694209</v>
      </c>
      <c r="Q243" s="66">
        <v>0.47300030000000004</v>
      </c>
      <c r="R243" s="66">
        <v>0.9522577000000001</v>
      </c>
      <c r="S243" s="66">
        <v>0.28631766666666664</v>
      </c>
      <c r="T243" s="66">
        <v>0.82777940000000005</v>
      </c>
      <c r="U243" s="66">
        <v>0.31333100000000003</v>
      </c>
      <c r="V243" s="66">
        <v>0.81868400000000008</v>
      </c>
      <c r="W243" s="66">
        <v>0.92038524333333327</v>
      </c>
      <c r="X243" s="66">
        <v>1.08827966</v>
      </c>
      <c r="Y243" s="66">
        <f t="shared" si="28"/>
        <v>0.71000437125000015</v>
      </c>
      <c r="AA243" s="66">
        <v>0.42694435000000003</v>
      </c>
      <c r="AB243" s="66">
        <v>0.74901625000000005</v>
      </c>
      <c r="AC243" s="66">
        <v>0.5140815333333334</v>
      </c>
      <c r="AD243" s="66">
        <v>0.41061690000000001</v>
      </c>
      <c r="AE243" s="66">
        <v>0.52403759999999999</v>
      </c>
      <c r="AF243" s="66">
        <v>0.31877899999999998</v>
      </c>
      <c r="AG243" s="66">
        <v>0.44724949999999991</v>
      </c>
      <c r="AH243" s="66">
        <v>0.53291650000000002</v>
      </c>
      <c r="AI243" s="66">
        <v>0.42791130000000005</v>
      </c>
      <c r="AJ243" s="66">
        <f t="shared" si="26"/>
        <v>0.48350588148148144</v>
      </c>
      <c r="AK243" s="66"/>
      <c r="AM243" s="2">
        <v>7.3827999999999996</v>
      </c>
      <c r="AN243" s="2">
        <v>0.71000437125000015</v>
      </c>
      <c r="AO243" s="2">
        <v>0.48350588148148144</v>
      </c>
      <c r="AP243" s="2">
        <v>2.3799999999999932</v>
      </c>
      <c r="AQ243" s="2">
        <v>2.3799999999999932</v>
      </c>
      <c r="AR243" s="2">
        <v>1.4684503300653102</v>
      </c>
    </row>
    <row r="244" spans="11:44" x14ac:dyDescent="0.25">
      <c r="K244" s="2">
        <f t="shared" si="27"/>
        <v>2.389999999999993</v>
      </c>
      <c r="L244" s="82">
        <f t="shared" si="24"/>
        <v>209.62139007916653</v>
      </c>
      <c r="M244" s="66">
        <f t="shared" si="22"/>
        <v>0.27164891164336202</v>
      </c>
      <c r="N244" s="66">
        <f t="shared" si="25"/>
        <v>148.70743285185182</v>
      </c>
      <c r="O244" s="66">
        <f t="shared" si="23"/>
        <v>0.10299863239286051</v>
      </c>
      <c r="Q244" s="66">
        <v>0.54752429999999996</v>
      </c>
      <c r="R244" s="66">
        <v>0.94135770000000007</v>
      </c>
      <c r="S244" s="66">
        <v>0.38515099999999997</v>
      </c>
      <c r="T244" s="66">
        <v>0.71527240000000003</v>
      </c>
      <c r="U244" s="66">
        <v>0.28145900000000007</v>
      </c>
      <c r="V244" s="66">
        <v>0.81562600000000007</v>
      </c>
      <c r="W244" s="66">
        <v>0.91877024333333324</v>
      </c>
      <c r="X244" s="66">
        <v>1.0151693266666666</v>
      </c>
      <c r="Y244" s="66">
        <f t="shared" si="28"/>
        <v>0.70254124624999992</v>
      </c>
      <c r="AA244" s="66">
        <v>0.51289185000000004</v>
      </c>
      <c r="AB244" s="66">
        <v>0.66949625000000001</v>
      </c>
      <c r="AC244" s="66">
        <v>0.53825086666666666</v>
      </c>
      <c r="AD244" s="66">
        <v>0.42123889999999997</v>
      </c>
      <c r="AE244" s="66">
        <v>0.50888060000000002</v>
      </c>
      <c r="AF244" s="66">
        <v>0.33596599999999999</v>
      </c>
      <c r="AG244" s="66">
        <v>0.37057249999999997</v>
      </c>
      <c r="AH244" s="66">
        <v>0.39113799999999993</v>
      </c>
      <c r="AI244" s="66">
        <v>0.44192529999999997</v>
      </c>
      <c r="AJ244" s="66">
        <f t="shared" si="26"/>
        <v>0.46559558518518518</v>
      </c>
      <c r="AK244" s="66"/>
      <c r="AM244" s="2">
        <v>7.3929999999999998</v>
      </c>
      <c r="AN244" s="2">
        <v>0.70254124624999992</v>
      </c>
      <c r="AO244" s="2">
        <v>0.46559558518518518</v>
      </c>
      <c r="AP244" s="2">
        <v>2.389999999999993</v>
      </c>
      <c r="AQ244" s="2">
        <v>2.389999999999993</v>
      </c>
      <c r="AR244" s="2">
        <v>1.5089087366895293</v>
      </c>
    </row>
    <row r="245" spans="11:44" x14ac:dyDescent="0.25">
      <c r="K245" s="2">
        <f t="shared" si="27"/>
        <v>2.3999999999999928</v>
      </c>
      <c r="L245" s="82">
        <f t="shared" si="24"/>
        <v>210.28414570041653</v>
      </c>
      <c r="M245" s="66">
        <f t="shared" si="22"/>
        <v>0.31456097137304406</v>
      </c>
      <c r="N245" s="66">
        <f t="shared" si="25"/>
        <v>149.20082134444442</v>
      </c>
      <c r="O245" s="66">
        <f t="shared" si="23"/>
        <v>0.12274470903674842</v>
      </c>
      <c r="Q245" s="66">
        <v>0.42279063333333333</v>
      </c>
      <c r="R245" s="66">
        <v>0.92904770000000003</v>
      </c>
      <c r="S245" s="66">
        <v>0.24608999999999998</v>
      </c>
      <c r="T245" s="66">
        <v>0.82044539999999999</v>
      </c>
      <c r="U245" s="66">
        <v>0.25774799999999992</v>
      </c>
      <c r="V245" s="66">
        <v>0.72584000000000004</v>
      </c>
      <c r="W245" s="66">
        <v>0.82238590999999994</v>
      </c>
      <c r="X245" s="66">
        <v>1.0776973266666667</v>
      </c>
      <c r="Y245" s="66">
        <f t="shared" si="28"/>
        <v>0.66275562124999998</v>
      </c>
      <c r="AA245" s="66">
        <v>0.45728534999999992</v>
      </c>
      <c r="AB245" s="66">
        <v>0.67549725000000005</v>
      </c>
      <c r="AC245" s="66">
        <v>0.48325520000000005</v>
      </c>
      <c r="AD245" s="66">
        <v>0.42123989999999994</v>
      </c>
      <c r="AE245" s="66">
        <v>0.51677660000000003</v>
      </c>
      <c r="AF245" s="66">
        <v>0.32039900000000004</v>
      </c>
      <c r="AG245" s="66">
        <v>0.69905149999999994</v>
      </c>
      <c r="AH245" s="66">
        <v>0.413358</v>
      </c>
      <c r="AI245" s="66">
        <v>0.45363363333333334</v>
      </c>
      <c r="AJ245" s="66">
        <f t="shared" si="26"/>
        <v>0.49338849259259265</v>
      </c>
      <c r="AK245" s="66"/>
      <c r="AM245" s="2">
        <v>7.4029999999999996</v>
      </c>
      <c r="AN245" s="2">
        <v>0.66275562124999998</v>
      </c>
      <c r="AO245" s="2">
        <v>0.49338849259259265</v>
      </c>
      <c r="AP245" s="2">
        <v>2.3999999999999928</v>
      </c>
      <c r="AQ245" s="2">
        <v>2.3999999999999928</v>
      </c>
      <c r="AR245" s="2">
        <v>1.343273366120558</v>
      </c>
    </row>
    <row r="246" spans="11:44" x14ac:dyDescent="0.25">
      <c r="K246" s="2">
        <f t="shared" si="27"/>
        <v>2.4099999999999926</v>
      </c>
      <c r="L246" s="82">
        <f t="shared" si="24"/>
        <v>210.97248557166654</v>
      </c>
      <c r="M246" s="66">
        <f t="shared" si="22"/>
        <v>0.27443021051549299</v>
      </c>
      <c r="N246" s="66">
        <f t="shared" si="25"/>
        <v>149.64748939259258</v>
      </c>
      <c r="O246" s="66">
        <f t="shared" si="23"/>
        <v>7.5825189225551343E-2</v>
      </c>
      <c r="Q246" s="66">
        <v>0.58294996666666654</v>
      </c>
      <c r="R246" s="66">
        <v>0.97341070000000007</v>
      </c>
      <c r="S246" s="66">
        <v>0.30599866666666664</v>
      </c>
      <c r="T246" s="66">
        <v>0.72989740000000003</v>
      </c>
      <c r="U246" s="66">
        <v>0.30891100000000005</v>
      </c>
      <c r="V246" s="66">
        <v>0.71773600000000004</v>
      </c>
      <c r="W246" s="66">
        <v>0.86827957666666655</v>
      </c>
      <c r="X246" s="66">
        <v>1.0195356600000001</v>
      </c>
      <c r="Y246" s="66">
        <f t="shared" si="28"/>
        <v>0.68833987124999996</v>
      </c>
      <c r="AA246" s="66">
        <v>0.45406535000000003</v>
      </c>
      <c r="AB246" s="66">
        <v>0.51576624999999998</v>
      </c>
      <c r="AC246" s="66">
        <v>0.49260719999999997</v>
      </c>
      <c r="AD246" s="66">
        <v>0.4773309</v>
      </c>
      <c r="AE246" s="66">
        <v>0.51074960000000003</v>
      </c>
      <c r="AF246" s="66">
        <v>0.31564500000000001</v>
      </c>
      <c r="AG246" s="66">
        <v>0.5095575</v>
      </c>
      <c r="AH246" s="66">
        <v>0.34231299999999998</v>
      </c>
      <c r="AI246" s="66">
        <v>0.40197763333333325</v>
      </c>
      <c r="AJ246" s="66">
        <f t="shared" si="26"/>
        <v>0.44666804814814814</v>
      </c>
      <c r="AK246" s="66"/>
      <c r="AM246" s="2">
        <v>7.4130000000000003</v>
      </c>
      <c r="AN246" s="2">
        <v>0.68833987124999996</v>
      </c>
      <c r="AO246" s="2">
        <v>0.44666804814814814</v>
      </c>
      <c r="AP246" s="2">
        <v>2.4099999999999926</v>
      </c>
      <c r="AQ246" s="2">
        <v>2.4099999999999926</v>
      </c>
      <c r="AR246" s="2">
        <v>1.5410546469661415</v>
      </c>
    </row>
    <row r="247" spans="11:44" x14ac:dyDescent="0.25">
      <c r="K247" s="2">
        <f t="shared" si="27"/>
        <v>2.4199999999999924</v>
      </c>
      <c r="L247" s="82">
        <f t="shared" si="24"/>
        <v>211.67013460958322</v>
      </c>
      <c r="M247" s="66">
        <f t="shared" si="22"/>
        <v>0.3037319170736566</v>
      </c>
      <c r="N247" s="66">
        <f t="shared" si="25"/>
        <v>150.15730573703701</v>
      </c>
      <c r="O247" s="66">
        <f t="shared" si="23"/>
        <v>0.11241159034903275</v>
      </c>
      <c r="Q247" s="66">
        <v>0.45288329999999999</v>
      </c>
      <c r="R247" s="66">
        <v>0.94567570000000001</v>
      </c>
      <c r="S247" s="66">
        <v>0.32740599999999997</v>
      </c>
      <c r="T247" s="66">
        <v>0.75015140000000002</v>
      </c>
      <c r="U247" s="66">
        <v>0.28189100000000006</v>
      </c>
      <c r="V247" s="66">
        <v>0.88845200000000013</v>
      </c>
      <c r="W247" s="66">
        <v>0.84539891</v>
      </c>
      <c r="X247" s="66">
        <v>1.0893339933333333</v>
      </c>
      <c r="Y247" s="66">
        <f t="shared" si="28"/>
        <v>0.69764903791666666</v>
      </c>
      <c r="AA247" s="66">
        <v>0.38629685000000002</v>
      </c>
      <c r="AB247" s="66">
        <v>0.68733675000000005</v>
      </c>
      <c r="AC247" s="66">
        <v>0.55708953333333344</v>
      </c>
      <c r="AD247" s="66">
        <v>0.45817389999999997</v>
      </c>
      <c r="AE247" s="66">
        <v>0.53813560000000005</v>
      </c>
      <c r="AF247" s="66">
        <v>0.31308599999999998</v>
      </c>
      <c r="AG247" s="66">
        <v>0.56808349999999996</v>
      </c>
      <c r="AH247" s="66">
        <v>0.58848699999999998</v>
      </c>
      <c r="AI247" s="66">
        <v>0.49165796666666672</v>
      </c>
      <c r="AJ247" s="66">
        <f t="shared" si="26"/>
        <v>0.50981634444444446</v>
      </c>
      <c r="AK247" s="66"/>
      <c r="AM247" s="2">
        <v>7.423</v>
      </c>
      <c r="AN247" s="2">
        <v>0.69764903791666666</v>
      </c>
      <c r="AO247" s="2">
        <v>0.50981634444444446</v>
      </c>
      <c r="AP247" s="2">
        <v>2.4199999999999924</v>
      </c>
      <c r="AQ247" s="2">
        <v>2.4199999999999924</v>
      </c>
      <c r="AR247" s="2">
        <v>1.3684320746462271</v>
      </c>
    </row>
    <row r="248" spans="11:44" x14ac:dyDescent="0.25">
      <c r="K248" s="2">
        <f t="shared" si="27"/>
        <v>2.4299999999999922</v>
      </c>
      <c r="L248" s="82">
        <f t="shared" si="24"/>
        <v>212.37427958499987</v>
      </c>
      <c r="M248" s="66">
        <f t="shared" si="22"/>
        <v>0.33827421925009404</v>
      </c>
      <c r="N248" s="66">
        <f t="shared" si="25"/>
        <v>150.66151300740736</v>
      </c>
      <c r="O248" s="66">
        <f t="shared" si="23"/>
        <v>0.11484081766905829</v>
      </c>
      <c r="Q248" s="66">
        <v>0.46724730000000009</v>
      </c>
      <c r="R248" s="66">
        <v>1.2360441999999998</v>
      </c>
      <c r="S248" s="66">
        <v>0.35822766666666667</v>
      </c>
      <c r="T248" s="66">
        <v>0.77649839999999992</v>
      </c>
      <c r="U248" s="66">
        <v>0.265903</v>
      </c>
      <c r="V248" s="66">
        <v>0.6111700000000001</v>
      </c>
      <c r="W248" s="66">
        <v>0.90230191000000004</v>
      </c>
      <c r="X248" s="66">
        <v>1.0157673266666669</v>
      </c>
      <c r="Y248" s="66">
        <f t="shared" si="28"/>
        <v>0.70414497541666665</v>
      </c>
      <c r="AA248" s="66">
        <v>0.38512434999999995</v>
      </c>
      <c r="AB248" s="66">
        <v>0.64130874999999998</v>
      </c>
      <c r="AC248" s="66">
        <v>0.50797886666666658</v>
      </c>
      <c r="AD248" s="66">
        <v>0.41373589999999999</v>
      </c>
      <c r="AE248" s="66">
        <v>0.53599560000000002</v>
      </c>
      <c r="AF248" s="66">
        <v>0.31396599999999997</v>
      </c>
      <c r="AG248" s="66">
        <v>0.64610449999999997</v>
      </c>
      <c r="AH248" s="66">
        <v>0.50583349999999994</v>
      </c>
      <c r="AI248" s="66">
        <v>0.58781796666666675</v>
      </c>
      <c r="AJ248" s="66">
        <f t="shared" si="26"/>
        <v>0.50420727037037028</v>
      </c>
      <c r="AK248" s="66"/>
      <c r="AM248" s="2">
        <v>7.4330999999999996</v>
      </c>
      <c r="AN248" s="2">
        <v>0.70414497541666665</v>
      </c>
      <c r="AO248" s="2">
        <v>0.50420727037037028</v>
      </c>
      <c r="AP248" s="2">
        <v>2.4299999999999922</v>
      </c>
      <c r="AQ248" s="2">
        <v>2.4299999999999922</v>
      </c>
      <c r="AR248" s="2">
        <v>1.3965387188872351</v>
      </c>
    </row>
    <row r="249" spans="11:44" x14ac:dyDescent="0.25">
      <c r="K249" s="2">
        <f t="shared" si="27"/>
        <v>2.439999999999992</v>
      </c>
      <c r="L249" s="82">
        <f t="shared" si="24"/>
        <v>213.06795899791655</v>
      </c>
      <c r="M249" s="66">
        <f t="shared" si="22"/>
        <v>0.28708556697621707</v>
      </c>
      <c r="N249" s="66">
        <f t="shared" si="25"/>
        <v>151.16867458888885</v>
      </c>
      <c r="O249" s="66">
        <f t="shared" si="23"/>
        <v>0.10266161896715548</v>
      </c>
      <c r="Q249" s="66">
        <v>0.44914029999999999</v>
      </c>
      <c r="R249" s="66">
        <v>1.0010397</v>
      </c>
      <c r="S249" s="66">
        <v>0.37306500000000004</v>
      </c>
      <c r="T249" s="66">
        <v>0.69296939999999996</v>
      </c>
      <c r="U249" s="66">
        <v>0.33163699999999996</v>
      </c>
      <c r="V249" s="66">
        <v>0.72959399999999996</v>
      </c>
      <c r="W249" s="66">
        <v>0.89488591000000006</v>
      </c>
      <c r="X249" s="66">
        <v>1.0771039933333335</v>
      </c>
      <c r="Y249" s="66">
        <f t="shared" si="28"/>
        <v>0.69367941291666657</v>
      </c>
      <c r="AA249" s="66">
        <v>0.55341335000000003</v>
      </c>
      <c r="AB249" s="66">
        <v>0.63569975000000001</v>
      </c>
      <c r="AC249" s="66">
        <v>0.49621053333333331</v>
      </c>
      <c r="AD249" s="66">
        <v>0.53667489999999995</v>
      </c>
      <c r="AE249" s="66">
        <v>0.57162260000000009</v>
      </c>
      <c r="AF249" s="66">
        <v>0.32189000000000001</v>
      </c>
      <c r="AG249" s="66">
        <v>0.47839849999999995</v>
      </c>
      <c r="AH249" s="66">
        <v>0.3748263</v>
      </c>
      <c r="AI249" s="66">
        <v>0.59571829999999992</v>
      </c>
      <c r="AJ249" s="66">
        <f t="shared" si="26"/>
        <v>0.50716158148148149</v>
      </c>
      <c r="AK249" s="66"/>
      <c r="AM249" s="2">
        <v>7.4431000000000003</v>
      </c>
      <c r="AN249" s="2">
        <v>0.69367941291666657</v>
      </c>
      <c r="AO249" s="2">
        <v>0.50716158148148149</v>
      </c>
      <c r="AP249" s="2">
        <v>2.439999999999992</v>
      </c>
      <c r="AQ249" s="2">
        <v>2.439999999999992</v>
      </c>
      <c r="AR249" s="2">
        <v>1.3677680610000928</v>
      </c>
    </row>
    <row r="250" spans="11:44" x14ac:dyDescent="0.25">
      <c r="K250" s="2">
        <f t="shared" si="27"/>
        <v>2.4499999999999917</v>
      </c>
      <c r="L250" s="82">
        <f t="shared" si="24"/>
        <v>213.76655766083323</v>
      </c>
      <c r="M250" s="66">
        <f t="shared" si="22"/>
        <v>0.28895848845960881</v>
      </c>
      <c r="N250" s="66">
        <f t="shared" si="25"/>
        <v>151.68901602592589</v>
      </c>
      <c r="O250" s="66">
        <f t="shared" si="23"/>
        <v>0.11532649103393122</v>
      </c>
      <c r="Q250" s="66">
        <v>0.47461463333333326</v>
      </c>
      <c r="R250" s="66">
        <v>0.81873669999999998</v>
      </c>
      <c r="S250" s="66">
        <v>0.32601899999999995</v>
      </c>
      <c r="T250" s="66">
        <v>0.8223184</v>
      </c>
      <c r="U250" s="66">
        <v>0.31134800000000007</v>
      </c>
      <c r="V250" s="66">
        <v>0.87545000000000006</v>
      </c>
      <c r="W250" s="66">
        <v>0.86619590999999996</v>
      </c>
      <c r="X250" s="66">
        <v>1.0941066599999998</v>
      </c>
      <c r="Y250" s="66">
        <f t="shared" si="28"/>
        <v>0.69859866291666661</v>
      </c>
      <c r="AA250" s="66">
        <v>0.48958784999999999</v>
      </c>
      <c r="AB250" s="66">
        <v>0.76349525000000007</v>
      </c>
      <c r="AC250" s="66">
        <v>0.53125620000000007</v>
      </c>
      <c r="AD250" s="66">
        <v>0.51030089999999995</v>
      </c>
      <c r="AE250" s="66">
        <v>0.55251159999999999</v>
      </c>
      <c r="AF250" s="66">
        <v>0.325073</v>
      </c>
      <c r="AG250" s="66">
        <v>0.45036349999999997</v>
      </c>
      <c r="AH250" s="66">
        <v>0.49979200000000001</v>
      </c>
      <c r="AI250" s="66">
        <v>0.56069263333333319</v>
      </c>
      <c r="AJ250" s="66">
        <f t="shared" si="26"/>
        <v>0.52034143703703695</v>
      </c>
      <c r="AK250" s="66"/>
      <c r="AM250" s="2">
        <v>7.4531000000000001</v>
      </c>
      <c r="AN250" s="2">
        <v>0.69859866291666661</v>
      </c>
      <c r="AO250" s="2">
        <v>0.52034143703703695</v>
      </c>
      <c r="AP250" s="2">
        <v>2.4499999999999917</v>
      </c>
      <c r="AQ250" s="2">
        <v>2.4499999999999917</v>
      </c>
      <c r="AR250" s="2">
        <v>1.3425774178098786</v>
      </c>
    </row>
    <row r="251" spans="11:44" x14ac:dyDescent="0.25">
      <c r="K251" s="2">
        <f t="shared" si="27"/>
        <v>2.4599999999999915</v>
      </c>
      <c r="L251" s="82">
        <f t="shared" si="24"/>
        <v>214.41877449041655</v>
      </c>
      <c r="M251" s="66">
        <f t="shared" si="22"/>
        <v>0.27780651092466657</v>
      </c>
      <c r="N251" s="66">
        <f t="shared" si="25"/>
        <v>152.15458737037034</v>
      </c>
      <c r="O251" s="66">
        <f t="shared" si="23"/>
        <v>7.8931687178419821E-2</v>
      </c>
      <c r="Q251" s="66">
        <v>0.5075139666666667</v>
      </c>
      <c r="R251" s="66">
        <v>0.83702969999999999</v>
      </c>
      <c r="S251" s="66">
        <v>0.31354966666666673</v>
      </c>
      <c r="T251" s="66">
        <v>0.68535139999999994</v>
      </c>
      <c r="U251" s="66">
        <v>0.30093500000000006</v>
      </c>
      <c r="V251" s="66">
        <v>0.5837500000000001</v>
      </c>
      <c r="W251" s="66">
        <v>0.93765924333333328</v>
      </c>
      <c r="X251" s="66">
        <v>1.0519456599999999</v>
      </c>
      <c r="Y251" s="66">
        <f t="shared" si="28"/>
        <v>0.65221682958333327</v>
      </c>
      <c r="AA251" s="66">
        <v>0.43631934999999999</v>
      </c>
      <c r="AB251" s="66">
        <v>0.51187625000000003</v>
      </c>
      <c r="AC251" s="66">
        <v>0.49468586666666664</v>
      </c>
      <c r="AD251" s="66">
        <v>0.45567190000000002</v>
      </c>
      <c r="AE251" s="66">
        <v>0.54731759999999996</v>
      </c>
      <c r="AF251" s="66">
        <v>0.31554499999999996</v>
      </c>
      <c r="AG251" s="66">
        <v>0.39240449999999999</v>
      </c>
      <c r="AH251" s="66">
        <v>0.46421099999999993</v>
      </c>
      <c r="AI251" s="66">
        <v>0.57211063333333334</v>
      </c>
      <c r="AJ251" s="66">
        <f t="shared" si="26"/>
        <v>0.46557134444444453</v>
      </c>
      <c r="AK251" s="66"/>
      <c r="AM251" s="2">
        <v>7.4629000000000003</v>
      </c>
      <c r="AN251" s="2">
        <v>0.65221682958333327</v>
      </c>
      <c r="AO251" s="2">
        <v>0.46557134444444453</v>
      </c>
      <c r="AP251" s="2">
        <v>2.4599999999999915</v>
      </c>
      <c r="AQ251" s="2">
        <v>2.4599999999999915</v>
      </c>
      <c r="AR251" s="2">
        <v>1.4008955606183375</v>
      </c>
    </row>
    <row r="252" spans="11:44" x14ac:dyDescent="0.25">
      <c r="K252" s="2">
        <f t="shared" si="27"/>
        <v>2.4699999999999913</v>
      </c>
      <c r="L252" s="82">
        <f t="shared" si="24"/>
        <v>215.08013052833323</v>
      </c>
      <c r="M252" s="66">
        <f t="shared" si="22"/>
        <v>0.3227931552950532</v>
      </c>
      <c r="N252" s="66">
        <f t="shared" si="25"/>
        <v>152.64443645925923</v>
      </c>
      <c r="O252" s="66">
        <f t="shared" si="23"/>
        <v>0.13009948269241692</v>
      </c>
      <c r="Q252" s="66">
        <v>0.45109729999999998</v>
      </c>
      <c r="R252" s="66">
        <v>0.89757770000000003</v>
      </c>
      <c r="S252" s="66">
        <v>0.27569966666666668</v>
      </c>
      <c r="T252" s="66">
        <v>0.70806239999999998</v>
      </c>
      <c r="U252" s="66">
        <v>0.26538499999999998</v>
      </c>
      <c r="V252" s="66">
        <v>0.65480899999999997</v>
      </c>
      <c r="W252" s="66">
        <v>0.83795057666666661</v>
      </c>
      <c r="X252" s="66">
        <v>1.20026666</v>
      </c>
      <c r="Y252" s="66">
        <f t="shared" si="28"/>
        <v>0.66135603791666675</v>
      </c>
      <c r="AA252" s="66">
        <v>0.41771634999999996</v>
      </c>
      <c r="AB252" s="66">
        <v>0.59387725000000002</v>
      </c>
      <c r="AC252" s="66">
        <v>0.52814186666666674</v>
      </c>
      <c r="AD252" s="66">
        <v>0.45692689999999991</v>
      </c>
      <c r="AE252" s="66">
        <v>0.53630860000000002</v>
      </c>
      <c r="AF252" s="66">
        <v>0.30188799999999993</v>
      </c>
      <c r="AG252" s="66">
        <v>0.74642549999999996</v>
      </c>
      <c r="AH252" s="66">
        <v>0.38278670000000004</v>
      </c>
      <c r="AI252" s="66">
        <v>0.44457063333333335</v>
      </c>
      <c r="AJ252" s="66">
        <f t="shared" si="26"/>
        <v>0.48984908888888889</v>
      </c>
      <c r="AK252" s="66"/>
      <c r="AM252" s="2">
        <v>7.4733000000000001</v>
      </c>
      <c r="AN252" s="2">
        <v>0.66135603791666675</v>
      </c>
      <c r="AO252" s="2">
        <v>0.48984908888888889</v>
      </c>
      <c r="AP252" s="2">
        <v>2.4699999999999913</v>
      </c>
      <c r="AQ252" s="2">
        <v>2.4699999999999913</v>
      </c>
      <c r="AR252" s="2">
        <v>1.3501220129179015</v>
      </c>
    </row>
    <row r="253" spans="11:44" x14ac:dyDescent="0.25">
      <c r="K253" s="2">
        <f t="shared" si="27"/>
        <v>2.4799999999999911</v>
      </c>
      <c r="L253" s="82">
        <f t="shared" si="24"/>
        <v>215.79556029541655</v>
      </c>
      <c r="M253" s="66">
        <f t="shared" si="22"/>
        <v>0.33064325598179772</v>
      </c>
      <c r="N253" s="66">
        <f t="shared" si="25"/>
        <v>153.15211471111107</v>
      </c>
      <c r="O253" s="66">
        <f t="shared" si="23"/>
        <v>0.12556624773196173</v>
      </c>
      <c r="Q253" s="66">
        <v>0.47254863333333336</v>
      </c>
      <c r="R253" s="66">
        <v>1.0857892</v>
      </c>
      <c r="S253" s="66">
        <v>0.38521766666666668</v>
      </c>
      <c r="T253" s="66">
        <v>0.80705840000000006</v>
      </c>
      <c r="U253" s="66">
        <v>0.29225999999999996</v>
      </c>
      <c r="V253" s="66">
        <v>0.60617200000000004</v>
      </c>
      <c r="W253" s="66">
        <v>0.87348224333333335</v>
      </c>
      <c r="X253" s="66">
        <v>1.2009099933333334</v>
      </c>
      <c r="Y253" s="66">
        <f t="shared" si="28"/>
        <v>0.71542976708333328</v>
      </c>
      <c r="AA253" s="66">
        <v>0.37097334999999998</v>
      </c>
      <c r="AB253" s="66">
        <v>0.73156274999999993</v>
      </c>
      <c r="AC253" s="66">
        <v>0.49018520000000004</v>
      </c>
      <c r="AD253" s="66">
        <v>0.53504289999999999</v>
      </c>
      <c r="AE253" s="66">
        <v>0.53329159999999998</v>
      </c>
      <c r="AF253" s="66">
        <v>0.28928599999999999</v>
      </c>
      <c r="AG253" s="66">
        <v>0.59490349999999992</v>
      </c>
      <c r="AH253" s="66">
        <v>0.523594</v>
      </c>
      <c r="AI253" s="66">
        <v>0.50026496666666664</v>
      </c>
      <c r="AJ253" s="66">
        <f t="shared" si="26"/>
        <v>0.50767825185185189</v>
      </c>
      <c r="AK253" s="66"/>
      <c r="AM253" s="2">
        <v>7.4829999999999997</v>
      </c>
      <c r="AN253" s="2">
        <v>0.71542976708333328</v>
      </c>
      <c r="AO253" s="2">
        <v>0.50767825185185189</v>
      </c>
      <c r="AP253" s="2">
        <v>2.4799999999999911</v>
      </c>
      <c r="AQ253" s="2">
        <v>2.4799999999999911</v>
      </c>
      <c r="AR253" s="2">
        <v>1.4092188595309503</v>
      </c>
    </row>
    <row r="254" spans="11:44" x14ac:dyDescent="0.25">
      <c r="K254" s="2">
        <f t="shared" si="27"/>
        <v>2.4899999999999909</v>
      </c>
      <c r="L254" s="82">
        <f t="shared" si="24"/>
        <v>216.52525422916656</v>
      </c>
      <c r="M254" s="66">
        <f t="shared" si="22"/>
        <v>0.34046037035974031</v>
      </c>
      <c r="N254" s="66">
        <f t="shared" si="25"/>
        <v>153.66789538888884</v>
      </c>
      <c r="O254" s="66">
        <f t="shared" si="23"/>
        <v>0.13296231391345278</v>
      </c>
      <c r="Q254" s="66">
        <v>0.46575630000000001</v>
      </c>
      <c r="R254" s="66">
        <v>1.2525642000000001</v>
      </c>
      <c r="S254" s="66">
        <v>0.35874200000000001</v>
      </c>
      <c r="T254" s="66">
        <v>0.7369194</v>
      </c>
      <c r="U254" s="66">
        <v>0.27421400000000007</v>
      </c>
      <c r="V254" s="66">
        <v>0.83869100000000008</v>
      </c>
      <c r="W254" s="66">
        <v>0.88637124333333339</v>
      </c>
      <c r="X254" s="66">
        <v>1.0242933266666665</v>
      </c>
      <c r="Y254" s="66">
        <f t="shared" si="28"/>
        <v>0.72969393375000002</v>
      </c>
      <c r="AA254" s="66">
        <v>0.44932384999999997</v>
      </c>
      <c r="AB254" s="66">
        <v>0.59776675000000001</v>
      </c>
      <c r="AC254" s="66">
        <v>0.50002153333333332</v>
      </c>
      <c r="AD254" s="66">
        <v>0.5187929</v>
      </c>
      <c r="AE254" s="66">
        <v>0.52165159999999999</v>
      </c>
      <c r="AF254" s="66">
        <v>0.32020600000000005</v>
      </c>
      <c r="AG254" s="66">
        <v>0.80689349999999993</v>
      </c>
      <c r="AH254" s="66">
        <v>0.43559899999999996</v>
      </c>
      <c r="AI254" s="66">
        <v>0.4917709666666667</v>
      </c>
      <c r="AJ254" s="66">
        <f t="shared" si="26"/>
        <v>0.51578067777777781</v>
      </c>
      <c r="AK254" s="66"/>
      <c r="AM254" s="2">
        <v>7.4931000000000001</v>
      </c>
      <c r="AN254" s="2">
        <v>0.72969393375000002</v>
      </c>
      <c r="AO254" s="2">
        <v>0.51578067777777781</v>
      </c>
      <c r="AP254" s="2">
        <v>2.4899999999999909</v>
      </c>
      <c r="AQ254" s="2">
        <v>2.4899999999999909</v>
      </c>
      <c r="AR254" s="2">
        <v>1.4147368546139798</v>
      </c>
    </row>
    <row r="255" spans="11:44" x14ac:dyDescent="0.25">
      <c r="K255" s="2">
        <f t="shared" si="27"/>
        <v>2.4999999999999907</v>
      </c>
      <c r="L255" s="82">
        <f t="shared" si="24"/>
        <v>217.22027672541657</v>
      </c>
      <c r="M255" s="66">
        <f t="shared" si="22"/>
        <v>0.31922349572769093</v>
      </c>
      <c r="N255" s="66">
        <f t="shared" si="25"/>
        <v>154.1689258444444</v>
      </c>
      <c r="O255" s="66">
        <f t="shared" si="23"/>
        <v>9.7485647866088071E-2</v>
      </c>
      <c r="Q255" s="66">
        <v>0.46267863333333337</v>
      </c>
      <c r="R255" s="66">
        <v>0.82728869999999999</v>
      </c>
      <c r="S255" s="66">
        <v>0.25641400000000003</v>
      </c>
      <c r="T255" s="66">
        <v>0.81592940000000003</v>
      </c>
      <c r="U255" s="66">
        <v>0.27299300000000004</v>
      </c>
      <c r="V255" s="66">
        <v>0.94149099999999997</v>
      </c>
      <c r="W255" s="66">
        <v>0.89176857666666653</v>
      </c>
      <c r="X255" s="66">
        <v>1.0916166599999999</v>
      </c>
      <c r="Y255" s="66">
        <f t="shared" si="28"/>
        <v>0.6950224962499999</v>
      </c>
      <c r="AA255" s="66">
        <v>0.45045485000000002</v>
      </c>
      <c r="AB255" s="66">
        <v>0.53391474999999999</v>
      </c>
      <c r="AC255" s="66">
        <v>0.50397420000000004</v>
      </c>
      <c r="AD255" s="66">
        <v>0.4445829</v>
      </c>
      <c r="AE255" s="66">
        <v>0.53806660000000006</v>
      </c>
      <c r="AF255" s="66">
        <v>0.31634600000000002</v>
      </c>
      <c r="AG255" s="66">
        <v>0.66851649999999996</v>
      </c>
      <c r="AH255" s="66">
        <v>0.48010999999999993</v>
      </c>
      <c r="AI255" s="66">
        <v>0.57330829999999999</v>
      </c>
      <c r="AJ255" s="66">
        <f t="shared" si="26"/>
        <v>0.50103045555555559</v>
      </c>
      <c r="AK255" s="66"/>
      <c r="AM255" s="2">
        <v>7.5030000000000001</v>
      </c>
      <c r="AN255" s="2">
        <v>0.6950224962499999</v>
      </c>
      <c r="AO255" s="2">
        <v>0.50103045555555559</v>
      </c>
      <c r="AP255" s="2">
        <v>2.4999999999999907</v>
      </c>
      <c r="AQ255" s="2">
        <v>2.4999999999999907</v>
      </c>
      <c r="AR255" s="2">
        <v>1.3871861252013931</v>
      </c>
    </row>
    <row r="256" spans="11:44" x14ac:dyDescent="0.25">
      <c r="K256" s="2">
        <f t="shared" si="27"/>
        <v>2.5099999999999905</v>
      </c>
      <c r="L256" s="82">
        <f t="shared" si="24"/>
        <v>217.90299653416656</v>
      </c>
      <c r="M256" s="66">
        <f t="shared" si="22"/>
        <v>0.30990341594411147</v>
      </c>
      <c r="N256" s="66">
        <f t="shared" si="25"/>
        <v>154.64517331111108</v>
      </c>
      <c r="O256" s="66">
        <f t="shared" si="23"/>
        <v>7.9792247108996128E-2</v>
      </c>
      <c r="Q256" s="66">
        <v>0.46253663333333339</v>
      </c>
      <c r="R256" s="66">
        <v>1.1511841999999999</v>
      </c>
      <c r="S256" s="66">
        <v>0.31178899999999998</v>
      </c>
      <c r="T256" s="66">
        <v>0.73176540000000001</v>
      </c>
      <c r="U256" s="66">
        <v>0.27974600000000005</v>
      </c>
      <c r="V256" s="66">
        <v>0.74829800000000013</v>
      </c>
      <c r="W256" s="66">
        <v>0.80698691</v>
      </c>
      <c r="X256" s="66">
        <v>0.9694523266666667</v>
      </c>
      <c r="Y256" s="66">
        <f t="shared" si="28"/>
        <v>0.68271980875000005</v>
      </c>
      <c r="AA256" s="66">
        <v>0.39285484999999998</v>
      </c>
      <c r="AB256" s="66">
        <v>0.53058424999999998</v>
      </c>
      <c r="AC256" s="66">
        <v>0.5217725333333334</v>
      </c>
      <c r="AD256" s="66">
        <v>0.44242590000000004</v>
      </c>
      <c r="AE256" s="66">
        <v>0.55313660000000009</v>
      </c>
      <c r="AF256" s="66">
        <v>0.316691</v>
      </c>
      <c r="AG256" s="66">
        <v>0.49274249999999997</v>
      </c>
      <c r="AH256" s="66">
        <v>0.55462060000000013</v>
      </c>
      <c r="AI256" s="66">
        <v>0.48139896666666665</v>
      </c>
      <c r="AJ256" s="66">
        <f t="shared" si="26"/>
        <v>0.47624746666666667</v>
      </c>
      <c r="AK256" s="66"/>
      <c r="AM256" s="2">
        <v>7.5129000000000001</v>
      </c>
      <c r="AN256" s="2">
        <v>0.68271980875000005</v>
      </c>
      <c r="AO256" s="2">
        <v>0.47624746666666667</v>
      </c>
      <c r="AP256" s="2">
        <v>2.5099999999999905</v>
      </c>
      <c r="AQ256" s="2">
        <v>2.5099999999999905</v>
      </c>
      <c r="AR256" s="2">
        <v>1.433540032303934</v>
      </c>
    </row>
    <row r="257" spans="11:44" x14ac:dyDescent="0.25">
      <c r="K257" s="2">
        <f t="shared" si="27"/>
        <v>2.5199999999999902</v>
      </c>
      <c r="L257" s="82">
        <f t="shared" si="24"/>
        <v>218.60559961374989</v>
      </c>
      <c r="M257" s="66">
        <f t="shared" si="22"/>
        <v>0.32295541886822771</v>
      </c>
      <c r="N257" s="66">
        <f t="shared" si="25"/>
        <v>155.13571817407404</v>
      </c>
      <c r="O257" s="66">
        <f t="shared" si="23"/>
        <v>7.9750727039745214E-2</v>
      </c>
      <c r="Q257" s="66">
        <v>0.6175166333333334</v>
      </c>
      <c r="R257" s="66">
        <v>0.84038570000000001</v>
      </c>
      <c r="S257" s="66">
        <v>0.21118166666666666</v>
      </c>
      <c r="T257" s="66">
        <v>0.68254239999999999</v>
      </c>
      <c r="U257" s="66">
        <v>0.30555900000000003</v>
      </c>
      <c r="V257" s="66">
        <v>0.88356600000000007</v>
      </c>
      <c r="W257" s="66">
        <v>0.89193891000000003</v>
      </c>
      <c r="X257" s="66">
        <v>1.1881343266666669</v>
      </c>
      <c r="Y257" s="66">
        <f t="shared" si="28"/>
        <v>0.70260307958333335</v>
      </c>
      <c r="AA257" s="66">
        <v>0.43280685000000002</v>
      </c>
      <c r="AB257" s="66">
        <v>0.56830175000000005</v>
      </c>
      <c r="AC257" s="66">
        <v>0.51760620000000002</v>
      </c>
      <c r="AD257" s="66">
        <v>0.55112090000000002</v>
      </c>
      <c r="AE257" s="66">
        <v>0.53745160000000003</v>
      </c>
      <c r="AF257" s="66">
        <v>0.31713799999999998</v>
      </c>
      <c r="AG257" s="66">
        <v>0.46903149999999993</v>
      </c>
      <c r="AH257" s="66">
        <v>0.46857800000000005</v>
      </c>
      <c r="AI257" s="66">
        <v>0.55286896666666674</v>
      </c>
      <c r="AJ257" s="66">
        <f t="shared" si="26"/>
        <v>0.49054486296296296</v>
      </c>
      <c r="AK257" s="66"/>
      <c r="AM257" s="2">
        <v>7.5231000000000003</v>
      </c>
      <c r="AN257" s="2">
        <v>0.70260307958333335</v>
      </c>
      <c r="AO257" s="2">
        <v>0.49054486296296296</v>
      </c>
      <c r="AP257" s="2">
        <v>2.5199999999999902</v>
      </c>
      <c r="AQ257" s="2">
        <v>2.5199999999999902</v>
      </c>
      <c r="AR257" s="2">
        <v>1.4322911778945306</v>
      </c>
    </row>
    <row r="258" spans="11:44" x14ac:dyDescent="0.25">
      <c r="K258" s="2">
        <f t="shared" si="27"/>
        <v>2.52999999999999</v>
      </c>
      <c r="L258" s="82">
        <f t="shared" si="24"/>
        <v>219.36043438083323</v>
      </c>
      <c r="M258" s="66">
        <f t="shared" si="22"/>
        <v>0.38366948367177511</v>
      </c>
      <c r="N258" s="66">
        <f t="shared" si="25"/>
        <v>155.59644849999998</v>
      </c>
      <c r="O258" s="66">
        <f t="shared" si="23"/>
        <v>9.0650204669485118E-2</v>
      </c>
      <c r="Q258" s="66">
        <v>0.4913889666666667</v>
      </c>
      <c r="R258" s="66">
        <v>1.3637142000000002</v>
      </c>
      <c r="S258" s="66">
        <v>0.27338466666666672</v>
      </c>
      <c r="T258" s="66">
        <v>0.83192239999999995</v>
      </c>
      <c r="U258" s="66">
        <v>0.32065000000000005</v>
      </c>
      <c r="V258" s="66">
        <v>0.74696900000000011</v>
      </c>
      <c r="W258" s="66">
        <v>0.86662890999999997</v>
      </c>
      <c r="X258" s="66">
        <v>1.1440199933333335</v>
      </c>
      <c r="Y258" s="66">
        <f t="shared" si="28"/>
        <v>0.75483476708333352</v>
      </c>
      <c r="AA258" s="66">
        <v>0.43766135000000006</v>
      </c>
      <c r="AB258" s="66">
        <v>0.57517675000000013</v>
      </c>
      <c r="AC258" s="66">
        <v>0.55660653333333332</v>
      </c>
      <c r="AD258" s="66">
        <v>0.47344189999999997</v>
      </c>
      <c r="AE258" s="66">
        <v>0.53690260000000001</v>
      </c>
      <c r="AF258" s="66">
        <v>0.30902800000000002</v>
      </c>
      <c r="AG258" s="66">
        <v>0.42854150000000002</v>
      </c>
      <c r="AH258" s="66">
        <v>0.34884599999999999</v>
      </c>
      <c r="AI258" s="66">
        <v>0.48036829999999991</v>
      </c>
      <c r="AJ258" s="66">
        <f t="shared" si="26"/>
        <v>0.460730325925926</v>
      </c>
      <c r="AK258" s="66"/>
      <c r="AM258" s="2">
        <v>7.5330000000000004</v>
      </c>
      <c r="AN258" s="2">
        <v>0.75483476708333352</v>
      </c>
      <c r="AO258" s="2">
        <v>0.460730325925926</v>
      </c>
      <c r="AP258" s="2">
        <v>2.52999999999999</v>
      </c>
      <c r="AQ258" s="2">
        <v>2.52999999999999</v>
      </c>
      <c r="AR258" s="2">
        <v>1.6383440043073965</v>
      </c>
    </row>
    <row r="259" spans="11:44" x14ac:dyDescent="0.25">
      <c r="K259" s="2">
        <f t="shared" si="27"/>
        <v>2.5399999999999898</v>
      </c>
      <c r="L259" s="82">
        <f t="shared" si="24"/>
        <v>220.02884062708321</v>
      </c>
      <c r="M259" s="66">
        <f t="shared" si="22"/>
        <v>0.26107751325436906</v>
      </c>
      <c r="N259" s="66">
        <f t="shared" si="25"/>
        <v>156.05735899259258</v>
      </c>
      <c r="O259" s="66">
        <f t="shared" si="23"/>
        <v>8.7458157526896271E-2</v>
      </c>
      <c r="Q259" s="66">
        <v>0.4505356333333333</v>
      </c>
      <c r="R259" s="66">
        <v>0.90568769999999998</v>
      </c>
      <c r="S259" s="66">
        <v>0.3800303333333333</v>
      </c>
      <c r="T259" s="66">
        <v>0.81219640000000004</v>
      </c>
      <c r="U259" s="66">
        <v>0.27073200000000008</v>
      </c>
      <c r="V259" s="66">
        <v>0.74517700000000009</v>
      </c>
      <c r="W259" s="66">
        <v>0.9461829100000001</v>
      </c>
      <c r="X259" s="66">
        <v>0.83670799333333323</v>
      </c>
      <c r="Y259" s="66">
        <f t="shared" si="28"/>
        <v>0.66840624625000011</v>
      </c>
      <c r="AA259" s="66">
        <v>0.42950284999999999</v>
      </c>
      <c r="AB259" s="66">
        <v>0.62586975</v>
      </c>
      <c r="AC259" s="66">
        <v>0.46983019999999998</v>
      </c>
      <c r="AD259" s="66">
        <v>0.45178589999999996</v>
      </c>
      <c r="AE259" s="66">
        <v>0.53703360000000011</v>
      </c>
      <c r="AF259" s="66">
        <v>0.31246299999999999</v>
      </c>
      <c r="AG259" s="66">
        <v>0.44847149999999997</v>
      </c>
      <c r="AH259" s="66">
        <v>0.39381500000000003</v>
      </c>
      <c r="AI259" s="66">
        <v>0.47942263333333335</v>
      </c>
      <c r="AJ259" s="66">
        <f t="shared" si="26"/>
        <v>0.46091049259259265</v>
      </c>
      <c r="AK259" s="66"/>
      <c r="AM259" s="2">
        <v>7.5430000000000001</v>
      </c>
      <c r="AN259" s="2">
        <v>0.66840624625000011</v>
      </c>
      <c r="AO259" s="2">
        <v>0.46091049259259265</v>
      </c>
      <c r="AP259" s="2">
        <v>2.5399999999999898</v>
      </c>
      <c r="AQ259" s="2">
        <v>2.5399999999999898</v>
      </c>
      <c r="AR259" s="2">
        <v>1.4501866566114754</v>
      </c>
    </row>
    <row r="260" spans="11:44" x14ac:dyDescent="0.25">
      <c r="K260" s="2">
        <f t="shared" si="27"/>
        <v>2.5499999999999896</v>
      </c>
      <c r="L260" s="82">
        <f t="shared" si="24"/>
        <v>220.74040943583321</v>
      </c>
      <c r="M260" s="66">
        <f t="shared" si="22"/>
        <v>0.35002393519386132</v>
      </c>
      <c r="N260" s="66">
        <f t="shared" si="25"/>
        <v>156.55502327037036</v>
      </c>
      <c r="O260" s="66">
        <f t="shared" si="23"/>
        <v>8.6570047894734201E-2</v>
      </c>
      <c r="Q260" s="66">
        <v>0.42950196666666668</v>
      </c>
      <c r="R260" s="66">
        <v>1.0761122000000001</v>
      </c>
      <c r="S260" s="66">
        <v>0.26325166666666672</v>
      </c>
      <c r="T260" s="66">
        <v>0.67782740000000008</v>
      </c>
      <c r="U260" s="66">
        <v>0.29003099999999998</v>
      </c>
      <c r="V260" s="66">
        <v>0.9178360000000001</v>
      </c>
      <c r="W260" s="66">
        <v>0.88904357666666667</v>
      </c>
      <c r="X260" s="66">
        <v>1.14894666</v>
      </c>
      <c r="Y260" s="66">
        <f t="shared" si="28"/>
        <v>0.71156880874999995</v>
      </c>
      <c r="AA260" s="66">
        <v>0.43548434999999996</v>
      </c>
      <c r="AB260" s="66">
        <v>0.56982675000000005</v>
      </c>
      <c r="AC260" s="66">
        <v>0.49876786666666673</v>
      </c>
      <c r="AD260" s="66">
        <v>0.53590689999999996</v>
      </c>
      <c r="AE260" s="66">
        <v>0.54181360000000001</v>
      </c>
      <c r="AF260" s="66">
        <v>0.33488999999999997</v>
      </c>
      <c r="AG260" s="66">
        <v>0.61548150000000001</v>
      </c>
      <c r="AH260" s="66">
        <v>0.52778590000000003</v>
      </c>
      <c r="AI260" s="66">
        <v>0.41902163333333331</v>
      </c>
      <c r="AJ260" s="66">
        <f t="shared" si="26"/>
        <v>0.49766427777777777</v>
      </c>
      <c r="AK260" s="66"/>
      <c r="AM260" s="2">
        <v>7.5529999999999999</v>
      </c>
      <c r="AN260" s="2">
        <v>0.71156880874999995</v>
      </c>
      <c r="AO260" s="2">
        <v>0.49766427777777777</v>
      </c>
      <c r="AP260" s="2">
        <v>2.5499999999999896</v>
      </c>
      <c r="AQ260" s="2">
        <v>2.5499999999999896</v>
      </c>
      <c r="AR260" s="2">
        <v>1.4298169278441502</v>
      </c>
    </row>
    <row r="261" spans="11:44" x14ac:dyDescent="0.25">
      <c r="K261" s="2">
        <f t="shared" si="27"/>
        <v>2.5599999999999894</v>
      </c>
      <c r="L261" s="82">
        <f t="shared" si="24"/>
        <v>221.40228222374989</v>
      </c>
      <c r="M261" s="66">
        <f t="shared" ref="M261:M324" si="29">STDEV(Q261:X261)</f>
        <v>0.24481961864934726</v>
      </c>
      <c r="N261" s="66">
        <f t="shared" si="25"/>
        <v>157.05114533703701</v>
      </c>
      <c r="O261" s="66">
        <f t="shared" ref="O261:O324" si="30">STDEV(AA261:AI261)</f>
        <v>8.4732892021631714E-2</v>
      </c>
      <c r="Q261" s="66">
        <v>0.42384929999999998</v>
      </c>
      <c r="R261" s="66">
        <v>0.82917569999999985</v>
      </c>
      <c r="S261" s="66">
        <v>0.41204666666666667</v>
      </c>
      <c r="T261" s="66">
        <v>0.8326074</v>
      </c>
      <c r="U261" s="66">
        <v>0.28774600000000006</v>
      </c>
      <c r="V261" s="66">
        <v>0.75887099999999996</v>
      </c>
      <c r="W261" s="66">
        <v>0.83773324333333332</v>
      </c>
      <c r="X261" s="66">
        <v>0.91295299333333324</v>
      </c>
      <c r="Y261" s="66">
        <f t="shared" si="28"/>
        <v>0.6618727879166667</v>
      </c>
      <c r="AA261" s="66">
        <v>0.42133835000000003</v>
      </c>
      <c r="AB261" s="66">
        <v>0.56050875</v>
      </c>
      <c r="AC261" s="66">
        <v>0.50389320000000004</v>
      </c>
      <c r="AD261" s="66">
        <v>0.51820489999999997</v>
      </c>
      <c r="AE261" s="66">
        <v>0.54481960000000007</v>
      </c>
      <c r="AF261" s="66">
        <v>0.302726</v>
      </c>
      <c r="AG261" s="66">
        <v>0.51393049999999996</v>
      </c>
      <c r="AH261" s="66">
        <v>0.57523000000000002</v>
      </c>
      <c r="AI261" s="66">
        <v>0.52444729999999995</v>
      </c>
      <c r="AJ261" s="66">
        <f t="shared" si="26"/>
        <v>0.49612206666666658</v>
      </c>
      <c r="AK261" s="66"/>
      <c r="AM261" s="2">
        <v>7.5629999999999997</v>
      </c>
      <c r="AN261" s="2">
        <v>0.6618727879166667</v>
      </c>
      <c r="AO261" s="2">
        <v>0.49612206666666658</v>
      </c>
      <c r="AP261" s="2">
        <v>2.5599999999999894</v>
      </c>
      <c r="AQ261" s="2">
        <v>2.5599999999999894</v>
      </c>
      <c r="AR261" s="2">
        <v>1.3340926203175001</v>
      </c>
    </row>
    <row r="262" spans="11:44" x14ac:dyDescent="0.25">
      <c r="K262" s="2">
        <f t="shared" si="27"/>
        <v>2.5699999999999892</v>
      </c>
      <c r="L262" s="82">
        <f t="shared" ref="L262:L325" si="31">AN262+L261</f>
        <v>222.10435955333324</v>
      </c>
      <c r="M262" s="66">
        <f t="shared" si="29"/>
        <v>0.27798902541872428</v>
      </c>
      <c r="N262" s="66">
        <f t="shared" ref="N262:N325" si="32">AO262+N261</f>
        <v>157.55226641111108</v>
      </c>
      <c r="O262" s="66">
        <f t="shared" si="30"/>
        <v>0.10311622931289278</v>
      </c>
      <c r="Q262" s="66">
        <v>0.55831696666666664</v>
      </c>
      <c r="R262" s="66">
        <v>0.8382037</v>
      </c>
      <c r="S262" s="66">
        <v>0.38618099999999994</v>
      </c>
      <c r="T262" s="66">
        <v>0.76354139999999993</v>
      </c>
      <c r="U262" s="66">
        <v>0.26618600000000003</v>
      </c>
      <c r="V262" s="66">
        <v>0.78941800000000006</v>
      </c>
      <c r="W262" s="66">
        <v>0.92335191000000005</v>
      </c>
      <c r="X262" s="66">
        <v>1.0914196599999999</v>
      </c>
      <c r="Y262" s="66">
        <f t="shared" si="28"/>
        <v>0.70207732958333335</v>
      </c>
      <c r="AA262" s="66">
        <v>0.40355634999999995</v>
      </c>
      <c r="AB262" s="66">
        <v>0.61699225000000002</v>
      </c>
      <c r="AC262" s="66">
        <v>0.52951886666666659</v>
      </c>
      <c r="AD262" s="66">
        <v>0.50303089999999995</v>
      </c>
      <c r="AE262" s="66">
        <v>0.53453660000000003</v>
      </c>
      <c r="AF262" s="66">
        <v>0.32613799999999993</v>
      </c>
      <c r="AG262" s="66">
        <v>0.59931950000000001</v>
      </c>
      <c r="AH262" s="66">
        <v>0.59828890000000001</v>
      </c>
      <c r="AI262" s="66">
        <v>0.39870829999999996</v>
      </c>
      <c r="AJ262" s="66">
        <f t="shared" ref="AJ262:AJ325" si="33">AVERAGE(AA262:AI262)</f>
        <v>0.50112107407407402</v>
      </c>
      <c r="AK262" s="66"/>
      <c r="AM262" s="2">
        <v>7.5731000000000002</v>
      </c>
      <c r="AN262" s="2">
        <v>0.70207732958333335</v>
      </c>
      <c r="AO262" s="2">
        <v>0.50112107407407402</v>
      </c>
      <c r="AP262" s="2">
        <v>2.5699999999999892</v>
      </c>
      <c r="AQ262" s="2">
        <v>2.5699999999999892</v>
      </c>
      <c r="AR262" s="2">
        <v>1.401013379612039</v>
      </c>
    </row>
    <row r="263" spans="11:44" x14ac:dyDescent="0.25">
      <c r="K263" s="2">
        <f t="shared" ref="K263:K326" si="34">K262+0.01</f>
        <v>2.579999999999989</v>
      </c>
      <c r="L263" s="82">
        <f t="shared" si="31"/>
        <v>222.71106773708323</v>
      </c>
      <c r="M263" s="66">
        <f t="shared" si="29"/>
        <v>0.23833614541318607</v>
      </c>
      <c r="N263" s="66">
        <f t="shared" si="32"/>
        <v>158.00632684814812</v>
      </c>
      <c r="O263" s="66">
        <f t="shared" si="30"/>
        <v>0.12262691930347802</v>
      </c>
      <c r="Q263" s="66">
        <v>0.44466196666666669</v>
      </c>
      <c r="R263" s="66">
        <v>0.8450591999999999</v>
      </c>
      <c r="S263" s="66">
        <v>0.25496733333333327</v>
      </c>
      <c r="T263" s="66">
        <v>0.66820440000000003</v>
      </c>
      <c r="U263" s="66">
        <v>0.30280200000000007</v>
      </c>
      <c r="V263" s="66">
        <v>0.83432399999999995</v>
      </c>
      <c r="W263" s="66">
        <v>0.7321952433333333</v>
      </c>
      <c r="X263" s="66">
        <v>0.7714513266666666</v>
      </c>
      <c r="Y263" s="66">
        <f t="shared" si="28"/>
        <v>0.60670818375000002</v>
      </c>
      <c r="AA263" s="66">
        <v>0.38885735000000005</v>
      </c>
      <c r="AB263" s="66">
        <v>0.50421974999999997</v>
      </c>
      <c r="AC263" s="66">
        <v>0.54628253333333332</v>
      </c>
      <c r="AD263" s="66">
        <v>0.54853890000000005</v>
      </c>
      <c r="AE263" s="66">
        <v>0.53537259999999998</v>
      </c>
      <c r="AF263" s="66">
        <v>0.31585699999999994</v>
      </c>
      <c r="AG263" s="66">
        <v>0.57500449999999992</v>
      </c>
      <c r="AH263" s="66">
        <v>0.21792300000000001</v>
      </c>
      <c r="AI263" s="66">
        <v>0.45448829999999996</v>
      </c>
      <c r="AJ263" s="66">
        <f t="shared" si="33"/>
        <v>0.45406043703703702</v>
      </c>
      <c r="AK263" s="66"/>
      <c r="AM263" s="2">
        <v>7.5829000000000004</v>
      </c>
      <c r="AN263" s="2">
        <v>0.60670818375000002</v>
      </c>
      <c r="AO263" s="2">
        <v>0.45406043703703702</v>
      </c>
      <c r="AP263" s="2">
        <v>2.579999999999989</v>
      </c>
      <c r="AQ263" s="2">
        <v>2.579999999999989</v>
      </c>
      <c r="AR263" s="2">
        <v>1.336183763793787</v>
      </c>
    </row>
    <row r="264" spans="11:44" x14ac:dyDescent="0.25">
      <c r="K264" s="2">
        <f t="shared" si="34"/>
        <v>2.5899999999999888</v>
      </c>
      <c r="L264" s="82">
        <f t="shared" si="31"/>
        <v>223.37984087916655</v>
      </c>
      <c r="M264" s="66">
        <f t="shared" si="29"/>
        <v>0.28863339476840183</v>
      </c>
      <c r="N264" s="66">
        <f t="shared" si="32"/>
        <v>158.50687514814811</v>
      </c>
      <c r="O264" s="66">
        <f t="shared" si="30"/>
        <v>9.719221983229992E-2</v>
      </c>
      <c r="Q264" s="66">
        <v>0.4604939666666667</v>
      </c>
      <c r="R264" s="66">
        <v>1.0500172000000001</v>
      </c>
      <c r="S264" s="66">
        <v>0.32373166666666675</v>
      </c>
      <c r="T264" s="66">
        <v>0.69915439999999995</v>
      </c>
      <c r="U264" s="66">
        <v>0.319716</v>
      </c>
      <c r="V264" s="66">
        <v>0.61425600000000002</v>
      </c>
      <c r="W264" s="66">
        <v>0.96363724333333323</v>
      </c>
      <c r="X264" s="66">
        <v>0.91917866000000004</v>
      </c>
      <c r="Y264" s="66">
        <f t="shared" si="28"/>
        <v>0.66877314208333338</v>
      </c>
      <c r="AA264" s="66">
        <v>0.44795885000000002</v>
      </c>
      <c r="AB264" s="66">
        <v>0.59356175000000011</v>
      </c>
      <c r="AC264" s="66">
        <v>0.47321553333333333</v>
      </c>
      <c r="AD264" s="66">
        <v>0.47499390000000002</v>
      </c>
      <c r="AE264" s="66">
        <v>0.59500059999999999</v>
      </c>
      <c r="AF264" s="66">
        <v>0.30286000000000002</v>
      </c>
      <c r="AG264" s="66">
        <v>0.61803549999999996</v>
      </c>
      <c r="AH264" s="66">
        <v>0.47789859999999995</v>
      </c>
      <c r="AI264" s="66">
        <v>0.52140996666666672</v>
      </c>
      <c r="AJ264" s="66">
        <f t="shared" si="33"/>
        <v>0.50054829999999995</v>
      </c>
      <c r="AK264" s="66"/>
      <c r="AM264" s="2">
        <v>7.593</v>
      </c>
      <c r="AN264" s="2">
        <v>0.66877314208333338</v>
      </c>
      <c r="AO264" s="2">
        <v>0.50054829999999995</v>
      </c>
      <c r="AP264" s="2">
        <v>2.5899999999999888</v>
      </c>
      <c r="AQ264" s="2">
        <v>2.5899999999999888</v>
      </c>
      <c r="AR264" s="2">
        <v>1.3360811375911845</v>
      </c>
    </row>
    <row r="265" spans="11:44" x14ac:dyDescent="0.25">
      <c r="K265" s="2">
        <f t="shared" si="34"/>
        <v>2.5999999999999885</v>
      </c>
      <c r="L265" s="82">
        <f t="shared" si="31"/>
        <v>224.08542783374989</v>
      </c>
      <c r="M265" s="66">
        <f t="shared" si="29"/>
        <v>0.31653180339674564</v>
      </c>
      <c r="N265" s="66">
        <f t="shared" si="32"/>
        <v>158.98468512222217</v>
      </c>
      <c r="O265" s="66">
        <f t="shared" si="30"/>
        <v>8.8810492697001156E-2</v>
      </c>
      <c r="Q265" s="66">
        <v>0.45242763333333341</v>
      </c>
      <c r="R265" s="66">
        <v>0.97906969999999993</v>
      </c>
      <c r="S265" s="66">
        <v>0.31967266666666672</v>
      </c>
      <c r="T265" s="66">
        <v>0.69702940000000002</v>
      </c>
      <c r="U265" s="66">
        <v>0.31067899999999998</v>
      </c>
      <c r="V265" s="66">
        <v>0.92034800000000017</v>
      </c>
      <c r="W265" s="66">
        <v>0.81278624333333338</v>
      </c>
      <c r="X265" s="66">
        <v>1.1526829933333333</v>
      </c>
      <c r="Y265" s="66">
        <f t="shared" si="28"/>
        <v>0.70558695458333331</v>
      </c>
      <c r="AA265" s="66">
        <v>0.37583735000000001</v>
      </c>
      <c r="AB265" s="66">
        <v>0.60612425000000003</v>
      </c>
      <c r="AC265" s="66">
        <v>0.5449022</v>
      </c>
      <c r="AD265" s="66">
        <v>0.47902089999999992</v>
      </c>
      <c r="AE265" s="66">
        <v>0.51333360000000006</v>
      </c>
      <c r="AF265" s="66">
        <v>0.31106199999999995</v>
      </c>
      <c r="AG265" s="66">
        <v>0.51702150000000002</v>
      </c>
      <c r="AH265" s="66">
        <v>0.50020900000000001</v>
      </c>
      <c r="AI265" s="66">
        <v>0.45277896666666662</v>
      </c>
      <c r="AJ265" s="66">
        <f t="shared" si="33"/>
        <v>0.47780997407407416</v>
      </c>
      <c r="AK265" s="66"/>
      <c r="AM265" s="2">
        <v>7.6029</v>
      </c>
      <c r="AN265" s="2">
        <v>0.70558695458333331</v>
      </c>
      <c r="AO265" s="2">
        <v>0.47780997407407416</v>
      </c>
      <c r="AP265" s="2">
        <v>2.5999999999999885</v>
      </c>
      <c r="AQ265" s="2">
        <v>2.5999999999999885</v>
      </c>
      <c r="AR265" s="2">
        <v>1.4767103929771612</v>
      </c>
    </row>
    <row r="266" spans="11:44" x14ac:dyDescent="0.25">
      <c r="K266" s="2">
        <f t="shared" si="34"/>
        <v>2.6099999999999883</v>
      </c>
      <c r="L266" s="82">
        <f t="shared" si="31"/>
        <v>224.74964116333322</v>
      </c>
      <c r="M266" s="66">
        <f t="shared" si="29"/>
        <v>0.27306263564254224</v>
      </c>
      <c r="N266" s="66">
        <f t="shared" si="32"/>
        <v>159.47770296666661</v>
      </c>
      <c r="O266" s="66">
        <f t="shared" si="30"/>
        <v>0.11364999878177112</v>
      </c>
      <c r="Q266" s="66">
        <v>0.4931873</v>
      </c>
      <c r="R266" s="66">
        <v>0.86051069999999996</v>
      </c>
      <c r="S266" s="66">
        <v>0.29922466666666664</v>
      </c>
      <c r="T266" s="66">
        <v>0.74861440000000001</v>
      </c>
      <c r="U266" s="66">
        <v>0.26558900000000002</v>
      </c>
      <c r="V266" s="66">
        <v>0.7931450000000001</v>
      </c>
      <c r="W266" s="66">
        <v>0.91126324333333342</v>
      </c>
      <c r="X266" s="66">
        <v>0.94217232666666673</v>
      </c>
      <c r="Y266" s="66">
        <f t="shared" si="28"/>
        <v>0.66421332958333323</v>
      </c>
      <c r="AA266" s="66">
        <v>0.47394784999999995</v>
      </c>
      <c r="AB266" s="66">
        <v>0.59495625000000008</v>
      </c>
      <c r="AC266" s="66">
        <v>0.49100953333333336</v>
      </c>
      <c r="AD266" s="66">
        <v>0.60301990000000005</v>
      </c>
      <c r="AE266" s="66">
        <v>0.54845560000000004</v>
      </c>
      <c r="AF266" s="66">
        <v>0.30965800000000004</v>
      </c>
      <c r="AG266" s="66">
        <v>0.61173749999999993</v>
      </c>
      <c r="AH266" s="66">
        <v>0.32100200000000007</v>
      </c>
      <c r="AI266" s="66">
        <v>0.4833739666666666</v>
      </c>
      <c r="AJ266" s="66">
        <f t="shared" si="33"/>
        <v>0.49301784444444446</v>
      </c>
      <c r="AK266" s="66"/>
      <c r="AM266" s="2">
        <v>7.6128999999999998</v>
      </c>
      <c r="AN266" s="2">
        <v>0.66421332958333323</v>
      </c>
      <c r="AO266" s="2">
        <v>0.49301784444444446</v>
      </c>
      <c r="AP266" s="2">
        <v>2.6099999999999883</v>
      </c>
      <c r="AQ266" s="2">
        <v>2.6099999999999883</v>
      </c>
      <c r="AR266" s="2">
        <v>1.3472399367852492</v>
      </c>
    </row>
    <row r="267" spans="11:44" x14ac:dyDescent="0.25">
      <c r="K267" s="2">
        <f t="shared" si="34"/>
        <v>2.6199999999999881</v>
      </c>
      <c r="L267" s="82">
        <f t="shared" si="31"/>
        <v>225.40444265958322</v>
      </c>
      <c r="M267" s="66">
        <f t="shared" si="29"/>
        <v>0.27685295057710457</v>
      </c>
      <c r="N267" s="66">
        <f t="shared" si="32"/>
        <v>159.98502523703698</v>
      </c>
      <c r="O267" s="66">
        <f t="shared" si="30"/>
        <v>0.15297930305453941</v>
      </c>
      <c r="Q267" s="66">
        <v>0.51837630000000001</v>
      </c>
      <c r="R267" s="66">
        <v>0.9748876999999998</v>
      </c>
      <c r="S267" s="66">
        <v>0.27788066666666666</v>
      </c>
      <c r="T267" s="66">
        <v>0.77401539999999991</v>
      </c>
      <c r="U267" s="66">
        <v>0.27276</v>
      </c>
      <c r="V267" s="66">
        <v>0.645459</v>
      </c>
      <c r="W267" s="66">
        <v>0.83837824333333333</v>
      </c>
      <c r="X267" s="66">
        <v>0.93665465999999997</v>
      </c>
      <c r="Y267" s="66">
        <f t="shared" si="28"/>
        <v>0.65480149625000006</v>
      </c>
      <c r="AA267" s="66">
        <v>0.39609735000000001</v>
      </c>
      <c r="AB267" s="66">
        <v>0.55326824999999991</v>
      </c>
      <c r="AC267" s="66">
        <v>0.5127642</v>
      </c>
      <c r="AD267" s="66">
        <v>0.48325589999999996</v>
      </c>
      <c r="AE267" s="66">
        <v>0.53733960000000003</v>
      </c>
      <c r="AF267" s="66">
        <v>0.299651</v>
      </c>
      <c r="AG267" s="66">
        <v>0.84297849999999996</v>
      </c>
      <c r="AH267" s="66">
        <v>0.39061200000000001</v>
      </c>
      <c r="AI267" s="66">
        <v>0.54993363333333334</v>
      </c>
      <c r="AJ267" s="66">
        <f t="shared" si="33"/>
        <v>0.50732227037037037</v>
      </c>
      <c r="AK267" s="66"/>
      <c r="AM267" s="2">
        <v>7.6231</v>
      </c>
      <c r="AN267" s="2">
        <v>0.65480149625000006</v>
      </c>
      <c r="AO267" s="2">
        <v>0.50732227037037037</v>
      </c>
      <c r="AP267" s="2">
        <v>2.6199999999999881</v>
      </c>
      <c r="AQ267" s="2">
        <v>2.6199999999999881</v>
      </c>
      <c r="AR267" s="2">
        <v>1.2907012652371097</v>
      </c>
    </row>
    <row r="268" spans="11:44" x14ac:dyDescent="0.25">
      <c r="K268" s="2">
        <f t="shared" si="34"/>
        <v>2.6299999999999879</v>
      </c>
      <c r="L268" s="82">
        <f t="shared" si="31"/>
        <v>226.09396367666656</v>
      </c>
      <c r="M268" s="66">
        <f t="shared" si="29"/>
        <v>0.31233465433016955</v>
      </c>
      <c r="N268" s="66">
        <f t="shared" si="32"/>
        <v>160.45159409999994</v>
      </c>
      <c r="O268" s="66">
        <f t="shared" si="30"/>
        <v>7.433296619329105E-2</v>
      </c>
      <c r="Q268" s="66">
        <v>0.44096163333333332</v>
      </c>
      <c r="R268" s="66">
        <v>0.95358220000000005</v>
      </c>
      <c r="S268" s="66">
        <v>0.26809866666666665</v>
      </c>
      <c r="T268" s="66">
        <v>0.82042539999999997</v>
      </c>
      <c r="U268" s="66">
        <v>0.28023800000000004</v>
      </c>
      <c r="V268" s="66">
        <v>0.77012500000000006</v>
      </c>
      <c r="W268" s="66">
        <v>1.0054075766666668</v>
      </c>
      <c r="X268" s="66">
        <v>0.97732965999999988</v>
      </c>
      <c r="Y268" s="66">
        <f t="shared" ref="Y268:Y331" si="35">AVERAGE(Q268:X268)</f>
        <v>0.68952101708333335</v>
      </c>
      <c r="AA268" s="66">
        <v>0.39434284999999997</v>
      </c>
      <c r="AB268" s="66">
        <v>0.47353774999999998</v>
      </c>
      <c r="AC268" s="66">
        <v>0.49399420000000005</v>
      </c>
      <c r="AD268" s="66">
        <v>0.50644489999999998</v>
      </c>
      <c r="AE268" s="66">
        <v>0.51117460000000003</v>
      </c>
      <c r="AF268" s="66">
        <v>0.31406699999999999</v>
      </c>
      <c r="AG268" s="66">
        <v>0.53076649999999992</v>
      </c>
      <c r="AH268" s="66">
        <v>0.54378900000000008</v>
      </c>
      <c r="AI268" s="66">
        <v>0.43100296666666665</v>
      </c>
      <c r="AJ268" s="66">
        <f t="shared" si="33"/>
        <v>0.46656886296296296</v>
      </c>
      <c r="AK268" s="66"/>
      <c r="AM268" s="2">
        <v>7.6330999999999998</v>
      </c>
      <c r="AN268" s="2">
        <v>0.68952101708333335</v>
      </c>
      <c r="AO268" s="2">
        <v>0.46656886296296296</v>
      </c>
      <c r="AP268" s="2">
        <v>2.6299999999999879</v>
      </c>
      <c r="AQ268" s="2">
        <v>2.6299999999999879</v>
      </c>
      <c r="AR268" s="2">
        <v>1.4778547644703601</v>
      </c>
    </row>
    <row r="269" spans="11:44" x14ac:dyDescent="0.25">
      <c r="K269" s="2">
        <f t="shared" si="34"/>
        <v>2.6399999999999877</v>
      </c>
      <c r="L269" s="82">
        <f t="shared" si="31"/>
        <v>226.7447391312499</v>
      </c>
      <c r="M269" s="66">
        <f t="shared" si="29"/>
        <v>0.28121062126039259</v>
      </c>
      <c r="N269" s="66">
        <f t="shared" si="32"/>
        <v>160.96029351851845</v>
      </c>
      <c r="O269" s="66">
        <f t="shared" si="30"/>
        <v>0.14406611120210638</v>
      </c>
      <c r="Q269" s="66">
        <v>0.47058396666666669</v>
      </c>
      <c r="R269" s="66">
        <v>0.95852569999999981</v>
      </c>
      <c r="S269" s="66">
        <v>0.26492399999999999</v>
      </c>
      <c r="T269" s="66">
        <v>0.91175639999999991</v>
      </c>
      <c r="U269" s="66">
        <v>0.28636699999999998</v>
      </c>
      <c r="V269" s="66">
        <v>0.65478800000000004</v>
      </c>
      <c r="W269" s="66">
        <v>0.75026524333333322</v>
      </c>
      <c r="X269" s="66">
        <v>0.90899332666666666</v>
      </c>
      <c r="Y269" s="66">
        <f t="shared" si="35"/>
        <v>0.65077545458333319</v>
      </c>
      <c r="AA269" s="66">
        <v>0.49264535000000004</v>
      </c>
      <c r="AB269" s="66">
        <v>0.84147725000000007</v>
      </c>
      <c r="AC269" s="66">
        <v>0.53532853333333341</v>
      </c>
      <c r="AD269" s="66">
        <v>0.53289490000000006</v>
      </c>
      <c r="AE269" s="66">
        <v>0.52247960000000004</v>
      </c>
      <c r="AF269" s="66">
        <v>0.30282500000000001</v>
      </c>
      <c r="AG269" s="66">
        <v>0.4260235</v>
      </c>
      <c r="AH269" s="66">
        <v>0.46641099999999996</v>
      </c>
      <c r="AI269" s="66">
        <v>0.45820963333333331</v>
      </c>
      <c r="AJ269" s="66">
        <f t="shared" si="33"/>
        <v>0.50869941851851852</v>
      </c>
      <c r="AK269" s="66"/>
      <c r="AM269" s="2">
        <v>7.6429</v>
      </c>
      <c r="AN269" s="2">
        <v>0.65077545458333319</v>
      </c>
      <c r="AO269" s="2">
        <v>0.50869941851851852</v>
      </c>
      <c r="AP269" s="2">
        <v>2.6399999999999877</v>
      </c>
      <c r="AQ269" s="2">
        <v>2.6399999999999877</v>
      </c>
      <c r="AR269" s="2">
        <v>1.2792927038890307</v>
      </c>
    </row>
    <row r="270" spans="11:44" x14ac:dyDescent="0.25">
      <c r="K270" s="2">
        <f t="shared" si="34"/>
        <v>2.6499999999999875</v>
      </c>
      <c r="L270" s="82">
        <f t="shared" si="31"/>
        <v>227.43727754416656</v>
      </c>
      <c r="M270" s="66">
        <f t="shared" si="29"/>
        <v>0.28685042592638871</v>
      </c>
      <c r="N270" s="66">
        <f t="shared" si="32"/>
        <v>161.4393882703703</v>
      </c>
      <c r="O270" s="66">
        <f t="shared" si="30"/>
        <v>8.3479606953428875E-2</v>
      </c>
      <c r="Q270" s="66">
        <v>0.46952363333333336</v>
      </c>
      <c r="R270" s="66">
        <v>0.99468169999999989</v>
      </c>
      <c r="S270" s="66">
        <v>0.36136233333333334</v>
      </c>
      <c r="T270" s="66">
        <v>0.69842139999999997</v>
      </c>
      <c r="U270" s="66">
        <v>0.27660100000000004</v>
      </c>
      <c r="V270" s="66">
        <v>0.90096900000000002</v>
      </c>
      <c r="W270" s="66">
        <v>0.86511691000000002</v>
      </c>
      <c r="X270" s="66">
        <v>0.97363132666666663</v>
      </c>
      <c r="Y270" s="66">
        <f t="shared" si="35"/>
        <v>0.69253841291666651</v>
      </c>
      <c r="AA270" s="66">
        <v>0.42238534999999999</v>
      </c>
      <c r="AB270" s="66">
        <v>0.60068025000000003</v>
      </c>
      <c r="AC270" s="66">
        <v>0.48304320000000001</v>
      </c>
      <c r="AD270" s="66">
        <v>0.44274089999999994</v>
      </c>
      <c r="AE270" s="66">
        <v>0.53194360000000007</v>
      </c>
      <c r="AF270" s="66">
        <v>0.33432000000000006</v>
      </c>
      <c r="AG270" s="66">
        <v>0.5855785</v>
      </c>
      <c r="AH270" s="66">
        <v>0.46600200000000008</v>
      </c>
      <c r="AI270" s="66">
        <v>0.4451589666666666</v>
      </c>
      <c r="AJ270" s="66">
        <f t="shared" si="33"/>
        <v>0.47909475185185191</v>
      </c>
      <c r="AK270" s="66"/>
      <c r="AM270" s="2">
        <v>7.6529999999999996</v>
      </c>
      <c r="AN270" s="2">
        <v>0.69253841291666651</v>
      </c>
      <c r="AO270" s="2">
        <v>0.47909475185185191</v>
      </c>
      <c r="AP270" s="2">
        <v>2.6499999999999875</v>
      </c>
      <c r="AQ270" s="2">
        <v>2.6499999999999875</v>
      </c>
      <c r="AR270" s="2">
        <v>1.4455145046773894</v>
      </c>
    </row>
    <row r="271" spans="11:44" x14ac:dyDescent="0.25">
      <c r="K271" s="2">
        <f t="shared" si="34"/>
        <v>2.6599999999999873</v>
      </c>
      <c r="L271" s="82">
        <f t="shared" si="31"/>
        <v>228.14421985291656</v>
      </c>
      <c r="M271" s="66">
        <f t="shared" si="29"/>
        <v>0.28198550176967435</v>
      </c>
      <c r="N271" s="66">
        <f t="shared" si="32"/>
        <v>161.90660133703696</v>
      </c>
      <c r="O271" s="66">
        <f t="shared" si="30"/>
        <v>7.0368627377117507E-2</v>
      </c>
      <c r="Q271" s="66">
        <v>0.57898063333333338</v>
      </c>
      <c r="R271" s="66">
        <v>0.99871920000000025</v>
      </c>
      <c r="S271" s="66">
        <v>0.34186700000000003</v>
      </c>
      <c r="T271" s="66">
        <v>0.7207114</v>
      </c>
      <c r="U271" s="66">
        <v>0.28384900000000002</v>
      </c>
      <c r="V271" s="66">
        <v>0.89099200000000001</v>
      </c>
      <c r="W271" s="66">
        <v>0.82590924333333349</v>
      </c>
      <c r="X271" s="66">
        <v>1.0145099933333332</v>
      </c>
      <c r="Y271" s="66">
        <f t="shared" si="35"/>
        <v>0.70694230874999997</v>
      </c>
      <c r="AA271" s="66">
        <v>0.43602685000000002</v>
      </c>
      <c r="AB271" s="66">
        <v>0.55115625000000001</v>
      </c>
      <c r="AC271" s="66">
        <v>0.52779653333333332</v>
      </c>
      <c r="AD271" s="66">
        <v>0.41189189999999998</v>
      </c>
      <c r="AE271" s="66">
        <v>0.51013259999999994</v>
      </c>
      <c r="AF271" s="66">
        <v>0.332121</v>
      </c>
      <c r="AG271" s="66">
        <v>0.52764250000000001</v>
      </c>
      <c r="AH271" s="66">
        <v>0.47376299999999993</v>
      </c>
      <c r="AI271" s="66">
        <v>0.43438696666666676</v>
      </c>
      <c r="AJ271" s="66">
        <f t="shared" si="33"/>
        <v>0.46721306666666668</v>
      </c>
      <c r="AK271" s="66"/>
      <c r="AM271" s="2">
        <v>7.6628999999999996</v>
      </c>
      <c r="AN271" s="2">
        <v>0.70694230874999997</v>
      </c>
      <c r="AO271" s="2">
        <v>0.46721306666666668</v>
      </c>
      <c r="AP271" s="2">
        <v>2.6599999999999873</v>
      </c>
      <c r="AQ271" s="2">
        <v>2.6599999999999873</v>
      </c>
      <c r="AR271" s="2">
        <v>1.5131047463926521</v>
      </c>
    </row>
    <row r="272" spans="11:44" x14ac:dyDescent="0.25">
      <c r="K272" s="2">
        <f t="shared" si="34"/>
        <v>2.6699999999999871</v>
      </c>
      <c r="L272" s="82">
        <f t="shared" si="31"/>
        <v>228.79661895333322</v>
      </c>
      <c r="M272" s="66">
        <f t="shared" si="29"/>
        <v>0.29800583658303353</v>
      </c>
      <c r="N272" s="66">
        <f t="shared" si="32"/>
        <v>162.42786899259252</v>
      </c>
      <c r="O272" s="66">
        <f t="shared" si="30"/>
        <v>0.1321798444485332</v>
      </c>
      <c r="Q272" s="66">
        <v>0.42021696666666664</v>
      </c>
      <c r="R272" s="66">
        <v>1.0971282000000002</v>
      </c>
      <c r="S272" s="66">
        <v>0.30309066666666662</v>
      </c>
      <c r="T272" s="66">
        <v>0.62688239999999995</v>
      </c>
      <c r="U272" s="66">
        <v>0.27688700000000005</v>
      </c>
      <c r="V272" s="66">
        <v>0.75391900000000001</v>
      </c>
      <c r="W272" s="66">
        <v>0.89066891000000004</v>
      </c>
      <c r="X272" s="66">
        <v>0.85039966</v>
      </c>
      <c r="Y272" s="66">
        <f t="shared" si="35"/>
        <v>0.6523991004166666</v>
      </c>
      <c r="AA272" s="66">
        <v>0.42570235000000001</v>
      </c>
      <c r="AB272" s="66">
        <v>0.77043024999999998</v>
      </c>
      <c r="AC272" s="66">
        <v>0.54711520000000013</v>
      </c>
      <c r="AD272" s="66">
        <v>0.4943979</v>
      </c>
      <c r="AE272" s="66">
        <v>0.51033759999999995</v>
      </c>
      <c r="AF272" s="66">
        <v>0.31838700000000003</v>
      </c>
      <c r="AG272" s="66">
        <v>0.65543049999999992</v>
      </c>
      <c r="AH272" s="66">
        <v>0.43367480000000003</v>
      </c>
      <c r="AI272" s="66">
        <v>0.53593329999999995</v>
      </c>
      <c r="AJ272" s="66">
        <f t="shared" si="33"/>
        <v>0.52126765555555554</v>
      </c>
      <c r="AK272" s="66"/>
      <c r="AM272" s="2">
        <v>7.673</v>
      </c>
      <c r="AN272" s="2">
        <v>0.6523991004166666</v>
      </c>
      <c r="AO272" s="2">
        <v>0.52126765555555554</v>
      </c>
      <c r="AP272" s="2">
        <v>2.6699999999999871</v>
      </c>
      <c r="AQ272" s="2">
        <v>2.6699999999999871</v>
      </c>
      <c r="AR272" s="2">
        <v>1.2515625964195958</v>
      </c>
    </row>
    <row r="273" spans="11:44" x14ac:dyDescent="0.25">
      <c r="K273" s="2">
        <f t="shared" si="34"/>
        <v>2.6799999999999868</v>
      </c>
      <c r="L273" s="82">
        <f t="shared" si="31"/>
        <v>229.48090001208323</v>
      </c>
      <c r="M273" s="66">
        <f t="shared" si="29"/>
        <v>0.28020724805811859</v>
      </c>
      <c r="N273" s="66">
        <f t="shared" si="32"/>
        <v>162.88711615185179</v>
      </c>
      <c r="O273" s="66">
        <f t="shared" si="30"/>
        <v>7.9185570102622338E-2</v>
      </c>
      <c r="Q273" s="66">
        <v>0.4935023</v>
      </c>
      <c r="R273" s="66">
        <v>0.98138320000000001</v>
      </c>
      <c r="S273" s="66">
        <v>0.33469833333333332</v>
      </c>
      <c r="T273" s="66">
        <v>0.75376340000000008</v>
      </c>
      <c r="U273" s="66">
        <v>0.29937199999999997</v>
      </c>
      <c r="V273" s="66">
        <v>0.69594000000000011</v>
      </c>
      <c r="W273" s="66">
        <v>0.95736491000000001</v>
      </c>
      <c r="X273" s="66">
        <v>0.95822432666666657</v>
      </c>
      <c r="Y273" s="66">
        <f t="shared" si="35"/>
        <v>0.68428105875</v>
      </c>
      <c r="AA273" s="66">
        <v>0.43418135000000008</v>
      </c>
      <c r="AB273" s="66">
        <v>0.5335852499999999</v>
      </c>
      <c r="AC273" s="66">
        <v>0.49337053333333336</v>
      </c>
      <c r="AD273" s="66">
        <v>0.50476889999999996</v>
      </c>
      <c r="AE273" s="66">
        <v>0.51416860000000009</v>
      </c>
      <c r="AF273" s="66">
        <v>0.31728800000000001</v>
      </c>
      <c r="AG273" s="66">
        <v>0.50206450000000002</v>
      </c>
      <c r="AH273" s="66">
        <v>0.33885100000000001</v>
      </c>
      <c r="AI273" s="66">
        <v>0.49494630000000001</v>
      </c>
      <c r="AJ273" s="66">
        <f t="shared" si="33"/>
        <v>0.45924715925925924</v>
      </c>
      <c r="AK273" s="66"/>
      <c r="AM273" s="2">
        <v>7.6832000000000003</v>
      </c>
      <c r="AN273" s="2">
        <v>0.68428105875</v>
      </c>
      <c r="AO273" s="2">
        <v>0.45924715925925924</v>
      </c>
      <c r="AP273" s="2">
        <v>2.6799999999999868</v>
      </c>
      <c r="AQ273" s="2">
        <v>2.6799999999999868</v>
      </c>
      <c r="AR273" s="2">
        <v>1.4900060783254669</v>
      </c>
    </row>
    <row r="274" spans="11:44" x14ac:dyDescent="0.25">
      <c r="K274" s="2">
        <f t="shared" si="34"/>
        <v>2.6899999999999866</v>
      </c>
      <c r="L274" s="82">
        <f t="shared" si="31"/>
        <v>230.12987567499988</v>
      </c>
      <c r="M274" s="66">
        <f t="shared" si="29"/>
        <v>0.26799861478240011</v>
      </c>
      <c r="N274" s="66">
        <f t="shared" si="32"/>
        <v>163.3442010703703</v>
      </c>
      <c r="O274" s="66">
        <f t="shared" si="30"/>
        <v>6.9990416594818916E-2</v>
      </c>
      <c r="Q274" s="66">
        <v>0.45661230000000003</v>
      </c>
      <c r="R274" s="66">
        <v>0.9400577</v>
      </c>
      <c r="S274" s="66">
        <v>0.27138366666666663</v>
      </c>
      <c r="T274" s="66">
        <v>0.72929540000000004</v>
      </c>
      <c r="U274" s="66">
        <v>0.31314600000000009</v>
      </c>
      <c r="V274" s="66">
        <v>0.73082599999999998</v>
      </c>
      <c r="W274" s="66">
        <v>0.80407557666666674</v>
      </c>
      <c r="X274" s="66">
        <v>0.94640866000000012</v>
      </c>
      <c r="Y274" s="66">
        <f t="shared" si="35"/>
        <v>0.64897566291666675</v>
      </c>
      <c r="AA274" s="66">
        <v>0.45873785000000006</v>
      </c>
      <c r="AB274" s="66">
        <v>0.54400825000000008</v>
      </c>
      <c r="AC274" s="66">
        <v>0.47640653333333333</v>
      </c>
      <c r="AD274" s="66">
        <v>0.48177690000000001</v>
      </c>
      <c r="AE274" s="66">
        <v>0.54604760000000008</v>
      </c>
      <c r="AF274" s="66">
        <v>0.33003700000000002</v>
      </c>
      <c r="AG274" s="66">
        <v>0.37680549999999996</v>
      </c>
      <c r="AH274" s="66">
        <v>0.44515799999999994</v>
      </c>
      <c r="AI274" s="66">
        <v>0.4547866333333333</v>
      </c>
      <c r="AJ274" s="66">
        <f t="shared" si="33"/>
        <v>0.45708491851851857</v>
      </c>
      <c r="AK274" s="66"/>
      <c r="AM274" s="2">
        <v>7.6928000000000001</v>
      </c>
      <c r="AN274" s="2">
        <v>0.64897566291666675</v>
      </c>
      <c r="AO274" s="2">
        <v>0.45708491851851857</v>
      </c>
      <c r="AP274" s="2">
        <v>2.6899999999999866</v>
      </c>
      <c r="AQ274" s="2">
        <v>2.6899999999999866</v>
      </c>
      <c r="AR274" s="2">
        <v>1.4198142109350165</v>
      </c>
    </row>
    <row r="275" spans="11:44" x14ac:dyDescent="0.25">
      <c r="K275" s="2">
        <f t="shared" si="34"/>
        <v>2.6999999999999864</v>
      </c>
      <c r="L275" s="82">
        <f t="shared" si="31"/>
        <v>230.79341092124989</v>
      </c>
      <c r="M275" s="66">
        <f t="shared" si="29"/>
        <v>0.28672190139608267</v>
      </c>
      <c r="N275" s="66">
        <f t="shared" si="32"/>
        <v>163.83796328518511</v>
      </c>
      <c r="O275" s="66">
        <f t="shared" si="30"/>
        <v>9.9407352478491709E-2</v>
      </c>
      <c r="Q275" s="66">
        <v>0.50240396666666665</v>
      </c>
      <c r="R275" s="66">
        <v>0.87684569999999995</v>
      </c>
      <c r="S275" s="66">
        <v>0.2833073333333333</v>
      </c>
      <c r="T275" s="66">
        <v>0.77806839999999999</v>
      </c>
      <c r="U275" s="66">
        <v>0.30535200000000001</v>
      </c>
      <c r="V275" s="66">
        <v>0.596217</v>
      </c>
      <c r="W275" s="66">
        <v>0.91480890999999998</v>
      </c>
      <c r="X275" s="66">
        <v>1.0512786599999999</v>
      </c>
      <c r="Y275" s="66">
        <f t="shared" si="35"/>
        <v>0.66353524624999993</v>
      </c>
      <c r="AA275" s="66">
        <v>0.44069435000000001</v>
      </c>
      <c r="AB275" s="66">
        <v>0.63391875000000009</v>
      </c>
      <c r="AC275" s="66">
        <v>0.4781985333333334</v>
      </c>
      <c r="AD275" s="66">
        <v>0.47091189999999994</v>
      </c>
      <c r="AE275" s="66">
        <v>0.54181060000000003</v>
      </c>
      <c r="AF275" s="66">
        <v>0.32066699999999998</v>
      </c>
      <c r="AG275" s="66">
        <v>0.54072750000000003</v>
      </c>
      <c r="AH275" s="66">
        <v>0.40618799999999994</v>
      </c>
      <c r="AI275" s="66">
        <v>0.61074329999999999</v>
      </c>
      <c r="AJ275" s="66">
        <f t="shared" si="33"/>
        <v>0.4937622148148148</v>
      </c>
      <c r="AK275" s="66"/>
      <c r="AM275" s="2">
        <v>7.7031999999999998</v>
      </c>
      <c r="AN275" s="2">
        <v>0.66353524624999993</v>
      </c>
      <c r="AO275" s="2">
        <v>0.4937622148148148</v>
      </c>
      <c r="AP275" s="2">
        <v>2.6999999999999864</v>
      </c>
      <c r="AQ275" s="2">
        <v>2.6999999999999864</v>
      </c>
      <c r="AR275" s="2">
        <v>1.3438356081962619</v>
      </c>
    </row>
    <row r="276" spans="11:44" x14ac:dyDescent="0.25">
      <c r="K276" s="2">
        <f t="shared" si="34"/>
        <v>2.7099999999999862</v>
      </c>
      <c r="L276" s="82">
        <f t="shared" si="31"/>
        <v>231.50305272999989</v>
      </c>
      <c r="M276" s="66">
        <f t="shared" si="29"/>
        <v>0.30857673897918603</v>
      </c>
      <c r="N276" s="66">
        <f t="shared" si="32"/>
        <v>164.33168825555549</v>
      </c>
      <c r="O276" s="66">
        <f t="shared" si="30"/>
        <v>0.12558240303447785</v>
      </c>
      <c r="Q276" s="66">
        <v>0.54254430000000009</v>
      </c>
      <c r="R276" s="66">
        <v>0.97027319999999995</v>
      </c>
      <c r="S276" s="66">
        <v>0.27628766666666665</v>
      </c>
      <c r="T276" s="66">
        <v>0.75265939999999998</v>
      </c>
      <c r="U276" s="66">
        <v>0.29361500000000001</v>
      </c>
      <c r="V276" s="66">
        <v>0.95772899999999983</v>
      </c>
      <c r="W276" s="66">
        <v>0.80340857666666665</v>
      </c>
      <c r="X276" s="66">
        <v>1.0806173266666668</v>
      </c>
      <c r="Y276" s="66">
        <f t="shared" si="35"/>
        <v>0.70964180875000005</v>
      </c>
      <c r="AA276" s="66">
        <v>0.42257434999999999</v>
      </c>
      <c r="AB276" s="66">
        <v>0.72163274999999993</v>
      </c>
      <c r="AC276" s="66">
        <v>0.48125753333333338</v>
      </c>
      <c r="AD276" s="66">
        <v>0.45581989999999994</v>
      </c>
      <c r="AE276" s="66">
        <v>0.5279836</v>
      </c>
      <c r="AF276" s="66">
        <v>0.29833399999999999</v>
      </c>
      <c r="AG276" s="66">
        <v>0.56567349999999994</v>
      </c>
      <c r="AH276" s="66">
        <v>0.59211779999999992</v>
      </c>
      <c r="AI276" s="66">
        <v>0.3781313</v>
      </c>
      <c r="AJ276" s="66">
        <f t="shared" si="33"/>
        <v>0.49372497037037033</v>
      </c>
      <c r="AK276" s="66"/>
      <c r="AM276" s="2">
        <v>7.7130000000000001</v>
      </c>
      <c r="AN276" s="2">
        <v>0.70964180875000005</v>
      </c>
      <c r="AO276" s="2">
        <v>0.49372497037037033</v>
      </c>
      <c r="AP276" s="2">
        <v>2.7099999999999862</v>
      </c>
      <c r="AQ276" s="2">
        <v>2.7099999999999862</v>
      </c>
      <c r="AR276" s="2">
        <v>1.437322094966472</v>
      </c>
    </row>
    <row r="277" spans="11:44" x14ac:dyDescent="0.25">
      <c r="K277" s="2">
        <f t="shared" si="34"/>
        <v>2.719999999999986</v>
      </c>
      <c r="L277" s="82">
        <f t="shared" si="31"/>
        <v>232.19448574708323</v>
      </c>
      <c r="M277" s="66">
        <f t="shared" si="29"/>
        <v>0.32953273937961597</v>
      </c>
      <c r="N277" s="66">
        <f t="shared" si="32"/>
        <v>164.79200161851844</v>
      </c>
      <c r="O277" s="66">
        <f t="shared" si="30"/>
        <v>9.5322694049035123E-2</v>
      </c>
      <c r="Q277" s="66">
        <v>0.51485363333333345</v>
      </c>
      <c r="R277" s="66">
        <v>1.0484191999999999</v>
      </c>
      <c r="S277" s="66">
        <v>0.27554666666666666</v>
      </c>
      <c r="T277" s="66">
        <v>0.71275939999999993</v>
      </c>
      <c r="U277" s="66">
        <v>0.30576800000000004</v>
      </c>
      <c r="V277" s="66">
        <v>0.63111700000000004</v>
      </c>
      <c r="W277" s="66">
        <v>0.8514369100000001</v>
      </c>
      <c r="X277" s="66">
        <v>1.1915633266666665</v>
      </c>
      <c r="Y277" s="66">
        <f t="shared" si="35"/>
        <v>0.69143301708333338</v>
      </c>
      <c r="AA277" s="66">
        <v>0.41373284999999999</v>
      </c>
      <c r="AB277" s="66">
        <v>0.58400825000000001</v>
      </c>
      <c r="AC277" s="66">
        <v>0.48679819999999996</v>
      </c>
      <c r="AD277" s="66">
        <v>0.55112289999999997</v>
      </c>
      <c r="AE277" s="66">
        <v>0.53724260000000001</v>
      </c>
      <c r="AF277" s="66">
        <v>0.31920700000000007</v>
      </c>
      <c r="AG277" s="66">
        <v>0.49147749999999996</v>
      </c>
      <c r="AH277" s="66">
        <v>0.32283200000000001</v>
      </c>
      <c r="AI277" s="66">
        <v>0.43639896666666661</v>
      </c>
      <c r="AJ277" s="66">
        <f t="shared" si="33"/>
        <v>0.46031336296296288</v>
      </c>
      <c r="AK277" s="66"/>
      <c r="AM277" s="2">
        <v>7.7228000000000003</v>
      </c>
      <c r="AN277" s="2">
        <v>0.69143301708333338</v>
      </c>
      <c r="AO277" s="2">
        <v>0.46031336296296288</v>
      </c>
      <c r="AP277" s="2">
        <v>2.719999999999986</v>
      </c>
      <c r="AQ277" s="2">
        <v>2.719999999999986</v>
      </c>
      <c r="AR277" s="2">
        <v>1.5020919936642521</v>
      </c>
    </row>
    <row r="278" spans="11:44" x14ac:dyDescent="0.25">
      <c r="K278" s="2">
        <f t="shared" si="34"/>
        <v>2.7299999999999858</v>
      </c>
      <c r="L278" s="82">
        <f t="shared" si="31"/>
        <v>232.94522422249989</v>
      </c>
      <c r="M278" s="66">
        <f t="shared" si="29"/>
        <v>0.34344109446321941</v>
      </c>
      <c r="N278" s="66">
        <f t="shared" si="32"/>
        <v>165.27964178888882</v>
      </c>
      <c r="O278" s="66">
        <f t="shared" si="30"/>
        <v>9.4814822612803204E-2</v>
      </c>
      <c r="Q278" s="66">
        <v>0.44772130000000004</v>
      </c>
      <c r="R278" s="66">
        <v>1.0465541999999999</v>
      </c>
      <c r="S278" s="66">
        <v>0.34218133333333339</v>
      </c>
      <c r="T278" s="66">
        <v>0.71791939999999999</v>
      </c>
      <c r="U278" s="66">
        <v>0.32309500000000002</v>
      </c>
      <c r="V278" s="66">
        <v>1.2051149999999999</v>
      </c>
      <c r="W278" s="66">
        <v>0.95800657666666655</v>
      </c>
      <c r="X278" s="66">
        <v>0.96531499333333326</v>
      </c>
      <c r="Y278" s="66">
        <f t="shared" si="35"/>
        <v>0.75073847541666661</v>
      </c>
      <c r="AA278" s="66">
        <v>0.43666234999999992</v>
      </c>
      <c r="AB278" s="66">
        <v>0.64230675000000004</v>
      </c>
      <c r="AC278" s="66">
        <v>0.52612119999999996</v>
      </c>
      <c r="AD278" s="66">
        <v>0.43025689999999994</v>
      </c>
      <c r="AE278" s="66">
        <v>0.52685360000000003</v>
      </c>
      <c r="AF278" s="66">
        <v>0.31299900000000003</v>
      </c>
      <c r="AG278" s="66">
        <v>0.52138049999999991</v>
      </c>
      <c r="AH278" s="66">
        <v>0.55653160000000002</v>
      </c>
      <c r="AI278" s="66">
        <v>0.43564963333333334</v>
      </c>
      <c r="AJ278" s="66">
        <f t="shared" si="33"/>
        <v>0.48764017037037033</v>
      </c>
      <c r="AK278" s="66"/>
      <c r="AM278" s="2">
        <v>7.7328999999999999</v>
      </c>
      <c r="AN278" s="2">
        <v>0.75073847541666661</v>
      </c>
      <c r="AO278" s="2">
        <v>0.48764017037037033</v>
      </c>
      <c r="AP278" s="2">
        <v>2.7299999999999858</v>
      </c>
      <c r="AQ278" s="2">
        <v>2.7299999999999858</v>
      </c>
      <c r="AR278" s="2">
        <v>1.5395336992981301</v>
      </c>
    </row>
    <row r="279" spans="11:44" x14ac:dyDescent="0.25">
      <c r="K279" s="2">
        <f t="shared" si="34"/>
        <v>2.7399999999999856</v>
      </c>
      <c r="L279" s="82">
        <f t="shared" si="31"/>
        <v>233.61113257291655</v>
      </c>
      <c r="M279" s="66">
        <f t="shared" si="29"/>
        <v>0.29762098636498507</v>
      </c>
      <c r="N279" s="66">
        <f t="shared" si="32"/>
        <v>165.73642539259254</v>
      </c>
      <c r="O279" s="66">
        <f t="shared" si="30"/>
        <v>0.10615905992206878</v>
      </c>
      <c r="Q279" s="66">
        <v>0.42281530000000001</v>
      </c>
      <c r="R279" s="66">
        <v>1.0714592000000001</v>
      </c>
      <c r="S279" s="66">
        <v>0.35941300000000004</v>
      </c>
      <c r="T279" s="66">
        <v>0.65963539999999998</v>
      </c>
      <c r="U279" s="66">
        <v>0.26325300000000001</v>
      </c>
      <c r="V279" s="66">
        <v>0.69155800000000001</v>
      </c>
      <c r="W279" s="66">
        <v>0.91108857666666676</v>
      </c>
      <c r="X279" s="66">
        <v>0.94804432666666671</v>
      </c>
      <c r="Y279" s="66">
        <f t="shared" si="35"/>
        <v>0.66590835041666674</v>
      </c>
      <c r="AA279" s="66">
        <v>0.49045435000000004</v>
      </c>
      <c r="AB279" s="66">
        <v>0.56330825000000007</v>
      </c>
      <c r="AC279" s="66">
        <v>0.48471819999999999</v>
      </c>
      <c r="AD279" s="66">
        <v>0.55185490000000004</v>
      </c>
      <c r="AE279" s="66">
        <v>0.5427476</v>
      </c>
      <c r="AF279" s="66">
        <v>0.32031300000000001</v>
      </c>
      <c r="AG279" s="66">
        <v>0.47777349999999996</v>
      </c>
      <c r="AH279" s="66">
        <v>0.25597999999999999</v>
      </c>
      <c r="AI279" s="66">
        <v>0.42390263333333339</v>
      </c>
      <c r="AJ279" s="66">
        <f t="shared" si="33"/>
        <v>0.45678360370370374</v>
      </c>
      <c r="AK279" s="66"/>
      <c r="AM279" s="2">
        <v>7.7431000000000001</v>
      </c>
      <c r="AN279" s="2">
        <v>0.66590835041666674</v>
      </c>
      <c r="AO279" s="2">
        <v>0.45678360370370374</v>
      </c>
      <c r="AP279" s="2">
        <v>2.7399999999999856</v>
      </c>
      <c r="AQ279" s="2">
        <v>2.7399999999999856</v>
      </c>
      <c r="AR279" s="2">
        <v>1.4578201691508468</v>
      </c>
    </row>
    <row r="280" spans="11:44" x14ac:dyDescent="0.25">
      <c r="K280" s="2">
        <f t="shared" si="34"/>
        <v>2.7499999999999853</v>
      </c>
      <c r="L280" s="82">
        <f t="shared" si="31"/>
        <v>234.22984011083321</v>
      </c>
      <c r="M280" s="66">
        <f t="shared" si="29"/>
        <v>0.24710249311049828</v>
      </c>
      <c r="N280" s="66">
        <f t="shared" si="32"/>
        <v>166.21096640370365</v>
      </c>
      <c r="O280" s="66">
        <f t="shared" si="30"/>
        <v>0.1061521690387139</v>
      </c>
      <c r="Q280" s="66">
        <v>0.51006529999999994</v>
      </c>
      <c r="R280" s="66">
        <v>0.79441070000000003</v>
      </c>
      <c r="S280" s="66">
        <v>0.31268099999999993</v>
      </c>
      <c r="T280" s="66">
        <v>0.67332639999999999</v>
      </c>
      <c r="U280" s="66">
        <v>0.28239600000000004</v>
      </c>
      <c r="V280" s="66">
        <v>0.5600170000000001</v>
      </c>
      <c r="W280" s="66">
        <v>0.86516891000000007</v>
      </c>
      <c r="X280" s="66">
        <v>0.95159499333333342</v>
      </c>
      <c r="Y280" s="66">
        <f t="shared" si="35"/>
        <v>0.61870753791666666</v>
      </c>
      <c r="AA280" s="66">
        <v>0.39528184999999999</v>
      </c>
      <c r="AB280" s="66">
        <v>0.63411775000000004</v>
      </c>
      <c r="AC280" s="66">
        <v>0.48067386666666667</v>
      </c>
      <c r="AD280" s="66">
        <v>0.47171989999999997</v>
      </c>
      <c r="AE280" s="66">
        <v>0.53277059999999998</v>
      </c>
      <c r="AF280" s="66">
        <v>0.31653700000000001</v>
      </c>
      <c r="AG280" s="66">
        <v>0.56813749999999996</v>
      </c>
      <c r="AH280" s="66">
        <v>0.34032100000000004</v>
      </c>
      <c r="AI280" s="66">
        <v>0.53130963333333325</v>
      </c>
      <c r="AJ280" s="66">
        <f t="shared" si="33"/>
        <v>0.47454101111111108</v>
      </c>
      <c r="AK280" s="66"/>
      <c r="AM280" s="2">
        <v>7.7533000000000003</v>
      </c>
      <c r="AN280" s="2">
        <v>0.61870753791666666</v>
      </c>
      <c r="AO280" s="2">
        <v>0.47454101111111108</v>
      </c>
      <c r="AP280" s="2">
        <v>2.7499999999999853</v>
      </c>
      <c r="AQ280" s="2">
        <v>2.7499999999999853</v>
      </c>
      <c r="AR280" s="2">
        <v>1.3038020390861429</v>
      </c>
    </row>
    <row r="281" spans="11:44" x14ac:dyDescent="0.25">
      <c r="K281" s="2">
        <f t="shared" si="34"/>
        <v>2.7599999999999851</v>
      </c>
      <c r="L281" s="82">
        <f t="shared" si="31"/>
        <v>234.89783544041654</v>
      </c>
      <c r="M281" s="66">
        <f t="shared" si="29"/>
        <v>0.26973771765052412</v>
      </c>
      <c r="N281" s="66">
        <f t="shared" si="32"/>
        <v>166.70965291111105</v>
      </c>
      <c r="O281" s="66">
        <f t="shared" si="30"/>
        <v>9.9859325537197285E-2</v>
      </c>
      <c r="Q281" s="66">
        <v>0.49726763333333329</v>
      </c>
      <c r="R281" s="66">
        <v>0.89143770000000011</v>
      </c>
      <c r="S281" s="66">
        <v>0.37053733333333333</v>
      </c>
      <c r="T281" s="66">
        <v>0.7277304</v>
      </c>
      <c r="U281" s="66">
        <v>0.22956600000000002</v>
      </c>
      <c r="V281" s="66">
        <v>0.85053000000000001</v>
      </c>
      <c r="W281" s="66">
        <v>0.80055991000000004</v>
      </c>
      <c r="X281" s="66">
        <v>0.9763336600000001</v>
      </c>
      <c r="Y281" s="66">
        <f t="shared" si="35"/>
        <v>0.66799532958333341</v>
      </c>
      <c r="AA281" s="66">
        <v>0.46726885000000001</v>
      </c>
      <c r="AB281" s="66">
        <v>0.59157424999999997</v>
      </c>
      <c r="AC281" s="66">
        <v>0.49918586666666664</v>
      </c>
      <c r="AD281" s="66">
        <v>0.45993489999999998</v>
      </c>
      <c r="AE281" s="66">
        <v>0.5147986</v>
      </c>
      <c r="AF281" s="66">
        <v>0.30871700000000002</v>
      </c>
      <c r="AG281" s="66">
        <v>0.67218649999999991</v>
      </c>
      <c r="AH281" s="66">
        <v>0.45606030000000003</v>
      </c>
      <c r="AI281" s="66">
        <v>0.51845229999999987</v>
      </c>
      <c r="AJ281" s="66">
        <f t="shared" si="33"/>
        <v>0.49868650740740744</v>
      </c>
      <c r="AK281" s="66"/>
      <c r="AM281" s="2">
        <v>7.7629000000000001</v>
      </c>
      <c r="AN281" s="2">
        <v>0.66799532958333341</v>
      </c>
      <c r="AO281" s="2">
        <v>0.49868650740740744</v>
      </c>
      <c r="AP281" s="2">
        <v>2.7599999999999851</v>
      </c>
      <c r="AQ281" s="2">
        <v>2.7599999999999851</v>
      </c>
      <c r="AR281" s="2">
        <v>1.3395095308596494</v>
      </c>
    </row>
    <row r="282" spans="11:44" x14ac:dyDescent="0.25">
      <c r="K282" s="2">
        <f t="shared" si="34"/>
        <v>2.7699999999999849</v>
      </c>
      <c r="L282" s="82">
        <f t="shared" si="31"/>
        <v>235.58451933249987</v>
      </c>
      <c r="M282" s="66">
        <f t="shared" si="29"/>
        <v>0.3780208293072076</v>
      </c>
      <c r="N282" s="66">
        <f t="shared" si="32"/>
        <v>167.24156212962956</v>
      </c>
      <c r="O282" s="66">
        <f t="shared" si="30"/>
        <v>0.13148836080358861</v>
      </c>
      <c r="Q282" s="66">
        <v>0.40110130000000005</v>
      </c>
      <c r="R282" s="66">
        <v>1.3544342</v>
      </c>
      <c r="S282" s="66">
        <v>0.29172500000000001</v>
      </c>
      <c r="T282" s="66">
        <v>0.68192339999999996</v>
      </c>
      <c r="U282" s="66">
        <v>0.28527800000000003</v>
      </c>
      <c r="V282" s="66">
        <v>0.59992400000000001</v>
      </c>
      <c r="W282" s="66">
        <v>0.83878024333333323</v>
      </c>
      <c r="X282" s="66">
        <v>1.0403049933333333</v>
      </c>
      <c r="Y282" s="66">
        <f t="shared" si="35"/>
        <v>0.68668389208333336</v>
      </c>
      <c r="AA282" s="66">
        <v>0.39776185000000003</v>
      </c>
      <c r="AB282" s="66">
        <v>0.52420825000000004</v>
      </c>
      <c r="AC282" s="66">
        <v>0.48248553333333333</v>
      </c>
      <c r="AD282" s="66">
        <v>0.55109889999999995</v>
      </c>
      <c r="AE282" s="66">
        <v>0.56133060000000001</v>
      </c>
      <c r="AF282" s="66">
        <v>0.30812200000000001</v>
      </c>
      <c r="AG282" s="66">
        <v>0.77430049999999995</v>
      </c>
      <c r="AH282" s="66">
        <v>0.59907669999999991</v>
      </c>
      <c r="AI282" s="66">
        <v>0.58879863333333327</v>
      </c>
      <c r="AJ282" s="66">
        <f t="shared" si="33"/>
        <v>0.53190921851851847</v>
      </c>
      <c r="AK282" s="66"/>
      <c r="AM282" s="2">
        <v>7.7729999999999997</v>
      </c>
      <c r="AN282" s="2">
        <v>0.68668389208333336</v>
      </c>
      <c r="AO282" s="2">
        <v>0.53190921851851847</v>
      </c>
      <c r="AP282" s="2">
        <v>2.7699999999999849</v>
      </c>
      <c r="AQ282" s="2">
        <v>2.7699999999999849</v>
      </c>
      <c r="AR282" s="2">
        <v>1.2909794908159247</v>
      </c>
    </row>
    <row r="283" spans="11:44" x14ac:dyDescent="0.25">
      <c r="K283" s="2">
        <f t="shared" si="34"/>
        <v>2.7799999999999847</v>
      </c>
      <c r="L283" s="82">
        <f t="shared" si="31"/>
        <v>236.27629968291654</v>
      </c>
      <c r="M283" s="66">
        <f t="shared" si="29"/>
        <v>0.3147550611581546</v>
      </c>
      <c r="N283" s="66">
        <f t="shared" si="32"/>
        <v>167.692084374074</v>
      </c>
      <c r="O283" s="66">
        <f t="shared" si="30"/>
        <v>6.2985112243050631E-2</v>
      </c>
      <c r="Q283" s="66">
        <v>0.49730363333333333</v>
      </c>
      <c r="R283" s="66">
        <v>1.1417691999999999</v>
      </c>
      <c r="S283" s="66">
        <v>0.30936933333333333</v>
      </c>
      <c r="T283" s="66">
        <v>0.75373440000000003</v>
      </c>
      <c r="U283" s="66">
        <v>0.27309600000000001</v>
      </c>
      <c r="V283" s="66">
        <v>0.69157200000000008</v>
      </c>
      <c r="W283" s="66">
        <v>0.8603452433333334</v>
      </c>
      <c r="X283" s="66">
        <v>1.0070529933333334</v>
      </c>
      <c r="Y283" s="66">
        <f t="shared" si="35"/>
        <v>0.69178035041666674</v>
      </c>
      <c r="AA283" s="66">
        <v>0.41266985000000006</v>
      </c>
      <c r="AB283" s="66">
        <v>0.48176925000000004</v>
      </c>
      <c r="AC283" s="66">
        <v>0.50271620000000006</v>
      </c>
      <c r="AD283" s="66">
        <v>0.40869489999999997</v>
      </c>
      <c r="AE283" s="66">
        <v>0.53100660000000011</v>
      </c>
      <c r="AF283" s="66">
        <v>0.31860100000000002</v>
      </c>
      <c r="AG283" s="66">
        <v>0.46095350000000002</v>
      </c>
      <c r="AH283" s="66">
        <v>0.4599046</v>
      </c>
      <c r="AI283" s="66">
        <v>0.47838429999999998</v>
      </c>
      <c r="AJ283" s="66">
        <f t="shared" si="33"/>
        <v>0.45052224444444444</v>
      </c>
      <c r="AK283" s="66"/>
      <c r="AM283" s="2">
        <v>7.7827000000000002</v>
      </c>
      <c r="AN283" s="2">
        <v>0.69178035041666674</v>
      </c>
      <c r="AO283" s="2">
        <v>0.45052224444444444</v>
      </c>
      <c r="AP283" s="2">
        <v>2.7799999999999847</v>
      </c>
      <c r="AQ283" s="2">
        <v>2.7799999999999847</v>
      </c>
      <c r="AR283" s="2">
        <v>1.5355076446219134</v>
      </c>
    </row>
    <row r="284" spans="11:44" x14ac:dyDescent="0.25">
      <c r="K284" s="2">
        <f t="shared" si="34"/>
        <v>2.7899999999999845</v>
      </c>
      <c r="L284" s="82">
        <f t="shared" si="31"/>
        <v>236.98595757499987</v>
      </c>
      <c r="M284" s="66">
        <f t="shared" si="29"/>
        <v>0.28142615877691723</v>
      </c>
      <c r="N284" s="66">
        <f t="shared" si="32"/>
        <v>168.16218695925917</v>
      </c>
      <c r="O284" s="66">
        <f t="shared" si="30"/>
        <v>7.496137068581965E-2</v>
      </c>
      <c r="Q284" s="66">
        <v>0.62047530000000006</v>
      </c>
      <c r="R284" s="66">
        <v>0.91171519999999995</v>
      </c>
      <c r="S284" s="66">
        <v>0.35063666666666665</v>
      </c>
      <c r="T284" s="66">
        <v>0.80018840000000002</v>
      </c>
      <c r="U284" s="66">
        <v>0.29218</v>
      </c>
      <c r="V284" s="66">
        <v>0.80252900000000005</v>
      </c>
      <c r="W284" s="66">
        <v>0.76226957666666673</v>
      </c>
      <c r="X284" s="66">
        <v>1.1372689933333333</v>
      </c>
      <c r="Y284" s="66">
        <f t="shared" si="35"/>
        <v>0.7096578920833333</v>
      </c>
      <c r="AA284" s="66">
        <v>0.42557184999999997</v>
      </c>
      <c r="AB284" s="66">
        <v>0.52764224999999998</v>
      </c>
      <c r="AC284" s="66">
        <v>0.48179653333333333</v>
      </c>
      <c r="AD284" s="66">
        <v>0.41804589999999997</v>
      </c>
      <c r="AE284" s="66">
        <v>0.52622960000000008</v>
      </c>
      <c r="AF284" s="66">
        <v>0.314801</v>
      </c>
      <c r="AG284" s="66">
        <v>0.50143450000000001</v>
      </c>
      <c r="AH284" s="66">
        <v>0.56259799999999993</v>
      </c>
      <c r="AI284" s="66">
        <v>0.47280363333333336</v>
      </c>
      <c r="AJ284" s="66">
        <f t="shared" si="33"/>
        <v>0.47010258518518522</v>
      </c>
      <c r="AK284" s="66"/>
      <c r="AM284" s="2">
        <v>7.7930000000000001</v>
      </c>
      <c r="AN284" s="2">
        <v>0.7096578920833333</v>
      </c>
      <c r="AO284" s="2">
        <v>0.47010258518518522</v>
      </c>
      <c r="AP284" s="2">
        <v>2.7899999999999845</v>
      </c>
      <c r="AQ284" s="2">
        <v>2.7899999999999845</v>
      </c>
      <c r="AR284" s="2">
        <v>1.5095809179687476</v>
      </c>
    </row>
    <row r="285" spans="11:44" x14ac:dyDescent="0.25">
      <c r="K285" s="2">
        <f t="shared" si="34"/>
        <v>2.7999999999999843</v>
      </c>
      <c r="L285" s="82">
        <f t="shared" si="31"/>
        <v>237.65967186291653</v>
      </c>
      <c r="M285" s="66">
        <f t="shared" si="29"/>
        <v>0.29294123259839644</v>
      </c>
      <c r="N285" s="66">
        <f t="shared" si="32"/>
        <v>168.63614771111102</v>
      </c>
      <c r="O285" s="66">
        <f t="shared" si="30"/>
        <v>0.12496257159545142</v>
      </c>
      <c r="Q285" s="66">
        <v>0.4838963</v>
      </c>
      <c r="R285" s="66">
        <v>0.95039169999999995</v>
      </c>
      <c r="S285" s="66">
        <v>0.28428466666666669</v>
      </c>
      <c r="T285" s="66">
        <v>0.72725640000000003</v>
      </c>
      <c r="U285" s="66">
        <v>0.29202700000000004</v>
      </c>
      <c r="V285" s="66">
        <v>0.69780700000000007</v>
      </c>
      <c r="W285" s="66">
        <v>0.93617624333333349</v>
      </c>
      <c r="X285" s="66">
        <v>1.0178749933333333</v>
      </c>
      <c r="Y285" s="66">
        <f t="shared" si="35"/>
        <v>0.67371428791666665</v>
      </c>
      <c r="AA285" s="66">
        <v>0.38811535000000003</v>
      </c>
      <c r="AB285" s="66">
        <v>0.57646474999999997</v>
      </c>
      <c r="AC285" s="66">
        <v>0.5015455333333334</v>
      </c>
      <c r="AD285" s="66">
        <v>0.40074490000000001</v>
      </c>
      <c r="AE285" s="66">
        <v>0.50815060000000001</v>
      </c>
      <c r="AF285" s="66">
        <v>0.324349</v>
      </c>
      <c r="AG285" s="66">
        <v>0.73209550000000001</v>
      </c>
      <c r="AH285" s="66">
        <v>0.46331050000000001</v>
      </c>
      <c r="AI285" s="66">
        <v>0.37087063333333331</v>
      </c>
      <c r="AJ285" s="66">
        <f t="shared" si="33"/>
        <v>0.47396075185185182</v>
      </c>
      <c r="AK285" s="66"/>
      <c r="AM285" s="2">
        <v>7.8029000000000002</v>
      </c>
      <c r="AN285" s="2">
        <v>0.67371428791666665</v>
      </c>
      <c r="AO285" s="2">
        <v>0.47396075185185182</v>
      </c>
      <c r="AP285" s="2">
        <v>2.7999999999999843</v>
      </c>
      <c r="AQ285" s="2">
        <v>2.7999999999999843</v>
      </c>
      <c r="AR285" s="2">
        <v>1.4214558595502709</v>
      </c>
    </row>
    <row r="286" spans="11:44" x14ac:dyDescent="0.25">
      <c r="K286" s="2">
        <f t="shared" si="34"/>
        <v>2.8099999999999841</v>
      </c>
      <c r="L286" s="82">
        <f t="shared" si="31"/>
        <v>238.36472137999985</v>
      </c>
      <c r="M286" s="66">
        <f t="shared" si="29"/>
        <v>0.30833401611999756</v>
      </c>
      <c r="N286" s="66">
        <f t="shared" si="32"/>
        <v>169.12813701851843</v>
      </c>
      <c r="O286" s="66">
        <f t="shared" si="30"/>
        <v>0.11781593230228998</v>
      </c>
      <c r="Q286" s="66">
        <v>0.42866796666666668</v>
      </c>
      <c r="R286" s="66">
        <v>1.1032591999999999</v>
      </c>
      <c r="S286" s="66">
        <v>0.32938533333333331</v>
      </c>
      <c r="T286" s="66">
        <v>0.7408264</v>
      </c>
      <c r="U286" s="66">
        <v>0.31350899999999998</v>
      </c>
      <c r="V286" s="66">
        <v>0.8560890000000001</v>
      </c>
      <c r="W286" s="66">
        <v>0.87571157666666666</v>
      </c>
      <c r="X286" s="66">
        <v>0.99294766000000012</v>
      </c>
      <c r="Y286" s="66">
        <f t="shared" si="35"/>
        <v>0.7050495170833333</v>
      </c>
      <c r="AA286" s="66">
        <v>0.38063635000000001</v>
      </c>
      <c r="AB286" s="66">
        <v>0.66545025000000013</v>
      </c>
      <c r="AC286" s="66">
        <v>0.5264742</v>
      </c>
      <c r="AD286" s="66">
        <v>0.36388889999999996</v>
      </c>
      <c r="AE286" s="66">
        <v>0.49994560000000005</v>
      </c>
      <c r="AF286" s="66">
        <v>0.31313000000000002</v>
      </c>
      <c r="AG286" s="66">
        <v>0.53637749999999995</v>
      </c>
      <c r="AH286" s="66">
        <v>0.6181589999999999</v>
      </c>
      <c r="AI286" s="66">
        <v>0.52384196666666671</v>
      </c>
      <c r="AJ286" s="66">
        <f t="shared" si="33"/>
        <v>0.49198930740740743</v>
      </c>
      <c r="AK286" s="66"/>
      <c r="AM286" s="2">
        <v>7.8132000000000001</v>
      </c>
      <c r="AN286" s="2">
        <v>0.7050495170833333</v>
      </c>
      <c r="AO286" s="2">
        <v>0.49198930740740743</v>
      </c>
      <c r="AP286" s="2">
        <v>2.8099999999999841</v>
      </c>
      <c r="AQ286" s="2">
        <v>2.8099999999999841</v>
      </c>
      <c r="AR286" s="2">
        <v>1.4330586182831297</v>
      </c>
    </row>
    <row r="287" spans="11:44" x14ac:dyDescent="0.25">
      <c r="K287" s="2">
        <f t="shared" si="34"/>
        <v>2.8199999999999839</v>
      </c>
      <c r="L287" s="82">
        <f t="shared" si="31"/>
        <v>239.04190585541653</v>
      </c>
      <c r="M287" s="66">
        <f t="shared" si="29"/>
        <v>0.3108158334745621</v>
      </c>
      <c r="N287" s="66">
        <f t="shared" si="32"/>
        <v>169.58295721481471</v>
      </c>
      <c r="O287" s="66">
        <f t="shared" si="30"/>
        <v>8.8638453849878895E-2</v>
      </c>
      <c r="Q287" s="66">
        <v>0.55761796666666674</v>
      </c>
      <c r="R287" s="66">
        <v>1.0600092000000001</v>
      </c>
      <c r="S287" s="66">
        <v>0.25764999999999999</v>
      </c>
      <c r="T287" s="66">
        <v>0.69656239999999991</v>
      </c>
      <c r="U287" s="66">
        <v>0.26637099999999997</v>
      </c>
      <c r="V287" s="66">
        <v>0.67406699999999997</v>
      </c>
      <c r="W287" s="66">
        <v>0.85635490999999997</v>
      </c>
      <c r="X287" s="66">
        <v>1.0488433266666666</v>
      </c>
      <c r="Y287" s="66">
        <f t="shared" si="35"/>
        <v>0.67718447541666671</v>
      </c>
      <c r="AA287" s="66">
        <v>0.37323434999999999</v>
      </c>
      <c r="AB287" s="66">
        <v>0.56610925000000001</v>
      </c>
      <c r="AC287" s="66">
        <v>0.51449453333333328</v>
      </c>
      <c r="AD287" s="66">
        <v>0.42572589999999999</v>
      </c>
      <c r="AE287" s="66">
        <v>0.54760460000000011</v>
      </c>
      <c r="AF287" s="66">
        <v>0.31303799999999998</v>
      </c>
      <c r="AG287" s="66">
        <v>0.38240450000000004</v>
      </c>
      <c r="AH287" s="66">
        <v>0.52770299999999992</v>
      </c>
      <c r="AI287" s="66">
        <v>0.44306763333333332</v>
      </c>
      <c r="AJ287" s="66">
        <f t="shared" si="33"/>
        <v>0.45482019629629633</v>
      </c>
      <c r="AK287" s="66"/>
      <c r="AM287" s="2">
        <v>7.8231000000000002</v>
      </c>
      <c r="AN287" s="2">
        <v>0.67718447541666671</v>
      </c>
      <c r="AO287" s="2">
        <v>0.45482019629629633</v>
      </c>
      <c r="AP287" s="2">
        <v>2.8199999999999839</v>
      </c>
      <c r="AQ287" s="2">
        <v>2.8199999999999839</v>
      </c>
      <c r="AR287" s="2">
        <v>1.4889059037640213</v>
      </c>
    </row>
    <row r="288" spans="11:44" x14ac:dyDescent="0.25">
      <c r="K288" s="2">
        <f t="shared" si="34"/>
        <v>2.8299999999999836</v>
      </c>
      <c r="L288" s="82">
        <f t="shared" si="31"/>
        <v>239.69687445583321</v>
      </c>
      <c r="M288" s="66">
        <f t="shared" si="29"/>
        <v>0.28290501158503273</v>
      </c>
      <c r="N288" s="66">
        <f t="shared" si="32"/>
        <v>170.08624352222213</v>
      </c>
      <c r="O288" s="66">
        <f t="shared" si="30"/>
        <v>0.12467358788464405</v>
      </c>
      <c r="Q288" s="66">
        <v>0.44924930000000007</v>
      </c>
      <c r="R288" s="66">
        <v>0.9429352000000002</v>
      </c>
      <c r="S288" s="66">
        <v>0.26923366666666665</v>
      </c>
      <c r="T288" s="66">
        <v>0.73989439999999995</v>
      </c>
      <c r="U288" s="66">
        <v>0.30208200000000007</v>
      </c>
      <c r="V288" s="66">
        <v>0.70652999999999999</v>
      </c>
      <c r="W288" s="66">
        <v>0.82361890999999998</v>
      </c>
      <c r="X288" s="66">
        <v>1.0062053266666666</v>
      </c>
      <c r="Y288" s="66">
        <f t="shared" si="35"/>
        <v>0.6549686004166666</v>
      </c>
      <c r="AA288" s="66">
        <v>0.43935884999999997</v>
      </c>
      <c r="AB288" s="66">
        <v>0.74846375000000009</v>
      </c>
      <c r="AC288" s="66">
        <v>0.51496753333333334</v>
      </c>
      <c r="AD288" s="66">
        <v>0.47733289999999995</v>
      </c>
      <c r="AE288" s="66">
        <v>0.53971760000000002</v>
      </c>
      <c r="AF288" s="66">
        <v>0.32459699999999997</v>
      </c>
      <c r="AG288" s="66">
        <v>0.60618850000000002</v>
      </c>
      <c r="AH288" s="66">
        <v>0.37885500000000005</v>
      </c>
      <c r="AI288" s="66">
        <v>0.50009563333333329</v>
      </c>
      <c r="AJ288" s="66">
        <f t="shared" si="33"/>
        <v>0.50328630740740743</v>
      </c>
      <c r="AK288" s="66"/>
      <c r="AM288" s="2">
        <v>7.8329000000000004</v>
      </c>
      <c r="AN288" s="2">
        <v>0.6549686004166666</v>
      </c>
      <c r="AO288" s="2">
        <v>0.50328630740740743</v>
      </c>
      <c r="AP288" s="2">
        <v>2.8299999999999836</v>
      </c>
      <c r="AQ288" s="2">
        <v>2.8299999999999836</v>
      </c>
      <c r="AR288" s="2">
        <v>1.3013837070009402</v>
      </c>
    </row>
    <row r="289" spans="11:45" x14ac:dyDescent="0.25">
      <c r="K289" s="2">
        <f t="shared" si="34"/>
        <v>2.8399999999999834</v>
      </c>
      <c r="L289" s="82">
        <f t="shared" si="31"/>
        <v>240.35462441041653</v>
      </c>
      <c r="M289" s="66">
        <f t="shared" si="29"/>
        <v>0.26483961094619218</v>
      </c>
      <c r="N289" s="66">
        <f t="shared" si="32"/>
        <v>170.54947364444436</v>
      </c>
      <c r="O289" s="66">
        <f t="shared" si="30"/>
        <v>0.11475914195969351</v>
      </c>
      <c r="Q289" s="66">
        <v>0.47617796666666673</v>
      </c>
      <c r="R289" s="66">
        <v>0.95638870000000009</v>
      </c>
      <c r="S289" s="66">
        <v>0.3450853333333333</v>
      </c>
      <c r="T289" s="66">
        <v>0.72212539999999992</v>
      </c>
      <c r="U289" s="66">
        <v>0.269509</v>
      </c>
      <c r="V289" s="66">
        <v>0.70716699999999999</v>
      </c>
      <c r="W289" s="66">
        <v>0.85228590999999998</v>
      </c>
      <c r="X289" s="66">
        <v>0.93326032666666658</v>
      </c>
      <c r="Y289" s="66">
        <f t="shared" si="35"/>
        <v>0.65774995458333341</v>
      </c>
      <c r="AA289" s="66">
        <v>0.38137184999999996</v>
      </c>
      <c r="AB289" s="66">
        <v>0.49933074999999999</v>
      </c>
      <c r="AC289" s="66">
        <v>0.54925620000000008</v>
      </c>
      <c r="AD289" s="66">
        <v>0.45860889999999999</v>
      </c>
      <c r="AE289" s="66">
        <v>0.52580360000000004</v>
      </c>
      <c r="AF289" s="66">
        <v>0.30860500000000002</v>
      </c>
      <c r="AG289" s="66">
        <v>0.6535415</v>
      </c>
      <c r="AH289" s="66">
        <v>0.30429</v>
      </c>
      <c r="AI289" s="66">
        <v>0.48826329999999996</v>
      </c>
      <c r="AJ289" s="66">
        <f t="shared" si="33"/>
        <v>0.46323012222222221</v>
      </c>
      <c r="AK289" s="66"/>
      <c r="AM289" s="2">
        <v>7.8430999999999997</v>
      </c>
      <c r="AN289" s="2">
        <v>0.65774995458333341</v>
      </c>
      <c r="AO289" s="2">
        <v>0.46323012222222221</v>
      </c>
      <c r="AP289" s="2">
        <v>2.8399999999999834</v>
      </c>
      <c r="AQ289" s="2">
        <v>2.8399999999999834</v>
      </c>
      <c r="AR289" s="2">
        <v>1.4199205168868434</v>
      </c>
    </row>
    <row r="290" spans="11:45" x14ac:dyDescent="0.25">
      <c r="K290" s="2">
        <f t="shared" si="34"/>
        <v>2.8499999999999832</v>
      </c>
      <c r="L290" s="82">
        <f t="shared" si="31"/>
        <v>241.01464526083319</v>
      </c>
      <c r="M290" s="66">
        <f t="shared" si="29"/>
        <v>0.26264573265281183</v>
      </c>
      <c r="N290" s="66">
        <f t="shared" si="32"/>
        <v>170.9908783777777</v>
      </c>
      <c r="O290" s="66">
        <f t="shared" si="30"/>
        <v>0.13105256625282918</v>
      </c>
      <c r="Q290" s="66">
        <v>0.52725663333333328</v>
      </c>
      <c r="R290" s="66">
        <v>0.94210720000000014</v>
      </c>
      <c r="S290" s="66">
        <v>0.30984666666666666</v>
      </c>
      <c r="T290" s="66">
        <v>0.70544439999999997</v>
      </c>
      <c r="U290" s="66">
        <v>0.27765700000000004</v>
      </c>
      <c r="V290" s="66">
        <v>0.732101</v>
      </c>
      <c r="W290" s="66">
        <v>0.86886057666666672</v>
      </c>
      <c r="X290" s="66">
        <v>0.91689332666666667</v>
      </c>
      <c r="Y290" s="66">
        <f t="shared" si="35"/>
        <v>0.66002085041666669</v>
      </c>
      <c r="AA290" s="66">
        <v>0.43492035000000001</v>
      </c>
      <c r="AB290" s="66">
        <v>0.68290075000000006</v>
      </c>
      <c r="AC290" s="66">
        <v>0.48485486666666666</v>
      </c>
      <c r="AD290" s="66">
        <v>0.50230189999999997</v>
      </c>
      <c r="AE290" s="66">
        <v>0.52300860000000005</v>
      </c>
      <c r="AF290" s="66">
        <v>0.31571499999999997</v>
      </c>
      <c r="AG290" s="66">
        <v>0.36369449999999998</v>
      </c>
      <c r="AH290" s="66">
        <v>0.22948099999999996</v>
      </c>
      <c r="AI290" s="66">
        <v>0.43576563333333329</v>
      </c>
      <c r="AJ290" s="66">
        <f t="shared" si="33"/>
        <v>0.4414047333333333</v>
      </c>
      <c r="AK290" s="66"/>
      <c r="AM290" s="2">
        <v>7.8529999999999998</v>
      </c>
      <c r="AN290" s="2">
        <v>0.66002085041666669</v>
      </c>
      <c r="AO290" s="2">
        <v>0.4414047333333333</v>
      </c>
      <c r="AP290" s="2">
        <v>2.8499999999999832</v>
      </c>
      <c r="AQ290" s="2">
        <v>2.8499999999999832</v>
      </c>
      <c r="AR290" s="2">
        <v>1.4952736130227271</v>
      </c>
    </row>
    <row r="291" spans="11:45" x14ac:dyDescent="0.25">
      <c r="K291" s="2">
        <f t="shared" si="34"/>
        <v>2.859999999999983</v>
      </c>
      <c r="L291" s="82">
        <f t="shared" si="31"/>
        <v>241.69844136124985</v>
      </c>
      <c r="M291" s="66">
        <f t="shared" si="29"/>
        <v>0.34587830673609626</v>
      </c>
      <c r="N291" s="66">
        <f t="shared" si="32"/>
        <v>171.48670352592586</v>
      </c>
      <c r="O291" s="66">
        <f t="shared" si="30"/>
        <v>0.11740104392361483</v>
      </c>
      <c r="Q291" s="66">
        <v>0.3841686333333334</v>
      </c>
      <c r="R291" s="66">
        <v>1.0319792000000001</v>
      </c>
      <c r="S291" s="66">
        <v>0.25422800000000001</v>
      </c>
      <c r="T291" s="66">
        <v>0.6826894</v>
      </c>
      <c r="U291" s="66">
        <v>0.29887999999999998</v>
      </c>
      <c r="V291" s="66">
        <v>0.78757900000000003</v>
      </c>
      <c r="W291" s="66">
        <v>0.83793790999999995</v>
      </c>
      <c r="X291" s="66">
        <v>1.19290666</v>
      </c>
      <c r="Y291" s="66">
        <f t="shared" si="35"/>
        <v>0.68379610041666672</v>
      </c>
      <c r="AA291" s="66">
        <v>0.40594134999999998</v>
      </c>
      <c r="AB291" s="66">
        <v>0.62221325000000005</v>
      </c>
      <c r="AC291" s="66">
        <v>0.49433886666666665</v>
      </c>
      <c r="AD291" s="66">
        <v>0.49618090000000004</v>
      </c>
      <c r="AE291" s="66">
        <v>0.51968159999999997</v>
      </c>
      <c r="AF291" s="66">
        <v>0.30775600000000003</v>
      </c>
      <c r="AG291" s="66">
        <v>0.7040575</v>
      </c>
      <c r="AH291" s="66">
        <v>0.41278590000000004</v>
      </c>
      <c r="AI291" s="66">
        <v>0.49947096666666668</v>
      </c>
      <c r="AJ291" s="66">
        <f t="shared" si="33"/>
        <v>0.49582514814814815</v>
      </c>
      <c r="AK291" s="66"/>
      <c r="AM291" s="2">
        <v>7.8628999999999998</v>
      </c>
      <c r="AN291" s="2">
        <v>0.68379610041666672</v>
      </c>
      <c r="AO291" s="2">
        <v>0.49582514814814815</v>
      </c>
      <c r="AP291" s="2">
        <v>2.859999999999983</v>
      </c>
      <c r="AQ291" s="2">
        <v>2.859999999999983</v>
      </c>
      <c r="AR291" s="2">
        <v>1.379107338485289</v>
      </c>
    </row>
    <row r="292" spans="11:45" x14ac:dyDescent="0.25">
      <c r="K292" s="2">
        <f t="shared" si="34"/>
        <v>2.8699999999999828</v>
      </c>
      <c r="L292" s="82">
        <f t="shared" si="31"/>
        <v>242.38200637833319</v>
      </c>
      <c r="M292" s="66">
        <f t="shared" si="29"/>
        <v>0.33037184968577116</v>
      </c>
      <c r="N292" s="66">
        <f t="shared" si="32"/>
        <v>171.98145372222217</v>
      </c>
      <c r="O292" s="66">
        <f t="shared" si="30"/>
        <v>0.11311781921388035</v>
      </c>
      <c r="Q292" s="66">
        <v>0.47648963333333333</v>
      </c>
      <c r="R292" s="66">
        <v>0.87621119999999997</v>
      </c>
      <c r="S292" s="66">
        <v>0.32608566666666666</v>
      </c>
      <c r="T292" s="66">
        <v>0.72116139999999995</v>
      </c>
      <c r="U292" s="66">
        <v>0.286414</v>
      </c>
      <c r="V292" s="66">
        <v>0.6597900000000001</v>
      </c>
      <c r="W292" s="66">
        <v>0.82524491000000011</v>
      </c>
      <c r="X292" s="66">
        <v>1.2971233266666666</v>
      </c>
      <c r="Y292" s="66">
        <f t="shared" si="35"/>
        <v>0.68356501708333339</v>
      </c>
      <c r="AA292" s="66">
        <v>0.39782735000000002</v>
      </c>
      <c r="AB292" s="66">
        <v>0.67574925000000008</v>
      </c>
      <c r="AC292" s="66">
        <v>0.49080620000000003</v>
      </c>
      <c r="AD292" s="66">
        <v>0.49752189999999996</v>
      </c>
      <c r="AE292" s="66">
        <v>0.52238459999999998</v>
      </c>
      <c r="AF292" s="66">
        <v>0.31221600000000005</v>
      </c>
      <c r="AG292" s="66">
        <v>0.46095549999999996</v>
      </c>
      <c r="AH292" s="66">
        <v>0.64605000000000001</v>
      </c>
      <c r="AI292" s="66">
        <v>0.44924096666666669</v>
      </c>
      <c r="AJ292" s="66">
        <f t="shared" si="33"/>
        <v>0.49475019629629624</v>
      </c>
      <c r="AK292" s="66"/>
      <c r="AM292" s="2">
        <v>7.8731999999999998</v>
      </c>
      <c r="AN292" s="2">
        <v>0.68356501708333339</v>
      </c>
      <c r="AO292" s="2">
        <v>0.49475019629629624</v>
      </c>
      <c r="AP292" s="2">
        <v>2.8699999999999828</v>
      </c>
      <c r="AQ292" s="2">
        <v>2.8699999999999828</v>
      </c>
      <c r="AR292" s="2">
        <v>1.3816366768533017</v>
      </c>
    </row>
    <row r="293" spans="11:45" x14ac:dyDescent="0.25">
      <c r="K293" s="2">
        <f t="shared" si="34"/>
        <v>2.8799999999999826</v>
      </c>
      <c r="L293" s="82">
        <f t="shared" si="31"/>
        <v>243.09397510374984</v>
      </c>
      <c r="M293" s="66">
        <f t="shared" si="29"/>
        <v>0.32754307125482379</v>
      </c>
      <c r="N293" s="66">
        <f t="shared" si="32"/>
        <v>172.43460812222216</v>
      </c>
      <c r="O293" s="66">
        <f t="shared" si="30"/>
        <v>7.2922429842174744E-2</v>
      </c>
      <c r="Q293" s="66">
        <v>0.51094963333333343</v>
      </c>
      <c r="R293" s="66">
        <v>1.1047092000000001</v>
      </c>
      <c r="S293" s="66">
        <v>0.29469200000000001</v>
      </c>
      <c r="T293" s="66">
        <v>0.70264739999999992</v>
      </c>
      <c r="U293" s="66">
        <v>0.25551400000000002</v>
      </c>
      <c r="V293" s="66">
        <v>0.91657900000000003</v>
      </c>
      <c r="W293" s="66">
        <v>0.87327524333333328</v>
      </c>
      <c r="X293" s="66">
        <v>1.0373833266666665</v>
      </c>
      <c r="Y293" s="66">
        <f t="shared" si="35"/>
        <v>0.71196872541666656</v>
      </c>
      <c r="AA293" s="66">
        <v>0.48180135000000007</v>
      </c>
      <c r="AB293" s="66">
        <v>0.48829475000000006</v>
      </c>
      <c r="AC293" s="66">
        <v>0.49045219999999995</v>
      </c>
      <c r="AD293" s="66">
        <v>0.47811889999999996</v>
      </c>
      <c r="AE293" s="66">
        <v>0.53026459999999997</v>
      </c>
      <c r="AF293" s="66">
        <v>0.31691999999999998</v>
      </c>
      <c r="AG293" s="66">
        <v>0.47902449999999996</v>
      </c>
      <c r="AH293" s="66">
        <v>0.33970799999999995</v>
      </c>
      <c r="AI293" s="66">
        <v>0.47380529999999987</v>
      </c>
      <c r="AJ293" s="66">
        <f t="shared" si="33"/>
        <v>0.45315439999999996</v>
      </c>
      <c r="AK293" s="66"/>
      <c r="AM293" s="2">
        <v>7.883</v>
      </c>
      <c r="AN293" s="2">
        <v>0.71196872541666656</v>
      </c>
      <c r="AO293" s="2">
        <v>0.45315439999999996</v>
      </c>
      <c r="AP293" s="2">
        <v>2.8799999999999826</v>
      </c>
      <c r="AQ293" s="2">
        <v>2.8799999999999826</v>
      </c>
      <c r="AR293" s="2">
        <v>1.5711393851999818</v>
      </c>
    </row>
    <row r="294" spans="11:45" x14ac:dyDescent="0.25">
      <c r="K294" s="2">
        <f t="shared" si="34"/>
        <v>2.8899999999999824</v>
      </c>
      <c r="L294" s="82">
        <f t="shared" si="31"/>
        <v>243.78389728749985</v>
      </c>
      <c r="M294" s="66">
        <f t="shared" si="29"/>
        <v>0.29130243991979959</v>
      </c>
      <c r="N294" s="66">
        <f t="shared" si="32"/>
        <v>172.92563943333326</v>
      </c>
      <c r="O294" s="66">
        <f t="shared" si="30"/>
        <v>0.12241711970686733</v>
      </c>
      <c r="Q294" s="66">
        <v>0.47194796666666661</v>
      </c>
      <c r="R294" s="66">
        <v>1.0144601999999998</v>
      </c>
      <c r="S294" s="66">
        <v>0.26364799999999999</v>
      </c>
      <c r="T294" s="66">
        <v>0.78366639999999999</v>
      </c>
      <c r="U294" s="66">
        <v>0.32734300000000005</v>
      </c>
      <c r="V294" s="66">
        <v>0.93525499999999995</v>
      </c>
      <c r="W294" s="66">
        <v>0.8539402433333334</v>
      </c>
      <c r="X294" s="66">
        <v>0.86911665999999999</v>
      </c>
      <c r="Y294" s="66">
        <f t="shared" si="35"/>
        <v>0.68992218375000003</v>
      </c>
      <c r="AA294" s="66">
        <v>0.44751334999999998</v>
      </c>
      <c r="AB294" s="66">
        <v>0.39211774999999999</v>
      </c>
      <c r="AC294" s="66">
        <v>0.43886619999999998</v>
      </c>
      <c r="AD294" s="66">
        <v>0.52276389999999995</v>
      </c>
      <c r="AE294" s="66">
        <v>0.57473360000000007</v>
      </c>
      <c r="AF294" s="66">
        <v>0.31060900000000002</v>
      </c>
      <c r="AG294" s="66">
        <v>0.58187549999999999</v>
      </c>
      <c r="AH294" s="66">
        <v>0.72106219999999999</v>
      </c>
      <c r="AI294" s="66">
        <v>0.42974030000000008</v>
      </c>
      <c r="AJ294" s="66">
        <f t="shared" si="33"/>
        <v>0.49103131111111115</v>
      </c>
      <c r="AK294" s="66"/>
      <c r="AM294" s="2">
        <v>7.8929999999999998</v>
      </c>
      <c r="AN294" s="2">
        <v>0.68992218375000003</v>
      </c>
      <c r="AO294" s="2">
        <v>0.49103131111111115</v>
      </c>
      <c r="AP294" s="2">
        <v>2.8899999999999824</v>
      </c>
      <c r="AQ294" s="2">
        <v>2.8899999999999824</v>
      </c>
      <c r="AR294" s="2">
        <v>1.4050472304685344</v>
      </c>
    </row>
    <row r="295" spans="11:45" x14ac:dyDescent="0.25">
      <c r="K295" s="2">
        <f t="shared" si="34"/>
        <v>2.8999999999999821</v>
      </c>
      <c r="L295" s="82">
        <f t="shared" si="31"/>
        <v>244.45620170041653</v>
      </c>
      <c r="M295" s="66">
        <f t="shared" si="29"/>
        <v>0.29289847002207003</v>
      </c>
      <c r="N295" s="66">
        <f t="shared" si="32"/>
        <v>173.4085688666666</v>
      </c>
      <c r="O295" s="66">
        <f t="shared" si="30"/>
        <v>7.852199709263398E-2</v>
      </c>
      <c r="Q295" s="66">
        <v>0.46845163333333345</v>
      </c>
      <c r="R295" s="66">
        <v>1.0756167000000001</v>
      </c>
      <c r="S295" s="66">
        <v>0.32155666666666671</v>
      </c>
      <c r="T295" s="66">
        <v>0.71837240000000002</v>
      </c>
      <c r="U295" s="66">
        <v>0.33376400000000001</v>
      </c>
      <c r="V295" s="66">
        <v>0.61051700000000009</v>
      </c>
      <c r="W295" s="66">
        <v>0.81339391000000005</v>
      </c>
      <c r="X295" s="66">
        <v>1.0367629933333333</v>
      </c>
      <c r="Y295" s="66">
        <f t="shared" si="35"/>
        <v>0.67230441291666676</v>
      </c>
      <c r="AA295" s="66">
        <v>0.41666284999999997</v>
      </c>
      <c r="AB295" s="66">
        <v>0.53942325000000002</v>
      </c>
      <c r="AC295" s="66">
        <v>0.52280586666666673</v>
      </c>
      <c r="AD295" s="66">
        <v>0.48403190000000001</v>
      </c>
      <c r="AE295" s="66">
        <v>0.53225560000000005</v>
      </c>
      <c r="AF295" s="66">
        <v>0.32160899999999998</v>
      </c>
      <c r="AG295" s="66">
        <v>0.54629649999999996</v>
      </c>
      <c r="AH295" s="66">
        <v>0.55298729999999996</v>
      </c>
      <c r="AI295" s="66">
        <v>0.4302926333333334</v>
      </c>
      <c r="AJ295" s="66">
        <f t="shared" si="33"/>
        <v>0.48292943333333327</v>
      </c>
      <c r="AK295" s="66"/>
      <c r="AM295" s="2">
        <v>7.9031000000000002</v>
      </c>
      <c r="AN295" s="2">
        <v>0.67230441291666676</v>
      </c>
      <c r="AO295" s="2">
        <v>0.48292943333333327</v>
      </c>
      <c r="AP295" s="2">
        <v>2.8999999999999821</v>
      </c>
      <c r="AQ295" s="2">
        <v>2.8999999999999821</v>
      </c>
      <c r="AR295" s="2">
        <v>1.3921379947298032</v>
      </c>
    </row>
    <row r="296" spans="11:45" x14ac:dyDescent="0.25">
      <c r="K296" s="2">
        <f t="shared" si="34"/>
        <v>2.9099999999999819</v>
      </c>
      <c r="L296" s="82">
        <f t="shared" si="31"/>
        <v>245.09957025916654</v>
      </c>
      <c r="M296" s="66">
        <f t="shared" si="29"/>
        <v>0.26945285687586362</v>
      </c>
      <c r="N296" s="66">
        <f t="shared" si="32"/>
        <v>173.9042789555555</v>
      </c>
      <c r="O296" s="66">
        <f t="shared" si="30"/>
        <v>9.999180371795087E-2</v>
      </c>
      <c r="Q296" s="66">
        <v>0.55905229999999995</v>
      </c>
      <c r="R296" s="66">
        <v>0.8029831999999999</v>
      </c>
      <c r="S296" s="66">
        <v>0.238675</v>
      </c>
      <c r="T296" s="66">
        <v>0.69219739999999996</v>
      </c>
      <c r="U296" s="66">
        <v>0.30753600000000003</v>
      </c>
      <c r="V296" s="66">
        <v>0.67351000000000005</v>
      </c>
      <c r="W296" s="66">
        <v>0.82707657666666656</v>
      </c>
      <c r="X296" s="66">
        <v>1.0459179933333334</v>
      </c>
      <c r="Y296" s="66">
        <f t="shared" si="35"/>
        <v>0.64336855874999987</v>
      </c>
      <c r="AA296" s="66">
        <v>0.43442934999999999</v>
      </c>
      <c r="AB296" s="66">
        <v>0.60686324999999997</v>
      </c>
      <c r="AC296" s="66">
        <v>0.49524220000000002</v>
      </c>
      <c r="AD296" s="66">
        <v>0.48014289999999993</v>
      </c>
      <c r="AE296" s="66">
        <v>0.53796560000000004</v>
      </c>
      <c r="AF296" s="66">
        <v>0.29933199999999993</v>
      </c>
      <c r="AG296" s="66">
        <v>0.46652849999999996</v>
      </c>
      <c r="AH296" s="66">
        <v>0.64548470000000013</v>
      </c>
      <c r="AI296" s="66">
        <v>0.49540229999999996</v>
      </c>
      <c r="AJ296" s="66">
        <f t="shared" si="33"/>
        <v>0.4957100888888889</v>
      </c>
      <c r="AK296" s="66"/>
      <c r="AM296" s="2">
        <v>7.9131</v>
      </c>
      <c r="AN296" s="2">
        <v>0.64336855874999987</v>
      </c>
      <c r="AO296" s="2">
        <v>0.4957100888888889</v>
      </c>
      <c r="AP296" s="2">
        <v>2.9099999999999819</v>
      </c>
      <c r="AQ296" s="2">
        <v>2.9099999999999819</v>
      </c>
      <c r="AR296" s="2">
        <v>1.2978726339665199</v>
      </c>
    </row>
    <row r="297" spans="11:45" x14ac:dyDescent="0.25">
      <c r="K297" s="2">
        <f t="shared" si="34"/>
        <v>2.9199999999999817</v>
      </c>
      <c r="L297" s="82">
        <f t="shared" si="31"/>
        <v>245.79922840124988</v>
      </c>
      <c r="M297" s="66">
        <f t="shared" si="29"/>
        <v>0.34441869852211254</v>
      </c>
      <c r="N297" s="66">
        <f t="shared" si="32"/>
        <v>174.32949889259254</v>
      </c>
      <c r="O297" s="66">
        <f t="shared" si="30"/>
        <v>7.1230808844888957E-2</v>
      </c>
      <c r="Q297" s="66">
        <v>0.38136563333333334</v>
      </c>
      <c r="R297" s="66">
        <v>1.1628642</v>
      </c>
      <c r="S297" s="66">
        <v>0.344136</v>
      </c>
      <c r="T297" s="66">
        <v>0.7381704</v>
      </c>
      <c r="U297" s="66">
        <v>0.27732699999999999</v>
      </c>
      <c r="V297" s="66">
        <v>0.68908700000000001</v>
      </c>
      <c r="W297" s="66">
        <v>0.89005590999999995</v>
      </c>
      <c r="X297" s="66">
        <v>1.1142589933333333</v>
      </c>
      <c r="Y297" s="66">
        <f t="shared" si="35"/>
        <v>0.69965814208333332</v>
      </c>
      <c r="AA297" s="66">
        <v>0.40896885000000005</v>
      </c>
      <c r="AB297" s="66">
        <v>0.49020675000000008</v>
      </c>
      <c r="AC297" s="66">
        <v>0.47154819999999992</v>
      </c>
      <c r="AD297" s="66">
        <v>0.42170390000000002</v>
      </c>
      <c r="AE297" s="66">
        <v>0.54564659999999998</v>
      </c>
      <c r="AF297" s="66">
        <v>0.33214700000000003</v>
      </c>
      <c r="AG297" s="66">
        <v>0.41043550000000001</v>
      </c>
      <c r="AH297" s="66">
        <v>0.322463</v>
      </c>
      <c r="AI297" s="66">
        <v>0.42385963333333332</v>
      </c>
      <c r="AJ297" s="66">
        <f t="shared" si="33"/>
        <v>0.42521993703703703</v>
      </c>
      <c r="AK297" s="66"/>
      <c r="AM297" s="2">
        <v>7.9229000000000003</v>
      </c>
      <c r="AN297" s="2">
        <v>0.69965814208333332</v>
      </c>
      <c r="AO297" s="2">
        <v>0.42521993703703703</v>
      </c>
      <c r="AP297" s="2">
        <v>2.9199999999999817</v>
      </c>
      <c r="AQ297" s="2">
        <v>2.9199999999999817</v>
      </c>
      <c r="AR297" s="2">
        <v>1.6454029577225409</v>
      </c>
      <c r="AS297" s="2" t="s">
        <v>91</v>
      </c>
    </row>
    <row r="298" spans="11:45" x14ac:dyDescent="0.25">
      <c r="K298" s="2">
        <f t="shared" si="34"/>
        <v>2.9299999999999815</v>
      </c>
      <c r="L298" s="82">
        <f t="shared" si="31"/>
        <v>246.50457381416655</v>
      </c>
      <c r="M298" s="66">
        <f t="shared" si="29"/>
        <v>0.33600597510902125</v>
      </c>
      <c r="N298" s="66">
        <f t="shared" si="32"/>
        <v>174.77504347777773</v>
      </c>
      <c r="O298" s="66">
        <f t="shared" si="30"/>
        <v>8.9214432139795144E-2</v>
      </c>
      <c r="Q298" s="66">
        <v>0.43088130000000002</v>
      </c>
      <c r="R298" s="66">
        <v>1.0899327000000001</v>
      </c>
      <c r="S298" s="66">
        <v>0.2845186666666667</v>
      </c>
      <c r="T298" s="66">
        <v>0.7894234</v>
      </c>
      <c r="U298" s="66">
        <v>0.26795700000000006</v>
      </c>
      <c r="V298" s="66">
        <v>0.80253600000000003</v>
      </c>
      <c r="W298" s="66">
        <v>0.88507757666666653</v>
      </c>
      <c r="X298" s="66">
        <v>1.0924366599999999</v>
      </c>
      <c r="Y298" s="66">
        <f t="shared" si="35"/>
        <v>0.70534541291666664</v>
      </c>
      <c r="AA298" s="66">
        <v>0.43642434999999996</v>
      </c>
      <c r="AB298" s="66">
        <v>0.52010374999999998</v>
      </c>
      <c r="AC298" s="66">
        <v>0.56242953333333345</v>
      </c>
      <c r="AD298" s="66">
        <v>0.41077889999999995</v>
      </c>
      <c r="AE298" s="66">
        <v>0.51760660000000003</v>
      </c>
      <c r="AF298" s="66">
        <v>0.33044900000000005</v>
      </c>
      <c r="AG298" s="66">
        <v>0.40732249999999998</v>
      </c>
      <c r="AH298" s="66">
        <v>0.30977299999999997</v>
      </c>
      <c r="AI298" s="66">
        <v>0.51501363333333328</v>
      </c>
      <c r="AJ298" s="66">
        <f t="shared" si="33"/>
        <v>0.44554458518518519</v>
      </c>
      <c r="AK298" s="66"/>
      <c r="AM298" s="2">
        <v>7.9329000000000001</v>
      </c>
      <c r="AN298" s="2">
        <v>0.70534541291666664</v>
      </c>
      <c r="AO298" s="2">
        <v>0.44554458518518519</v>
      </c>
      <c r="AP298" s="2">
        <v>2.9299999999999815</v>
      </c>
      <c r="AQ298" s="2">
        <v>2.9299999999999815</v>
      </c>
      <c r="AR298" s="2">
        <v>1.5831084842463037</v>
      </c>
    </row>
    <row r="299" spans="11:45" x14ac:dyDescent="0.25">
      <c r="K299" s="2">
        <f t="shared" si="34"/>
        <v>2.9399999999999813</v>
      </c>
      <c r="L299" s="82">
        <f t="shared" si="31"/>
        <v>247.14440087291655</v>
      </c>
      <c r="M299" s="66">
        <f t="shared" si="29"/>
        <v>0.3060361348173582</v>
      </c>
      <c r="N299" s="66">
        <f t="shared" si="32"/>
        <v>175.27421732222217</v>
      </c>
      <c r="O299" s="66">
        <f t="shared" si="30"/>
        <v>0.12309189415361894</v>
      </c>
      <c r="Q299" s="66">
        <v>0.45284396666666665</v>
      </c>
      <c r="R299" s="66">
        <v>1.1150592000000001</v>
      </c>
      <c r="S299" s="66">
        <v>0.22776766666666667</v>
      </c>
      <c r="T299" s="66">
        <v>0.64296239999999993</v>
      </c>
      <c r="U299" s="66">
        <v>0.29587300000000005</v>
      </c>
      <c r="V299" s="66">
        <v>0.6934530000000001</v>
      </c>
      <c r="W299" s="66">
        <v>0.74695724333333335</v>
      </c>
      <c r="X299" s="66">
        <v>0.94369999333333343</v>
      </c>
      <c r="Y299" s="66">
        <f t="shared" si="35"/>
        <v>0.63982705875000001</v>
      </c>
      <c r="AA299" s="66">
        <v>0.44003235000000007</v>
      </c>
      <c r="AB299" s="66">
        <v>0.75423574999999998</v>
      </c>
      <c r="AC299" s="66">
        <v>0.54421153333333339</v>
      </c>
      <c r="AD299" s="66">
        <v>0.52275089999999991</v>
      </c>
      <c r="AE299" s="66">
        <v>0.49599660000000001</v>
      </c>
      <c r="AF299" s="66">
        <v>0.29605499999999996</v>
      </c>
      <c r="AG299" s="66">
        <v>0.50891349999999991</v>
      </c>
      <c r="AH299" s="66">
        <v>0.52176000000000011</v>
      </c>
      <c r="AI299" s="66">
        <v>0.40860896666666674</v>
      </c>
      <c r="AJ299" s="66">
        <f t="shared" si="33"/>
        <v>0.4991738444444444</v>
      </c>
      <c r="AK299" s="66"/>
      <c r="AM299" s="2">
        <v>7.9429999999999996</v>
      </c>
      <c r="AN299" s="2">
        <v>0.63982705875000001</v>
      </c>
      <c r="AO299" s="2">
        <v>0.4991738444444444</v>
      </c>
      <c r="AP299" s="2">
        <v>2.9399999999999813</v>
      </c>
      <c r="AQ299" s="2">
        <v>2.9399999999999813</v>
      </c>
      <c r="AR299" s="2">
        <v>1.2817720036234983</v>
      </c>
    </row>
    <row r="300" spans="11:45" x14ac:dyDescent="0.25">
      <c r="K300" s="2">
        <f t="shared" si="34"/>
        <v>2.9499999999999811</v>
      </c>
      <c r="L300" s="82">
        <f t="shared" si="31"/>
        <v>247.81312224416655</v>
      </c>
      <c r="M300" s="66">
        <f t="shared" si="29"/>
        <v>0.24722352179903864</v>
      </c>
      <c r="N300" s="66">
        <f t="shared" si="32"/>
        <v>175.70212918518513</v>
      </c>
      <c r="O300" s="66">
        <f t="shared" si="30"/>
        <v>0.11372793211665483</v>
      </c>
      <c r="Q300" s="66">
        <v>0.49488896666666665</v>
      </c>
      <c r="R300" s="66">
        <v>0.92608270000000004</v>
      </c>
      <c r="S300" s="66">
        <v>0.35839533333333334</v>
      </c>
      <c r="T300" s="66">
        <v>0.70530039999999994</v>
      </c>
      <c r="U300" s="66">
        <v>0.33943000000000001</v>
      </c>
      <c r="V300" s="66">
        <v>0.6915420000000001</v>
      </c>
      <c r="W300" s="66">
        <v>0.89023324333333331</v>
      </c>
      <c r="X300" s="66">
        <v>0.94389832666666662</v>
      </c>
      <c r="Y300" s="66">
        <f t="shared" si="35"/>
        <v>0.66872137125000009</v>
      </c>
      <c r="AA300" s="66">
        <v>0.38449834999999999</v>
      </c>
      <c r="AB300" s="66">
        <v>0.62513125000000003</v>
      </c>
      <c r="AC300" s="66">
        <v>0.48457820000000001</v>
      </c>
      <c r="AD300" s="66">
        <v>0.46167589999999992</v>
      </c>
      <c r="AE300" s="66">
        <v>0.54004560000000001</v>
      </c>
      <c r="AF300" s="66">
        <v>0.30673399999999995</v>
      </c>
      <c r="AG300" s="66">
        <v>0.40982049999999998</v>
      </c>
      <c r="AH300" s="66">
        <v>0.25940600000000003</v>
      </c>
      <c r="AI300" s="66">
        <v>0.37931696666666664</v>
      </c>
      <c r="AJ300" s="66">
        <f t="shared" si="33"/>
        <v>0.42791186296296302</v>
      </c>
      <c r="AK300" s="66"/>
      <c r="AM300" s="2">
        <v>7.9530000000000003</v>
      </c>
      <c r="AN300" s="2">
        <v>0.66872137125000009</v>
      </c>
      <c r="AO300" s="2">
        <v>0.42791186296296302</v>
      </c>
      <c r="AP300" s="2">
        <v>2.9499999999999811</v>
      </c>
      <c r="AQ300" s="2">
        <v>2.9499999999999811</v>
      </c>
      <c r="AR300" s="2">
        <v>1.5627549248567567</v>
      </c>
    </row>
    <row r="301" spans="11:45" x14ac:dyDescent="0.25">
      <c r="K301" s="2">
        <f t="shared" si="34"/>
        <v>2.9599999999999809</v>
      </c>
      <c r="L301" s="82">
        <f t="shared" si="31"/>
        <v>248.49283330291655</v>
      </c>
      <c r="M301" s="66">
        <f t="shared" si="29"/>
        <v>0.30770526922501656</v>
      </c>
      <c r="N301" s="66">
        <f t="shared" si="32"/>
        <v>176.13794556666662</v>
      </c>
      <c r="O301" s="66">
        <f t="shared" si="30"/>
        <v>0.10942563707660623</v>
      </c>
      <c r="Q301" s="66">
        <v>0.46931763333333332</v>
      </c>
      <c r="R301" s="66">
        <v>1.0021092</v>
      </c>
      <c r="S301" s="66">
        <v>0.31043133333333334</v>
      </c>
      <c r="T301" s="66">
        <v>0.73334639999999995</v>
      </c>
      <c r="U301" s="66">
        <v>0.25130099999999994</v>
      </c>
      <c r="V301" s="66">
        <v>0.89221499999999998</v>
      </c>
      <c r="W301" s="66">
        <v>0.71827490999999999</v>
      </c>
      <c r="X301" s="66">
        <v>1.0606929933333331</v>
      </c>
      <c r="Y301" s="66">
        <f t="shared" si="35"/>
        <v>0.67971105874999993</v>
      </c>
      <c r="AA301" s="66">
        <v>0.38624934999999999</v>
      </c>
      <c r="AB301" s="66">
        <v>0.55489825000000004</v>
      </c>
      <c r="AC301" s="66">
        <v>0.49835153333333326</v>
      </c>
      <c r="AD301" s="66">
        <v>0.48665890000000001</v>
      </c>
      <c r="AE301" s="66">
        <v>0.5156326</v>
      </c>
      <c r="AF301" s="66">
        <v>0.31574400000000002</v>
      </c>
      <c r="AG301" s="66">
        <v>0.33125850000000001</v>
      </c>
      <c r="AH301" s="66">
        <v>0.27497900000000003</v>
      </c>
      <c r="AI301" s="66">
        <v>0.5585753</v>
      </c>
      <c r="AJ301" s="66">
        <f t="shared" si="33"/>
        <v>0.43581638148148155</v>
      </c>
      <c r="AK301" s="66"/>
      <c r="AM301" s="2">
        <v>7.9630999999999998</v>
      </c>
      <c r="AN301" s="2">
        <v>0.67971105874999993</v>
      </c>
      <c r="AO301" s="2">
        <v>0.43581638148148155</v>
      </c>
      <c r="AP301" s="2">
        <v>2.9599999999999809</v>
      </c>
      <c r="AQ301" s="2">
        <v>2.9599999999999809</v>
      </c>
      <c r="AR301" s="2">
        <v>1.5596271448985948</v>
      </c>
    </row>
    <row r="302" spans="11:45" x14ac:dyDescent="0.25">
      <c r="K302" s="2">
        <f t="shared" si="34"/>
        <v>2.9699999999999807</v>
      </c>
      <c r="L302" s="82">
        <f t="shared" si="31"/>
        <v>249.14334840333322</v>
      </c>
      <c r="M302" s="66">
        <f t="shared" si="29"/>
        <v>0.28304071626805505</v>
      </c>
      <c r="N302" s="66">
        <f t="shared" si="32"/>
        <v>176.62402291111107</v>
      </c>
      <c r="O302" s="66">
        <f t="shared" si="30"/>
        <v>0.12274908732902386</v>
      </c>
      <c r="Q302" s="66">
        <v>0.51342030000000005</v>
      </c>
      <c r="R302" s="66">
        <v>1.0535291999999998</v>
      </c>
      <c r="S302" s="66">
        <v>0.27279566666666666</v>
      </c>
      <c r="T302" s="66">
        <v>0.67955140000000003</v>
      </c>
      <c r="U302" s="66">
        <v>0.33067199999999997</v>
      </c>
      <c r="V302" s="66">
        <v>0.55445199999999994</v>
      </c>
      <c r="W302" s="66">
        <v>0.90960390999999996</v>
      </c>
      <c r="X302" s="66">
        <v>0.8900963266666666</v>
      </c>
      <c r="Y302" s="66">
        <f t="shared" si="35"/>
        <v>0.6505151004166666</v>
      </c>
      <c r="AA302" s="66">
        <v>0.47811134999999994</v>
      </c>
      <c r="AB302" s="66">
        <v>0.74589525000000001</v>
      </c>
      <c r="AC302" s="66">
        <v>0.49842919999999996</v>
      </c>
      <c r="AD302" s="66">
        <v>0.43095889999999998</v>
      </c>
      <c r="AE302" s="66">
        <v>0.50553560000000008</v>
      </c>
      <c r="AF302" s="66">
        <v>0.29147100000000004</v>
      </c>
      <c r="AG302" s="66">
        <v>0.55880249999999998</v>
      </c>
      <c r="AH302" s="66">
        <v>0.41613799999999995</v>
      </c>
      <c r="AI302" s="66">
        <v>0.44935430000000004</v>
      </c>
      <c r="AJ302" s="66">
        <f t="shared" si="33"/>
        <v>0.4860773444444445</v>
      </c>
      <c r="AK302" s="66"/>
      <c r="AM302" s="2">
        <v>7.9730999999999996</v>
      </c>
      <c r="AN302" s="2">
        <v>0.6505151004166666</v>
      </c>
      <c r="AO302" s="2">
        <v>0.4860773444444445</v>
      </c>
      <c r="AP302" s="2">
        <v>2.9699999999999807</v>
      </c>
      <c r="AQ302" s="2">
        <v>2.9699999999999807</v>
      </c>
      <c r="AR302" s="2">
        <v>1.3382954541116578</v>
      </c>
    </row>
    <row r="303" spans="11:45" x14ac:dyDescent="0.25">
      <c r="K303" s="2">
        <f t="shared" si="34"/>
        <v>2.9799999999999804</v>
      </c>
      <c r="L303" s="82">
        <f t="shared" si="31"/>
        <v>249.83746114958322</v>
      </c>
      <c r="M303" s="66">
        <f t="shared" si="29"/>
        <v>0.36626793060197543</v>
      </c>
      <c r="N303" s="66">
        <f t="shared" si="32"/>
        <v>177.06141199629624</v>
      </c>
      <c r="O303" s="66">
        <f t="shared" si="30"/>
        <v>0.11500599792426451</v>
      </c>
      <c r="Q303" s="66">
        <v>0.46958363333333331</v>
      </c>
      <c r="R303" s="66">
        <v>1.1169007</v>
      </c>
      <c r="S303" s="66">
        <v>0.28973199999999993</v>
      </c>
      <c r="T303" s="66">
        <v>0.67833939999999993</v>
      </c>
      <c r="U303" s="66">
        <v>0.27548000000000006</v>
      </c>
      <c r="V303" s="66">
        <v>0.58870100000000003</v>
      </c>
      <c r="W303" s="66">
        <v>0.8651522433333334</v>
      </c>
      <c r="X303" s="66">
        <v>1.2690129933333334</v>
      </c>
      <c r="Y303" s="66">
        <f t="shared" si="35"/>
        <v>0.69411274625000008</v>
      </c>
      <c r="AA303" s="66">
        <v>0.42058235000000005</v>
      </c>
      <c r="AB303" s="66">
        <v>0.48531024999999994</v>
      </c>
      <c r="AC303" s="66">
        <v>0.52125986666666668</v>
      </c>
      <c r="AD303" s="66">
        <v>0.44165689999999996</v>
      </c>
      <c r="AE303" s="66">
        <v>0.51748559999999999</v>
      </c>
      <c r="AF303" s="66">
        <v>0.32007200000000002</v>
      </c>
      <c r="AG303" s="66">
        <v>0.59744449999999993</v>
      </c>
      <c r="AH303" s="66">
        <v>0.21368100000000001</v>
      </c>
      <c r="AI303" s="66">
        <v>0.41900929999999997</v>
      </c>
      <c r="AJ303" s="66">
        <f t="shared" si="33"/>
        <v>0.43738908518518521</v>
      </c>
      <c r="AK303" s="66"/>
      <c r="AM303" s="2">
        <v>7.9831000000000003</v>
      </c>
      <c r="AN303" s="2">
        <v>0.69411274625000008</v>
      </c>
      <c r="AO303" s="2">
        <v>0.43738908518518521</v>
      </c>
      <c r="AP303" s="2">
        <v>2.9799999999999804</v>
      </c>
      <c r="AQ303" s="2">
        <v>2.9799999999999804</v>
      </c>
      <c r="AR303" s="2">
        <v>1.5869457418127413</v>
      </c>
    </row>
    <row r="304" spans="11:45" x14ac:dyDescent="0.25">
      <c r="K304" s="2">
        <f t="shared" si="34"/>
        <v>2.9899999999999802</v>
      </c>
      <c r="L304" s="82">
        <f t="shared" si="31"/>
        <v>250.51368366666657</v>
      </c>
      <c r="M304" s="66">
        <f t="shared" si="29"/>
        <v>0.30089779650256326</v>
      </c>
      <c r="N304" s="66">
        <f t="shared" si="32"/>
        <v>177.59851861851845</v>
      </c>
      <c r="O304" s="66">
        <f t="shared" si="30"/>
        <v>0.15071880574427768</v>
      </c>
      <c r="Q304" s="66">
        <v>0.48461696666666665</v>
      </c>
      <c r="R304" s="66">
        <v>1.0606742</v>
      </c>
      <c r="S304" s="66">
        <v>0.29755333333333334</v>
      </c>
      <c r="T304" s="66">
        <v>0.78726439999999998</v>
      </c>
      <c r="U304" s="66">
        <v>0.25621600000000005</v>
      </c>
      <c r="V304" s="66">
        <v>0.72959000000000007</v>
      </c>
      <c r="W304" s="66">
        <v>0.80511624333333343</v>
      </c>
      <c r="X304" s="66">
        <v>0.98874899333333355</v>
      </c>
      <c r="Y304" s="66">
        <f t="shared" si="35"/>
        <v>0.67622251708333336</v>
      </c>
      <c r="AA304" s="66">
        <v>0.41822334999999999</v>
      </c>
      <c r="AB304" s="66">
        <v>0.76446874999999992</v>
      </c>
      <c r="AC304" s="66">
        <v>0.48762420000000001</v>
      </c>
      <c r="AD304" s="66">
        <v>0.45216989999999996</v>
      </c>
      <c r="AE304" s="66">
        <v>0.54729660000000002</v>
      </c>
      <c r="AF304" s="66">
        <v>0.31320000000000003</v>
      </c>
      <c r="AG304" s="66">
        <v>0.56127850000000001</v>
      </c>
      <c r="AH304" s="66">
        <v>0.77173599999999998</v>
      </c>
      <c r="AI304" s="66">
        <v>0.5179623000000001</v>
      </c>
      <c r="AJ304" s="66">
        <f t="shared" si="33"/>
        <v>0.53710662222222227</v>
      </c>
      <c r="AK304" s="66"/>
      <c r="AM304" s="2">
        <v>7.9931999999999999</v>
      </c>
      <c r="AN304" s="2">
        <v>0.67622251708333336</v>
      </c>
      <c r="AO304" s="2">
        <v>0.53710662222222227</v>
      </c>
      <c r="AP304" s="2">
        <v>2.9899999999999802</v>
      </c>
      <c r="AQ304" s="2">
        <v>2.9899999999999802</v>
      </c>
      <c r="AR304" s="2">
        <v>1.2590098299021779</v>
      </c>
    </row>
    <row r="305" spans="11:44" x14ac:dyDescent="0.25">
      <c r="K305" s="2">
        <f t="shared" si="34"/>
        <v>2.99999999999998</v>
      </c>
      <c r="L305" s="82">
        <f t="shared" si="31"/>
        <v>251.15647757958322</v>
      </c>
      <c r="M305" s="66">
        <f t="shared" si="29"/>
        <v>0.28328896468870796</v>
      </c>
      <c r="N305" s="66">
        <f t="shared" si="32"/>
        <v>178.07614644444439</v>
      </c>
      <c r="O305" s="66">
        <f t="shared" si="30"/>
        <v>0.11096010666735162</v>
      </c>
      <c r="Q305" s="66">
        <v>0.43391829999999998</v>
      </c>
      <c r="R305" s="66">
        <v>0.96974569999999993</v>
      </c>
      <c r="S305" s="66">
        <v>0.26702599999999999</v>
      </c>
      <c r="T305" s="66">
        <v>0.77335139999999991</v>
      </c>
      <c r="U305" s="66">
        <v>0.25845099999999999</v>
      </c>
      <c r="V305" s="66">
        <v>0.72086600000000012</v>
      </c>
      <c r="W305" s="66">
        <v>0.80821057666666662</v>
      </c>
      <c r="X305" s="66">
        <v>0.9107823266666667</v>
      </c>
      <c r="Y305" s="66">
        <f t="shared" si="35"/>
        <v>0.64279391291666654</v>
      </c>
      <c r="AA305" s="66">
        <v>0.41566134999999999</v>
      </c>
      <c r="AB305" s="66">
        <v>0.45484324999999998</v>
      </c>
      <c r="AC305" s="66">
        <v>0.50693520000000003</v>
      </c>
      <c r="AD305" s="66">
        <v>0.44521689999999997</v>
      </c>
      <c r="AE305" s="66">
        <v>0.54106960000000004</v>
      </c>
      <c r="AF305" s="66">
        <v>0.32050400000000001</v>
      </c>
      <c r="AG305" s="66">
        <v>0.52514149999999993</v>
      </c>
      <c r="AH305" s="66">
        <v>0.706314</v>
      </c>
      <c r="AI305" s="66">
        <v>0.38296463333333336</v>
      </c>
      <c r="AJ305" s="66">
        <f t="shared" si="33"/>
        <v>0.4776278259259259</v>
      </c>
      <c r="AK305" s="66"/>
      <c r="AM305" s="2">
        <v>8.0030999999999999</v>
      </c>
      <c r="AN305" s="2">
        <v>0.64279391291666654</v>
      </c>
      <c r="AO305" s="2">
        <v>0.4776278259259259</v>
      </c>
      <c r="AP305" s="2">
        <v>2.99999999999998</v>
      </c>
      <c r="AQ305" s="2">
        <v>2.99999999999998</v>
      </c>
      <c r="AR305" s="2">
        <v>1.3458049929786877</v>
      </c>
    </row>
    <row r="306" spans="11:44" x14ac:dyDescent="0.25">
      <c r="K306" s="2">
        <f t="shared" si="34"/>
        <v>3.0099999999999798</v>
      </c>
      <c r="L306" s="82">
        <f t="shared" si="31"/>
        <v>251.80818382583323</v>
      </c>
      <c r="M306" s="66">
        <f t="shared" si="29"/>
        <v>0.29576712687620998</v>
      </c>
      <c r="N306" s="66">
        <f t="shared" si="32"/>
        <v>178.56516949259253</v>
      </c>
      <c r="O306" s="66">
        <f t="shared" si="30"/>
        <v>0.11081318075532068</v>
      </c>
      <c r="Q306" s="66">
        <v>0.47348096666666661</v>
      </c>
      <c r="R306" s="66">
        <v>0.88474969999999997</v>
      </c>
      <c r="S306" s="66">
        <v>0.25890833333333335</v>
      </c>
      <c r="T306" s="66">
        <v>0.6682034</v>
      </c>
      <c r="U306" s="66">
        <v>0.28460200000000002</v>
      </c>
      <c r="V306" s="66">
        <v>0.73571900000000001</v>
      </c>
      <c r="W306" s="66">
        <v>0.80047957666666669</v>
      </c>
      <c r="X306" s="66">
        <v>1.1075069933333335</v>
      </c>
      <c r="Y306" s="66">
        <f t="shared" si="35"/>
        <v>0.65170624625000007</v>
      </c>
      <c r="AA306" s="66">
        <v>0.45182185000000002</v>
      </c>
      <c r="AB306" s="66">
        <v>0.59289275000000008</v>
      </c>
      <c r="AC306" s="66">
        <v>0.53579853333333349</v>
      </c>
      <c r="AD306" s="66">
        <v>0.49151989999999995</v>
      </c>
      <c r="AE306" s="66">
        <v>0.52467360000000007</v>
      </c>
      <c r="AF306" s="66">
        <v>0.30354900000000007</v>
      </c>
      <c r="AG306" s="66">
        <v>0.6702745</v>
      </c>
      <c r="AH306" s="66">
        <v>0.36797299999999994</v>
      </c>
      <c r="AI306" s="66">
        <v>0.46270430000000001</v>
      </c>
      <c r="AJ306" s="66">
        <f t="shared" si="33"/>
        <v>0.48902304814814823</v>
      </c>
      <c r="AK306" s="66"/>
      <c r="AM306" s="2">
        <v>8.0129999999999999</v>
      </c>
      <c r="AN306" s="2">
        <v>0.65170624625000007</v>
      </c>
      <c r="AO306" s="2">
        <v>0.48902304814814823</v>
      </c>
      <c r="AP306" s="2">
        <v>3.0099999999999798</v>
      </c>
      <c r="AQ306" s="2">
        <v>3.0099999999999798</v>
      </c>
      <c r="AR306" s="2">
        <v>1.3326697968897518</v>
      </c>
    </row>
    <row r="307" spans="11:44" x14ac:dyDescent="0.25">
      <c r="K307" s="2">
        <f t="shared" si="34"/>
        <v>3.0199999999999796</v>
      </c>
      <c r="L307" s="82">
        <f t="shared" si="31"/>
        <v>252.46422996791657</v>
      </c>
      <c r="M307" s="66">
        <f t="shared" si="29"/>
        <v>0.27443066525197818</v>
      </c>
      <c r="N307" s="66">
        <f t="shared" si="32"/>
        <v>179.04267173333326</v>
      </c>
      <c r="O307" s="66">
        <f t="shared" si="30"/>
        <v>8.9069078394630574E-2</v>
      </c>
      <c r="Q307" s="66">
        <v>0.48355529999999997</v>
      </c>
      <c r="R307" s="66">
        <v>1.0886422</v>
      </c>
      <c r="S307" s="66">
        <v>0.31824599999999997</v>
      </c>
      <c r="T307" s="66">
        <v>0.6766243999999999</v>
      </c>
      <c r="U307" s="66">
        <v>0.30309499999999995</v>
      </c>
      <c r="V307" s="66">
        <v>0.7214560000000001</v>
      </c>
      <c r="W307" s="66">
        <v>0.76708491000000001</v>
      </c>
      <c r="X307" s="66">
        <v>0.88966532666666676</v>
      </c>
      <c r="Y307" s="66">
        <f t="shared" si="35"/>
        <v>0.65604614208333334</v>
      </c>
      <c r="AA307" s="66">
        <v>0.39932434999999994</v>
      </c>
      <c r="AB307" s="66">
        <v>0.57432425000000009</v>
      </c>
      <c r="AC307" s="66">
        <v>0.50063120000000005</v>
      </c>
      <c r="AD307" s="66">
        <v>0.45317889999999994</v>
      </c>
      <c r="AE307" s="66">
        <v>0.52652960000000004</v>
      </c>
      <c r="AF307" s="66">
        <v>0.30434599999999995</v>
      </c>
      <c r="AG307" s="66">
        <v>0.45594249999999997</v>
      </c>
      <c r="AH307" s="66">
        <v>0.59537739999999995</v>
      </c>
      <c r="AI307" s="66">
        <v>0.48786596666666671</v>
      </c>
      <c r="AJ307" s="66">
        <f t="shared" si="33"/>
        <v>0.47750224074074077</v>
      </c>
      <c r="AK307" s="66"/>
      <c r="AM307" s="2">
        <v>8.0229999999999997</v>
      </c>
      <c r="AN307" s="2">
        <v>0.65604614208333334</v>
      </c>
      <c r="AO307" s="2">
        <v>0.47750224074074077</v>
      </c>
      <c r="AP307" s="2">
        <v>3.0199999999999796</v>
      </c>
      <c r="AQ307" s="2">
        <v>3.0199999999999796</v>
      </c>
      <c r="AR307" s="2">
        <v>1.3739121748740291</v>
      </c>
    </row>
    <row r="308" spans="11:44" x14ac:dyDescent="0.25">
      <c r="K308" s="2">
        <f t="shared" si="34"/>
        <v>3.0299999999999794</v>
      </c>
      <c r="L308" s="82">
        <f t="shared" si="31"/>
        <v>253.13677958916657</v>
      </c>
      <c r="M308" s="66">
        <f t="shared" si="29"/>
        <v>0.29449705223568379</v>
      </c>
      <c r="N308" s="66">
        <f t="shared" si="32"/>
        <v>179.51188502222215</v>
      </c>
      <c r="O308" s="66">
        <f t="shared" si="30"/>
        <v>0.12589213585836076</v>
      </c>
      <c r="Q308" s="66">
        <v>0.45279863333333331</v>
      </c>
      <c r="R308" s="66">
        <v>0.95238369999999994</v>
      </c>
      <c r="S308" s="66">
        <v>0.30272933333333335</v>
      </c>
      <c r="T308" s="66">
        <v>0.74392039999999993</v>
      </c>
      <c r="U308" s="66">
        <v>0.263851</v>
      </c>
      <c r="V308" s="66">
        <v>0.75889100000000009</v>
      </c>
      <c r="W308" s="66">
        <v>0.89397824333333331</v>
      </c>
      <c r="X308" s="66">
        <v>1.01184466</v>
      </c>
      <c r="Y308" s="66">
        <f t="shared" si="35"/>
        <v>0.67254962124999995</v>
      </c>
      <c r="AA308" s="66">
        <v>0.42043134999999998</v>
      </c>
      <c r="AB308" s="66">
        <v>0.73432575</v>
      </c>
      <c r="AC308" s="66">
        <v>0.47922986666666662</v>
      </c>
      <c r="AD308" s="66">
        <v>0.40015490000000004</v>
      </c>
      <c r="AE308" s="66">
        <v>0.49971260000000001</v>
      </c>
      <c r="AF308" s="66">
        <v>0.31339500000000003</v>
      </c>
      <c r="AG308" s="66">
        <v>0.53997150000000005</v>
      </c>
      <c r="AH308" s="66">
        <v>0.33489100000000011</v>
      </c>
      <c r="AI308" s="66">
        <v>0.50080763333333334</v>
      </c>
      <c r="AJ308" s="66">
        <f t="shared" si="33"/>
        <v>0.46921328888888891</v>
      </c>
      <c r="AK308" s="66"/>
      <c r="AM308" s="2">
        <v>8.0333000000000006</v>
      </c>
      <c r="AN308" s="2">
        <v>0.67254962124999995</v>
      </c>
      <c r="AO308" s="2">
        <v>0.46921328888888891</v>
      </c>
      <c r="AP308" s="2">
        <v>3.0299999999999794</v>
      </c>
      <c r="AQ308" s="2">
        <v>3.0299999999999794</v>
      </c>
      <c r="AR308" s="2">
        <v>1.4333558685914833</v>
      </c>
    </row>
    <row r="309" spans="11:44" x14ac:dyDescent="0.25">
      <c r="K309" s="2">
        <f t="shared" si="34"/>
        <v>3.0399999999999792</v>
      </c>
      <c r="L309" s="82">
        <f t="shared" si="31"/>
        <v>253.81590904374991</v>
      </c>
      <c r="M309" s="66">
        <f t="shared" si="29"/>
        <v>0.31115264000927989</v>
      </c>
      <c r="N309" s="66">
        <f t="shared" si="32"/>
        <v>179.97445401481474</v>
      </c>
      <c r="O309" s="66">
        <f t="shared" si="30"/>
        <v>7.3302029435194663E-2</v>
      </c>
      <c r="Q309" s="66">
        <v>0.40920230000000007</v>
      </c>
      <c r="R309" s="66">
        <v>1.0391976999999999</v>
      </c>
      <c r="S309" s="66">
        <v>0.3554726666666666</v>
      </c>
      <c r="T309" s="66">
        <v>0.72989740000000003</v>
      </c>
      <c r="U309" s="66">
        <v>0.27240000000000003</v>
      </c>
      <c r="V309" s="66">
        <v>0.65912800000000005</v>
      </c>
      <c r="W309" s="66">
        <v>0.8935642433333334</v>
      </c>
      <c r="X309" s="66">
        <v>1.0741733266666667</v>
      </c>
      <c r="Y309" s="66">
        <f t="shared" si="35"/>
        <v>0.67912945458333329</v>
      </c>
      <c r="AA309" s="66">
        <v>0.41645735</v>
      </c>
      <c r="AB309" s="66">
        <v>0.52235175</v>
      </c>
      <c r="AC309" s="66">
        <v>0.50116853333333333</v>
      </c>
      <c r="AD309" s="66">
        <v>0.42420289999999994</v>
      </c>
      <c r="AE309" s="66">
        <v>0.50377460000000007</v>
      </c>
      <c r="AF309" s="66">
        <v>0.30916799999999994</v>
      </c>
      <c r="AG309" s="66">
        <v>0.45593349999999999</v>
      </c>
      <c r="AH309" s="66">
        <v>0.55713199999999996</v>
      </c>
      <c r="AI309" s="66">
        <v>0.47293229999999997</v>
      </c>
      <c r="AJ309" s="66">
        <f t="shared" si="33"/>
        <v>0.4625689925925926</v>
      </c>
      <c r="AK309" s="66"/>
      <c r="AM309" s="2">
        <v>8.0429999999999993</v>
      </c>
      <c r="AN309" s="2">
        <v>0.67912945458333329</v>
      </c>
      <c r="AO309" s="2">
        <v>0.4625689925925926</v>
      </c>
      <c r="AP309" s="2">
        <v>3.0399999999999792</v>
      </c>
      <c r="AQ309" s="2">
        <v>3.0399999999999792</v>
      </c>
      <c r="AR309" s="2">
        <v>1.4681689984816517</v>
      </c>
    </row>
    <row r="310" spans="11:44" x14ac:dyDescent="0.25">
      <c r="K310" s="2">
        <f t="shared" si="34"/>
        <v>3.049999999999979</v>
      </c>
      <c r="L310" s="82">
        <f t="shared" si="31"/>
        <v>254.51124889416658</v>
      </c>
      <c r="M310" s="66">
        <f t="shared" si="29"/>
        <v>0.30937860012462015</v>
      </c>
      <c r="N310" s="66">
        <f t="shared" si="32"/>
        <v>180.47016125555547</v>
      </c>
      <c r="O310" s="66">
        <f t="shared" si="30"/>
        <v>0.13083499855463387</v>
      </c>
      <c r="Q310" s="66">
        <v>0.50955263333333334</v>
      </c>
      <c r="R310" s="66">
        <v>0.92208820000000002</v>
      </c>
      <c r="S310" s="66">
        <v>0.32547100000000001</v>
      </c>
      <c r="T310" s="66">
        <v>0.69376739999999992</v>
      </c>
      <c r="U310" s="66">
        <v>0.29910499999999995</v>
      </c>
      <c r="V310" s="66">
        <v>0.74138400000000004</v>
      </c>
      <c r="W310" s="66">
        <v>0.86761257666666669</v>
      </c>
      <c r="X310" s="66">
        <v>1.2037379933333332</v>
      </c>
      <c r="Y310" s="66">
        <f t="shared" si="35"/>
        <v>0.69533985041666668</v>
      </c>
      <c r="AA310" s="66">
        <v>0.41359585000000004</v>
      </c>
      <c r="AB310" s="66">
        <v>0.69650674999999995</v>
      </c>
      <c r="AC310" s="66">
        <v>0.49767153333333336</v>
      </c>
      <c r="AD310" s="66">
        <v>0.44079089999999999</v>
      </c>
      <c r="AE310" s="66">
        <v>0.55635160000000006</v>
      </c>
      <c r="AF310" s="66">
        <v>0.30731700000000001</v>
      </c>
      <c r="AG310" s="66">
        <v>0.6834595</v>
      </c>
      <c r="AH310" s="66">
        <v>0.38521840000000002</v>
      </c>
      <c r="AI310" s="66">
        <v>0.4804536333333333</v>
      </c>
      <c r="AJ310" s="66">
        <f t="shared" si="33"/>
        <v>0.4957072407407408</v>
      </c>
      <c r="AK310" s="66"/>
      <c r="AM310" s="2">
        <v>8.0528999999999993</v>
      </c>
      <c r="AN310" s="2">
        <v>0.69533985041666668</v>
      </c>
      <c r="AO310" s="2">
        <v>0.4957072407407408</v>
      </c>
      <c r="AP310" s="2">
        <v>3.049999999999979</v>
      </c>
      <c r="AQ310" s="2">
        <v>3.049999999999979</v>
      </c>
      <c r="AR310" s="2">
        <v>1.4027228034386034</v>
      </c>
    </row>
    <row r="311" spans="11:44" x14ac:dyDescent="0.25">
      <c r="K311" s="2">
        <f t="shared" si="34"/>
        <v>3.0599999999999787</v>
      </c>
      <c r="L311" s="82">
        <f t="shared" si="31"/>
        <v>255.18475193208326</v>
      </c>
      <c r="M311" s="66">
        <f t="shared" si="29"/>
        <v>0.26792409827007208</v>
      </c>
      <c r="N311" s="66">
        <f t="shared" si="32"/>
        <v>180.93874352962953</v>
      </c>
      <c r="O311" s="66">
        <f t="shared" si="30"/>
        <v>7.859618004421258E-2</v>
      </c>
      <c r="Q311" s="66">
        <v>0.47964563333333332</v>
      </c>
      <c r="R311" s="66">
        <v>0.83951369999999992</v>
      </c>
      <c r="S311" s="66">
        <v>0.36536166666666664</v>
      </c>
      <c r="T311" s="66">
        <v>0.78980339999999993</v>
      </c>
      <c r="U311" s="66">
        <v>0.27979699999999996</v>
      </c>
      <c r="V311" s="66">
        <v>0.86234400000000011</v>
      </c>
      <c r="W311" s="66">
        <v>0.73073390999999999</v>
      </c>
      <c r="X311" s="66">
        <v>1.0408249933333333</v>
      </c>
      <c r="Y311" s="66">
        <f t="shared" si="35"/>
        <v>0.67350303791666666</v>
      </c>
      <c r="AA311" s="66">
        <v>0.40363435000000003</v>
      </c>
      <c r="AB311" s="66">
        <v>0.53151124999999999</v>
      </c>
      <c r="AC311" s="66">
        <v>0.48137953333333339</v>
      </c>
      <c r="AD311" s="66">
        <v>0.44504190000000005</v>
      </c>
      <c r="AE311" s="66">
        <v>0.53693060000000004</v>
      </c>
      <c r="AF311" s="66">
        <v>0.32477</v>
      </c>
      <c r="AG311" s="66">
        <v>0.40670050000000002</v>
      </c>
      <c r="AH311" s="66">
        <v>0.53756669999999995</v>
      </c>
      <c r="AI311" s="66">
        <v>0.54970563333333322</v>
      </c>
      <c r="AJ311" s="66">
        <f t="shared" si="33"/>
        <v>0.46858227407407405</v>
      </c>
      <c r="AK311" s="66"/>
      <c r="AM311" s="2">
        <v>8.0630000000000006</v>
      </c>
      <c r="AN311" s="2">
        <v>0.67350303791666666</v>
      </c>
      <c r="AO311" s="2">
        <v>0.46858227407407405</v>
      </c>
      <c r="AP311" s="2">
        <v>3.0599999999999787</v>
      </c>
      <c r="AQ311" s="2">
        <v>3.0599999999999787</v>
      </c>
      <c r="AR311" s="2">
        <v>1.437320776266066</v>
      </c>
    </row>
    <row r="312" spans="11:44" x14ac:dyDescent="0.25">
      <c r="K312" s="2">
        <f t="shared" si="34"/>
        <v>3.0699999999999785</v>
      </c>
      <c r="L312" s="82">
        <f t="shared" si="31"/>
        <v>255.8631555741666</v>
      </c>
      <c r="M312" s="66">
        <f t="shared" si="29"/>
        <v>0.24179886161555902</v>
      </c>
      <c r="N312" s="66">
        <f t="shared" si="32"/>
        <v>181.41788120740731</v>
      </c>
      <c r="O312" s="66">
        <f t="shared" si="30"/>
        <v>0.1019334607026131</v>
      </c>
      <c r="Q312" s="66">
        <v>0.50110929999999998</v>
      </c>
      <c r="R312" s="66">
        <v>0.82118319999999989</v>
      </c>
      <c r="S312" s="66">
        <v>0.4101556666666667</v>
      </c>
      <c r="T312" s="66">
        <v>0.75357139999999989</v>
      </c>
      <c r="U312" s="66">
        <v>0.29083400000000004</v>
      </c>
      <c r="V312" s="66">
        <v>0.88224100000000005</v>
      </c>
      <c r="W312" s="66">
        <v>0.84232157666666663</v>
      </c>
      <c r="X312" s="66">
        <v>0.92581299333333322</v>
      </c>
      <c r="Y312" s="66">
        <f t="shared" si="35"/>
        <v>0.67840364208333337</v>
      </c>
      <c r="AA312" s="66">
        <v>0.41503934999999992</v>
      </c>
      <c r="AB312" s="66">
        <v>0.54490724999999995</v>
      </c>
      <c r="AC312" s="66">
        <v>0.48145386666666667</v>
      </c>
      <c r="AD312" s="66">
        <v>0.49571589999999993</v>
      </c>
      <c r="AE312" s="66">
        <v>0.50336259999999999</v>
      </c>
      <c r="AF312" s="66">
        <v>0.30738699999999997</v>
      </c>
      <c r="AG312" s="66">
        <v>0.64981449999999996</v>
      </c>
      <c r="AH312" s="66">
        <v>0.37290599999999996</v>
      </c>
      <c r="AI312" s="66">
        <v>0.54165263333333324</v>
      </c>
      <c r="AJ312" s="66">
        <f t="shared" si="33"/>
        <v>0.47913767777777772</v>
      </c>
      <c r="AK312" s="66"/>
      <c r="AM312" s="2">
        <v>8.0730000000000004</v>
      </c>
      <c r="AN312" s="2">
        <v>0.67840364208333337</v>
      </c>
      <c r="AO312" s="2">
        <v>0.47913767777777772</v>
      </c>
      <c r="AP312" s="2">
        <v>3.0699999999999785</v>
      </c>
      <c r="AQ312" s="2">
        <v>3.0699999999999785</v>
      </c>
      <c r="AR312" s="2">
        <v>1.4158845641815179</v>
      </c>
    </row>
    <row r="313" spans="11:44" x14ac:dyDescent="0.25">
      <c r="K313" s="2">
        <f t="shared" si="34"/>
        <v>3.0799999999999783</v>
      </c>
      <c r="L313" s="82">
        <f t="shared" si="31"/>
        <v>256.51878667458328</v>
      </c>
      <c r="M313" s="66">
        <f t="shared" si="29"/>
        <v>0.28486080608363185</v>
      </c>
      <c r="N313" s="66">
        <f t="shared" si="32"/>
        <v>181.86667794074063</v>
      </c>
      <c r="O313" s="66">
        <f t="shared" si="30"/>
        <v>8.4293937868623964E-2</v>
      </c>
      <c r="Q313" s="66">
        <v>0.42069896666666667</v>
      </c>
      <c r="R313" s="66">
        <v>0.89199819999999996</v>
      </c>
      <c r="S313" s="66">
        <v>0.28102300000000002</v>
      </c>
      <c r="T313" s="66">
        <v>0.73720540000000001</v>
      </c>
      <c r="U313" s="66">
        <v>0.27248</v>
      </c>
      <c r="V313" s="66">
        <v>0.87607699999999999</v>
      </c>
      <c r="W313" s="66">
        <v>0.80736957666666687</v>
      </c>
      <c r="X313" s="66">
        <v>0.95819666000000003</v>
      </c>
      <c r="Y313" s="66">
        <f t="shared" si="35"/>
        <v>0.65563110041666661</v>
      </c>
      <c r="AA313" s="66">
        <v>0.39233334999999997</v>
      </c>
      <c r="AB313" s="66">
        <v>0.52001975</v>
      </c>
      <c r="AC313" s="66">
        <v>0.51436720000000002</v>
      </c>
      <c r="AD313" s="66">
        <v>0.49508689999999994</v>
      </c>
      <c r="AE313" s="66">
        <v>0.51656160000000007</v>
      </c>
      <c r="AF313" s="66">
        <v>0.30719199999999997</v>
      </c>
      <c r="AG313" s="66">
        <v>0.51389549999999995</v>
      </c>
      <c r="AH313" s="66">
        <v>0.33368299999999995</v>
      </c>
      <c r="AI313" s="66">
        <v>0.44603129999999996</v>
      </c>
      <c r="AJ313" s="66">
        <f t="shared" si="33"/>
        <v>0.44879673333333325</v>
      </c>
      <c r="AK313" s="66"/>
      <c r="AM313" s="2">
        <v>8.0831</v>
      </c>
      <c r="AN313" s="2">
        <v>0.65563110041666661</v>
      </c>
      <c r="AO313" s="2">
        <v>0.44879673333333325</v>
      </c>
      <c r="AP313" s="2">
        <v>3.0799999999999783</v>
      </c>
      <c r="AQ313" s="2">
        <v>3.0799999999999783</v>
      </c>
      <c r="AR313" s="2">
        <v>1.4608642437014174</v>
      </c>
    </row>
    <row r="314" spans="11:44" x14ac:dyDescent="0.25">
      <c r="K314" s="2">
        <f t="shared" si="34"/>
        <v>3.0899999999999781</v>
      </c>
      <c r="L314" s="82">
        <f t="shared" si="31"/>
        <v>257.19840983749992</v>
      </c>
      <c r="M314" s="66">
        <f t="shared" si="29"/>
        <v>0.30445450782367467</v>
      </c>
      <c r="N314" s="66">
        <f t="shared" si="32"/>
        <v>182.30350111111099</v>
      </c>
      <c r="O314" s="66">
        <f t="shared" si="30"/>
        <v>7.5601745419923691E-2</v>
      </c>
      <c r="Q314" s="66">
        <v>0.45975129999999997</v>
      </c>
      <c r="R314" s="66">
        <v>0.88289869999999993</v>
      </c>
      <c r="S314" s="66">
        <v>0.27992733333333336</v>
      </c>
      <c r="T314" s="66">
        <v>0.7454364</v>
      </c>
      <c r="U314" s="66">
        <v>0.26101799999999997</v>
      </c>
      <c r="V314" s="66">
        <v>0.85050100000000006</v>
      </c>
      <c r="W314" s="66">
        <v>0.90210957666666658</v>
      </c>
      <c r="X314" s="66">
        <v>1.0553429933333334</v>
      </c>
      <c r="Y314" s="66">
        <f t="shared" si="35"/>
        <v>0.67962316291666658</v>
      </c>
      <c r="AA314" s="66">
        <v>0.44556384999999998</v>
      </c>
      <c r="AB314" s="66">
        <v>0.5168322500000001</v>
      </c>
      <c r="AC314" s="66">
        <v>0.46101920000000007</v>
      </c>
      <c r="AD314" s="66">
        <v>0.42396489999999998</v>
      </c>
      <c r="AE314" s="66">
        <v>0.53142460000000002</v>
      </c>
      <c r="AF314" s="66">
        <v>0.31389499999999998</v>
      </c>
      <c r="AG314" s="66">
        <v>0.38483950000000006</v>
      </c>
      <c r="AH314" s="66">
        <v>0.3509816</v>
      </c>
      <c r="AI314" s="66">
        <v>0.50288763333333331</v>
      </c>
      <c r="AJ314" s="66">
        <f t="shared" si="33"/>
        <v>0.43682317037037038</v>
      </c>
      <c r="AK314" s="66"/>
      <c r="AM314" s="2">
        <v>8.093</v>
      </c>
      <c r="AN314" s="2">
        <v>0.67962316291666658</v>
      </c>
      <c r="AO314" s="2">
        <v>0.43682317037037038</v>
      </c>
      <c r="AP314" s="2">
        <v>3.0899999999999781</v>
      </c>
      <c r="AQ314" s="2">
        <v>3.0899999999999781</v>
      </c>
      <c r="AR314" s="2">
        <v>1.555831304324889</v>
      </c>
    </row>
    <row r="315" spans="11:44" x14ac:dyDescent="0.25">
      <c r="K315" s="2">
        <f t="shared" si="34"/>
        <v>3.0999999999999779</v>
      </c>
      <c r="L315" s="82">
        <f t="shared" si="31"/>
        <v>257.87042977124992</v>
      </c>
      <c r="M315" s="66">
        <f t="shared" si="29"/>
        <v>0.32407023016800984</v>
      </c>
      <c r="N315" s="66">
        <f t="shared" si="32"/>
        <v>182.7623049185184</v>
      </c>
      <c r="O315" s="66">
        <f t="shared" si="30"/>
        <v>8.7479866933834013E-2</v>
      </c>
      <c r="Q315" s="66">
        <v>0.44656129999999999</v>
      </c>
      <c r="R315" s="66">
        <v>1.1238641999999999</v>
      </c>
      <c r="S315" s="66">
        <v>0.32951033333333335</v>
      </c>
      <c r="T315" s="66">
        <v>0.75512939999999995</v>
      </c>
      <c r="U315" s="66">
        <v>0.25017600000000001</v>
      </c>
      <c r="V315" s="66">
        <v>0.56803900000000007</v>
      </c>
      <c r="W315" s="66">
        <v>0.87720790999999998</v>
      </c>
      <c r="X315" s="66">
        <v>1.0256713266666666</v>
      </c>
      <c r="Y315" s="66">
        <f t="shared" si="35"/>
        <v>0.67201993374999991</v>
      </c>
      <c r="AA315" s="66">
        <v>0.44578135000000002</v>
      </c>
      <c r="AB315" s="66">
        <v>0.61012275000000005</v>
      </c>
      <c r="AC315" s="66">
        <v>0.48851453333333339</v>
      </c>
      <c r="AD315" s="66">
        <v>0.43993989999999999</v>
      </c>
      <c r="AE315" s="66">
        <v>0.54439860000000007</v>
      </c>
      <c r="AF315" s="66">
        <v>0.31290699999999999</v>
      </c>
      <c r="AG315" s="66">
        <v>0.4072325</v>
      </c>
      <c r="AH315" s="66">
        <v>0.4899170000000001</v>
      </c>
      <c r="AI315" s="66">
        <v>0.39042063333333338</v>
      </c>
      <c r="AJ315" s="66">
        <f t="shared" si="33"/>
        <v>0.45880380740740745</v>
      </c>
      <c r="AK315" s="66"/>
      <c r="AM315" s="2">
        <v>8.1030999999999995</v>
      </c>
      <c r="AN315" s="2">
        <v>0.67201993374999991</v>
      </c>
      <c r="AO315" s="2">
        <v>0.45880380740740745</v>
      </c>
      <c r="AP315" s="2">
        <v>3.0999999999999779</v>
      </c>
      <c r="AQ315" s="2">
        <v>3.0999999999999779</v>
      </c>
      <c r="AR315" s="2">
        <v>1.4647217893579103</v>
      </c>
    </row>
    <row r="316" spans="11:44" x14ac:dyDescent="0.25">
      <c r="K316" s="2">
        <f t="shared" si="34"/>
        <v>3.1099999999999777</v>
      </c>
      <c r="L316" s="82">
        <f t="shared" si="31"/>
        <v>258.49497276749992</v>
      </c>
      <c r="M316" s="66">
        <f t="shared" si="29"/>
        <v>0.24885704210851134</v>
      </c>
      <c r="N316" s="66">
        <f t="shared" si="32"/>
        <v>183.21337685555542</v>
      </c>
      <c r="O316" s="66">
        <f t="shared" si="30"/>
        <v>8.8412052489214035E-2</v>
      </c>
      <c r="Q316" s="66">
        <v>0.42376196666666666</v>
      </c>
      <c r="R316" s="66">
        <v>0.85061169999999997</v>
      </c>
      <c r="S316" s="66">
        <v>0.28505633333333336</v>
      </c>
      <c r="T316" s="66">
        <v>0.77511339999999995</v>
      </c>
      <c r="U316" s="66">
        <v>0.29717000000000005</v>
      </c>
      <c r="V316" s="66">
        <v>0.68902800000000008</v>
      </c>
      <c r="W316" s="66">
        <v>0.80717057666666681</v>
      </c>
      <c r="X316" s="66">
        <v>0.86843199333333332</v>
      </c>
      <c r="Y316" s="66">
        <f t="shared" si="35"/>
        <v>0.62454299624999998</v>
      </c>
      <c r="AA316" s="66">
        <v>0.38740934999999999</v>
      </c>
      <c r="AB316" s="66">
        <v>0.56946025</v>
      </c>
      <c r="AC316" s="66">
        <v>0.50632053333333327</v>
      </c>
      <c r="AD316" s="66">
        <v>0.47122589999999998</v>
      </c>
      <c r="AE316" s="66">
        <v>0.52474259999999995</v>
      </c>
      <c r="AF316" s="66">
        <v>0.31143100000000001</v>
      </c>
      <c r="AG316" s="66">
        <v>0.51516249999999997</v>
      </c>
      <c r="AH316" s="66">
        <v>0.34365900000000005</v>
      </c>
      <c r="AI316" s="66">
        <v>0.43023630000000002</v>
      </c>
      <c r="AJ316" s="66">
        <f t="shared" si="33"/>
        <v>0.45107193703703696</v>
      </c>
      <c r="AK316" s="66"/>
      <c r="AM316" s="2">
        <v>8.1130999999999993</v>
      </c>
      <c r="AN316" s="2">
        <v>0.62454299624999998</v>
      </c>
      <c r="AO316" s="2">
        <v>0.45107193703703696</v>
      </c>
      <c r="AP316" s="2">
        <v>3.1099999999999777</v>
      </c>
      <c r="AQ316" s="2">
        <v>3.1099999999999777</v>
      </c>
      <c r="AR316" s="2">
        <v>1.3845751530286832</v>
      </c>
    </row>
    <row r="317" spans="11:44" x14ac:dyDescent="0.25">
      <c r="K317" s="2">
        <f t="shared" si="34"/>
        <v>3.1199999999999775</v>
      </c>
      <c r="L317" s="82">
        <f t="shared" si="31"/>
        <v>259.12304161791656</v>
      </c>
      <c r="M317" s="66">
        <f t="shared" si="29"/>
        <v>0.27534487170465832</v>
      </c>
      <c r="N317" s="66">
        <f t="shared" si="32"/>
        <v>183.64585773703689</v>
      </c>
      <c r="O317" s="66">
        <f t="shared" si="30"/>
        <v>0.12174123455655396</v>
      </c>
      <c r="Q317" s="66">
        <v>0.41898196666666665</v>
      </c>
      <c r="R317" s="66">
        <v>1.0708842000000001</v>
      </c>
      <c r="S317" s="66">
        <v>0.26323799999999997</v>
      </c>
      <c r="T317" s="66">
        <v>0.72757839999999996</v>
      </c>
      <c r="U317" s="66">
        <v>0.31735300000000005</v>
      </c>
      <c r="V317" s="66">
        <v>0.67658300000000005</v>
      </c>
      <c r="W317" s="66">
        <v>0.72092191000000005</v>
      </c>
      <c r="X317" s="66">
        <v>0.82901032666666674</v>
      </c>
      <c r="Y317" s="66">
        <f t="shared" si="35"/>
        <v>0.62806885041666671</v>
      </c>
      <c r="AA317" s="66">
        <v>0.41802034999999998</v>
      </c>
      <c r="AB317" s="66">
        <v>0.44318174999999993</v>
      </c>
      <c r="AC317" s="66">
        <v>0.44626986666666663</v>
      </c>
      <c r="AD317" s="66">
        <v>0.4652289</v>
      </c>
      <c r="AE317" s="66">
        <v>0.53360260000000004</v>
      </c>
      <c r="AF317" s="66">
        <v>0.297373</v>
      </c>
      <c r="AG317" s="66">
        <v>0.65230650000000001</v>
      </c>
      <c r="AH317" s="66">
        <v>0.234371</v>
      </c>
      <c r="AI317" s="66">
        <v>0.40197396666666674</v>
      </c>
      <c r="AJ317" s="66">
        <f t="shared" si="33"/>
        <v>0.43248088148148145</v>
      </c>
      <c r="AK317" s="66"/>
      <c r="AM317" s="2">
        <v>8.1231000000000009</v>
      </c>
      <c r="AN317" s="2">
        <v>0.62806885041666671</v>
      </c>
      <c r="AO317" s="2">
        <v>0.43248088148148145</v>
      </c>
      <c r="AP317" s="2">
        <v>3.1199999999999775</v>
      </c>
      <c r="AQ317" s="2">
        <v>3.1199999999999775</v>
      </c>
      <c r="AR317" s="2">
        <v>1.4522465091755974</v>
      </c>
    </row>
    <row r="318" spans="11:44" x14ac:dyDescent="0.25">
      <c r="K318" s="2">
        <f t="shared" si="34"/>
        <v>3.1299999999999772</v>
      </c>
      <c r="L318" s="82">
        <f t="shared" si="31"/>
        <v>259.79403821833324</v>
      </c>
      <c r="M318" s="66">
        <f t="shared" si="29"/>
        <v>0.30274721523019094</v>
      </c>
      <c r="N318" s="66">
        <f t="shared" si="32"/>
        <v>184.13512220370356</v>
      </c>
      <c r="O318" s="66">
        <f t="shared" si="30"/>
        <v>0.10538397100035828</v>
      </c>
      <c r="Q318" s="66">
        <v>0.49883063333333327</v>
      </c>
      <c r="R318" s="66">
        <v>1.1177891999999998</v>
      </c>
      <c r="S318" s="66">
        <v>0.24612233333333336</v>
      </c>
      <c r="T318" s="66">
        <v>0.68050840000000001</v>
      </c>
      <c r="U318" s="66">
        <v>0.29685800000000001</v>
      </c>
      <c r="V318" s="66">
        <v>0.85849900000000012</v>
      </c>
      <c r="W318" s="66">
        <v>0.87337824333333325</v>
      </c>
      <c r="X318" s="66">
        <v>0.79598699333333334</v>
      </c>
      <c r="Y318" s="66">
        <f t="shared" si="35"/>
        <v>0.67099660041666653</v>
      </c>
      <c r="AA318" s="66">
        <v>0.41734434999999998</v>
      </c>
      <c r="AB318" s="66">
        <v>0.64506875000000008</v>
      </c>
      <c r="AC318" s="66">
        <v>0.51078720000000011</v>
      </c>
      <c r="AD318" s="66">
        <v>0.43632290000000001</v>
      </c>
      <c r="AE318" s="66">
        <v>0.51479560000000002</v>
      </c>
      <c r="AF318" s="66">
        <v>0.31237699999999996</v>
      </c>
      <c r="AG318" s="66">
        <v>0.63854250000000001</v>
      </c>
      <c r="AH318" s="66">
        <v>0.48193659999999994</v>
      </c>
      <c r="AI318" s="66">
        <v>0.44620530000000003</v>
      </c>
      <c r="AJ318" s="66">
        <f t="shared" si="33"/>
        <v>0.48926446666666679</v>
      </c>
      <c r="AK318" s="66"/>
      <c r="AM318" s="2">
        <v>8.1328999999999994</v>
      </c>
      <c r="AN318" s="2">
        <v>0.67099660041666653</v>
      </c>
      <c r="AO318" s="2">
        <v>0.48926446666666679</v>
      </c>
      <c r="AP318" s="2">
        <v>3.1299999999999772</v>
      </c>
      <c r="AQ318" s="2">
        <v>3.1299999999999772</v>
      </c>
      <c r="AR318" s="2">
        <v>1.3714394691037575</v>
      </c>
    </row>
    <row r="319" spans="11:44" x14ac:dyDescent="0.25">
      <c r="K319" s="2">
        <f t="shared" si="34"/>
        <v>3.139999999999977</v>
      </c>
      <c r="L319" s="82">
        <f t="shared" si="31"/>
        <v>260.45215308958325</v>
      </c>
      <c r="M319" s="66">
        <f t="shared" si="29"/>
        <v>0.26079488026646169</v>
      </c>
      <c r="N319" s="66">
        <f t="shared" si="32"/>
        <v>184.61585641851838</v>
      </c>
      <c r="O319" s="66">
        <f t="shared" si="30"/>
        <v>8.3613251049605639E-2</v>
      </c>
      <c r="Q319" s="66">
        <v>0.50542396666666667</v>
      </c>
      <c r="R319" s="66">
        <v>0.78995969999999993</v>
      </c>
      <c r="S319" s="66">
        <v>0.29018100000000002</v>
      </c>
      <c r="T319" s="66">
        <v>0.75524040000000003</v>
      </c>
      <c r="U319" s="66">
        <v>0.29348500000000005</v>
      </c>
      <c r="V319" s="66">
        <v>0.78492600000000001</v>
      </c>
      <c r="W319" s="66">
        <v>0.89653991</v>
      </c>
      <c r="X319" s="66">
        <v>0.94916299333333332</v>
      </c>
      <c r="Y319" s="66">
        <f t="shared" si="35"/>
        <v>0.65811487125000001</v>
      </c>
      <c r="AA319" s="66">
        <v>0.36339685000000005</v>
      </c>
      <c r="AB319" s="66">
        <v>0.54503225</v>
      </c>
      <c r="AC319" s="66">
        <v>0.49717186666666668</v>
      </c>
      <c r="AD319" s="66">
        <v>0.46899990000000003</v>
      </c>
      <c r="AE319" s="66">
        <v>0.52507360000000003</v>
      </c>
      <c r="AF319" s="66">
        <v>0.32922499999999999</v>
      </c>
      <c r="AG319" s="66">
        <v>0.57998550000000004</v>
      </c>
      <c r="AH319" s="66">
        <v>0.483711</v>
      </c>
      <c r="AI319" s="66">
        <v>0.53401196666666673</v>
      </c>
      <c r="AJ319" s="66">
        <f t="shared" si="33"/>
        <v>0.48073421481481482</v>
      </c>
      <c r="AK319" s="66"/>
      <c r="AM319" s="2">
        <v>8.1430000000000007</v>
      </c>
      <c r="AN319" s="2">
        <v>0.65811487125000001</v>
      </c>
      <c r="AO319" s="2">
        <v>0.48073421481481482</v>
      </c>
      <c r="AP319" s="2">
        <v>3.139999999999977</v>
      </c>
      <c r="AQ319" s="2">
        <v>3.139999999999977</v>
      </c>
      <c r="AR319" s="2">
        <v>1.3689786392747489</v>
      </c>
    </row>
    <row r="320" spans="11:44" x14ac:dyDescent="0.25">
      <c r="K320" s="2">
        <f t="shared" si="34"/>
        <v>3.1499999999999768</v>
      </c>
      <c r="L320" s="82">
        <f t="shared" si="31"/>
        <v>261.1151686066666</v>
      </c>
      <c r="M320" s="66">
        <f t="shared" si="29"/>
        <v>0.26756313903811246</v>
      </c>
      <c r="N320" s="66">
        <f t="shared" si="32"/>
        <v>185.07421970740725</v>
      </c>
      <c r="O320" s="66">
        <f t="shared" si="30"/>
        <v>6.6506409920215254E-2</v>
      </c>
      <c r="Q320" s="66">
        <v>0.51205896666666662</v>
      </c>
      <c r="R320" s="66">
        <v>0.97839319999999996</v>
      </c>
      <c r="S320" s="66">
        <v>0.282914</v>
      </c>
      <c r="T320" s="66">
        <v>0.66042040000000002</v>
      </c>
      <c r="U320" s="66">
        <v>0.33522200000000002</v>
      </c>
      <c r="V320" s="66">
        <v>0.72832700000000006</v>
      </c>
      <c r="W320" s="66">
        <v>0.84373991000000004</v>
      </c>
      <c r="X320" s="66">
        <v>0.96304865999999989</v>
      </c>
      <c r="Y320" s="66">
        <f t="shared" si="35"/>
        <v>0.66301551708333339</v>
      </c>
      <c r="AA320" s="66">
        <v>0.49313035000000005</v>
      </c>
      <c r="AB320" s="66">
        <v>0.50643175000000007</v>
      </c>
      <c r="AC320" s="66">
        <v>0.47837853333333324</v>
      </c>
      <c r="AD320" s="66">
        <v>0.44669489999999995</v>
      </c>
      <c r="AE320" s="66">
        <v>0.52113960000000004</v>
      </c>
      <c r="AF320" s="66">
        <v>0.31802899999999995</v>
      </c>
      <c r="AG320" s="66">
        <v>0.46595649999999994</v>
      </c>
      <c r="AH320" s="66">
        <v>0.38688</v>
      </c>
      <c r="AI320" s="66">
        <v>0.50862896666666668</v>
      </c>
      <c r="AJ320" s="66">
        <f t="shared" si="33"/>
        <v>0.45836328888888889</v>
      </c>
      <c r="AK320" s="66"/>
      <c r="AM320" s="2">
        <v>8.1529000000000007</v>
      </c>
      <c r="AN320" s="2">
        <v>0.66301551708333339</v>
      </c>
      <c r="AO320" s="2">
        <v>0.45836328888888889</v>
      </c>
      <c r="AP320" s="2">
        <v>3.1499999999999768</v>
      </c>
      <c r="AQ320" s="2">
        <v>3.1499999999999768</v>
      </c>
      <c r="AR320" s="2">
        <v>1.4464847712619802</v>
      </c>
    </row>
    <row r="321" spans="11:46" x14ac:dyDescent="0.25">
      <c r="K321" s="2">
        <f t="shared" si="34"/>
        <v>3.1599999999999766</v>
      </c>
      <c r="L321" s="82">
        <f t="shared" si="31"/>
        <v>261.74093910291663</v>
      </c>
      <c r="M321" s="66">
        <f t="shared" si="29"/>
        <v>0.26045152954502487</v>
      </c>
      <c r="N321" s="66">
        <f t="shared" si="32"/>
        <v>185.53855129259244</v>
      </c>
      <c r="O321" s="66">
        <f t="shared" si="30"/>
        <v>0.1095999001699271</v>
      </c>
      <c r="Q321" s="66">
        <v>0.50070196666666655</v>
      </c>
      <c r="R321" s="66">
        <v>0.94729569999999985</v>
      </c>
      <c r="S321" s="66">
        <v>0.28202999999999995</v>
      </c>
      <c r="T321" s="66">
        <v>0.64543640000000002</v>
      </c>
      <c r="U321" s="66">
        <v>0.261959</v>
      </c>
      <c r="V321" s="66">
        <v>0.67342100000000005</v>
      </c>
      <c r="W321" s="66">
        <v>0.80193857666666668</v>
      </c>
      <c r="X321" s="66">
        <v>0.89338132666666659</v>
      </c>
      <c r="Y321" s="66">
        <f t="shared" si="35"/>
        <v>0.62577049624999992</v>
      </c>
      <c r="AA321" s="66">
        <v>0.39609485</v>
      </c>
      <c r="AB321" s="66">
        <v>0.70853925000000006</v>
      </c>
      <c r="AC321" s="66">
        <v>0.48213986666666664</v>
      </c>
      <c r="AD321" s="66">
        <v>0.47463889999999997</v>
      </c>
      <c r="AE321" s="66">
        <v>0.49381860000000005</v>
      </c>
      <c r="AF321" s="66">
        <v>0.30479299999999998</v>
      </c>
      <c r="AG321" s="66">
        <v>0.45720450000000001</v>
      </c>
      <c r="AH321" s="66">
        <v>0.46808600000000006</v>
      </c>
      <c r="AI321" s="66">
        <v>0.3936693</v>
      </c>
      <c r="AJ321" s="66">
        <f t="shared" si="33"/>
        <v>0.46433158518518525</v>
      </c>
      <c r="AK321" s="66"/>
      <c r="AM321" s="2">
        <v>8.1630000000000003</v>
      </c>
      <c r="AN321" s="2">
        <v>0.62577049624999992</v>
      </c>
      <c r="AO321" s="2">
        <v>0.46433158518518525</v>
      </c>
      <c r="AP321" s="2">
        <v>3.1599999999999766</v>
      </c>
      <c r="AQ321" s="2">
        <v>3.1599999999999766</v>
      </c>
      <c r="AR321" s="2">
        <v>1.347680227267825</v>
      </c>
    </row>
    <row r="322" spans="11:46" x14ac:dyDescent="0.25">
      <c r="K322" s="2">
        <f t="shared" si="34"/>
        <v>3.1699999999999764</v>
      </c>
      <c r="L322" s="82">
        <f t="shared" si="31"/>
        <v>262.45051909916663</v>
      </c>
      <c r="M322" s="66">
        <f t="shared" si="29"/>
        <v>0.30327876219156241</v>
      </c>
      <c r="N322" s="66">
        <f t="shared" si="32"/>
        <v>185.99771739629614</v>
      </c>
      <c r="O322" s="66">
        <f t="shared" si="30"/>
        <v>8.3599457338893526E-2</v>
      </c>
      <c r="Q322" s="66">
        <v>0.50503229999999999</v>
      </c>
      <c r="R322" s="66">
        <v>1.0186456999999998</v>
      </c>
      <c r="S322" s="66">
        <v>0.30523699999999998</v>
      </c>
      <c r="T322" s="66">
        <v>0.6996813999999999</v>
      </c>
      <c r="U322" s="66">
        <v>0.30934999999999996</v>
      </c>
      <c r="V322" s="66">
        <v>0.88286600000000004</v>
      </c>
      <c r="W322" s="66">
        <v>0.91205290999999999</v>
      </c>
      <c r="X322" s="66">
        <v>1.0437746600000002</v>
      </c>
      <c r="Y322" s="66">
        <f t="shared" si="35"/>
        <v>0.70957999625000001</v>
      </c>
      <c r="AA322" s="66">
        <v>0.40505835000000001</v>
      </c>
      <c r="AB322" s="66">
        <v>0.57731974999999991</v>
      </c>
      <c r="AC322" s="66">
        <v>0.48873686666666666</v>
      </c>
      <c r="AD322" s="66">
        <v>0.43213489999999993</v>
      </c>
      <c r="AE322" s="66">
        <v>0.54862060000000001</v>
      </c>
      <c r="AF322" s="66">
        <v>0.32970400000000005</v>
      </c>
      <c r="AG322" s="66">
        <v>0.53755750000000002</v>
      </c>
      <c r="AH322" s="66">
        <v>0.42905199999999993</v>
      </c>
      <c r="AI322" s="66">
        <v>0.3843109666666667</v>
      </c>
      <c r="AJ322" s="66">
        <f t="shared" si="33"/>
        <v>0.45916610370370375</v>
      </c>
      <c r="AK322" s="66"/>
      <c r="AM322" s="2">
        <v>8.1730999999999998</v>
      </c>
      <c r="AN322" s="2">
        <v>0.70957999625000001</v>
      </c>
      <c r="AO322" s="2">
        <v>0.45916610370370375</v>
      </c>
      <c r="AP322" s="2">
        <v>3.1699999999999764</v>
      </c>
      <c r="AQ322" s="2">
        <v>3.1699999999999764</v>
      </c>
      <c r="AR322" s="2">
        <v>1.5453666778240371</v>
      </c>
    </row>
    <row r="323" spans="11:46" x14ac:dyDescent="0.25">
      <c r="K323" s="2">
        <f t="shared" si="34"/>
        <v>3.1799999999999762</v>
      </c>
      <c r="L323" s="82">
        <f t="shared" si="31"/>
        <v>263.10499247041662</v>
      </c>
      <c r="M323" s="66">
        <f t="shared" si="29"/>
        <v>0.27219629962904118</v>
      </c>
      <c r="N323" s="66">
        <f t="shared" si="32"/>
        <v>186.49959371481467</v>
      </c>
      <c r="O323" s="66">
        <f t="shared" si="30"/>
        <v>0.11674070467455168</v>
      </c>
      <c r="Q323" s="66">
        <v>0.52339863333333336</v>
      </c>
      <c r="R323" s="66">
        <v>0.96489469999999999</v>
      </c>
      <c r="S323" s="66">
        <v>0.30464666666666668</v>
      </c>
      <c r="T323" s="66">
        <v>0.65636040000000007</v>
      </c>
      <c r="U323" s="66">
        <v>0.27652700000000008</v>
      </c>
      <c r="V323" s="66">
        <v>0.69033600000000006</v>
      </c>
      <c r="W323" s="66">
        <v>0.84583324333333332</v>
      </c>
      <c r="X323" s="66">
        <v>0.97379032666666665</v>
      </c>
      <c r="Y323" s="66">
        <f t="shared" si="35"/>
        <v>0.65447337124999994</v>
      </c>
      <c r="AA323" s="66">
        <v>0.37652334999999998</v>
      </c>
      <c r="AB323" s="66">
        <v>0.65736824999999999</v>
      </c>
      <c r="AC323" s="66">
        <v>0.54140353333333335</v>
      </c>
      <c r="AD323" s="66">
        <v>0.49313989999999996</v>
      </c>
      <c r="AE323" s="66">
        <v>0.50441460000000005</v>
      </c>
      <c r="AF323" s="66">
        <v>0.30158099999999999</v>
      </c>
      <c r="AG323" s="66">
        <v>0.66477249999999999</v>
      </c>
      <c r="AH323" s="66">
        <v>0.47306710000000002</v>
      </c>
      <c r="AI323" s="66">
        <v>0.5046166333333334</v>
      </c>
      <c r="AJ323" s="66">
        <f t="shared" si="33"/>
        <v>0.50187631851851855</v>
      </c>
      <c r="AK323" s="66"/>
      <c r="AM323" s="2">
        <v>8.1830999999999996</v>
      </c>
      <c r="AN323" s="2">
        <v>0.65447337124999994</v>
      </c>
      <c r="AO323" s="2">
        <v>0.50187631851851855</v>
      </c>
      <c r="AP323" s="2">
        <v>3.1799999999999762</v>
      </c>
      <c r="AQ323" s="2">
        <v>3.1799999999999762</v>
      </c>
      <c r="AR323" s="2">
        <v>1.3040531045217085</v>
      </c>
    </row>
    <row r="324" spans="11:46" x14ac:dyDescent="0.25">
      <c r="K324" s="2">
        <f t="shared" si="34"/>
        <v>3.189999999999976</v>
      </c>
      <c r="L324" s="82">
        <f t="shared" si="31"/>
        <v>263.84339567499995</v>
      </c>
      <c r="M324" s="66">
        <f t="shared" si="29"/>
        <v>0.33339182291514874</v>
      </c>
      <c r="N324" s="66">
        <f t="shared" si="32"/>
        <v>186.95593142962949</v>
      </c>
      <c r="O324" s="66">
        <f t="shared" si="30"/>
        <v>9.0051749887874899E-2</v>
      </c>
      <c r="Q324" s="66">
        <v>0.44503863333333332</v>
      </c>
      <c r="R324" s="66">
        <v>0.96961569999999986</v>
      </c>
      <c r="S324" s="66">
        <v>0.33732400000000001</v>
      </c>
      <c r="T324" s="66">
        <v>0.71885540000000003</v>
      </c>
      <c r="U324" s="66">
        <v>0.30445600000000006</v>
      </c>
      <c r="V324" s="66">
        <v>1.0080850000000001</v>
      </c>
      <c r="W324" s="66">
        <v>1.0031445766666667</v>
      </c>
      <c r="X324" s="66">
        <v>1.1207063266666666</v>
      </c>
      <c r="Y324" s="66">
        <f t="shared" si="35"/>
        <v>0.73840320458333342</v>
      </c>
      <c r="AA324" s="66">
        <v>0.35431985000000005</v>
      </c>
      <c r="AB324" s="66">
        <v>0.58363375000000006</v>
      </c>
      <c r="AC324" s="66">
        <v>0.48366520000000007</v>
      </c>
      <c r="AD324" s="66">
        <v>0.47879289999999997</v>
      </c>
      <c r="AE324" s="66">
        <v>0.55000559999999998</v>
      </c>
      <c r="AF324" s="66">
        <v>0.30429799999999996</v>
      </c>
      <c r="AG324" s="66">
        <v>0.40983449999999999</v>
      </c>
      <c r="AH324" s="66">
        <v>0.50670500000000007</v>
      </c>
      <c r="AI324" s="66">
        <v>0.43578463333333334</v>
      </c>
      <c r="AJ324" s="66">
        <f t="shared" si="33"/>
        <v>0.45633771481481489</v>
      </c>
      <c r="AK324" s="66"/>
      <c r="AM324" s="2">
        <v>8.1929999999999996</v>
      </c>
      <c r="AN324" s="2">
        <v>0.73840320458333342</v>
      </c>
      <c r="AO324" s="2">
        <v>0.45633771481481489</v>
      </c>
      <c r="AP324" s="2">
        <v>3.189999999999976</v>
      </c>
      <c r="AQ324" s="2">
        <v>3.189999999999976</v>
      </c>
      <c r="AR324" s="2">
        <v>1.6181068989289713</v>
      </c>
    </row>
    <row r="325" spans="11:46" x14ac:dyDescent="0.25">
      <c r="K325" s="2">
        <f t="shared" si="34"/>
        <v>3.1999999999999758</v>
      </c>
      <c r="L325" s="82">
        <f t="shared" si="31"/>
        <v>264.50818544208329</v>
      </c>
      <c r="M325" s="66">
        <f t="shared" ref="M325:M388" si="36">STDEV(Q325:X325)</f>
        <v>0.28926086779506932</v>
      </c>
      <c r="N325" s="66">
        <f t="shared" si="32"/>
        <v>187.41721123703689</v>
      </c>
      <c r="O325" s="66">
        <f t="shared" ref="O325:O388" si="37">STDEV(AA325:AI325)</f>
        <v>7.7295497941846189E-2</v>
      </c>
      <c r="Q325" s="66">
        <v>0.47905463333333331</v>
      </c>
      <c r="R325" s="66">
        <v>0.85908119999999988</v>
      </c>
      <c r="S325" s="66">
        <v>0.32623700000000005</v>
      </c>
      <c r="T325" s="66">
        <v>0.67349239999999999</v>
      </c>
      <c r="U325" s="66">
        <v>0.26709700000000003</v>
      </c>
      <c r="V325" s="66">
        <v>0.767625</v>
      </c>
      <c r="W325" s="66">
        <v>0.83107924333333316</v>
      </c>
      <c r="X325" s="66">
        <v>1.11465166</v>
      </c>
      <c r="Y325" s="66">
        <f t="shared" si="35"/>
        <v>0.66478976708333326</v>
      </c>
      <c r="AA325" s="66">
        <v>0.42293635000000002</v>
      </c>
      <c r="AB325" s="66">
        <v>0.57110975000000008</v>
      </c>
      <c r="AC325" s="66">
        <v>0.53256153333333345</v>
      </c>
      <c r="AD325" s="66">
        <v>0.42302389999999995</v>
      </c>
      <c r="AE325" s="66">
        <v>0.53371060000000003</v>
      </c>
      <c r="AF325" s="66">
        <v>0.31481800000000004</v>
      </c>
      <c r="AG325" s="66">
        <v>0.46214949999999994</v>
      </c>
      <c r="AH325" s="66">
        <v>0.42932799999999999</v>
      </c>
      <c r="AI325" s="66">
        <v>0.46188063333333335</v>
      </c>
      <c r="AJ325" s="66">
        <f t="shared" si="33"/>
        <v>0.46127980740740743</v>
      </c>
      <c r="AK325" s="66"/>
      <c r="AM325" s="2">
        <v>8.2030999999999992</v>
      </c>
      <c r="AN325" s="2">
        <v>0.66478976708333326</v>
      </c>
      <c r="AO325" s="2">
        <v>0.46127980740740743</v>
      </c>
      <c r="AP325" s="2">
        <v>3.1999999999999758</v>
      </c>
      <c r="AQ325" s="2">
        <v>3.1999999999999758</v>
      </c>
      <c r="AR325" s="2">
        <v>1.4411854939407387</v>
      </c>
    </row>
    <row r="326" spans="11:46" x14ac:dyDescent="0.25">
      <c r="K326" s="2">
        <f t="shared" si="34"/>
        <v>3.2099999999999755</v>
      </c>
      <c r="L326" s="82">
        <f t="shared" ref="L326:L389" si="38">AN326+L325</f>
        <v>265.1873515008333</v>
      </c>
      <c r="M326" s="66">
        <f t="shared" si="36"/>
        <v>0.29534323547469954</v>
      </c>
      <c r="N326" s="66">
        <f t="shared" ref="N326:N389" si="39">AO326+N325</f>
        <v>187.8609369518517</v>
      </c>
      <c r="O326" s="66">
        <f t="shared" si="37"/>
        <v>7.0874849631275508E-2</v>
      </c>
      <c r="Q326" s="66">
        <v>0.46535030000000011</v>
      </c>
      <c r="R326" s="66">
        <v>1.0845292</v>
      </c>
      <c r="S326" s="66">
        <v>0.29201366666666673</v>
      </c>
      <c r="T326" s="66">
        <v>0.74627540000000003</v>
      </c>
      <c r="U326" s="66">
        <v>0.30699500000000002</v>
      </c>
      <c r="V326" s="66">
        <v>0.73459300000000005</v>
      </c>
      <c r="W326" s="66">
        <v>0.8495192433333334</v>
      </c>
      <c r="X326" s="66">
        <v>0.95405265999999989</v>
      </c>
      <c r="Y326" s="66">
        <f t="shared" si="35"/>
        <v>0.67916605875000013</v>
      </c>
      <c r="AA326" s="66">
        <v>0.39707385000000006</v>
      </c>
      <c r="AB326" s="66">
        <v>0.47325875000000001</v>
      </c>
      <c r="AC326" s="66">
        <v>0.47633353333333339</v>
      </c>
      <c r="AD326" s="66">
        <v>0.45706990000000003</v>
      </c>
      <c r="AE326" s="66">
        <v>0.54160259999999993</v>
      </c>
      <c r="AF326" s="66">
        <v>0.29199800000000004</v>
      </c>
      <c r="AG326" s="66">
        <v>0.49395349999999999</v>
      </c>
      <c r="AH326" s="66">
        <v>0.446191</v>
      </c>
      <c r="AI326" s="66">
        <v>0.41605029999999998</v>
      </c>
      <c r="AJ326" s="66">
        <f t="shared" ref="AJ326:AJ389" si="40">AVERAGE(AA326:AI326)</f>
        <v>0.44372571481481482</v>
      </c>
      <c r="AK326" s="66"/>
      <c r="AM326" s="2">
        <v>8.2129999999999992</v>
      </c>
      <c r="AN326" s="2">
        <v>0.67916605875000013</v>
      </c>
      <c r="AO326" s="2">
        <v>0.44372571481481482</v>
      </c>
      <c r="AP326" s="2">
        <v>3.2099999999999755</v>
      </c>
      <c r="AQ326" s="2">
        <v>3.2099999999999755</v>
      </c>
      <c r="AR326" s="2">
        <v>1.5305988273261204</v>
      </c>
    </row>
    <row r="327" spans="11:46" x14ac:dyDescent="0.25">
      <c r="K327" s="2">
        <f t="shared" ref="K327:K390" si="41">K326+0.01</f>
        <v>3.2199999999999753</v>
      </c>
      <c r="L327" s="82">
        <f t="shared" si="38"/>
        <v>265.82598322624995</v>
      </c>
      <c r="M327" s="66">
        <f t="shared" si="36"/>
        <v>0.26581399607493211</v>
      </c>
      <c r="N327" s="66">
        <f t="shared" si="39"/>
        <v>188.3499418592591</v>
      </c>
      <c r="O327" s="66">
        <f t="shared" si="37"/>
        <v>7.2182561994878922E-2</v>
      </c>
      <c r="Q327" s="66">
        <v>0.45318763333333334</v>
      </c>
      <c r="R327" s="66">
        <v>0.77016220000000002</v>
      </c>
      <c r="S327" s="66">
        <v>0.29147433333333334</v>
      </c>
      <c r="T327" s="66">
        <v>0.76391039999999999</v>
      </c>
      <c r="U327" s="66">
        <v>0.27239500000000005</v>
      </c>
      <c r="V327" s="66">
        <v>0.70645000000000013</v>
      </c>
      <c r="W327" s="66">
        <v>0.88630924333333339</v>
      </c>
      <c r="X327" s="66">
        <v>0.96516499333333328</v>
      </c>
      <c r="Y327" s="66">
        <f t="shared" si="35"/>
        <v>0.63863172541666668</v>
      </c>
      <c r="AA327" s="66">
        <v>0.45373685000000008</v>
      </c>
      <c r="AB327" s="66">
        <v>0.56615225000000002</v>
      </c>
      <c r="AC327" s="66">
        <v>0.50062853333333335</v>
      </c>
      <c r="AD327" s="66">
        <v>0.48713689999999998</v>
      </c>
      <c r="AE327" s="66">
        <v>0.51479759999999997</v>
      </c>
      <c r="AF327" s="66">
        <v>0.31446199999999996</v>
      </c>
      <c r="AG327" s="66">
        <v>0.5176385</v>
      </c>
      <c r="AH327" s="66">
        <v>0.51808889999999996</v>
      </c>
      <c r="AI327" s="66">
        <v>0.52840263333333337</v>
      </c>
      <c r="AJ327" s="66">
        <f t="shared" si="40"/>
        <v>0.48900490740740743</v>
      </c>
      <c r="AK327" s="66"/>
      <c r="AM327" s="2">
        <v>8.2232000000000003</v>
      </c>
      <c r="AN327" s="2">
        <v>0.63863172541666668</v>
      </c>
      <c r="AO327" s="2">
        <v>0.48900490740740743</v>
      </c>
      <c r="AP327" s="2">
        <v>3.2199999999999753</v>
      </c>
      <c r="AQ327" s="2">
        <v>3.2199999999999753</v>
      </c>
      <c r="AR327" s="2">
        <v>1.3059822421876019</v>
      </c>
    </row>
    <row r="328" spans="11:46" x14ac:dyDescent="0.25">
      <c r="K328" s="2">
        <f t="shared" si="41"/>
        <v>3.2299999999999751</v>
      </c>
      <c r="L328" s="82">
        <f t="shared" si="38"/>
        <v>266.44509397249993</v>
      </c>
      <c r="M328" s="66">
        <f t="shared" si="36"/>
        <v>0.2784682310557075</v>
      </c>
      <c r="N328" s="66">
        <f t="shared" si="39"/>
        <v>188.8223469518517</v>
      </c>
      <c r="O328" s="66">
        <f t="shared" si="37"/>
        <v>8.2049316791408894E-2</v>
      </c>
      <c r="Q328" s="66">
        <v>0.4563426333333333</v>
      </c>
      <c r="R328" s="66">
        <v>0.93685170000000006</v>
      </c>
      <c r="S328" s="66">
        <v>0.22742499999999999</v>
      </c>
      <c r="T328" s="66">
        <v>0.67693639999999999</v>
      </c>
      <c r="U328" s="66">
        <v>0.26169399999999998</v>
      </c>
      <c r="V328" s="66">
        <v>0.67537500000000006</v>
      </c>
      <c r="W328" s="66">
        <v>0.78018091000000012</v>
      </c>
      <c r="X328" s="66">
        <v>0.93808032666666685</v>
      </c>
      <c r="Y328" s="66">
        <f t="shared" si="35"/>
        <v>0.61911074625000007</v>
      </c>
      <c r="AA328" s="66">
        <v>0.37943984999999997</v>
      </c>
      <c r="AB328" s="66">
        <v>0.47043374999999993</v>
      </c>
      <c r="AC328" s="66">
        <v>0.48567953333333336</v>
      </c>
      <c r="AD328" s="66">
        <v>0.47537790000000002</v>
      </c>
      <c r="AE328" s="66">
        <v>0.50004959999999998</v>
      </c>
      <c r="AF328" s="66">
        <v>0.30785000000000001</v>
      </c>
      <c r="AG328" s="66">
        <v>0.56567849999999997</v>
      </c>
      <c r="AH328" s="66">
        <v>0.55593840000000005</v>
      </c>
      <c r="AI328" s="66">
        <v>0.51119829999999999</v>
      </c>
      <c r="AJ328" s="66">
        <f t="shared" si="40"/>
        <v>0.47240509259259256</v>
      </c>
      <c r="AK328" s="66"/>
      <c r="AM328" s="2">
        <v>8.2331000000000003</v>
      </c>
      <c r="AN328" s="2">
        <v>0.61911074625000007</v>
      </c>
      <c r="AO328" s="2">
        <v>0.47240509259259256</v>
      </c>
      <c r="AP328" s="2">
        <v>3.2299999999999751</v>
      </c>
      <c r="AQ328" s="2">
        <v>3.2299999999999751</v>
      </c>
      <c r="AR328" s="2">
        <v>1.3105505337638859</v>
      </c>
    </row>
    <row r="329" spans="11:46" x14ac:dyDescent="0.25">
      <c r="K329" s="2">
        <f t="shared" si="41"/>
        <v>3.2399999999999749</v>
      </c>
      <c r="L329" s="82">
        <f t="shared" si="38"/>
        <v>267.08719261458327</v>
      </c>
      <c r="M329" s="66">
        <f t="shared" si="36"/>
        <v>0.27309096523796744</v>
      </c>
      <c r="N329" s="66">
        <f t="shared" si="39"/>
        <v>189.26782214814799</v>
      </c>
      <c r="O329" s="66">
        <f t="shared" si="37"/>
        <v>0.10764005275037743</v>
      </c>
      <c r="Q329" s="66">
        <v>0.45870396666666668</v>
      </c>
      <c r="R329" s="66">
        <v>0.87948919999999997</v>
      </c>
      <c r="S329" s="66">
        <v>0.27333499999999999</v>
      </c>
      <c r="T329" s="66">
        <v>0.67099539999999991</v>
      </c>
      <c r="U329" s="66">
        <v>0.27208000000000004</v>
      </c>
      <c r="V329" s="66">
        <v>0.81107300000000004</v>
      </c>
      <c r="W329" s="66">
        <v>0.81061691000000002</v>
      </c>
      <c r="X329" s="66">
        <v>0.96049566000000008</v>
      </c>
      <c r="Y329" s="66">
        <f t="shared" si="35"/>
        <v>0.64209864208333334</v>
      </c>
      <c r="AA329" s="66">
        <v>0.40675134999999996</v>
      </c>
      <c r="AB329" s="66">
        <v>0.58959925000000002</v>
      </c>
      <c r="AC329" s="66">
        <v>0.52615719999999999</v>
      </c>
      <c r="AD329" s="66">
        <v>0.50333189999999994</v>
      </c>
      <c r="AE329" s="66">
        <v>0.50025059999999999</v>
      </c>
      <c r="AF329" s="66">
        <v>0.30028399999999994</v>
      </c>
      <c r="AG329" s="66">
        <v>0.38982049999999996</v>
      </c>
      <c r="AH329" s="66">
        <v>0.27696799999999999</v>
      </c>
      <c r="AI329" s="66">
        <v>0.51611396666666665</v>
      </c>
      <c r="AJ329" s="66">
        <f t="shared" si="40"/>
        <v>0.44547519629629634</v>
      </c>
      <c r="AK329" s="66"/>
      <c r="AM329" s="2">
        <v>8.2430000000000003</v>
      </c>
      <c r="AN329" s="2">
        <v>0.64209864208333334</v>
      </c>
      <c r="AO329" s="2">
        <v>0.44547519629629634</v>
      </c>
      <c r="AP329" s="2">
        <v>3.2399999999999749</v>
      </c>
      <c r="AQ329" s="2">
        <v>3.2399999999999749</v>
      </c>
      <c r="AR329" s="2">
        <v>1.4413791102664624</v>
      </c>
    </row>
    <row r="330" spans="11:46" x14ac:dyDescent="0.25">
      <c r="K330" s="2">
        <f t="shared" si="41"/>
        <v>3.2499999999999747</v>
      </c>
      <c r="L330" s="82">
        <f t="shared" si="38"/>
        <v>267.75542383999993</v>
      </c>
      <c r="M330" s="66">
        <f t="shared" si="36"/>
        <v>0.28001013822248405</v>
      </c>
      <c r="N330" s="66">
        <f t="shared" si="39"/>
        <v>189.71378577037021</v>
      </c>
      <c r="O330" s="66">
        <f t="shared" si="37"/>
        <v>8.6961645250184141E-2</v>
      </c>
      <c r="Q330" s="66">
        <v>0.55648596666666672</v>
      </c>
      <c r="R330" s="66">
        <v>1.0219172000000001</v>
      </c>
      <c r="S330" s="66">
        <v>0.29744100000000001</v>
      </c>
      <c r="T330" s="66">
        <v>0.69562440000000003</v>
      </c>
      <c r="U330" s="66">
        <v>0.272422</v>
      </c>
      <c r="V330" s="66">
        <v>0.68535299999999999</v>
      </c>
      <c r="W330" s="66">
        <v>0.9282539099999999</v>
      </c>
      <c r="X330" s="66">
        <v>0.88835232666666653</v>
      </c>
      <c r="Y330" s="66">
        <f t="shared" si="35"/>
        <v>0.66823122541666669</v>
      </c>
      <c r="AA330" s="66">
        <v>0.39513134999999999</v>
      </c>
      <c r="AB330" s="66">
        <v>0.55236574999999999</v>
      </c>
      <c r="AC330" s="66">
        <v>0.51447719999999997</v>
      </c>
      <c r="AD330" s="66">
        <v>0.51023689999999999</v>
      </c>
      <c r="AE330" s="66">
        <v>0.52030160000000003</v>
      </c>
      <c r="AF330" s="66">
        <v>0.32270100000000002</v>
      </c>
      <c r="AG330" s="66">
        <v>0.46717649999999994</v>
      </c>
      <c r="AH330" s="66">
        <v>0.32265899999999997</v>
      </c>
      <c r="AI330" s="66">
        <v>0.40862330000000002</v>
      </c>
      <c r="AJ330" s="66">
        <f t="shared" si="40"/>
        <v>0.44596362222222219</v>
      </c>
      <c r="AK330" s="66"/>
      <c r="AM330" s="2">
        <v>8.2530000000000001</v>
      </c>
      <c r="AN330" s="2">
        <v>0.66823122541666669</v>
      </c>
      <c r="AO330" s="2">
        <v>0.44596362222222219</v>
      </c>
      <c r="AP330" s="2">
        <v>3.2499999999999747</v>
      </c>
      <c r="AQ330" s="2">
        <v>3.2499999999999747</v>
      </c>
      <c r="AR330" s="2">
        <v>1.4983985063330778</v>
      </c>
    </row>
    <row r="331" spans="11:46" x14ac:dyDescent="0.25">
      <c r="K331" s="2">
        <f t="shared" si="41"/>
        <v>3.2599999999999745</v>
      </c>
      <c r="L331" s="82">
        <f t="shared" si="38"/>
        <v>268.42346989874994</v>
      </c>
      <c r="M331" s="66">
        <f t="shared" si="36"/>
        <v>0.30830215014146545</v>
      </c>
      <c r="N331" s="66">
        <f t="shared" si="39"/>
        <v>190.18980711481464</v>
      </c>
      <c r="O331" s="66">
        <f t="shared" si="37"/>
        <v>8.9758385130992768E-2</v>
      </c>
      <c r="Q331" s="66">
        <v>0.4583636333333333</v>
      </c>
      <c r="R331" s="66">
        <v>1.0341042</v>
      </c>
      <c r="S331" s="66">
        <v>0.23449866666666669</v>
      </c>
      <c r="T331" s="66">
        <v>0.72318440000000006</v>
      </c>
      <c r="U331" s="66">
        <v>0.29535500000000009</v>
      </c>
      <c r="V331" s="66">
        <v>0.734572</v>
      </c>
      <c r="W331" s="66">
        <v>0.84979990999999988</v>
      </c>
      <c r="X331" s="66">
        <v>1.0144906600000001</v>
      </c>
      <c r="Y331" s="66">
        <f t="shared" si="35"/>
        <v>0.66804605875</v>
      </c>
      <c r="AA331" s="66">
        <v>0.40132885000000007</v>
      </c>
      <c r="AB331" s="66">
        <v>0.60853475000000001</v>
      </c>
      <c r="AC331" s="66">
        <v>0.44227086666666671</v>
      </c>
      <c r="AD331" s="66">
        <v>0.4844289</v>
      </c>
      <c r="AE331" s="66">
        <v>0.49786359999999996</v>
      </c>
      <c r="AF331" s="66">
        <v>0.32215900000000003</v>
      </c>
      <c r="AG331" s="66">
        <v>0.57815149999999993</v>
      </c>
      <c r="AH331" s="66">
        <v>0.52725999999999995</v>
      </c>
      <c r="AI331" s="66">
        <v>0.42219463333333329</v>
      </c>
      <c r="AJ331" s="66">
        <f t="shared" si="40"/>
        <v>0.47602134444444449</v>
      </c>
      <c r="AK331" s="66"/>
      <c r="AM331" s="2">
        <v>8.2630999999999997</v>
      </c>
      <c r="AN331" s="2">
        <v>0.66804605875</v>
      </c>
      <c r="AO331" s="2">
        <v>0.47602134444444449</v>
      </c>
      <c r="AP331" s="2">
        <v>3.2599999999999745</v>
      </c>
      <c r="AQ331" s="2">
        <v>3.2599999999999745</v>
      </c>
      <c r="AR331" s="2">
        <v>1.4033951765958392</v>
      </c>
    </row>
    <row r="332" spans="11:46" x14ac:dyDescent="0.25">
      <c r="K332" s="2">
        <f t="shared" si="41"/>
        <v>3.2699999999999743</v>
      </c>
      <c r="L332" s="82">
        <f t="shared" si="38"/>
        <v>269.03308974916661</v>
      </c>
      <c r="M332" s="66">
        <f t="shared" si="36"/>
        <v>0.25197343746192402</v>
      </c>
      <c r="N332" s="66">
        <f t="shared" si="39"/>
        <v>190.66502284814797</v>
      </c>
      <c r="O332" s="66">
        <f t="shared" si="37"/>
        <v>8.3918820682538101E-2</v>
      </c>
      <c r="Q332" s="66">
        <v>0.40642230000000001</v>
      </c>
      <c r="R332" s="66">
        <v>0.84980420000000001</v>
      </c>
      <c r="S332" s="66">
        <v>0.26850833333333335</v>
      </c>
      <c r="T332" s="66">
        <v>0.6289344</v>
      </c>
      <c r="U332" s="66">
        <v>0.29410500000000001</v>
      </c>
      <c r="V332" s="66">
        <v>0.74577600000000011</v>
      </c>
      <c r="W332" s="66">
        <v>0.80354724333333338</v>
      </c>
      <c r="X332" s="66">
        <v>0.87986132666666672</v>
      </c>
      <c r="Y332" s="66">
        <f t="shared" ref="Y332:Y395" si="42">AVERAGE(Q332:X332)</f>
        <v>0.60961985041666678</v>
      </c>
      <c r="AA332" s="66">
        <v>0.42987934999999999</v>
      </c>
      <c r="AB332" s="66">
        <v>0.56944674999999989</v>
      </c>
      <c r="AC332" s="66">
        <v>0.48893486666666675</v>
      </c>
      <c r="AD332" s="66">
        <v>0.48414689999999999</v>
      </c>
      <c r="AE332" s="66">
        <v>0.52622659999999999</v>
      </c>
      <c r="AF332" s="66">
        <v>0.30045699999999997</v>
      </c>
      <c r="AG332" s="66">
        <v>0.45222749999999995</v>
      </c>
      <c r="AH332" s="66">
        <v>0.44709199999999999</v>
      </c>
      <c r="AI332" s="66">
        <v>0.57853063333333332</v>
      </c>
      <c r="AJ332" s="66">
        <f t="shared" si="40"/>
        <v>0.47521573333333333</v>
      </c>
      <c r="AK332" s="66"/>
      <c r="AM332" s="2">
        <v>8.2729999999999997</v>
      </c>
      <c r="AN332" s="2">
        <v>0.60961985041666678</v>
      </c>
      <c r="AO332" s="2">
        <v>0.47521573333333333</v>
      </c>
      <c r="AP332" s="2">
        <v>3.2699999999999743</v>
      </c>
      <c r="AQ332" s="2">
        <v>3.2699999999999743</v>
      </c>
      <c r="AR332" s="2">
        <v>1.2828275826235274</v>
      </c>
    </row>
    <row r="333" spans="11:46" x14ac:dyDescent="0.25">
      <c r="K333" s="2">
        <f t="shared" si="41"/>
        <v>3.279999999999974</v>
      </c>
      <c r="L333" s="82">
        <f t="shared" si="38"/>
        <v>269.7192539745833</v>
      </c>
      <c r="M333" s="66">
        <f t="shared" si="36"/>
        <v>0.35700354030291276</v>
      </c>
      <c r="N333" s="66">
        <f t="shared" si="39"/>
        <v>191.14433174814798</v>
      </c>
      <c r="O333" s="66">
        <f t="shared" si="37"/>
        <v>8.7139512745988856E-2</v>
      </c>
      <c r="Q333" s="66">
        <v>0.43926063333333343</v>
      </c>
      <c r="R333" s="66">
        <v>1.1032392000000002</v>
      </c>
      <c r="S333" s="66">
        <v>0.25245300000000004</v>
      </c>
      <c r="T333" s="66">
        <v>0.60805940000000003</v>
      </c>
      <c r="U333" s="66">
        <v>0.27381899999999998</v>
      </c>
      <c r="V333" s="66">
        <v>0.77570899999999998</v>
      </c>
      <c r="W333" s="66">
        <v>0.83915024333333332</v>
      </c>
      <c r="X333" s="66">
        <v>1.1976233266666667</v>
      </c>
      <c r="Y333" s="66">
        <f t="shared" si="42"/>
        <v>0.68616422541666666</v>
      </c>
      <c r="AA333" s="66">
        <v>0.39422435000000006</v>
      </c>
      <c r="AB333" s="66">
        <v>0.52956225000000012</v>
      </c>
      <c r="AC333" s="66">
        <v>0.52715053333333328</v>
      </c>
      <c r="AD333" s="66">
        <v>0.47116789999999997</v>
      </c>
      <c r="AE333" s="66">
        <v>0.53100959999999997</v>
      </c>
      <c r="AF333" s="66">
        <v>0.32872099999999999</v>
      </c>
      <c r="AG333" s="66">
        <v>0.42227749999999992</v>
      </c>
      <c r="AH333" s="66">
        <v>0.48919699999999999</v>
      </c>
      <c r="AI333" s="66">
        <v>0.62046996666666665</v>
      </c>
      <c r="AJ333" s="66">
        <f t="shared" si="40"/>
        <v>0.47930889999999998</v>
      </c>
      <c r="AK333" s="66"/>
      <c r="AM333" s="2">
        <v>8.2828999999999997</v>
      </c>
      <c r="AN333" s="2">
        <v>0.68616422541666666</v>
      </c>
      <c r="AO333" s="2">
        <v>0.47930889999999998</v>
      </c>
      <c r="AP333" s="2">
        <v>3.279999999999974</v>
      </c>
      <c r="AQ333" s="2">
        <v>3.279999999999974</v>
      </c>
      <c r="AR333" s="2">
        <v>1.4315699654579055</v>
      </c>
      <c r="AT333" s="2" t="s">
        <v>91</v>
      </c>
    </row>
    <row r="334" spans="11:46" x14ac:dyDescent="0.25">
      <c r="K334" s="2">
        <f t="shared" si="41"/>
        <v>3.2899999999999738</v>
      </c>
      <c r="L334" s="82">
        <f t="shared" si="38"/>
        <v>270.35671574166662</v>
      </c>
      <c r="M334" s="66">
        <f t="shared" si="36"/>
        <v>0.26730510166126814</v>
      </c>
      <c r="N334" s="66">
        <f t="shared" si="39"/>
        <v>191.64097005555539</v>
      </c>
      <c r="O334" s="66">
        <f t="shared" si="37"/>
        <v>0.11785098559707015</v>
      </c>
      <c r="Q334" s="66">
        <v>0.41558696666666667</v>
      </c>
      <c r="R334" s="66">
        <v>0.90545920000000002</v>
      </c>
      <c r="S334" s="66">
        <v>0.29255700000000001</v>
      </c>
      <c r="T334" s="66">
        <v>0.79348339999999995</v>
      </c>
      <c r="U334" s="66">
        <v>0.26608500000000002</v>
      </c>
      <c r="V334" s="66">
        <v>0.72953200000000007</v>
      </c>
      <c r="W334" s="66">
        <v>0.8353975766666667</v>
      </c>
      <c r="X334" s="66">
        <v>0.86159299333333328</v>
      </c>
      <c r="Y334" s="66">
        <f t="shared" si="42"/>
        <v>0.63746176708333335</v>
      </c>
      <c r="AA334" s="66">
        <v>0.44939085000000001</v>
      </c>
      <c r="AB334" s="66">
        <v>0.42128874999999999</v>
      </c>
      <c r="AC334" s="66">
        <v>0.49225553333333338</v>
      </c>
      <c r="AD334" s="66">
        <v>0.4448839</v>
      </c>
      <c r="AE334" s="66">
        <v>0.54181259999999998</v>
      </c>
      <c r="AF334" s="66">
        <v>0.31985200000000003</v>
      </c>
      <c r="AG334" s="66">
        <v>0.74954449999999995</v>
      </c>
      <c r="AH334" s="66">
        <v>0.553624</v>
      </c>
      <c r="AI334" s="66">
        <v>0.49709263333333337</v>
      </c>
      <c r="AJ334" s="66">
        <f t="shared" si="40"/>
        <v>0.49663830740740739</v>
      </c>
      <c r="AK334" s="66"/>
      <c r="AM334" s="2">
        <v>8.2927999999999997</v>
      </c>
      <c r="AN334" s="2">
        <v>0.63746176708333335</v>
      </c>
      <c r="AO334" s="2">
        <v>0.49663830740740739</v>
      </c>
      <c r="AP334" s="2">
        <v>3.2899999999999738</v>
      </c>
      <c r="AQ334" s="2">
        <v>3.2899999999999738</v>
      </c>
      <c r="AR334" s="2">
        <v>1.283553357796873</v>
      </c>
    </row>
    <row r="335" spans="11:46" x14ac:dyDescent="0.25">
      <c r="K335" s="2">
        <f t="shared" si="41"/>
        <v>3.2999999999999736</v>
      </c>
      <c r="L335" s="82">
        <f t="shared" si="38"/>
        <v>271.00594221708326</v>
      </c>
      <c r="M335" s="66">
        <f t="shared" si="36"/>
        <v>0.25880029335741045</v>
      </c>
      <c r="N335" s="66">
        <f t="shared" si="39"/>
        <v>192.09805854444429</v>
      </c>
      <c r="O335" s="66">
        <f t="shared" si="37"/>
        <v>8.3899876859544462E-2</v>
      </c>
      <c r="Q335" s="66">
        <v>0.48050663333333338</v>
      </c>
      <c r="R335" s="66">
        <v>0.9971741999999999</v>
      </c>
      <c r="S335" s="66">
        <v>0.32239800000000002</v>
      </c>
      <c r="T335" s="66">
        <v>0.76449339999999999</v>
      </c>
      <c r="U335" s="66">
        <v>0.28267100000000001</v>
      </c>
      <c r="V335" s="66">
        <v>0.69467200000000007</v>
      </c>
      <c r="W335" s="66">
        <v>0.8133702433333333</v>
      </c>
      <c r="X335" s="66">
        <v>0.83852632666666671</v>
      </c>
      <c r="Y335" s="66">
        <f t="shared" si="42"/>
        <v>0.64922647541666667</v>
      </c>
      <c r="AA335" s="66">
        <v>0.39833035</v>
      </c>
      <c r="AB335" s="66">
        <v>0.57966525000000002</v>
      </c>
      <c r="AC335" s="66">
        <v>0.49364320000000006</v>
      </c>
      <c r="AD335" s="66">
        <v>0.43050789999999994</v>
      </c>
      <c r="AE335" s="66">
        <v>0.51467859999999999</v>
      </c>
      <c r="AF335" s="66">
        <v>0.29502400000000001</v>
      </c>
      <c r="AG335" s="66">
        <v>0.45894950000000001</v>
      </c>
      <c r="AH335" s="66">
        <v>0.41768030000000006</v>
      </c>
      <c r="AI335" s="66">
        <v>0.52531729999999999</v>
      </c>
      <c r="AJ335" s="66">
        <f t="shared" si="40"/>
        <v>0.45708848888888887</v>
      </c>
      <c r="AK335" s="66"/>
      <c r="AM335" s="2">
        <v>8.3030000000000008</v>
      </c>
      <c r="AN335" s="2">
        <v>0.64922647541666667</v>
      </c>
      <c r="AO335" s="2">
        <v>0.45708848888888887</v>
      </c>
      <c r="AP335" s="2">
        <v>3.2999999999999736</v>
      </c>
      <c r="AQ335" s="2">
        <v>3.2999999999999736</v>
      </c>
      <c r="AR335" s="2">
        <v>1.4203518382071607</v>
      </c>
    </row>
    <row r="336" spans="11:46" x14ac:dyDescent="0.25">
      <c r="K336" s="2">
        <f t="shared" si="41"/>
        <v>3.3099999999999734</v>
      </c>
      <c r="L336" s="82">
        <f t="shared" si="38"/>
        <v>271.69967421333325</v>
      </c>
      <c r="M336" s="66">
        <f t="shared" si="36"/>
        <v>0.31047300497835345</v>
      </c>
      <c r="N336" s="66">
        <f t="shared" si="39"/>
        <v>192.54786131111095</v>
      </c>
      <c r="O336" s="66">
        <f t="shared" si="37"/>
        <v>8.0043182913395225E-2</v>
      </c>
      <c r="Q336" s="66">
        <v>0.49618863333333335</v>
      </c>
      <c r="R336" s="66">
        <v>0.91441369999999988</v>
      </c>
      <c r="S336" s="66">
        <v>0.33182833333333328</v>
      </c>
      <c r="T336" s="66">
        <v>0.72368239999999995</v>
      </c>
      <c r="U336" s="66">
        <v>0.29969200000000007</v>
      </c>
      <c r="V336" s="66">
        <v>0.7015300000000001</v>
      </c>
      <c r="W336" s="66">
        <v>0.87055757666666667</v>
      </c>
      <c r="X336" s="66">
        <v>1.2119633266666667</v>
      </c>
      <c r="Y336" s="66">
        <f t="shared" si="42"/>
        <v>0.69373199625000004</v>
      </c>
      <c r="AA336" s="66">
        <v>0.35913234999999999</v>
      </c>
      <c r="AB336" s="66">
        <v>0.47613275000000005</v>
      </c>
      <c r="AC336" s="66">
        <v>0.48990286666666666</v>
      </c>
      <c r="AD336" s="66">
        <v>0.46277090000000004</v>
      </c>
      <c r="AE336" s="66">
        <v>0.51654260000000007</v>
      </c>
      <c r="AF336" s="66">
        <v>0.2903</v>
      </c>
      <c r="AG336" s="66">
        <v>0.55138049999999994</v>
      </c>
      <c r="AH336" s="66">
        <v>0.46422829999999993</v>
      </c>
      <c r="AI336" s="66">
        <v>0.43783463333333339</v>
      </c>
      <c r="AJ336" s="66">
        <f t="shared" si="40"/>
        <v>0.44980276666666658</v>
      </c>
      <c r="AK336" s="66"/>
      <c r="AM336" s="2">
        <v>8.3126999999999995</v>
      </c>
      <c r="AN336" s="2">
        <v>0.69373199625000004</v>
      </c>
      <c r="AO336" s="2">
        <v>0.44980276666666658</v>
      </c>
      <c r="AP336" s="2">
        <v>3.3099999999999734</v>
      </c>
      <c r="AQ336" s="2">
        <v>3.3099999999999734</v>
      </c>
      <c r="AR336" s="2">
        <v>1.5423026438699099</v>
      </c>
    </row>
    <row r="337" spans="11:44" x14ac:dyDescent="0.25">
      <c r="K337" s="2">
        <f t="shared" si="41"/>
        <v>3.3199999999999732</v>
      </c>
      <c r="L337" s="82">
        <f t="shared" si="38"/>
        <v>272.35539687624993</v>
      </c>
      <c r="M337" s="66">
        <f t="shared" si="36"/>
        <v>0.25913049929635318</v>
      </c>
      <c r="N337" s="66">
        <f t="shared" si="39"/>
        <v>192.99109558148132</v>
      </c>
      <c r="O337" s="66">
        <f t="shared" si="37"/>
        <v>0.13360225691740213</v>
      </c>
      <c r="Q337" s="66">
        <v>0.50962663333333336</v>
      </c>
      <c r="R337" s="66">
        <v>0.95619969999999999</v>
      </c>
      <c r="S337" s="66">
        <v>0.32172166666666663</v>
      </c>
      <c r="T337" s="66">
        <v>0.65013339999999997</v>
      </c>
      <c r="U337" s="66">
        <v>0.29561199999999999</v>
      </c>
      <c r="V337" s="66">
        <v>0.75452300000000005</v>
      </c>
      <c r="W337" s="66">
        <v>0.9409939100000001</v>
      </c>
      <c r="X337" s="66">
        <v>0.81697099333333345</v>
      </c>
      <c r="Y337" s="66">
        <f t="shared" si="42"/>
        <v>0.6557226629166667</v>
      </c>
      <c r="AA337" s="66">
        <v>0.40387484999999995</v>
      </c>
      <c r="AB337" s="66">
        <v>0.58596975000000007</v>
      </c>
      <c r="AC337" s="66">
        <v>0.46640753333333335</v>
      </c>
      <c r="AD337" s="66">
        <v>0.37190789999999996</v>
      </c>
      <c r="AE337" s="66">
        <v>0.5138646</v>
      </c>
      <c r="AF337" s="66">
        <v>0.31404100000000001</v>
      </c>
      <c r="AG337" s="66">
        <v>0.67475449999999992</v>
      </c>
      <c r="AH337" s="66">
        <v>0.245672</v>
      </c>
      <c r="AI337" s="66">
        <v>0.41261629999999999</v>
      </c>
      <c r="AJ337" s="66">
        <f t="shared" si="40"/>
        <v>0.44323427037037039</v>
      </c>
      <c r="AK337" s="66"/>
      <c r="AM337" s="2">
        <v>8.3231000000000002</v>
      </c>
      <c r="AN337" s="2">
        <v>0.6557226629166667</v>
      </c>
      <c r="AO337" s="2">
        <v>0.44323427037037039</v>
      </c>
      <c r="AP337" s="2">
        <v>3.3199999999999732</v>
      </c>
      <c r="AQ337" s="2">
        <v>3.3199999999999732</v>
      </c>
      <c r="AR337" s="2">
        <v>1.4794042490639074</v>
      </c>
    </row>
    <row r="338" spans="11:44" x14ac:dyDescent="0.25">
      <c r="K338" s="2">
        <f t="shared" si="41"/>
        <v>3.329999999999973</v>
      </c>
      <c r="L338" s="82">
        <f t="shared" si="38"/>
        <v>273.01751074749995</v>
      </c>
      <c r="M338" s="66">
        <f t="shared" si="36"/>
        <v>0.31639508916988252</v>
      </c>
      <c r="N338" s="66">
        <f t="shared" si="39"/>
        <v>193.48862881481466</v>
      </c>
      <c r="O338" s="66">
        <f t="shared" si="37"/>
        <v>0.11055149979604849</v>
      </c>
      <c r="Q338" s="66">
        <v>0.50426396666666662</v>
      </c>
      <c r="R338" s="66">
        <v>1.0871457</v>
      </c>
      <c r="S338" s="66">
        <v>0.23926200000000003</v>
      </c>
      <c r="T338" s="66">
        <v>0.60400639999999994</v>
      </c>
      <c r="U338" s="66">
        <v>0.27862300000000007</v>
      </c>
      <c r="V338" s="66">
        <v>0.70644700000000005</v>
      </c>
      <c r="W338" s="66">
        <v>0.86410724333333333</v>
      </c>
      <c r="X338" s="66">
        <v>1.01305566</v>
      </c>
      <c r="Y338" s="66">
        <f t="shared" si="42"/>
        <v>0.6621138712500001</v>
      </c>
      <c r="AA338" s="66">
        <v>0.46221984999999999</v>
      </c>
      <c r="AB338" s="66">
        <v>0.62898874999999999</v>
      </c>
      <c r="AC338" s="66">
        <v>0.48478220000000005</v>
      </c>
      <c r="AD338" s="66">
        <v>0.49836490000000006</v>
      </c>
      <c r="AE338" s="66">
        <v>0.50657659999999993</v>
      </c>
      <c r="AF338" s="66">
        <v>0.32017499999999999</v>
      </c>
      <c r="AG338" s="66">
        <v>0.64404249999999996</v>
      </c>
      <c r="AH338" s="66">
        <v>0.57616899999999993</v>
      </c>
      <c r="AI338" s="66">
        <v>0.35648030000000003</v>
      </c>
      <c r="AJ338" s="66">
        <f t="shared" si="40"/>
        <v>0.49753323333333327</v>
      </c>
      <c r="AK338" s="66"/>
      <c r="AM338" s="2">
        <v>8.3329000000000004</v>
      </c>
      <c r="AN338" s="2">
        <v>0.6621138712500001</v>
      </c>
      <c r="AO338" s="2">
        <v>0.49753323333333327</v>
      </c>
      <c r="AP338" s="2">
        <v>3.329999999999973</v>
      </c>
      <c r="AQ338" s="2">
        <v>3.329999999999973</v>
      </c>
      <c r="AR338" s="2">
        <v>1.3307932553852184</v>
      </c>
    </row>
    <row r="339" spans="11:44" x14ac:dyDescent="0.25">
      <c r="K339" s="2">
        <f t="shared" si="41"/>
        <v>3.3399999999999728</v>
      </c>
      <c r="L339" s="82">
        <f t="shared" si="38"/>
        <v>273.64165953541664</v>
      </c>
      <c r="M339" s="66">
        <f t="shared" si="36"/>
        <v>0.25385818793899739</v>
      </c>
      <c r="N339" s="66">
        <f t="shared" si="39"/>
        <v>193.92570393703687</v>
      </c>
      <c r="O339" s="66">
        <f t="shared" si="37"/>
        <v>9.3554632611913449E-2</v>
      </c>
      <c r="Q339" s="66">
        <v>0.48292996666666671</v>
      </c>
      <c r="R339" s="66">
        <v>1.0034797</v>
      </c>
      <c r="S339" s="66">
        <v>0.30211399999999999</v>
      </c>
      <c r="T339" s="66">
        <v>0.73638439999999994</v>
      </c>
      <c r="U339" s="66">
        <v>0.31643400000000005</v>
      </c>
      <c r="V339" s="66">
        <v>0.55070200000000014</v>
      </c>
      <c r="W339" s="66">
        <v>0.73486157666666663</v>
      </c>
      <c r="X339" s="66">
        <v>0.86628466000000004</v>
      </c>
      <c r="Y339" s="66">
        <f t="shared" si="42"/>
        <v>0.62414878791666673</v>
      </c>
      <c r="AA339" s="66">
        <v>0.36133634999999997</v>
      </c>
      <c r="AB339" s="66">
        <v>0.48965624999999996</v>
      </c>
      <c r="AC339" s="66">
        <v>0.4793632000000001</v>
      </c>
      <c r="AD339" s="66">
        <v>0.45575789999999994</v>
      </c>
      <c r="AE339" s="66">
        <v>0.48892660000000004</v>
      </c>
      <c r="AF339" s="66">
        <v>0.33053400000000005</v>
      </c>
      <c r="AG339" s="66">
        <v>0.58548849999999997</v>
      </c>
      <c r="AH339" s="66">
        <v>0.28567900000000002</v>
      </c>
      <c r="AI339" s="66">
        <v>0.45693429999999996</v>
      </c>
      <c r="AJ339" s="66">
        <f t="shared" si="40"/>
        <v>0.43707512222222222</v>
      </c>
      <c r="AK339" s="66"/>
      <c r="AM339" s="2">
        <v>8.343</v>
      </c>
      <c r="AN339" s="2">
        <v>0.62414878791666673</v>
      </c>
      <c r="AO339" s="2">
        <v>0.43707512222222222</v>
      </c>
      <c r="AP339" s="2">
        <v>3.3399999999999728</v>
      </c>
      <c r="AQ339" s="2">
        <v>3.3399999999999728</v>
      </c>
      <c r="AR339" s="2">
        <v>1.4280126142693854</v>
      </c>
    </row>
    <row r="340" spans="11:44" x14ac:dyDescent="0.25">
      <c r="K340" s="2">
        <f t="shared" si="41"/>
        <v>3.3499999999999726</v>
      </c>
      <c r="L340" s="82">
        <f t="shared" si="38"/>
        <v>274.2836944275</v>
      </c>
      <c r="M340" s="66">
        <f t="shared" si="36"/>
        <v>0.25313518864981222</v>
      </c>
      <c r="N340" s="66">
        <f t="shared" si="39"/>
        <v>194.40659644074057</v>
      </c>
      <c r="O340" s="66">
        <f t="shared" si="37"/>
        <v>7.7366095954510689E-2</v>
      </c>
      <c r="Q340" s="66">
        <v>0.48967430000000006</v>
      </c>
      <c r="R340" s="66">
        <v>0.90258620000000001</v>
      </c>
      <c r="S340" s="66">
        <v>0.34663900000000003</v>
      </c>
      <c r="T340" s="66">
        <v>0.61101139999999998</v>
      </c>
      <c r="U340" s="66">
        <v>0.26999600000000007</v>
      </c>
      <c r="V340" s="66">
        <v>0.74144100000000013</v>
      </c>
      <c r="W340" s="66">
        <v>0.87241491000000004</v>
      </c>
      <c r="X340" s="66">
        <v>0.90251632666666659</v>
      </c>
      <c r="Y340" s="66">
        <f t="shared" si="42"/>
        <v>0.64203489208333331</v>
      </c>
      <c r="AA340" s="66">
        <v>0.42980784999999994</v>
      </c>
      <c r="AB340" s="66">
        <v>0.49796774999999999</v>
      </c>
      <c r="AC340" s="66">
        <v>0.50624119999999995</v>
      </c>
      <c r="AD340" s="66">
        <v>0.47512189999999999</v>
      </c>
      <c r="AE340" s="66">
        <v>0.53568559999999998</v>
      </c>
      <c r="AF340" s="66">
        <v>0.303788</v>
      </c>
      <c r="AG340" s="66">
        <v>0.53074349999999992</v>
      </c>
      <c r="AH340" s="66">
        <v>0.56722510000000004</v>
      </c>
      <c r="AI340" s="66">
        <v>0.4814516333333333</v>
      </c>
      <c r="AJ340" s="66">
        <f t="shared" si="40"/>
        <v>0.48089250370370362</v>
      </c>
      <c r="AK340" s="66"/>
      <c r="AM340" s="2">
        <v>8.3530999999999995</v>
      </c>
      <c r="AN340" s="2">
        <v>0.64203489208333331</v>
      </c>
      <c r="AO340" s="2">
        <v>0.48089250370370362</v>
      </c>
      <c r="AP340" s="2">
        <v>3.3499999999999726</v>
      </c>
      <c r="AQ340" s="2">
        <v>3.3499999999999726</v>
      </c>
      <c r="AR340" s="2">
        <v>1.3350902481085787</v>
      </c>
    </row>
    <row r="341" spans="11:44" x14ac:dyDescent="0.25">
      <c r="K341" s="2">
        <f t="shared" si="41"/>
        <v>3.3599999999999723</v>
      </c>
      <c r="L341" s="82">
        <f t="shared" si="38"/>
        <v>274.90249938208331</v>
      </c>
      <c r="M341" s="66">
        <f t="shared" si="36"/>
        <v>0.2544896235621118</v>
      </c>
      <c r="N341" s="66">
        <f t="shared" si="39"/>
        <v>194.8766656555554</v>
      </c>
      <c r="O341" s="66">
        <f t="shared" si="37"/>
        <v>8.4777394004262221E-2</v>
      </c>
      <c r="Q341" s="66">
        <v>0.44609530000000003</v>
      </c>
      <c r="R341" s="66">
        <v>0.91405469999999989</v>
      </c>
      <c r="S341" s="66">
        <v>0.280999</v>
      </c>
      <c r="T341" s="66">
        <v>0.63203640000000005</v>
      </c>
      <c r="U341" s="66">
        <v>0.27292599999999995</v>
      </c>
      <c r="V341" s="66">
        <v>0.791825</v>
      </c>
      <c r="W341" s="66">
        <v>0.77289657666666656</v>
      </c>
      <c r="X341" s="66">
        <v>0.83960666000000006</v>
      </c>
      <c r="Y341" s="66">
        <f t="shared" si="42"/>
        <v>0.6188049545833334</v>
      </c>
      <c r="AA341" s="66">
        <v>0.42379434999999999</v>
      </c>
      <c r="AB341" s="66">
        <v>0.54668775000000003</v>
      </c>
      <c r="AC341" s="66">
        <v>0.48754553333333334</v>
      </c>
      <c r="AD341" s="66">
        <v>0.45501389999999997</v>
      </c>
      <c r="AE341" s="66">
        <v>0.52269759999999998</v>
      </c>
      <c r="AF341" s="66">
        <v>0.31577699999999997</v>
      </c>
      <c r="AG341" s="66">
        <v>0.43913049999999998</v>
      </c>
      <c r="AH341" s="66">
        <v>0.61064399999999996</v>
      </c>
      <c r="AI341" s="66">
        <v>0.42933229999999994</v>
      </c>
      <c r="AJ341" s="66">
        <f t="shared" si="40"/>
        <v>0.47006921481481473</v>
      </c>
      <c r="AK341" s="66"/>
      <c r="AM341" s="2">
        <v>8.3628999999999998</v>
      </c>
      <c r="AN341" s="2">
        <v>0.6188049545833334</v>
      </c>
      <c r="AO341" s="2">
        <v>0.47006921481481473</v>
      </c>
      <c r="AP341" s="2">
        <v>3.3599999999999723</v>
      </c>
      <c r="AQ341" s="2">
        <v>3.3599999999999723</v>
      </c>
      <c r="AR341" s="2">
        <v>1.3164124241301647</v>
      </c>
    </row>
    <row r="342" spans="11:44" x14ac:dyDescent="0.25">
      <c r="K342" s="2">
        <f t="shared" si="41"/>
        <v>3.3699999999999721</v>
      </c>
      <c r="L342" s="82">
        <f t="shared" si="38"/>
        <v>275.54512741999997</v>
      </c>
      <c r="M342" s="66">
        <f t="shared" si="36"/>
        <v>0.28967976410610397</v>
      </c>
      <c r="N342" s="66">
        <f t="shared" si="39"/>
        <v>195.3780497629628</v>
      </c>
      <c r="O342" s="66">
        <f t="shared" si="37"/>
        <v>0.12408173899960709</v>
      </c>
      <c r="Q342" s="66">
        <v>0.38513929999999996</v>
      </c>
      <c r="R342" s="66">
        <v>1.0383137</v>
      </c>
      <c r="S342" s="66">
        <v>0.31529799999999997</v>
      </c>
      <c r="T342" s="66">
        <v>0.67739839999999996</v>
      </c>
      <c r="U342" s="66">
        <v>0.26320399999999999</v>
      </c>
      <c r="V342" s="66">
        <v>0.756413</v>
      </c>
      <c r="W342" s="66">
        <v>0.77823590999999992</v>
      </c>
      <c r="X342" s="66">
        <v>0.92702199333333335</v>
      </c>
      <c r="Y342" s="66">
        <f t="shared" si="42"/>
        <v>0.64262803791666667</v>
      </c>
      <c r="AA342" s="66">
        <v>0.35283135000000004</v>
      </c>
      <c r="AB342" s="66">
        <v>0.70284975000000005</v>
      </c>
      <c r="AC342" s="66">
        <v>0.52800020000000003</v>
      </c>
      <c r="AD342" s="66">
        <v>0.43721389999999999</v>
      </c>
      <c r="AE342" s="66">
        <v>0.51915860000000003</v>
      </c>
      <c r="AF342" s="66">
        <v>0.306556</v>
      </c>
      <c r="AG342" s="66">
        <v>0.54883749999999998</v>
      </c>
      <c r="AH342" s="66">
        <v>0.62421769999999988</v>
      </c>
      <c r="AI342" s="66">
        <v>0.49279196666666664</v>
      </c>
      <c r="AJ342" s="66">
        <f t="shared" si="40"/>
        <v>0.50138410740740735</v>
      </c>
      <c r="AK342" s="66"/>
      <c r="AM342" s="2">
        <v>8.3729999999999993</v>
      </c>
      <c r="AN342" s="2">
        <v>0.64262803791666667</v>
      </c>
      <c r="AO342" s="2">
        <v>0.50138410740740735</v>
      </c>
      <c r="AP342" s="2">
        <v>3.3699999999999721</v>
      </c>
      <c r="AQ342" s="2">
        <v>3.3699999999999721</v>
      </c>
      <c r="AR342" s="2">
        <v>1.281708032669032</v>
      </c>
    </row>
    <row r="343" spans="11:44" x14ac:dyDescent="0.25">
      <c r="K343" s="2">
        <f t="shared" si="41"/>
        <v>3.3799999999999719</v>
      </c>
      <c r="L343" s="82">
        <f t="shared" si="38"/>
        <v>276.20227847874997</v>
      </c>
      <c r="M343" s="66">
        <f t="shared" si="36"/>
        <v>0.27854886799713013</v>
      </c>
      <c r="N343" s="66">
        <f t="shared" si="39"/>
        <v>195.81215142222206</v>
      </c>
      <c r="O343" s="66">
        <f t="shared" si="37"/>
        <v>6.8829913283670982E-2</v>
      </c>
      <c r="Q343" s="66">
        <v>0.46489463333333331</v>
      </c>
      <c r="R343" s="66">
        <v>0.95108519999999996</v>
      </c>
      <c r="S343" s="66">
        <v>0.30148799999999998</v>
      </c>
      <c r="T343" s="66">
        <v>0.65231240000000001</v>
      </c>
      <c r="U343" s="66">
        <v>0.31553599999999998</v>
      </c>
      <c r="V343" s="66">
        <v>0.81013100000000005</v>
      </c>
      <c r="W343" s="66">
        <v>0.7180412433333333</v>
      </c>
      <c r="X343" s="66">
        <v>1.0437199933333332</v>
      </c>
      <c r="Y343" s="66">
        <f t="shared" si="42"/>
        <v>0.65715105875000002</v>
      </c>
      <c r="AA343" s="66">
        <v>0.41564984999999993</v>
      </c>
      <c r="AB343" s="66">
        <v>0.48985425000000005</v>
      </c>
      <c r="AC343" s="66">
        <v>0.45783920000000006</v>
      </c>
      <c r="AD343" s="66">
        <v>0.43549989999999994</v>
      </c>
      <c r="AE343" s="66">
        <v>0.5140726000000001</v>
      </c>
      <c r="AF343" s="66">
        <v>0.31265700000000002</v>
      </c>
      <c r="AG343" s="66">
        <v>0.35994349999999997</v>
      </c>
      <c r="AH343" s="66">
        <v>0.406719</v>
      </c>
      <c r="AI343" s="66">
        <v>0.51467963333333333</v>
      </c>
      <c r="AJ343" s="66">
        <f t="shared" si="40"/>
        <v>0.43410165925925925</v>
      </c>
      <c r="AK343" s="66"/>
      <c r="AM343" s="2">
        <v>8.3831000000000007</v>
      </c>
      <c r="AN343" s="2">
        <v>0.65715105875000002</v>
      </c>
      <c r="AO343" s="2">
        <v>0.43410165925925925</v>
      </c>
      <c r="AP343" s="2">
        <v>3.3799999999999719</v>
      </c>
      <c r="AQ343" s="2">
        <v>3.3799999999999719</v>
      </c>
      <c r="AR343" s="2">
        <v>1.5138183527594595</v>
      </c>
    </row>
    <row r="344" spans="11:44" x14ac:dyDescent="0.25">
      <c r="K344" s="2">
        <f t="shared" si="41"/>
        <v>3.3899999999999717</v>
      </c>
      <c r="L344" s="82">
        <f t="shared" si="38"/>
        <v>276.8856998083333</v>
      </c>
      <c r="M344" s="66">
        <f t="shared" si="36"/>
        <v>0.2826625309055969</v>
      </c>
      <c r="N344" s="66">
        <f t="shared" si="39"/>
        <v>196.2611321555554</v>
      </c>
      <c r="O344" s="66">
        <f t="shared" si="37"/>
        <v>8.8216474813441137E-2</v>
      </c>
      <c r="Q344" s="66">
        <v>0.53467296666666675</v>
      </c>
      <c r="R344" s="66">
        <v>0.96831869999999998</v>
      </c>
      <c r="S344" s="66">
        <v>0.31470766666666666</v>
      </c>
      <c r="T344" s="66">
        <v>0.65340640000000005</v>
      </c>
      <c r="U344" s="66">
        <v>0.27322400000000002</v>
      </c>
      <c r="V344" s="66">
        <v>0.90723399999999998</v>
      </c>
      <c r="W344" s="66">
        <v>0.90630824333333315</v>
      </c>
      <c r="X344" s="66">
        <v>0.90949866000000001</v>
      </c>
      <c r="Y344" s="66">
        <f t="shared" si="42"/>
        <v>0.68342132958333324</v>
      </c>
      <c r="AA344" s="66">
        <v>0.37459534999999999</v>
      </c>
      <c r="AB344" s="66">
        <v>0.56890775000000005</v>
      </c>
      <c r="AC344" s="66">
        <v>0.48423153333333335</v>
      </c>
      <c r="AD344" s="66">
        <v>0.39233290000000004</v>
      </c>
      <c r="AE344" s="66">
        <v>0.53264160000000005</v>
      </c>
      <c r="AF344" s="66">
        <v>0.31483699999999998</v>
      </c>
      <c r="AG344" s="66">
        <v>0.50896849999999993</v>
      </c>
      <c r="AH344" s="66">
        <v>0.36608200000000007</v>
      </c>
      <c r="AI344" s="66">
        <v>0.49822996666666669</v>
      </c>
      <c r="AJ344" s="66">
        <f t="shared" si="40"/>
        <v>0.44898073333333333</v>
      </c>
      <c r="AK344" s="66"/>
      <c r="AM344" s="2">
        <v>8.3928999999999991</v>
      </c>
      <c r="AN344" s="2">
        <v>0.68342132958333324</v>
      </c>
      <c r="AO344" s="2">
        <v>0.44898073333333333</v>
      </c>
      <c r="AP344" s="2">
        <v>3.3899999999999717</v>
      </c>
      <c r="AQ344" s="2">
        <v>3.3899999999999717</v>
      </c>
      <c r="AR344" s="2">
        <v>1.5221618186363155</v>
      </c>
    </row>
    <row r="345" spans="11:44" x14ac:dyDescent="0.25">
      <c r="K345" s="2">
        <f t="shared" si="41"/>
        <v>3.3999999999999715</v>
      </c>
      <c r="L345" s="82">
        <f t="shared" si="38"/>
        <v>277.52605207541666</v>
      </c>
      <c r="M345" s="66">
        <f t="shared" si="36"/>
        <v>0.31462861709302287</v>
      </c>
      <c r="N345" s="66">
        <f t="shared" si="39"/>
        <v>196.71693653703687</v>
      </c>
      <c r="O345" s="66">
        <f t="shared" si="37"/>
        <v>0.1059406310347611</v>
      </c>
      <c r="Q345" s="66">
        <v>0.43437096666666664</v>
      </c>
      <c r="R345" s="66">
        <v>0.99153420000000003</v>
      </c>
      <c r="S345" s="66">
        <v>0.27684200000000003</v>
      </c>
      <c r="T345" s="66">
        <v>0.63174039999999998</v>
      </c>
      <c r="U345" s="66">
        <v>0.26215700000000003</v>
      </c>
      <c r="V345" s="66">
        <v>0.71214500000000003</v>
      </c>
      <c r="W345" s="66">
        <v>0.67836157666666663</v>
      </c>
      <c r="X345" s="66">
        <v>1.1356669933333332</v>
      </c>
      <c r="Y345" s="66">
        <f t="shared" si="42"/>
        <v>0.64035226708333337</v>
      </c>
      <c r="AA345" s="66">
        <v>0.35776084999999996</v>
      </c>
      <c r="AB345" s="66">
        <v>0.58289075000000012</v>
      </c>
      <c r="AC345" s="66">
        <v>0.47583686666666675</v>
      </c>
      <c r="AD345" s="66">
        <v>0.48567090000000002</v>
      </c>
      <c r="AE345" s="66">
        <v>0.55114160000000001</v>
      </c>
      <c r="AF345" s="66">
        <v>0.31051500000000004</v>
      </c>
      <c r="AG345" s="66">
        <v>0.32816849999999997</v>
      </c>
      <c r="AH345" s="66">
        <v>0.58054600000000001</v>
      </c>
      <c r="AI345" s="66">
        <v>0.42970896666666664</v>
      </c>
      <c r="AJ345" s="66">
        <f t="shared" si="40"/>
        <v>0.4558043814814815</v>
      </c>
      <c r="AK345" s="66"/>
      <c r="AM345" s="2">
        <v>8.4031000000000002</v>
      </c>
      <c r="AN345" s="2">
        <v>0.64035226708333337</v>
      </c>
      <c r="AO345" s="2">
        <v>0.4558043814814815</v>
      </c>
      <c r="AP345" s="2">
        <v>3.3999999999999715</v>
      </c>
      <c r="AQ345" s="2">
        <v>3.3999999999999715</v>
      </c>
      <c r="AR345" s="2">
        <v>1.4048839657969583</v>
      </c>
    </row>
    <row r="346" spans="11:44" x14ac:dyDescent="0.25">
      <c r="K346" s="2">
        <f t="shared" si="41"/>
        <v>3.4099999999999713</v>
      </c>
      <c r="L346" s="82">
        <f t="shared" si="38"/>
        <v>278.1908950925</v>
      </c>
      <c r="M346" s="66">
        <f t="shared" si="36"/>
        <v>0.26622603724928284</v>
      </c>
      <c r="N346" s="66">
        <f t="shared" si="39"/>
        <v>197.18486216666651</v>
      </c>
      <c r="O346" s="66">
        <f t="shared" si="37"/>
        <v>8.6361152978856229E-2</v>
      </c>
      <c r="Q346" s="66">
        <v>0.44715196666666662</v>
      </c>
      <c r="R346" s="66">
        <v>0.96060819999999991</v>
      </c>
      <c r="S346" s="66">
        <v>0.34459600000000001</v>
      </c>
      <c r="T346" s="66">
        <v>0.71153239999999995</v>
      </c>
      <c r="U346" s="66">
        <v>0.31524300000000005</v>
      </c>
      <c r="V346" s="66">
        <v>0.75073500000000004</v>
      </c>
      <c r="W346" s="66">
        <v>0.79074791</v>
      </c>
      <c r="X346" s="66">
        <v>0.99812966000000003</v>
      </c>
      <c r="Y346" s="66">
        <f t="shared" si="42"/>
        <v>0.66484301708333338</v>
      </c>
      <c r="AA346" s="66">
        <v>0.44620335</v>
      </c>
      <c r="AB346" s="66">
        <v>0.57581225000000003</v>
      </c>
      <c r="AC346" s="66">
        <v>0.50251253333333334</v>
      </c>
      <c r="AD346" s="66">
        <v>0.43895889999999999</v>
      </c>
      <c r="AE346" s="66">
        <v>0.51956159999999996</v>
      </c>
      <c r="AF346" s="66">
        <v>0.30889499999999998</v>
      </c>
      <c r="AG346" s="66">
        <v>0.42604550000000002</v>
      </c>
      <c r="AH346" s="66">
        <v>0.58080089999999995</v>
      </c>
      <c r="AI346" s="66">
        <v>0.41254063333333335</v>
      </c>
      <c r="AJ346" s="66">
        <f t="shared" si="40"/>
        <v>0.46792562962962969</v>
      </c>
      <c r="AK346" s="66"/>
      <c r="AM346" s="2">
        <v>8.4131</v>
      </c>
      <c r="AN346" s="2">
        <v>0.66484301708333338</v>
      </c>
      <c r="AO346" s="2">
        <v>0.46792562962962969</v>
      </c>
      <c r="AP346" s="2">
        <v>3.4099999999999713</v>
      </c>
      <c r="AQ346" s="2">
        <v>3.4099999999999713</v>
      </c>
      <c r="AR346" s="2">
        <v>1.4208305230247098</v>
      </c>
    </row>
    <row r="347" spans="11:44" x14ac:dyDescent="0.25">
      <c r="K347" s="2">
        <f t="shared" si="41"/>
        <v>3.4199999999999711</v>
      </c>
      <c r="L347" s="82">
        <f t="shared" si="38"/>
        <v>278.83659673458334</v>
      </c>
      <c r="M347" s="66">
        <f t="shared" si="36"/>
        <v>0.31412227393740433</v>
      </c>
      <c r="N347" s="66">
        <f t="shared" si="39"/>
        <v>197.63256667777762</v>
      </c>
      <c r="O347" s="66">
        <f t="shared" si="37"/>
        <v>0.10438671436514675</v>
      </c>
      <c r="Q347" s="66">
        <v>0.42763230000000002</v>
      </c>
      <c r="R347" s="66">
        <v>0.82153719999999997</v>
      </c>
      <c r="S347" s="66">
        <v>0.28621466666666667</v>
      </c>
      <c r="T347" s="66">
        <v>0.68780640000000004</v>
      </c>
      <c r="U347" s="66">
        <v>0.26237100000000002</v>
      </c>
      <c r="V347" s="66">
        <v>0.63297600000000009</v>
      </c>
      <c r="W347" s="66">
        <v>0.86763891000000004</v>
      </c>
      <c r="X347" s="66">
        <v>1.1794366599999999</v>
      </c>
      <c r="Y347" s="66">
        <f t="shared" si="42"/>
        <v>0.64570164208333336</v>
      </c>
      <c r="AA347" s="66">
        <v>0.38629134999999998</v>
      </c>
      <c r="AB347" s="66">
        <v>0.61393475000000008</v>
      </c>
      <c r="AC347" s="66">
        <v>0.50313453333333336</v>
      </c>
      <c r="AD347" s="66">
        <v>0.4930679</v>
      </c>
      <c r="AE347" s="66">
        <v>0.50992660000000012</v>
      </c>
      <c r="AF347" s="66">
        <v>0.31131700000000001</v>
      </c>
      <c r="AG347" s="66">
        <v>0.50259949999999998</v>
      </c>
      <c r="AH347" s="66">
        <v>0.29212299999999997</v>
      </c>
      <c r="AI347" s="66">
        <v>0.41694596666666661</v>
      </c>
      <c r="AJ347" s="66">
        <f t="shared" si="40"/>
        <v>0.44770451111111115</v>
      </c>
      <c r="AK347" s="66"/>
      <c r="AM347" s="2">
        <v>8.4230999999999998</v>
      </c>
      <c r="AN347" s="2">
        <v>0.64570164208333336</v>
      </c>
      <c r="AO347" s="2">
        <v>0.44770451111111115</v>
      </c>
      <c r="AP347" s="2">
        <v>3.4199999999999711</v>
      </c>
      <c r="AQ347" s="2">
        <v>3.4199999999999711</v>
      </c>
      <c r="AR347" s="2">
        <v>1.4422495776976509</v>
      </c>
    </row>
    <row r="348" spans="11:44" x14ac:dyDescent="0.25">
      <c r="K348" s="2">
        <f t="shared" si="41"/>
        <v>3.4299999999999708</v>
      </c>
      <c r="L348" s="82">
        <f t="shared" si="38"/>
        <v>279.50618462666665</v>
      </c>
      <c r="M348" s="66">
        <f t="shared" si="36"/>
        <v>0.28274824340396926</v>
      </c>
      <c r="N348" s="66">
        <f t="shared" si="39"/>
        <v>198.09676957777762</v>
      </c>
      <c r="O348" s="66">
        <f t="shared" si="37"/>
        <v>0.12279247985709156</v>
      </c>
      <c r="Q348" s="66">
        <v>0.54823096666666671</v>
      </c>
      <c r="R348" s="66">
        <v>0.92204520000000001</v>
      </c>
      <c r="S348" s="66">
        <v>0.2462756666666667</v>
      </c>
      <c r="T348" s="66">
        <v>0.7028044</v>
      </c>
      <c r="U348" s="66">
        <v>0.27421100000000004</v>
      </c>
      <c r="V348" s="66">
        <v>0.86485800000000002</v>
      </c>
      <c r="W348" s="66">
        <v>0.87648357666666665</v>
      </c>
      <c r="X348" s="66">
        <v>0.92179432666666683</v>
      </c>
      <c r="Y348" s="66">
        <f t="shared" si="42"/>
        <v>0.66958789208333336</v>
      </c>
      <c r="AA348" s="66">
        <v>0.39894734999999992</v>
      </c>
      <c r="AB348" s="66">
        <v>0.70600425</v>
      </c>
      <c r="AC348" s="66">
        <v>0.47798553333333332</v>
      </c>
      <c r="AD348" s="66">
        <v>0.50381489999999995</v>
      </c>
      <c r="AE348" s="66">
        <v>0.51573160000000007</v>
      </c>
      <c r="AF348" s="66">
        <v>0.31215400000000004</v>
      </c>
      <c r="AG348" s="66">
        <v>0.48528149999999998</v>
      </c>
      <c r="AH348" s="66">
        <v>0.29252900000000004</v>
      </c>
      <c r="AI348" s="66">
        <v>0.48537796666666666</v>
      </c>
      <c r="AJ348" s="66">
        <f t="shared" si="40"/>
        <v>0.46420289999999997</v>
      </c>
      <c r="AK348" s="66"/>
      <c r="AM348" s="2">
        <v>8.4329999999999998</v>
      </c>
      <c r="AN348" s="2">
        <v>0.66958789208333336</v>
      </c>
      <c r="AO348" s="2">
        <v>0.46420289999999997</v>
      </c>
      <c r="AP348" s="2">
        <v>3.4299999999999708</v>
      </c>
      <c r="AQ348" s="2">
        <v>3.4299999999999708</v>
      </c>
      <c r="AR348" s="2">
        <v>1.4424465941150593</v>
      </c>
    </row>
    <row r="349" spans="11:44" x14ac:dyDescent="0.25">
      <c r="K349" s="2">
        <f t="shared" si="41"/>
        <v>3.4399999999999706</v>
      </c>
      <c r="L349" s="82">
        <f t="shared" si="38"/>
        <v>280.17211631041664</v>
      </c>
      <c r="M349" s="66">
        <f t="shared" si="36"/>
        <v>0.30574870192088976</v>
      </c>
      <c r="N349" s="66">
        <f t="shared" si="39"/>
        <v>198.56053368148133</v>
      </c>
      <c r="O349" s="66">
        <f t="shared" si="37"/>
        <v>7.2551591155176037E-2</v>
      </c>
      <c r="Q349" s="66">
        <v>0.40043263333333334</v>
      </c>
      <c r="R349" s="66">
        <v>1.0851092</v>
      </c>
      <c r="S349" s="66">
        <v>0.33080466666666664</v>
      </c>
      <c r="T349" s="66">
        <v>0.68130139999999995</v>
      </c>
      <c r="U349" s="66">
        <v>0.26176900000000003</v>
      </c>
      <c r="V349" s="66">
        <v>0.82614100000000001</v>
      </c>
      <c r="W349" s="66">
        <v>0.7647585766666668</v>
      </c>
      <c r="X349" s="66">
        <v>0.97713699333333337</v>
      </c>
      <c r="Y349" s="66">
        <f t="shared" si="42"/>
        <v>0.66593168375000011</v>
      </c>
      <c r="AA349" s="66">
        <v>0.42182885000000003</v>
      </c>
      <c r="AB349" s="66">
        <v>0.53826125000000002</v>
      </c>
      <c r="AC349" s="66">
        <v>0.51033353333333342</v>
      </c>
      <c r="AD349" s="66">
        <v>0.47545789999999999</v>
      </c>
      <c r="AE349" s="66">
        <v>0.53838360000000007</v>
      </c>
      <c r="AF349" s="66">
        <v>0.30083600000000005</v>
      </c>
      <c r="AG349" s="66">
        <v>0.47154849999999993</v>
      </c>
      <c r="AH349" s="66">
        <v>0.44702199999999997</v>
      </c>
      <c r="AI349" s="66">
        <v>0.47020530000000005</v>
      </c>
      <c r="AJ349" s="66">
        <f t="shared" si="40"/>
        <v>0.46376410370370369</v>
      </c>
      <c r="AK349" s="66"/>
      <c r="AM349" s="2">
        <v>8.4429999999999996</v>
      </c>
      <c r="AN349" s="2">
        <v>0.66593168375000011</v>
      </c>
      <c r="AO349" s="2">
        <v>0.46376410370370369</v>
      </c>
      <c r="AP349" s="2">
        <v>3.4399999999999706</v>
      </c>
      <c r="AQ349" s="2">
        <v>3.4399999999999706</v>
      </c>
      <c r="AR349" s="2">
        <v>1.4359276158541587</v>
      </c>
    </row>
    <row r="350" spans="11:44" x14ac:dyDescent="0.25">
      <c r="K350" s="2">
        <f t="shared" si="41"/>
        <v>3.4499999999999704</v>
      </c>
      <c r="L350" s="82">
        <f t="shared" si="38"/>
        <v>280.83563836916665</v>
      </c>
      <c r="M350" s="66">
        <f t="shared" si="36"/>
        <v>0.31095047425094535</v>
      </c>
      <c r="N350" s="66">
        <f t="shared" si="39"/>
        <v>198.99594856296281</v>
      </c>
      <c r="O350" s="66">
        <f t="shared" si="37"/>
        <v>8.1581236464989784E-2</v>
      </c>
      <c r="Q350" s="66">
        <v>0.36290296666666666</v>
      </c>
      <c r="R350" s="66">
        <v>1.0579141999999999</v>
      </c>
      <c r="S350" s="66">
        <v>0.40886433333333339</v>
      </c>
      <c r="T350" s="66">
        <v>0.7158544</v>
      </c>
      <c r="U350" s="66">
        <v>0.27738300000000005</v>
      </c>
      <c r="V350" s="66">
        <v>0.57626200000000005</v>
      </c>
      <c r="W350" s="66">
        <v>0.81798091000000017</v>
      </c>
      <c r="X350" s="66">
        <v>1.0910146599999999</v>
      </c>
      <c r="Y350" s="66">
        <f t="shared" si="42"/>
        <v>0.66352205875000003</v>
      </c>
      <c r="AA350" s="66">
        <v>0.39848085</v>
      </c>
      <c r="AB350" s="66">
        <v>0.52622225000000011</v>
      </c>
      <c r="AC350" s="66">
        <v>0.50497653333333337</v>
      </c>
      <c r="AD350" s="66">
        <v>0.44651989999999997</v>
      </c>
      <c r="AE350" s="66">
        <v>0.5423226000000001</v>
      </c>
      <c r="AF350" s="66">
        <v>0.32778700000000005</v>
      </c>
      <c r="AG350" s="66">
        <v>0.37682350000000003</v>
      </c>
      <c r="AH350" s="66">
        <v>0.46634300000000001</v>
      </c>
      <c r="AI350" s="66">
        <v>0.32925830000000006</v>
      </c>
      <c r="AJ350" s="66">
        <f t="shared" si="40"/>
        <v>0.43541488148148155</v>
      </c>
      <c r="AK350" s="66"/>
      <c r="AM350" s="2">
        <v>8.4534000000000002</v>
      </c>
      <c r="AN350" s="2">
        <v>0.66352205875000003</v>
      </c>
      <c r="AO350" s="2">
        <v>0.43541488148148155</v>
      </c>
      <c r="AP350" s="2">
        <v>3.4499999999999704</v>
      </c>
      <c r="AQ350" s="2">
        <v>3.4499999999999704</v>
      </c>
      <c r="AR350" s="2">
        <v>1.5238846602862839</v>
      </c>
    </row>
    <row r="351" spans="11:44" x14ac:dyDescent="0.25">
      <c r="K351" s="2">
        <f t="shared" si="41"/>
        <v>3.4599999999999702</v>
      </c>
      <c r="L351" s="82">
        <f t="shared" si="38"/>
        <v>281.49706069874998</v>
      </c>
      <c r="M351" s="66">
        <f t="shared" si="36"/>
        <v>0.29449657383466166</v>
      </c>
      <c r="N351" s="66">
        <f t="shared" si="39"/>
        <v>199.45848264074058</v>
      </c>
      <c r="O351" s="66">
        <f t="shared" si="37"/>
        <v>9.6373318391418744E-2</v>
      </c>
      <c r="Q351" s="66">
        <v>0.49629063333333329</v>
      </c>
      <c r="R351" s="66">
        <v>0.97901470000000002</v>
      </c>
      <c r="S351" s="66">
        <v>0.25370566666666672</v>
      </c>
      <c r="T351" s="66">
        <v>0.67505039999999994</v>
      </c>
      <c r="U351" s="66">
        <v>0.27247199999999999</v>
      </c>
      <c r="V351" s="66">
        <v>0.767598</v>
      </c>
      <c r="W351" s="66">
        <v>0.84459524333333325</v>
      </c>
      <c r="X351" s="66">
        <v>1.0026519933333333</v>
      </c>
      <c r="Y351" s="66">
        <f t="shared" si="42"/>
        <v>0.66142232958333325</v>
      </c>
      <c r="AA351" s="66">
        <v>0.43482985000000002</v>
      </c>
      <c r="AB351" s="66">
        <v>0.61948824999999996</v>
      </c>
      <c r="AC351" s="66">
        <v>0.46156920000000001</v>
      </c>
      <c r="AD351" s="66">
        <v>0.44644089999999992</v>
      </c>
      <c r="AE351" s="66">
        <v>0.50047260000000005</v>
      </c>
      <c r="AF351" s="66">
        <v>0.30537900000000001</v>
      </c>
      <c r="AG351" s="66">
        <v>0.3842545</v>
      </c>
      <c r="AH351" s="66">
        <v>0.58499009999999996</v>
      </c>
      <c r="AI351" s="66">
        <v>0.42538229999999999</v>
      </c>
      <c r="AJ351" s="66">
        <f t="shared" si="40"/>
        <v>0.46253407777777777</v>
      </c>
      <c r="AK351" s="66"/>
      <c r="AM351" s="2">
        <v>8.4632000000000005</v>
      </c>
      <c r="AN351" s="2">
        <v>0.66142232958333325</v>
      </c>
      <c r="AO351" s="2">
        <v>0.46253407777777777</v>
      </c>
      <c r="AP351" s="2">
        <v>3.4599999999999702</v>
      </c>
      <c r="AQ351" s="2">
        <v>3.4599999999999702</v>
      </c>
      <c r="AR351" s="2">
        <v>1.4299969696527104</v>
      </c>
    </row>
    <row r="352" spans="11:44" x14ac:dyDescent="0.25">
      <c r="K352" s="2">
        <f t="shared" si="41"/>
        <v>3.46999999999997</v>
      </c>
      <c r="L352" s="82">
        <f t="shared" si="38"/>
        <v>282.07613377833331</v>
      </c>
      <c r="M352" s="66">
        <f t="shared" si="36"/>
        <v>0.22785104681730528</v>
      </c>
      <c r="N352" s="66">
        <f t="shared" si="39"/>
        <v>199.92661059629614</v>
      </c>
      <c r="O352" s="66">
        <f t="shared" si="37"/>
        <v>8.8501537731921251E-2</v>
      </c>
      <c r="Q352" s="66">
        <v>0.5536049666666667</v>
      </c>
      <c r="R352" s="66">
        <v>0.85315869999999994</v>
      </c>
      <c r="S352" s="66">
        <v>0.26491166666666666</v>
      </c>
      <c r="T352" s="66">
        <v>0.60254739999999996</v>
      </c>
      <c r="U352" s="66">
        <v>0.22706799999999999</v>
      </c>
      <c r="V352" s="66">
        <v>0.67909100000000011</v>
      </c>
      <c r="W352" s="66">
        <v>0.65111191000000002</v>
      </c>
      <c r="X352" s="66">
        <v>0.80109099333333333</v>
      </c>
      <c r="Y352" s="66">
        <f t="shared" si="42"/>
        <v>0.57907307958333332</v>
      </c>
      <c r="AA352" s="66">
        <v>0.38445485000000001</v>
      </c>
      <c r="AB352" s="66">
        <v>0.61943625000000002</v>
      </c>
      <c r="AC352" s="66">
        <v>0.48744920000000008</v>
      </c>
      <c r="AD352" s="66">
        <v>0.43799189999999993</v>
      </c>
      <c r="AE352" s="66">
        <v>0.49641060000000004</v>
      </c>
      <c r="AF352" s="66">
        <v>0.33088099999999998</v>
      </c>
      <c r="AG352" s="66">
        <v>0.57065750000000004</v>
      </c>
      <c r="AH352" s="66">
        <v>0.44863599999999998</v>
      </c>
      <c r="AI352" s="66">
        <v>0.43723430000000002</v>
      </c>
      <c r="AJ352" s="66">
        <f t="shared" si="40"/>
        <v>0.46812795555555553</v>
      </c>
      <c r="AK352" s="66"/>
      <c r="AM352" s="2">
        <v>8.4731000000000005</v>
      </c>
      <c r="AN352" s="2">
        <v>0.57907307958333332</v>
      </c>
      <c r="AO352" s="2">
        <v>0.46812795555555553</v>
      </c>
      <c r="AP352" s="2">
        <v>3.46999999999997</v>
      </c>
      <c r="AQ352" s="2">
        <v>3.46999999999997</v>
      </c>
      <c r="AR352" s="2">
        <v>1.2369974335245852</v>
      </c>
    </row>
    <row r="353" spans="11:44" x14ac:dyDescent="0.25">
      <c r="K353" s="2">
        <f t="shared" si="41"/>
        <v>3.4799999999999698</v>
      </c>
      <c r="L353" s="82">
        <f t="shared" si="38"/>
        <v>282.73031752458331</v>
      </c>
      <c r="M353" s="66">
        <f t="shared" si="36"/>
        <v>0.27617277840034316</v>
      </c>
      <c r="N353" s="66">
        <f t="shared" si="39"/>
        <v>200.38326825555541</v>
      </c>
      <c r="O353" s="66">
        <f t="shared" si="37"/>
        <v>6.8078052144488227E-2</v>
      </c>
      <c r="Q353" s="66">
        <v>0.46492096666666671</v>
      </c>
      <c r="R353" s="66">
        <v>1.0220197</v>
      </c>
      <c r="S353" s="66">
        <v>0.29068366666666667</v>
      </c>
      <c r="T353" s="66">
        <v>0.71619339999999998</v>
      </c>
      <c r="U353" s="66">
        <v>0.286914</v>
      </c>
      <c r="V353" s="66">
        <v>0.75079200000000001</v>
      </c>
      <c r="W353" s="66">
        <v>0.80034557666666661</v>
      </c>
      <c r="X353" s="66">
        <v>0.90160066000000005</v>
      </c>
      <c r="Y353" s="66">
        <f t="shared" si="42"/>
        <v>0.65418374624999998</v>
      </c>
      <c r="AA353" s="66">
        <v>0.42781885000000003</v>
      </c>
      <c r="AB353" s="66">
        <v>0.48767525000000006</v>
      </c>
      <c r="AC353" s="66">
        <v>0.47598553333333343</v>
      </c>
      <c r="AD353" s="66">
        <v>0.48642790000000002</v>
      </c>
      <c r="AE353" s="66">
        <v>0.50076960000000004</v>
      </c>
      <c r="AF353" s="66">
        <v>0.29381199999999996</v>
      </c>
      <c r="AG353" s="66">
        <v>0.4422335</v>
      </c>
      <c r="AH353" s="66">
        <v>0.52920899999999993</v>
      </c>
      <c r="AI353" s="66">
        <v>0.46598729999999994</v>
      </c>
      <c r="AJ353" s="66">
        <f t="shared" si="40"/>
        <v>0.45665765925925922</v>
      </c>
      <c r="AK353" s="66"/>
      <c r="AM353" s="2">
        <v>8.4827999999999992</v>
      </c>
      <c r="AN353" s="2">
        <v>0.65418374624999998</v>
      </c>
      <c r="AO353" s="2">
        <v>0.45665765925925922</v>
      </c>
      <c r="AP353" s="2">
        <v>3.4799999999999698</v>
      </c>
      <c r="AQ353" s="2">
        <v>3.4799999999999698</v>
      </c>
      <c r="AR353" s="2">
        <v>1.4325474082951906</v>
      </c>
    </row>
    <row r="354" spans="11:44" x14ac:dyDescent="0.25">
      <c r="K354" s="2">
        <f t="shared" si="41"/>
        <v>3.4899999999999696</v>
      </c>
      <c r="L354" s="82">
        <f t="shared" si="38"/>
        <v>283.36262047916665</v>
      </c>
      <c r="M354" s="66">
        <f t="shared" si="36"/>
        <v>0.24411685802709554</v>
      </c>
      <c r="N354" s="66">
        <f t="shared" si="39"/>
        <v>200.87265609629614</v>
      </c>
      <c r="O354" s="66">
        <f t="shared" si="37"/>
        <v>9.7945164095309983E-2</v>
      </c>
      <c r="Q354" s="66">
        <v>0.49724230000000003</v>
      </c>
      <c r="R354" s="66">
        <v>0.88788869999999986</v>
      </c>
      <c r="S354" s="66">
        <v>0.39603066666666664</v>
      </c>
      <c r="T354" s="66">
        <v>0.64678639999999998</v>
      </c>
      <c r="U354" s="66">
        <v>0.26450099999999999</v>
      </c>
      <c r="V354" s="66">
        <v>0.583094</v>
      </c>
      <c r="W354" s="66">
        <v>0.83877457666666666</v>
      </c>
      <c r="X354" s="66">
        <v>0.94410599333333345</v>
      </c>
      <c r="Y354" s="66">
        <f t="shared" si="42"/>
        <v>0.6323029545833333</v>
      </c>
      <c r="AA354" s="66">
        <v>0.41279584999999996</v>
      </c>
      <c r="AB354" s="66">
        <v>0.51683475000000001</v>
      </c>
      <c r="AC354" s="66">
        <v>0.45145986666666671</v>
      </c>
      <c r="AD354" s="66">
        <v>0.4908999</v>
      </c>
      <c r="AE354" s="66">
        <v>0.50874759999999997</v>
      </c>
      <c r="AF354" s="66">
        <v>0.32153200000000004</v>
      </c>
      <c r="AG354" s="66">
        <v>0.68410449999999989</v>
      </c>
      <c r="AH354" s="66">
        <v>0.53595380000000004</v>
      </c>
      <c r="AI354" s="66">
        <v>0.48216229999999993</v>
      </c>
      <c r="AJ354" s="66">
        <f t="shared" si="40"/>
        <v>0.48938784074074071</v>
      </c>
      <c r="AK354" s="66"/>
      <c r="AM354" s="2">
        <v>8.4930000000000003</v>
      </c>
      <c r="AN354" s="2">
        <v>0.6323029545833333</v>
      </c>
      <c r="AO354" s="2">
        <v>0.48938784074074071</v>
      </c>
      <c r="AP354" s="2">
        <v>3.4899999999999696</v>
      </c>
      <c r="AQ354" s="2">
        <v>3.4899999999999696</v>
      </c>
      <c r="AR354" s="2">
        <v>1.2920283299770492</v>
      </c>
    </row>
    <row r="355" spans="11:44" x14ac:dyDescent="0.25">
      <c r="K355" s="2">
        <f t="shared" si="41"/>
        <v>3.4999999999999694</v>
      </c>
      <c r="L355" s="82">
        <f t="shared" si="38"/>
        <v>283.99956812124998</v>
      </c>
      <c r="M355" s="66">
        <f t="shared" si="36"/>
        <v>0.26148352650598838</v>
      </c>
      <c r="N355" s="66">
        <f t="shared" si="39"/>
        <v>201.36098644074059</v>
      </c>
      <c r="O355" s="66">
        <f t="shared" si="37"/>
        <v>0.10443606251316107</v>
      </c>
      <c r="Q355" s="66">
        <v>0.43289496666666666</v>
      </c>
      <c r="R355" s="66">
        <v>1.0393322</v>
      </c>
      <c r="S355" s="66">
        <v>0.35597133333333331</v>
      </c>
      <c r="T355" s="66">
        <v>0.72523139999999997</v>
      </c>
      <c r="U355" s="66">
        <v>0.26502400000000004</v>
      </c>
      <c r="V355" s="66">
        <v>0.70206499999999994</v>
      </c>
      <c r="W355" s="66">
        <v>0.77330657666666658</v>
      </c>
      <c r="X355" s="66">
        <v>0.80175565999999998</v>
      </c>
      <c r="Y355" s="66">
        <f t="shared" si="42"/>
        <v>0.63694764208333332</v>
      </c>
      <c r="AA355" s="66">
        <v>0.37539985000000003</v>
      </c>
      <c r="AB355" s="66">
        <v>0.66309874999999996</v>
      </c>
      <c r="AC355" s="66">
        <v>0.5144888666666666</v>
      </c>
      <c r="AD355" s="66">
        <v>0.43043689999999996</v>
      </c>
      <c r="AE355" s="66">
        <v>0.50846060000000004</v>
      </c>
      <c r="AF355" s="66">
        <v>0.33083700000000005</v>
      </c>
      <c r="AG355" s="66">
        <v>0.60921049999999999</v>
      </c>
      <c r="AH355" s="66">
        <v>0.47954899999999995</v>
      </c>
      <c r="AI355" s="66">
        <v>0.48349163333333334</v>
      </c>
      <c r="AJ355" s="66">
        <f t="shared" si="40"/>
        <v>0.4883303444444444</v>
      </c>
      <c r="AK355" s="66"/>
      <c r="AM355" s="2">
        <v>8.5029000000000003</v>
      </c>
      <c r="AN355" s="2">
        <v>0.63694764208333332</v>
      </c>
      <c r="AO355" s="2">
        <v>0.4883303444444444</v>
      </c>
      <c r="AP355" s="2">
        <v>3.4999999999999694</v>
      </c>
      <c r="AQ355" s="2">
        <v>3.4999999999999694</v>
      </c>
      <c r="AR355" s="2">
        <v>1.3043376258093595</v>
      </c>
    </row>
    <row r="356" spans="11:44" x14ac:dyDescent="0.25">
      <c r="K356" s="2">
        <f t="shared" si="41"/>
        <v>3.5099999999999691</v>
      </c>
      <c r="L356" s="82">
        <f t="shared" si="38"/>
        <v>284.67047903416665</v>
      </c>
      <c r="M356" s="66">
        <f t="shared" si="36"/>
        <v>0.28936891642222357</v>
      </c>
      <c r="N356" s="66">
        <f t="shared" si="39"/>
        <v>201.81299133333317</v>
      </c>
      <c r="O356" s="66">
        <f t="shared" si="37"/>
        <v>9.5486089265052504E-2</v>
      </c>
      <c r="Q356" s="66">
        <v>0.52962963333333335</v>
      </c>
      <c r="R356" s="66">
        <v>0.96589669999999994</v>
      </c>
      <c r="S356" s="66">
        <v>0.283221</v>
      </c>
      <c r="T356" s="66">
        <v>0.73642039999999998</v>
      </c>
      <c r="U356" s="66">
        <v>0.28164099999999997</v>
      </c>
      <c r="V356" s="66">
        <v>0.72957700000000003</v>
      </c>
      <c r="W356" s="66">
        <v>0.77035824333333336</v>
      </c>
      <c r="X356" s="66">
        <v>1.0705433266666666</v>
      </c>
      <c r="Y356" s="66">
        <f t="shared" si="42"/>
        <v>0.67091091291666671</v>
      </c>
      <c r="AA356" s="66">
        <v>0.45174684999999998</v>
      </c>
      <c r="AB356" s="66">
        <v>0.63424075000000002</v>
      </c>
      <c r="AC356" s="66">
        <v>0.49501720000000005</v>
      </c>
      <c r="AD356" s="66">
        <v>0.41453889999999993</v>
      </c>
      <c r="AE356" s="66">
        <v>0.51236860000000006</v>
      </c>
      <c r="AF356" s="66">
        <v>0.29886499999999999</v>
      </c>
      <c r="AG356" s="66">
        <v>0.47584850000000001</v>
      </c>
      <c r="AH356" s="66">
        <v>0.36286859999999999</v>
      </c>
      <c r="AI356" s="66">
        <v>0.42254963333333329</v>
      </c>
      <c r="AJ356" s="66">
        <f t="shared" si="40"/>
        <v>0.45200489259259263</v>
      </c>
      <c r="AK356" s="66"/>
      <c r="AM356" s="2">
        <v>8.5130999999999997</v>
      </c>
      <c r="AN356" s="2">
        <v>0.67091091291666671</v>
      </c>
      <c r="AO356" s="2">
        <v>0.45200489259259263</v>
      </c>
      <c r="AP356" s="2">
        <v>3.5099999999999691</v>
      </c>
      <c r="AQ356" s="2">
        <v>3.5099999999999691</v>
      </c>
      <c r="AR356" s="2">
        <v>1.4843001124799362</v>
      </c>
    </row>
    <row r="357" spans="11:44" x14ac:dyDescent="0.25">
      <c r="K357" s="2">
        <f t="shared" si="41"/>
        <v>3.5199999999999689</v>
      </c>
      <c r="L357" s="82">
        <f t="shared" si="38"/>
        <v>285.2817774470833</v>
      </c>
      <c r="M357" s="66">
        <f t="shared" si="36"/>
        <v>0.27579405355419961</v>
      </c>
      <c r="N357" s="66">
        <f t="shared" si="39"/>
        <v>202.26088673333317</v>
      </c>
      <c r="O357" s="66">
        <f t="shared" si="37"/>
        <v>9.0459191327533786E-2</v>
      </c>
      <c r="Q357" s="66">
        <v>0.40427696666666674</v>
      </c>
      <c r="R357" s="66">
        <v>0.7339867000000001</v>
      </c>
      <c r="S357" s="66">
        <v>0.30269666666666667</v>
      </c>
      <c r="T357" s="66">
        <v>0.58476439999999996</v>
      </c>
      <c r="U357" s="66">
        <v>0.26566900000000004</v>
      </c>
      <c r="V357" s="66">
        <v>0.67968700000000004</v>
      </c>
      <c r="W357" s="66">
        <v>0.88301057666666671</v>
      </c>
      <c r="X357" s="66">
        <v>1.0362959933333333</v>
      </c>
      <c r="Y357" s="66">
        <f t="shared" si="42"/>
        <v>0.61129841291666676</v>
      </c>
      <c r="AA357" s="66">
        <v>0.34940085000000004</v>
      </c>
      <c r="AB357" s="66">
        <v>0.60337225000000005</v>
      </c>
      <c r="AC357" s="66">
        <v>0.45457286666666669</v>
      </c>
      <c r="AD357" s="66">
        <v>0.41403389999999995</v>
      </c>
      <c r="AE357" s="66">
        <v>0.50760559999999999</v>
      </c>
      <c r="AF357" s="66">
        <v>0.32651100000000005</v>
      </c>
      <c r="AG357" s="66">
        <v>0.45718949999999997</v>
      </c>
      <c r="AH357" s="66">
        <v>0.38251599999999997</v>
      </c>
      <c r="AI357" s="66">
        <v>0.53585663333333322</v>
      </c>
      <c r="AJ357" s="66">
        <f t="shared" si="40"/>
        <v>0.44789539999999994</v>
      </c>
      <c r="AK357" s="66"/>
      <c r="AM357" s="2">
        <v>8.5228999999999999</v>
      </c>
      <c r="AN357" s="2">
        <v>0.61129841291666676</v>
      </c>
      <c r="AO357" s="2">
        <v>0.44789539999999994</v>
      </c>
      <c r="AP357" s="2">
        <v>3.5199999999999689</v>
      </c>
      <c r="AQ357" s="2">
        <v>3.5199999999999689</v>
      </c>
      <c r="AR357" s="2">
        <v>1.3648240480180569</v>
      </c>
    </row>
    <row r="358" spans="11:44" x14ac:dyDescent="0.25">
      <c r="K358" s="2">
        <f t="shared" si="41"/>
        <v>3.5299999999999687</v>
      </c>
      <c r="L358" s="82">
        <f t="shared" si="38"/>
        <v>285.97306846416666</v>
      </c>
      <c r="M358" s="66">
        <f t="shared" si="36"/>
        <v>0.33495766066323862</v>
      </c>
      <c r="N358" s="66">
        <f t="shared" si="39"/>
        <v>202.7354132814813</v>
      </c>
      <c r="O358" s="66">
        <f t="shared" si="37"/>
        <v>7.2767391711485732E-2</v>
      </c>
      <c r="Q358" s="66">
        <v>0.52663863333333327</v>
      </c>
      <c r="R358" s="66">
        <v>1.0390242000000001</v>
      </c>
      <c r="S358" s="66">
        <v>0.24159</v>
      </c>
      <c r="T358" s="66">
        <v>0.6018233999999999</v>
      </c>
      <c r="U358" s="66">
        <v>0.26155300000000004</v>
      </c>
      <c r="V358" s="66">
        <v>0.89904500000000009</v>
      </c>
      <c r="W358" s="66">
        <v>0.85345657666666663</v>
      </c>
      <c r="X358" s="66">
        <v>1.1071973266666666</v>
      </c>
      <c r="Y358" s="66">
        <f t="shared" si="42"/>
        <v>0.69129101708333329</v>
      </c>
      <c r="AA358" s="66">
        <v>0.46725585000000003</v>
      </c>
      <c r="AB358" s="66">
        <v>0.56961925000000002</v>
      </c>
      <c r="AC358" s="66">
        <v>0.47280620000000007</v>
      </c>
      <c r="AD358" s="66">
        <v>0.47359590000000001</v>
      </c>
      <c r="AE358" s="66">
        <v>0.5071036000000001</v>
      </c>
      <c r="AF358" s="66">
        <v>0.30846500000000004</v>
      </c>
      <c r="AG358" s="66">
        <v>0.47777950000000002</v>
      </c>
      <c r="AH358" s="66">
        <v>0.53947099999999992</v>
      </c>
      <c r="AI358" s="66">
        <v>0.45464263333333327</v>
      </c>
      <c r="AJ358" s="66">
        <f t="shared" si="40"/>
        <v>0.4745265481481481</v>
      </c>
      <c r="AK358" s="66"/>
      <c r="AM358" s="2">
        <v>8.5328999999999997</v>
      </c>
      <c r="AN358" s="2">
        <v>0.69129101708333329</v>
      </c>
      <c r="AO358" s="2">
        <v>0.4745265481481481</v>
      </c>
      <c r="AP358" s="2">
        <v>3.5299999999999687</v>
      </c>
      <c r="AQ358" s="2">
        <v>3.5299999999999687</v>
      </c>
      <c r="AR358" s="2">
        <v>1.4568015631182576</v>
      </c>
    </row>
    <row r="359" spans="11:44" x14ac:dyDescent="0.25">
      <c r="K359" s="2">
        <f t="shared" si="41"/>
        <v>3.5399999999999685</v>
      </c>
      <c r="L359" s="82">
        <f t="shared" si="38"/>
        <v>286.61510375208331</v>
      </c>
      <c r="M359" s="66">
        <f t="shared" si="36"/>
        <v>0.26758222215182814</v>
      </c>
      <c r="N359" s="66">
        <f t="shared" si="39"/>
        <v>203.18145464814796</v>
      </c>
      <c r="O359" s="66">
        <f t="shared" si="37"/>
        <v>9.5506795020507768E-2</v>
      </c>
      <c r="Q359" s="66">
        <v>0.44343896666666671</v>
      </c>
      <c r="R359" s="66">
        <v>0.95723369999999997</v>
      </c>
      <c r="S359" s="66">
        <v>0.3515326666666666</v>
      </c>
      <c r="T359" s="66">
        <v>0.58512740000000008</v>
      </c>
      <c r="U359" s="66">
        <v>0.274337</v>
      </c>
      <c r="V359" s="66">
        <v>0.73707999999999996</v>
      </c>
      <c r="W359" s="66">
        <v>0.8501292433333334</v>
      </c>
      <c r="X359" s="66">
        <v>0.9374033266666667</v>
      </c>
      <c r="Y359" s="66">
        <f t="shared" si="42"/>
        <v>0.64203528791666664</v>
      </c>
      <c r="AA359" s="66">
        <v>0.37321335000000005</v>
      </c>
      <c r="AB359" s="66">
        <v>0.56295374999999992</v>
      </c>
      <c r="AC359" s="66">
        <v>0.5189062000000001</v>
      </c>
      <c r="AD359" s="66">
        <v>0.51885789999999998</v>
      </c>
      <c r="AE359" s="66">
        <v>0.50623660000000004</v>
      </c>
      <c r="AF359" s="66">
        <v>0.31203899999999996</v>
      </c>
      <c r="AG359" s="66">
        <v>0.45650550000000001</v>
      </c>
      <c r="AH359" s="66">
        <v>0.3000427</v>
      </c>
      <c r="AI359" s="66">
        <v>0.46561730000000001</v>
      </c>
      <c r="AJ359" s="66">
        <f t="shared" si="40"/>
        <v>0.44604136666666672</v>
      </c>
      <c r="AK359" s="66"/>
      <c r="AM359" s="2">
        <v>8.5429999999999993</v>
      </c>
      <c r="AN359" s="2">
        <v>0.64203528791666664</v>
      </c>
      <c r="AO359" s="2">
        <v>0.44604136666666672</v>
      </c>
      <c r="AP359" s="2">
        <v>3.5399999999999685</v>
      </c>
      <c r="AQ359" s="2">
        <v>3.5399999999999685</v>
      </c>
      <c r="AR359" s="2">
        <v>1.4394074987140577</v>
      </c>
    </row>
    <row r="360" spans="11:44" x14ac:dyDescent="0.25">
      <c r="K360" s="2">
        <f t="shared" si="41"/>
        <v>3.5499999999999683</v>
      </c>
      <c r="L360" s="82">
        <f t="shared" si="38"/>
        <v>287.22572497749997</v>
      </c>
      <c r="M360" s="66">
        <f t="shared" si="36"/>
        <v>0.28392379296832143</v>
      </c>
      <c r="N360" s="66">
        <f t="shared" si="39"/>
        <v>203.64442765925907</v>
      </c>
      <c r="O360" s="66">
        <f t="shared" si="37"/>
        <v>0.13158814343265926</v>
      </c>
      <c r="Q360" s="66">
        <v>0.42620730000000001</v>
      </c>
      <c r="R360" s="66">
        <v>1.0786841999999999</v>
      </c>
      <c r="S360" s="66">
        <v>0.2609616666666667</v>
      </c>
      <c r="T360" s="66">
        <v>0.66225239999999996</v>
      </c>
      <c r="U360" s="66">
        <v>0.27839600000000003</v>
      </c>
      <c r="V360" s="66">
        <v>0.62114900000000006</v>
      </c>
      <c r="W360" s="66">
        <v>0.68039524333333334</v>
      </c>
      <c r="X360" s="66">
        <v>0.87692399333333337</v>
      </c>
      <c r="Y360" s="66">
        <f t="shared" si="42"/>
        <v>0.61062122541666664</v>
      </c>
      <c r="AA360" s="66">
        <v>0.38735685000000003</v>
      </c>
      <c r="AB360" s="66">
        <v>0.61292475000000002</v>
      </c>
      <c r="AC360" s="66">
        <v>0.52002420000000005</v>
      </c>
      <c r="AD360" s="66">
        <v>0.44804389999999994</v>
      </c>
      <c r="AE360" s="66">
        <v>0.50856760000000001</v>
      </c>
      <c r="AF360" s="66">
        <v>0.30199799999999999</v>
      </c>
      <c r="AG360" s="66">
        <v>0.68979549999999989</v>
      </c>
      <c r="AH360" s="66">
        <v>0.32225500000000007</v>
      </c>
      <c r="AI360" s="66">
        <v>0.37579129999999999</v>
      </c>
      <c r="AJ360" s="66">
        <f t="shared" si="40"/>
        <v>0.46297301111111122</v>
      </c>
      <c r="AK360" s="66"/>
      <c r="AM360" s="2">
        <v>8.5531000000000006</v>
      </c>
      <c r="AN360" s="2">
        <v>0.61062122541666664</v>
      </c>
      <c r="AO360" s="2">
        <v>0.46297301111111122</v>
      </c>
      <c r="AP360" s="2">
        <v>3.5499999999999683</v>
      </c>
      <c r="AQ360" s="2">
        <v>3.5499999999999683</v>
      </c>
      <c r="AR360" s="2">
        <v>1.3189132212074466</v>
      </c>
    </row>
    <row r="361" spans="11:44" x14ac:dyDescent="0.25">
      <c r="K361" s="2">
        <f t="shared" si="41"/>
        <v>3.5599999999999681</v>
      </c>
      <c r="L361" s="82">
        <f t="shared" si="38"/>
        <v>287.82515941124996</v>
      </c>
      <c r="M361" s="66">
        <f t="shared" si="36"/>
        <v>0.26033291804391778</v>
      </c>
      <c r="N361" s="66">
        <f t="shared" si="39"/>
        <v>204.11629022592572</v>
      </c>
      <c r="O361" s="66">
        <f t="shared" si="37"/>
        <v>9.3501854275931703E-2</v>
      </c>
      <c r="Q361" s="66">
        <v>0.40433196666666665</v>
      </c>
      <c r="R361" s="66">
        <v>0.77518519999999991</v>
      </c>
      <c r="S361" s="66">
        <v>0.25077366666666667</v>
      </c>
      <c r="T361" s="66">
        <v>0.69988340000000004</v>
      </c>
      <c r="U361" s="66">
        <v>0.26856600000000003</v>
      </c>
      <c r="V361" s="66">
        <v>0.65668000000000004</v>
      </c>
      <c r="W361" s="66">
        <v>0.78455057666666672</v>
      </c>
      <c r="X361" s="66">
        <v>0.95550466000000012</v>
      </c>
      <c r="Y361" s="66">
        <f t="shared" si="42"/>
        <v>0.59943443375000005</v>
      </c>
      <c r="AA361" s="66">
        <v>0.45674135000000005</v>
      </c>
      <c r="AB361" s="66">
        <v>0.47389024999999996</v>
      </c>
      <c r="AC361" s="66">
        <v>0.52015853333333328</v>
      </c>
      <c r="AD361" s="66">
        <v>0.45021589999999995</v>
      </c>
      <c r="AE361" s="66">
        <v>0.52434559999999997</v>
      </c>
      <c r="AF361" s="66">
        <v>0.32410199999999995</v>
      </c>
      <c r="AG361" s="66">
        <v>0.65723049999999994</v>
      </c>
      <c r="AH361" s="66">
        <v>0.38407600000000003</v>
      </c>
      <c r="AI361" s="66">
        <v>0.45600296666666668</v>
      </c>
      <c r="AJ361" s="66">
        <f t="shared" si="40"/>
        <v>0.47186256666666665</v>
      </c>
      <c r="AK361" s="66"/>
      <c r="AM361" s="2">
        <v>8.5630000000000006</v>
      </c>
      <c r="AN361" s="2">
        <v>0.59943443375000005</v>
      </c>
      <c r="AO361" s="2">
        <v>0.47186256666666665</v>
      </c>
      <c r="AP361" s="2">
        <v>3.5599999999999681</v>
      </c>
      <c r="AQ361" s="2">
        <v>3.5599999999999681</v>
      </c>
      <c r="AR361" s="2">
        <v>1.2703581002081328</v>
      </c>
    </row>
    <row r="362" spans="11:44" x14ac:dyDescent="0.25">
      <c r="K362" s="2">
        <f t="shared" si="41"/>
        <v>3.5699999999999679</v>
      </c>
      <c r="L362" s="82">
        <f t="shared" si="38"/>
        <v>288.44762388666663</v>
      </c>
      <c r="M362" s="66">
        <f t="shared" si="36"/>
        <v>0.30287830531873267</v>
      </c>
      <c r="N362" s="66">
        <f t="shared" si="39"/>
        <v>204.59403468148128</v>
      </c>
      <c r="O362" s="66">
        <f t="shared" si="37"/>
        <v>9.5390980043690787E-2</v>
      </c>
      <c r="Q362" s="66">
        <v>0.42926263333333337</v>
      </c>
      <c r="R362" s="66">
        <v>0.90560520000000011</v>
      </c>
      <c r="S362" s="66">
        <v>0.18234366666666668</v>
      </c>
      <c r="T362" s="66">
        <v>0.78491840000000002</v>
      </c>
      <c r="U362" s="66">
        <v>0.26679000000000008</v>
      </c>
      <c r="V362" s="66">
        <v>0.58183700000000005</v>
      </c>
      <c r="W362" s="66">
        <v>0.86038124333333332</v>
      </c>
      <c r="X362" s="66">
        <v>0.96857766000000012</v>
      </c>
      <c r="Y362" s="66">
        <f t="shared" si="42"/>
        <v>0.62246447541666672</v>
      </c>
      <c r="AA362" s="66">
        <v>0.44488385000000008</v>
      </c>
      <c r="AB362" s="66">
        <v>0.46647575000000002</v>
      </c>
      <c r="AC362" s="66">
        <v>0.52501220000000004</v>
      </c>
      <c r="AD362" s="66">
        <v>0.4729429</v>
      </c>
      <c r="AE362" s="66">
        <v>0.49838760000000004</v>
      </c>
      <c r="AF362" s="66">
        <v>0.318633</v>
      </c>
      <c r="AG362" s="66">
        <v>0.65224349999999998</v>
      </c>
      <c r="AH362" s="66">
        <v>0.38135100000000005</v>
      </c>
      <c r="AI362" s="66">
        <v>0.53977030000000004</v>
      </c>
      <c r="AJ362" s="66">
        <f t="shared" si="40"/>
        <v>0.47774445555555567</v>
      </c>
      <c r="AK362" s="66"/>
      <c r="AM362" s="2">
        <v>8.5729000000000006</v>
      </c>
      <c r="AN362" s="2">
        <v>0.62246447541666672</v>
      </c>
      <c r="AO362" s="2">
        <v>0.47774445555555567</v>
      </c>
      <c r="AP362" s="2">
        <v>3.5699999999999679</v>
      </c>
      <c r="AQ362" s="2">
        <v>3.5699999999999679</v>
      </c>
      <c r="AR362" s="2">
        <v>1.3029234943037071</v>
      </c>
    </row>
    <row r="363" spans="11:44" x14ac:dyDescent="0.25">
      <c r="K363" s="2">
        <f t="shared" si="41"/>
        <v>3.5799999999999677</v>
      </c>
      <c r="L363" s="82">
        <f t="shared" si="38"/>
        <v>289.11247509124996</v>
      </c>
      <c r="M363" s="66">
        <f t="shared" si="36"/>
        <v>0.27612981955985039</v>
      </c>
      <c r="N363" s="66">
        <f t="shared" si="39"/>
        <v>205.03106078518499</v>
      </c>
      <c r="O363" s="66">
        <f t="shared" si="37"/>
        <v>7.8133573636819748E-2</v>
      </c>
      <c r="Q363" s="66">
        <v>0.46170629999999996</v>
      </c>
      <c r="R363" s="66">
        <v>0.81277370000000004</v>
      </c>
      <c r="S363" s="66">
        <v>0.35922266666666663</v>
      </c>
      <c r="T363" s="66">
        <v>0.66711439999999989</v>
      </c>
      <c r="U363" s="66">
        <v>0.28164700000000004</v>
      </c>
      <c r="V363" s="66">
        <v>0.80814600000000003</v>
      </c>
      <c r="W363" s="66">
        <v>0.8402195766666668</v>
      </c>
      <c r="X363" s="66">
        <v>1.0879799933333334</v>
      </c>
      <c r="Y363" s="66">
        <f t="shared" si="42"/>
        <v>0.66485120458333336</v>
      </c>
      <c r="AA363" s="66">
        <v>0.37883534999999996</v>
      </c>
      <c r="AB363" s="66">
        <v>0.41840474999999999</v>
      </c>
      <c r="AC363" s="66">
        <v>0.4323282</v>
      </c>
      <c r="AD363" s="66">
        <v>0.48855889999999996</v>
      </c>
      <c r="AE363" s="66">
        <v>0.53939959999999998</v>
      </c>
      <c r="AF363" s="66">
        <v>0.31187300000000001</v>
      </c>
      <c r="AG363" s="66">
        <v>0.49141249999999992</v>
      </c>
      <c r="AH363" s="66">
        <v>0.35458599999999996</v>
      </c>
      <c r="AI363" s="66">
        <v>0.5178366333333333</v>
      </c>
      <c r="AJ363" s="66">
        <f t="shared" si="40"/>
        <v>0.43702610370370365</v>
      </c>
      <c r="AK363" s="66"/>
      <c r="AM363" s="2">
        <v>8.5829000000000004</v>
      </c>
      <c r="AN363" s="2">
        <v>0.66485120458333336</v>
      </c>
      <c r="AO363" s="2">
        <v>0.43702610370370365</v>
      </c>
      <c r="AP363" s="2">
        <v>3.5799999999999677</v>
      </c>
      <c r="AQ363" s="2">
        <v>3.5799999999999677</v>
      </c>
      <c r="AR363" s="2">
        <v>1.5213077638815169</v>
      </c>
    </row>
    <row r="364" spans="11:44" x14ac:dyDescent="0.25">
      <c r="K364" s="2">
        <f t="shared" si="41"/>
        <v>3.5899999999999674</v>
      </c>
      <c r="L364" s="82">
        <f t="shared" si="38"/>
        <v>289.73219594166665</v>
      </c>
      <c r="M364" s="66">
        <f t="shared" si="36"/>
        <v>0.26609925641711363</v>
      </c>
      <c r="N364" s="66">
        <f t="shared" si="39"/>
        <v>205.56733993333313</v>
      </c>
      <c r="O364" s="66">
        <f t="shared" si="37"/>
        <v>0.17764323314607444</v>
      </c>
      <c r="Q364" s="66">
        <v>0.41330930000000005</v>
      </c>
      <c r="R364" s="66">
        <v>0.94461719999999993</v>
      </c>
      <c r="S364" s="66">
        <v>0.27606199999999997</v>
      </c>
      <c r="T364" s="66">
        <v>0.62514639999999999</v>
      </c>
      <c r="U364" s="66">
        <v>0.27565299999999998</v>
      </c>
      <c r="V364" s="66">
        <v>0.75142700000000007</v>
      </c>
      <c r="W364" s="66">
        <v>0.84758024333333337</v>
      </c>
      <c r="X364" s="66">
        <v>0.82397166000000011</v>
      </c>
      <c r="Y364" s="66">
        <f t="shared" si="42"/>
        <v>0.61972085041666669</v>
      </c>
      <c r="AA364" s="66">
        <v>0.35600685000000004</v>
      </c>
      <c r="AB364" s="66">
        <v>0.90261775</v>
      </c>
      <c r="AC364" s="66">
        <v>0.47764520000000005</v>
      </c>
      <c r="AD364" s="66">
        <v>0.4664819</v>
      </c>
      <c r="AE364" s="66">
        <v>0.53287759999999995</v>
      </c>
      <c r="AF364" s="66">
        <v>0.32131100000000001</v>
      </c>
      <c r="AG364" s="66">
        <v>0.71211749999999996</v>
      </c>
      <c r="AH364" s="66">
        <v>0.53845390000000004</v>
      </c>
      <c r="AI364" s="66">
        <v>0.51900063333333335</v>
      </c>
      <c r="AJ364" s="66">
        <f t="shared" si="40"/>
        <v>0.53627914814814825</v>
      </c>
      <c r="AK364" s="66"/>
      <c r="AM364" s="2">
        <v>8.5931999999999995</v>
      </c>
      <c r="AN364" s="2">
        <v>0.61972085041666669</v>
      </c>
      <c r="AO364" s="2">
        <v>0.53627914814814825</v>
      </c>
      <c r="AP364" s="2">
        <v>3.5899999999999674</v>
      </c>
      <c r="AQ364" s="2">
        <v>3.5899999999999674</v>
      </c>
      <c r="AR364" s="2">
        <v>1.1555937846113449</v>
      </c>
    </row>
    <row r="365" spans="11:44" x14ac:dyDescent="0.25">
      <c r="K365" s="2">
        <f t="shared" si="41"/>
        <v>3.5999999999999672</v>
      </c>
      <c r="L365" s="82">
        <f t="shared" si="38"/>
        <v>290.35267762541662</v>
      </c>
      <c r="M365" s="66">
        <f t="shared" si="36"/>
        <v>0.25962385128660009</v>
      </c>
      <c r="N365" s="66">
        <f t="shared" si="39"/>
        <v>206.02801861111089</v>
      </c>
      <c r="O365" s="66">
        <f t="shared" si="37"/>
        <v>0.11671378019846418</v>
      </c>
      <c r="Q365" s="66">
        <v>0.45927996666666665</v>
      </c>
      <c r="R365" s="66">
        <v>0.87170519999999996</v>
      </c>
      <c r="S365" s="66">
        <v>0.32301300000000005</v>
      </c>
      <c r="T365" s="66">
        <v>0.63657439999999998</v>
      </c>
      <c r="U365" s="66">
        <v>0.28005600000000003</v>
      </c>
      <c r="V365" s="66">
        <v>0.59433000000000002</v>
      </c>
      <c r="W365" s="66">
        <v>0.79511957666666666</v>
      </c>
      <c r="X365" s="66">
        <v>1.0037753266666667</v>
      </c>
      <c r="Y365" s="66">
        <f t="shared" si="42"/>
        <v>0.62048168375000001</v>
      </c>
      <c r="AA365" s="66">
        <v>0.43075134999999998</v>
      </c>
      <c r="AB365" s="66">
        <v>0.66894624999999996</v>
      </c>
      <c r="AC365" s="66">
        <v>0.44071253333333327</v>
      </c>
      <c r="AD365" s="66">
        <v>0.40960590000000002</v>
      </c>
      <c r="AE365" s="66">
        <v>0.52559860000000003</v>
      </c>
      <c r="AF365" s="66">
        <v>0.29962199999999994</v>
      </c>
      <c r="AG365" s="66">
        <v>0.41663549999999994</v>
      </c>
      <c r="AH365" s="66">
        <v>0.35656800000000005</v>
      </c>
      <c r="AI365" s="66">
        <v>0.59766796666666666</v>
      </c>
      <c r="AJ365" s="66">
        <f t="shared" si="40"/>
        <v>0.46067867777777771</v>
      </c>
      <c r="AK365" s="66"/>
      <c r="AM365" s="2">
        <v>8.6030999999999995</v>
      </c>
      <c r="AN365" s="2">
        <v>0.62048168375000001</v>
      </c>
      <c r="AO365" s="2">
        <v>0.46067867777777771</v>
      </c>
      <c r="AP365" s="2">
        <v>3.5999999999999672</v>
      </c>
      <c r="AQ365" s="2">
        <v>3.5999999999999672</v>
      </c>
      <c r="AR365" s="2">
        <v>1.3468860480868796</v>
      </c>
    </row>
    <row r="366" spans="11:44" x14ac:dyDescent="0.25">
      <c r="K366" s="2">
        <f t="shared" si="41"/>
        <v>3.609999999999967</v>
      </c>
      <c r="L366" s="82">
        <f t="shared" si="38"/>
        <v>291.02212095499993</v>
      </c>
      <c r="M366" s="66">
        <f t="shared" si="36"/>
        <v>0.28288530605137802</v>
      </c>
      <c r="N366" s="66">
        <f t="shared" si="39"/>
        <v>206.49671358888867</v>
      </c>
      <c r="O366" s="66">
        <f t="shared" si="37"/>
        <v>0.11890233317712313</v>
      </c>
      <c r="Q366" s="66">
        <v>0.47582396666666665</v>
      </c>
      <c r="R366" s="66">
        <v>1.1022506999999999</v>
      </c>
      <c r="S366" s="66">
        <v>0.32722466666666666</v>
      </c>
      <c r="T366" s="66">
        <v>0.66306639999999994</v>
      </c>
      <c r="U366" s="66">
        <v>0.30536099999999999</v>
      </c>
      <c r="V366" s="66">
        <v>0.74254600000000004</v>
      </c>
      <c r="W366" s="66">
        <v>0.87826257666666674</v>
      </c>
      <c r="X366" s="66">
        <v>0.86101132666666658</v>
      </c>
      <c r="Y366" s="66">
        <f t="shared" si="42"/>
        <v>0.6694433295833333</v>
      </c>
      <c r="AA366" s="66">
        <v>0.35176784999999994</v>
      </c>
      <c r="AB366" s="66">
        <v>0.73334874999999999</v>
      </c>
      <c r="AC366" s="66">
        <v>0.48200053333333331</v>
      </c>
      <c r="AD366" s="66">
        <v>0.44809689999999996</v>
      </c>
      <c r="AE366" s="66">
        <v>0.49505559999999998</v>
      </c>
      <c r="AF366" s="66">
        <v>0.30900800000000006</v>
      </c>
      <c r="AG366" s="66">
        <v>0.44910649999999991</v>
      </c>
      <c r="AH366" s="66">
        <v>0.44229470000000004</v>
      </c>
      <c r="AI366" s="66">
        <v>0.50757596666666671</v>
      </c>
      <c r="AJ366" s="66">
        <f t="shared" si="40"/>
        <v>0.4686949777777778</v>
      </c>
      <c r="AK366" s="66"/>
      <c r="AM366" s="2">
        <v>8.6128999999999998</v>
      </c>
      <c r="AN366" s="2">
        <v>0.6694433295833333</v>
      </c>
      <c r="AO366" s="2">
        <v>0.4686949777777778</v>
      </c>
      <c r="AP366" s="2">
        <v>3.609999999999967</v>
      </c>
      <c r="AQ366" s="2">
        <v>3.609999999999967</v>
      </c>
      <c r="AR366" s="2">
        <v>1.4283134262657626</v>
      </c>
    </row>
    <row r="367" spans="11:44" x14ac:dyDescent="0.25">
      <c r="K367" s="2">
        <f t="shared" si="41"/>
        <v>3.6199999999999668</v>
      </c>
      <c r="L367" s="82">
        <f t="shared" si="38"/>
        <v>291.62202353458326</v>
      </c>
      <c r="M367" s="66">
        <f t="shared" si="36"/>
        <v>0.27915137675223628</v>
      </c>
      <c r="N367" s="66">
        <f t="shared" si="39"/>
        <v>206.95063698888868</v>
      </c>
      <c r="O367" s="66">
        <f t="shared" si="37"/>
        <v>6.934186772172278E-2</v>
      </c>
      <c r="Q367" s="66">
        <v>0.48487630000000004</v>
      </c>
      <c r="R367" s="66">
        <v>0.88713569999999997</v>
      </c>
      <c r="S367" s="66">
        <v>0.22801233333333337</v>
      </c>
      <c r="T367" s="66">
        <v>0.65459440000000002</v>
      </c>
      <c r="U367" s="66">
        <v>0.24787899999999996</v>
      </c>
      <c r="V367" s="66">
        <v>0.50458400000000003</v>
      </c>
      <c r="W367" s="66">
        <v>0.89332057666666664</v>
      </c>
      <c r="X367" s="66">
        <v>0.89881832666666661</v>
      </c>
      <c r="Y367" s="66">
        <f t="shared" si="42"/>
        <v>0.59990257958333337</v>
      </c>
      <c r="AA367" s="66">
        <v>0.40380484999999999</v>
      </c>
      <c r="AB367" s="66">
        <v>0.49860824999999998</v>
      </c>
      <c r="AC367" s="66">
        <v>0.47806419999999999</v>
      </c>
      <c r="AD367" s="66">
        <v>0.5266538999999999</v>
      </c>
      <c r="AE367" s="66">
        <v>0.50191660000000005</v>
      </c>
      <c r="AF367" s="66">
        <v>0.29520900000000005</v>
      </c>
      <c r="AG367" s="66">
        <v>0.4441235</v>
      </c>
      <c r="AH367" s="66">
        <v>0.46243699999999999</v>
      </c>
      <c r="AI367" s="66">
        <v>0.47449330000000001</v>
      </c>
      <c r="AJ367" s="66">
        <f t="shared" si="40"/>
        <v>0.45392339999999998</v>
      </c>
      <c r="AK367" s="66"/>
      <c r="AM367" s="2">
        <v>8.6229999999999993</v>
      </c>
      <c r="AN367" s="2">
        <v>0.59990257958333337</v>
      </c>
      <c r="AO367" s="2">
        <v>0.45392339999999998</v>
      </c>
      <c r="AP367" s="2">
        <v>3.6199999999999668</v>
      </c>
      <c r="AQ367" s="2">
        <v>3.6199999999999668</v>
      </c>
      <c r="AR367" s="2">
        <v>1.321594303319312</v>
      </c>
    </row>
    <row r="368" spans="11:44" x14ac:dyDescent="0.25">
      <c r="K368" s="2">
        <f t="shared" si="41"/>
        <v>3.6299999999999666</v>
      </c>
      <c r="L368" s="82">
        <f t="shared" si="38"/>
        <v>292.28958392666658</v>
      </c>
      <c r="M368" s="66">
        <f t="shared" si="36"/>
        <v>0.25483223220906892</v>
      </c>
      <c r="N368" s="66">
        <f t="shared" si="39"/>
        <v>207.38657746296275</v>
      </c>
      <c r="O368" s="66">
        <f t="shared" si="37"/>
        <v>0.12005441188116932</v>
      </c>
      <c r="Q368" s="66">
        <v>0.54693629999999993</v>
      </c>
      <c r="R368" s="66">
        <v>1.0218101999999998</v>
      </c>
      <c r="S368" s="66">
        <v>0.3303693333333334</v>
      </c>
      <c r="T368" s="66">
        <v>0.71741140000000003</v>
      </c>
      <c r="U368" s="66">
        <v>0.31601400000000007</v>
      </c>
      <c r="V368" s="66">
        <v>0.75191500000000011</v>
      </c>
      <c r="W368" s="66">
        <v>0.73812657666666659</v>
      </c>
      <c r="X368" s="66">
        <v>0.91790032666666665</v>
      </c>
      <c r="Y368" s="66">
        <f t="shared" si="42"/>
        <v>0.66756039208333329</v>
      </c>
      <c r="AA368" s="66">
        <v>0.35898285000000002</v>
      </c>
      <c r="AB368" s="66">
        <v>0.55977025000000002</v>
      </c>
      <c r="AC368" s="66">
        <v>0.46737653333333329</v>
      </c>
      <c r="AD368" s="66">
        <v>0.44898489999999996</v>
      </c>
      <c r="AE368" s="66">
        <v>0.49680459999999999</v>
      </c>
      <c r="AF368" s="66">
        <v>0.30330500000000005</v>
      </c>
      <c r="AG368" s="66">
        <v>0.63400749999999995</v>
      </c>
      <c r="AH368" s="66">
        <v>0.26124799999999998</v>
      </c>
      <c r="AI368" s="66">
        <v>0.39298463333333333</v>
      </c>
      <c r="AJ368" s="66">
        <f t="shared" si="40"/>
        <v>0.43594047407407405</v>
      </c>
      <c r="AK368" s="66"/>
      <c r="AM368" s="2">
        <v>8.6331000000000007</v>
      </c>
      <c r="AN368" s="2">
        <v>0.66756039208333329</v>
      </c>
      <c r="AO368" s="2">
        <v>0.43594047407407405</v>
      </c>
      <c r="AP368" s="2">
        <v>3.6299999999999666</v>
      </c>
      <c r="AQ368" s="2">
        <v>3.6299999999999666</v>
      </c>
      <c r="AR368" s="2">
        <v>1.5313108825263673</v>
      </c>
    </row>
    <row r="369" spans="11:44" x14ac:dyDescent="0.25">
      <c r="K369" s="2">
        <f t="shared" si="41"/>
        <v>3.6399999999999664</v>
      </c>
      <c r="L369" s="82">
        <f t="shared" si="38"/>
        <v>292.9249772979166</v>
      </c>
      <c r="M369" s="66">
        <f t="shared" si="36"/>
        <v>0.28853195488118594</v>
      </c>
      <c r="N369" s="66">
        <f t="shared" si="39"/>
        <v>207.818294622222</v>
      </c>
      <c r="O369" s="66">
        <f t="shared" si="37"/>
        <v>6.5202839283798927E-2</v>
      </c>
      <c r="Q369" s="66">
        <v>0.51517830000000009</v>
      </c>
      <c r="R369" s="66">
        <v>0.87979470000000004</v>
      </c>
      <c r="S369" s="66">
        <v>0.24531500000000001</v>
      </c>
      <c r="T369" s="66">
        <v>0.63376639999999995</v>
      </c>
      <c r="U369" s="66">
        <v>0.26094199999999995</v>
      </c>
      <c r="V369" s="66">
        <v>0.64483699999999999</v>
      </c>
      <c r="W369" s="66">
        <v>0.86204857666666668</v>
      </c>
      <c r="X369" s="66">
        <v>1.0412649933333333</v>
      </c>
      <c r="Y369" s="66">
        <f t="shared" si="42"/>
        <v>0.63539337124999995</v>
      </c>
      <c r="AA369" s="66">
        <v>0.38156934999999997</v>
      </c>
      <c r="AB369" s="66">
        <v>0.40594324999999992</v>
      </c>
      <c r="AC369" s="66">
        <v>0.52631353333333331</v>
      </c>
      <c r="AD369" s="66">
        <v>0.4356389</v>
      </c>
      <c r="AE369" s="66">
        <v>0.47643760000000002</v>
      </c>
      <c r="AF369" s="66">
        <v>0.30619199999999996</v>
      </c>
      <c r="AG369" s="66">
        <v>0.47894949999999992</v>
      </c>
      <c r="AH369" s="66">
        <v>0.40703300000000003</v>
      </c>
      <c r="AI369" s="66">
        <v>0.46737729999999994</v>
      </c>
      <c r="AJ369" s="66">
        <f t="shared" si="40"/>
        <v>0.43171715925925924</v>
      </c>
      <c r="AK369" s="66"/>
      <c r="AM369" s="2">
        <v>8.6428999999999991</v>
      </c>
      <c r="AN369" s="2">
        <v>0.63539337124999995</v>
      </c>
      <c r="AO369" s="2">
        <v>0.43171715925925924</v>
      </c>
      <c r="AP369" s="2">
        <v>3.6399999999999664</v>
      </c>
      <c r="AQ369" s="2">
        <v>3.6399999999999664</v>
      </c>
      <c r="AR369" s="2">
        <v>1.4717815996478079</v>
      </c>
    </row>
    <row r="370" spans="11:44" x14ac:dyDescent="0.25">
      <c r="K370" s="2">
        <f t="shared" si="41"/>
        <v>3.6499999999999662</v>
      </c>
      <c r="L370" s="82">
        <f t="shared" si="38"/>
        <v>293.53055379416662</v>
      </c>
      <c r="M370" s="66">
        <f t="shared" si="36"/>
        <v>0.28544492564382518</v>
      </c>
      <c r="N370" s="66">
        <f t="shared" si="39"/>
        <v>208.24747059629607</v>
      </c>
      <c r="O370" s="66">
        <f t="shared" si="37"/>
        <v>7.2867805009516659E-2</v>
      </c>
      <c r="Q370" s="66">
        <v>0.45288229999999996</v>
      </c>
      <c r="R370" s="66">
        <v>0.93101969999999989</v>
      </c>
      <c r="S370" s="66">
        <v>0.21010700000000002</v>
      </c>
      <c r="T370" s="66">
        <v>0.50581739999999997</v>
      </c>
      <c r="U370" s="66">
        <v>0.25760399999999994</v>
      </c>
      <c r="V370" s="66">
        <v>0.87027600000000005</v>
      </c>
      <c r="W370" s="66">
        <v>0.78289324333333343</v>
      </c>
      <c r="X370" s="66">
        <v>0.83401232666666669</v>
      </c>
      <c r="Y370" s="66">
        <f t="shared" si="42"/>
        <v>0.60557649624999998</v>
      </c>
      <c r="AA370" s="66">
        <v>0.38193034999999997</v>
      </c>
      <c r="AB370" s="66">
        <v>0.47458824999999999</v>
      </c>
      <c r="AC370" s="66">
        <v>0.54662386666666674</v>
      </c>
      <c r="AD370" s="66">
        <v>0.42644090000000001</v>
      </c>
      <c r="AE370" s="66">
        <v>0.5160226</v>
      </c>
      <c r="AF370" s="66">
        <v>0.33402500000000002</v>
      </c>
      <c r="AG370" s="66">
        <v>0.42651849999999991</v>
      </c>
      <c r="AH370" s="66">
        <v>0.34226500000000004</v>
      </c>
      <c r="AI370" s="66">
        <v>0.41416930000000002</v>
      </c>
      <c r="AJ370" s="66">
        <f t="shared" si="40"/>
        <v>0.4291759740740741</v>
      </c>
      <c r="AK370" s="66"/>
      <c r="AM370" s="2">
        <v>8.6532999999999998</v>
      </c>
      <c r="AN370" s="2">
        <v>0.60557649624999998</v>
      </c>
      <c r="AO370" s="2">
        <v>0.4291759740740741</v>
      </c>
      <c r="AP370" s="2">
        <v>3.6499999999999662</v>
      </c>
      <c r="AQ370" s="2">
        <v>3.6499999999999662</v>
      </c>
      <c r="AR370" s="2">
        <v>1.4110214290455128</v>
      </c>
    </row>
    <row r="371" spans="11:44" x14ac:dyDescent="0.25">
      <c r="K371" s="2">
        <f t="shared" si="41"/>
        <v>3.6599999999999659</v>
      </c>
      <c r="L371" s="82">
        <f t="shared" si="38"/>
        <v>294.18692801958326</v>
      </c>
      <c r="M371" s="66">
        <f t="shared" si="36"/>
        <v>0.3535907587970385</v>
      </c>
      <c r="N371" s="66">
        <f t="shared" si="39"/>
        <v>208.71104562592569</v>
      </c>
      <c r="O371" s="66">
        <f t="shared" si="37"/>
        <v>0.12138534093693341</v>
      </c>
      <c r="Q371" s="66">
        <v>0.36571163333333334</v>
      </c>
      <c r="R371" s="66">
        <v>1.0622581999999998</v>
      </c>
      <c r="S371" s="66">
        <v>0.17037933333333335</v>
      </c>
      <c r="T371" s="66">
        <v>0.73670639999999998</v>
      </c>
      <c r="U371" s="66">
        <v>0.24940600000000004</v>
      </c>
      <c r="V371" s="66">
        <v>0.69655100000000003</v>
      </c>
      <c r="W371" s="66">
        <v>0.97794224333333324</v>
      </c>
      <c r="X371" s="66">
        <v>0.99203899333333323</v>
      </c>
      <c r="Y371" s="66">
        <f t="shared" si="42"/>
        <v>0.65637422541666657</v>
      </c>
      <c r="AA371" s="66">
        <v>0.36763235000000005</v>
      </c>
      <c r="AB371" s="66">
        <v>0.69440875000000002</v>
      </c>
      <c r="AC371" s="66">
        <v>0.47667519999999997</v>
      </c>
      <c r="AD371" s="66">
        <v>0.43901889999999993</v>
      </c>
      <c r="AE371" s="66">
        <v>0.53961360000000003</v>
      </c>
      <c r="AF371" s="66">
        <v>0.31754599999999999</v>
      </c>
      <c r="AG371" s="66">
        <v>0.54010849999999999</v>
      </c>
      <c r="AH371" s="66">
        <v>0.31734400000000001</v>
      </c>
      <c r="AI371" s="66">
        <v>0.47982796666666672</v>
      </c>
      <c r="AJ371" s="66">
        <f t="shared" si="40"/>
        <v>0.46357502962962965</v>
      </c>
      <c r="AK371" s="66"/>
      <c r="AM371" s="2">
        <v>8.6629000000000005</v>
      </c>
      <c r="AN371" s="2">
        <v>0.65637422541666657</v>
      </c>
      <c r="AO371" s="2">
        <v>0.46357502962962965</v>
      </c>
      <c r="AP371" s="2">
        <v>3.6599999999999659</v>
      </c>
      <c r="AQ371" s="2">
        <v>3.6599999999999659</v>
      </c>
      <c r="AR371" s="2">
        <v>1.4158964212137841</v>
      </c>
    </row>
    <row r="372" spans="11:44" x14ac:dyDescent="0.25">
      <c r="K372" s="2">
        <f t="shared" si="41"/>
        <v>3.6699999999999657</v>
      </c>
      <c r="L372" s="82">
        <f t="shared" si="38"/>
        <v>294.80804991166661</v>
      </c>
      <c r="M372" s="66">
        <f t="shared" si="36"/>
        <v>0.29562086768215856</v>
      </c>
      <c r="N372" s="66">
        <f t="shared" si="39"/>
        <v>209.16444200740716</v>
      </c>
      <c r="O372" s="66">
        <f t="shared" si="37"/>
        <v>0.12211348452135065</v>
      </c>
      <c r="Q372" s="66">
        <v>0.42244730000000003</v>
      </c>
      <c r="R372" s="66">
        <v>0.99552919999999989</v>
      </c>
      <c r="S372" s="66">
        <v>0.220278</v>
      </c>
      <c r="T372" s="66">
        <v>0.66944139999999996</v>
      </c>
      <c r="U372" s="66">
        <v>0.30851999999999996</v>
      </c>
      <c r="V372" s="66">
        <v>0.56878399999999996</v>
      </c>
      <c r="W372" s="66">
        <v>0.78738557666666664</v>
      </c>
      <c r="X372" s="66">
        <v>0.99658966000000015</v>
      </c>
      <c r="Y372" s="66">
        <f t="shared" si="42"/>
        <v>0.62112189208333324</v>
      </c>
      <c r="AA372" s="66">
        <v>0.39528284999999996</v>
      </c>
      <c r="AB372" s="66">
        <v>0.64855075000000006</v>
      </c>
      <c r="AC372" s="66">
        <v>0.49296053333333334</v>
      </c>
      <c r="AD372" s="66">
        <v>0.51052889999999995</v>
      </c>
      <c r="AE372" s="66">
        <v>0.49431760000000008</v>
      </c>
      <c r="AF372" s="66">
        <v>0.32125699999999996</v>
      </c>
      <c r="AG372" s="66">
        <v>0.55878349999999999</v>
      </c>
      <c r="AH372" s="66">
        <v>0.25188299999999997</v>
      </c>
      <c r="AI372" s="66">
        <v>0.40700330000000001</v>
      </c>
      <c r="AJ372" s="66">
        <f t="shared" si="40"/>
        <v>0.45339638148148154</v>
      </c>
      <c r="AK372" s="66"/>
      <c r="AM372" s="2">
        <v>8.6729000000000003</v>
      </c>
      <c r="AN372" s="2">
        <v>0.62112189208333324</v>
      </c>
      <c r="AO372" s="2">
        <v>0.45339638148148154</v>
      </c>
      <c r="AP372" s="2">
        <v>3.6699999999999657</v>
      </c>
      <c r="AQ372" s="2">
        <v>3.6699999999999657</v>
      </c>
      <c r="AR372" s="2">
        <v>1.3699312951148956</v>
      </c>
    </row>
    <row r="373" spans="11:44" x14ac:dyDescent="0.25">
      <c r="K373" s="2">
        <f t="shared" si="41"/>
        <v>3.6799999999999655</v>
      </c>
      <c r="L373" s="82">
        <f t="shared" si="38"/>
        <v>295.46686515791663</v>
      </c>
      <c r="M373" s="66">
        <f t="shared" si="36"/>
        <v>0.27284830127166015</v>
      </c>
      <c r="N373" s="66">
        <f t="shared" si="39"/>
        <v>209.60910199999975</v>
      </c>
      <c r="O373" s="66">
        <f t="shared" si="37"/>
        <v>0.10350137075534943</v>
      </c>
      <c r="Q373" s="66">
        <v>0.49712363333333331</v>
      </c>
      <c r="R373" s="66">
        <v>1.0095847</v>
      </c>
      <c r="S373" s="66">
        <v>0.31547366666666665</v>
      </c>
      <c r="T373" s="66">
        <v>0.70369939999999997</v>
      </c>
      <c r="U373" s="66">
        <v>0.29015199999999997</v>
      </c>
      <c r="V373" s="66">
        <v>0.69211500000000004</v>
      </c>
      <c r="W373" s="66">
        <v>0.79140290999999996</v>
      </c>
      <c r="X373" s="66">
        <v>0.97097065999999987</v>
      </c>
      <c r="Y373" s="66">
        <f t="shared" si="42"/>
        <v>0.65881524624999999</v>
      </c>
      <c r="AA373" s="66">
        <v>0.40469584999999997</v>
      </c>
      <c r="AB373" s="66">
        <v>0.58387524999999996</v>
      </c>
      <c r="AC373" s="66">
        <v>0.4920278666666667</v>
      </c>
      <c r="AD373" s="66">
        <v>0.4723289</v>
      </c>
      <c r="AE373" s="66">
        <v>0.50549359999999999</v>
      </c>
      <c r="AF373" s="66">
        <v>0.32485800000000004</v>
      </c>
      <c r="AG373" s="66">
        <v>0.5319045</v>
      </c>
      <c r="AH373" s="66">
        <v>0.25525300000000001</v>
      </c>
      <c r="AI373" s="66">
        <v>0.43150296666666665</v>
      </c>
      <c r="AJ373" s="66">
        <f t="shared" si="40"/>
        <v>0.44465999259259259</v>
      </c>
      <c r="AK373" s="66"/>
      <c r="AM373" s="2">
        <v>8.6830999999999996</v>
      </c>
      <c r="AN373" s="2">
        <v>0.65881524624999999</v>
      </c>
      <c r="AO373" s="2">
        <v>0.44465999259259259</v>
      </c>
      <c r="AP373" s="2">
        <v>3.6799999999999655</v>
      </c>
      <c r="AQ373" s="2">
        <v>3.6799999999999655</v>
      </c>
      <c r="AR373" s="2">
        <v>1.4816157451197127</v>
      </c>
    </row>
    <row r="374" spans="11:44" x14ac:dyDescent="0.25">
      <c r="K374" s="2">
        <f t="shared" si="41"/>
        <v>3.6899999999999653</v>
      </c>
      <c r="L374" s="82">
        <f t="shared" si="38"/>
        <v>296.12584309166664</v>
      </c>
      <c r="M374" s="66">
        <f t="shared" si="36"/>
        <v>0.27583415566889236</v>
      </c>
      <c r="N374" s="66">
        <f t="shared" si="39"/>
        <v>210.06472947407383</v>
      </c>
      <c r="O374" s="66">
        <f t="shared" si="37"/>
        <v>0.12863600424732147</v>
      </c>
      <c r="Q374" s="66">
        <v>0.43461696666666672</v>
      </c>
      <c r="R374" s="66">
        <v>1.0126092</v>
      </c>
      <c r="S374" s="66">
        <v>0.36561100000000002</v>
      </c>
      <c r="T374" s="66">
        <v>0.73568639999999996</v>
      </c>
      <c r="U374" s="66">
        <v>0.29198800000000003</v>
      </c>
      <c r="V374" s="66">
        <v>0.70213999999999999</v>
      </c>
      <c r="W374" s="66">
        <v>0.71599891000000004</v>
      </c>
      <c r="X374" s="66">
        <v>1.0131729933333333</v>
      </c>
      <c r="Y374" s="66">
        <f t="shared" si="42"/>
        <v>0.65897793374999991</v>
      </c>
      <c r="AA374" s="66">
        <v>0.40280834999999998</v>
      </c>
      <c r="AB374" s="66">
        <v>0.41443574999999994</v>
      </c>
      <c r="AC374" s="66">
        <v>0.4788145333333334</v>
      </c>
      <c r="AD374" s="66">
        <v>0.44616589999999995</v>
      </c>
      <c r="AE374" s="66">
        <v>0.52298860000000003</v>
      </c>
      <c r="AF374" s="66">
        <v>0.29346800000000001</v>
      </c>
      <c r="AG374" s="66">
        <v>0.7494464999999999</v>
      </c>
      <c r="AH374" s="66">
        <v>0.35719499999999998</v>
      </c>
      <c r="AI374" s="66">
        <v>0.43532463333333332</v>
      </c>
      <c r="AJ374" s="66">
        <f t="shared" si="40"/>
        <v>0.455627474074074</v>
      </c>
      <c r="AK374" s="66"/>
      <c r="AM374" s="2">
        <v>8.6929999999999996</v>
      </c>
      <c r="AN374" s="2">
        <v>0.65897793374999991</v>
      </c>
      <c r="AO374" s="2">
        <v>0.455627474074074</v>
      </c>
      <c r="AP374" s="2">
        <v>3.6899999999999653</v>
      </c>
      <c r="AQ374" s="2">
        <v>3.6899999999999653</v>
      </c>
      <c r="AR374" s="2">
        <v>1.446308599122945</v>
      </c>
    </row>
    <row r="375" spans="11:44" x14ac:dyDescent="0.25">
      <c r="K375" s="2">
        <f t="shared" si="41"/>
        <v>3.6999999999999651</v>
      </c>
      <c r="L375" s="82">
        <f t="shared" si="38"/>
        <v>296.75077006708329</v>
      </c>
      <c r="M375" s="66">
        <f t="shared" si="36"/>
        <v>0.28813953058460617</v>
      </c>
      <c r="N375" s="66">
        <f t="shared" si="39"/>
        <v>210.52691729999975</v>
      </c>
      <c r="O375" s="66">
        <f t="shared" si="37"/>
        <v>0.10096236277654026</v>
      </c>
      <c r="Q375" s="66">
        <v>0.3939749666666667</v>
      </c>
      <c r="R375" s="66">
        <v>1.0313992000000001</v>
      </c>
      <c r="S375" s="66">
        <v>0.25682533333333329</v>
      </c>
      <c r="T375" s="66">
        <v>0.67208940000000006</v>
      </c>
      <c r="U375" s="66">
        <v>0.28365699999999999</v>
      </c>
      <c r="V375" s="66">
        <v>0.65285300000000002</v>
      </c>
      <c r="W375" s="66">
        <v>0.81957857666666656</v>
      </c>
      <c r="X375" s="66">
        <v>0.8890383266666666</v>
      </c>
      <c r="Y375" s="66">
        <f t="shared" si="42"/>
        <v>0.62492697541666664</v>
      </c>
      <c r="AA375" s="66">
        <v>0.37378634999999999</v>
      </c>
      <c r="AB375" s="66">
        <v>0.65407225000000013</v>
      </c>
      <c r="AC375" s="66">
        <v>0.53785420000000006</v>
      </c>
      <c r="AD375" s="66">
        <v>0.42160990000000004</v>
      </c>
      <c r="AE375" s="66">
        <v>0.50308259999999994</v>
      </c>
      <c r="AF375" s="66">
        <v>0.30666900000000002</v>
      </c>
      <c r="AG375" s="66">
        <v>0.40734049999999999</v>
      </c>
      <c r="AH375" s="66">
        <v>0.46772199999999992</v>
      </c>
      <c r="AI375" s="66">
        <v>0.48755363333333335</v>
      </c>
      <c r="AJ375" s="66">
        <f t="shared" si="40"/>
        <v>0.46218782592592589</v>
      </c>
      <c r="AK375" s="66"/>
      <c r="AM375" s="2">
        <v>8.7032000000000007</v>
      </c>
      <c r="AN375" s="2">
        <v>0.62492697541666664</v>
      </c>
      <c r="AO375" s="2">
        <v>0.46218782592592589</v>
      </c>
      <c r="AP375" s="2">
        <v>3.6999999999999651</v>
      </c>
      <c r="AQ375" s="2">
        <v>3.6999999999999651</v>
      </c>
      <c r="AR375" s="2">
        <v>1.3521060927226212</v>
      </c>
    </row>
    <row r="376" spans="11:44" x14ac:dyDescent="0.25">
      <c r="K376" s="2">
        <f t="shared" si="41"/>
        <v>3.7099999999999649</v>
      </c>
      <c r="L376" s="82">
        <f t="shared" si="38"/>
        <v>297.41321725083327</v>
      </c>
      <c r="M376" s="66">
        <f t="shared" si="36"/>
        <v>0.27054545476888442</v>
      </c>
      <c r="N376" s="66">
        <f t="shared" si="39"/>
        <v>211.00051967037012</v>
      </c>
      <c r="O376" s="66">
        <f t="shared" si="37"/>
        <v>0.11785315841136922</v>
      </c>
      <c r="Q376" s="66">
        <v>0.60192430000000008</v>
      </c>
      <c r="R376" s="66">
        <v>0.87702120000000006</v>
      </c>
      <c r="S376" s="66">
        <v>0.27538433333333334</v>
      </c>
      <c r="T376" s="66">
        <v>0.69391740000000002</v>
      </c>
      <c r="U376" s="66">
        <v>0.29881000000000002</v>
      </c>
      <c r="V376" s="66">
        <v>0.67099299999999995</v>
      </c>
      <c r="W376" s="66">
        <v>0.82980024333333324</v>
      </c>
      <c r="X376" s="66">
        <v>1.0517269933333335</v>
      </c>
      <c r="Y376" s="66">
        <f t="shared" si="42"/>
        <v>0.66244718375</v>
      </c>
      <c r="AA376" s="66">
        <v>0.39450684999999996</v>
      </c>
      <c r="AB376" s="66">
        <v>0.58824224999999997</v>
      </c>
      <c r="AC376" s="66">
        <v>0.50055886666666671</v>
      </c>
      <c r="AD376" s="66">
        <v>0.53629889999999991</v>
      </c>
      <c r="AE376" s="66">
        <v>0.48951059999999996</v>
      </c>
      <c r="AF376" s="66">
        <v>0.3125</v>
      </c>
      <c r="AG376" s="66">
        <v>0.66786849999999998</v>
      </c>
      <c r="AH376" s="66">
        <v>0.32350840000000003</v>
      </c>
      <c r="AI376" s="66">
        <v>0.44942696666666659</v>
      </c>
      <c r="AJ376" s="66">
        <f t="shared" si="40"/>
        <v>0.47360237037037034</v>
      </c>
      <c r="AK376" s="66"/>
      <c r="AM376" s="2">
        <v>8.7129999999999992</v>
      </c>
      <c r="AN376" s="2">
        <v>0.66244718375</v>
      </c>
      <c r="AO376" s="2">
        <v>0.47360237037037034</v>
      </c>
      <c r="AP376" s="2">
        <v>3.7099999999999649</v>
      </c>
      <c r="AQ376" s="2">
        <v>3.7099999999999649</v>
      </c>
      <c r="AR376" s="2">
        <v>1.3987412757920694</v>
      </c>
    </row>
    <row r="377" spans="11:44" x14ac:dyDescent="0.25">
      <c r="K377" s="2">
        <f t="shared" si="41"/>
        <v>3.7199999999999647</v>
      </c>
      <c r="L377" s="82">
        <f t="shared" si="38"/>
        <v>298.07350789291661</v>
      </c>
      <c r="M377" s="66">
        <f t="shared" si="36"/>
        <v>0.3389184876464606</v>
      </c>
      <c r="N377" s="66">
        <f t="shared" si="39"/>
        <v>211.47455051481458</v>
      </c>
      <c r="O377" s="66">
        <f t="shared" si="37"/>
        <v>0.12083802358689123</v>
      </c>
      <c r="Q377" s="66">
        <v>0.39490196666666671</v>
      </c>
      <c r="R377" s="66">
        <v>1.1598642000000001</v>
      </c>
      <c r="S377" s="66">
        <v>0.27267233333333341</v>
      </c>
      <c r="T377" s="66">
        <v>0.62628240000000002</v>
      </c>
      <c r="U377" s="66">
        <v>0.25099300000000002</v>
      </c>
      <c r="V377" s="66">
        <v>0.72709999999999997</v>
      </c>
      <c r="W377" s="66">
        <v>0.82463290999999994</v>
      </c>
      <c r="X377" s="66">
        <v>1.0258783266666667</v>
      </c>
      <c r="Y377" s="66">
        <f t="shared" si="42"/>
        <v>0.66029064208333343</v>
      </c>
      <c r="AA377" s="66">
        <v>0.40643134999999991</v>
      </c>
      <c r="AB377" s="66">
        <v>0.55073225000000003</v>
      </c>
      <c r="AC377" s="66">
        <v>0.50755586666666663</v>
      </c>
      <c r="AD377" s="66">
        <v>0.45801189999999992</v>
      </c>
      <c r="AE377" s="66">
        <v>0.52265759999999994</v>
      </c>
      <c r="AF377" s="66">
        <v>0.31005500000000003</v>
      </c>
      <c r="AG377" s="66">
        <v>0.71387749999999994</v>
      </c>
      <c r="AH377" s="66">
        <v>0.34022950000000002</v>
      </c>
      <c r="AI377" s="66">
        <v>0.45672663333333335</v>
      </c>
      <c r="AJ377" s="66">
        <f t="shared" si="40"/>
        <v>0.47403084444444449</v>
      </c>
      <c r="AK377" s="66"/>
      <c r="AM377" s="2">
        <v>8.7231000000000005</v>
      </c>
      <c r="AN377" s="2">
        <v>0.66029064208333343</v>
      </c>
      <c r="AO377" s="2">
        <v>0.47403084444444449</v>
      </c>
      <c r="AP377" s="2">
        <v>3.7199999999999647</v>
      </c>
      <c r="AQ377" s="2">
        <v>3.7199999999999647</v>
      </c>
      <c r="AR377" s="2">
        <v>1.3929275907292109</v>
      </c>
    </row>
    <row r="378" spans="11:44" x14ac:dyDescent="0.25">
      <c r="K378" s="2">
        <f t="shared" si="41"/>
        <v>3.7299999999999645</v>
      </c>
      <c r="L378" s="82">
        <f t="shared" si="38"/>
        <v>298.68919338916663</v>
      </c>
      <c r="M378" s="66">
        <f t="shared" si="36"/>
        <v>0.28743597968530787</v>
      </c>
      <c r="N378" s="66">
        <f t="shared" si="39"/>
        <v>211.92346235925902</v>
      </c>
      <c r="O378" s="66">
        <f t="shared" si="37"/>
        <v>7.136210937939759E-2</v>
      </c>
      <c r="Q378" s="66">
        <v>0.42229529999999998</v>
      </c>
      <c r="R378" s="66">
        <v>0.94801469999999999</v>
      </c>
      <c r="S378" s="66">
        <v>0.22958533333333334</v>
      </c>
      <c r="T378" s="66">
        <v>0.52779539999999991</v>
      </c>
      <c r="U378" s="66">
        <v>0.28759000000000001</v>
      </c>
      <c r="V378" s="66">
        <v>0.83293100000000009</v>
      </c>
      <c r="W378" s="66">
        <v>0.74004757666666665</v>
      </c>
      <c r="X378" s="66">
        <v>0.93722466000000004</v>
      </c>
      <c r="Y378" s="66">
        <f t="shared" si="42"/>
        <v>0.61568549625000002</v>
      </c>
      <c r="AA378" s="66">
        <v>0.39058834999999997</v>
      </c>
      <c r="AB378" s="66">
        <v>0.54409875000000008</v>
      </c>
      <c r="AC378" s="66">
        <v>0.50006319999999993</v>
      </c>
      <c r="AD378" s="66">
        <v>0.45661389999999996</v>
      </c>
      <c r="AE378" s="66">
        <v>0.47194460000000005</v>
      </c>
      <c r="AF378" s="66">
        <v>0.31992500000000001</v>
      </c>
      <c r="AG378" s="66">
        <v>0.51331549999999992</v>
      </c>
      <c r="AH378" s="66">
        <v>0.38428199999999996</v>
      </c>
      <c r="AI378" s="66">
        <v>0.45937530000000004</v>
      </c>
      <c r="AJ378" s="66">
        <f t="shared" si="40"/>
        <v>0.44891184444444449</v>
      </c>
      <c r="AK378" s="66"/>
      <c r="AM378" s="2">
        <v>8.7327999999999992</v>
      </c>
      <c r="AN378" s="2">
        <v>0.61568549625000002</v>
      </c>
      <c r="AO378" s="2">
        <v>0.44891184444444449</v>
      </c>
      <c r="AP378" s="2">
        <v>3.7299999999999645</v>
      </c>
      <c r="AQ378" s="2">
        <v>3.7299999999999645</v>
      </c>
      <c r="AR378" s="2">
        <v>1.3715064636174792</v>
      </c>
    </row>
    <row r="379" spans="11:44" x14ac:dyDescent="0.25">
      <c r="K379" s="2">
        <f t="shared" si="41"/>
        <v>3.7399999999999642</v>
      </c>
      <c r="L379" s="82">
        <f t="shared" si="38"/>
        <v>299.32677748958332</v>
      </c>
      <c r="M379" s="66">
        <f t="shared" si="36"/>
        <v>0.29683050424880031</v>
      </c>
      <c r="N379" s="66">
        <f t="shared" si="39"/>
        <v>212.3688257407405</v>
      </c>
      <c r="O379" s="66">
        <f t="shared" si="37"/>
        <v>6.8803250656554585E-2</v>
      </c>
      <c r="Q379" s="66">
        <v>0.49606363333333331</v>
      </c>
      <c r="R379" s="66">
        <v>0.99140019999999995</v>
      </c>
      <c r="S379" s="66">
        <v>0.22223766666666667</v>
      </c>
      <c r="T379" s="66">
        <v>0.62675639999999999</v>
      </c>
      <c r="U379" s="66">
        <v>0.25075700000000006</v>
      </c>
      <c r="V379" s="66">
        <v>0.72396300000000002</v>
      </c>
      <c r="W379" s="66">
        <v>0.82563824333333335</v>
      </c>
      <c r="X379" s="66">
        <v>0.96385666000000003</v>
      </c>
      <c r="Y379" s="66">
        <f t="shared" si="42"/>
        <v>0.63758410041666669</v>
      </c>
      <c r="AA379" s="66">
        <v>0.42084184999999996</v>
      </c>
      <c r="AB379" s="66">
        <v>0.46926674999999995</v>
      </c>
      <c r="AC379" s="66">
        <v>0.45153753333333335</v>
      </c>
      <c r="AD379" s="66">
        <v>0.4252589</v>
      </c>
      <c r="AE379" s="66">
        <v>0.53660560000000002</v>
      </c>
      <c r="AF379" s="66">
        <v>0.29123699999999997</v>
      </c>
      <c r="AG379" s="66">
        <v>0.50837650000000001</v>
      </c>
      <c r="AH379" s="66">
        <v>0.45969399999999999</v>
      </c>
      <c r="AI379" s="66">
        <v>0.44545230000000002</v>
      </c>
      <c r="AJ379" s="66">
        <f t="shared" si="40"/>
        <v>0.44536338148148147</v>
      </c>
      <c r="AK379" s="66"/>
      <c r="AM379" s="2">
        <v>8.7431999999999999</v>
      </c>
      <c r="AN379" s="2">
        <v>0.63758410041666669</v>
      </c>
      <c r="AO379" s="2">
        <v>0.44536338148148147</v>
      </c>
      <c r="AP379" s="2">
        <v>3.7399999999999642</v>
      </c>
      <c r="AQ379" s="2">
        <v>3.7399999999999642</v>
      </c>
      <c r="AR379" s="2">
        <v>1.4316042291033708</v>
      </c>
    </row>
    <row r="380" spans="11:44" x14ac:dyDescent="0.25">
      <c r="K380" s="2">
        <f t="shared" si="41"/>
        <v>3.749999999999964</v>
      </c>
      <c r="L380" s="82">
        <f t="shared" si="38"/>
        <v>299.98663336083331</v>
      </c>
      <c r="M380" s="66">
        <f t="shared" si="36"/>
        <v>0.2917362227112093</v>
      </c>
      <c r="N380" s="66">
        <f t="shared" si="39"/>
        <v>212.80084675185162</v>
      </c>
      <c r="O380" s="66">
        <f t="shared" si="37"/>
        <v>7.5978394224407941E-2</v>
      </c>
      <c r="Q380" s="66">
        <v>0.47348763333333332</v>
      </c>
      <c r="R380" s="66">
        <v>0.95971070000000003</v>
      </c>
      <c r="S380" s="66">
        <v>0.24590800000000002</v>
      </c>
      <c r="T380" s="66">
        <v>0.72846840000000002</v>
      </c>
      <c r="U380" s="66">
        <v>0.28270000000000006</v>
      </c>
      <c r="V380" s="66">
        <v>0.72832400000000008</v>
      </c>
      <c r="W380" s="66">
        <v>0.96205624333333328</v>
      </c>
      <c r="X380" s="66">
        <v>0.89819199333333344</v>
      </c>
      <c r="Y380" s="66">
        <f t="shared" si="42"/>
        <v>0.65985587125000011</v>
      </c>
      <c r="AA380" s="66">
        <v>0.36791684999999996</v>
      </c>
      <c r="AB380" s="66">
        <v>0.46441975000000008</v>
      </c>
      <c r="AC380" s="66">
        <v>0.45595386666666665</v>
      </c>
      <c r="AD380" s="66">
        <v>0.45426290000000003</v>
      </c>
      <c r="AE380" s="66">
        <v>0.52851360000000003</v>
      </c>
      <c r="AF380" s="66">
        <v>0.30043600000000004</v>
      </c>
      <c r="AG380" s="66">
        <v>0.49189149999999998</v>
      </c>
      <c r="AH380" s="66">
        <v>0.34540800000000005</v>
      </c>
      <c r="AI380" s="66">
        <v>0.47938663333333326</v>
      </c>
      <c r="AJ380" s="66">
        <f t="shared" si="40"/>
        <v>0.43202101111111113</v>
      </c>
      <c r="AK380" s="66"/>
      <c r="AM380" s="2">
        <v>8.7528000000000006</v>
      </c>
      <c r="AN380" s="2">
        <v>0.65985587125000011</v>
      </c>
      <c r="AO380" s="2">
        <v>0.43202101111111113</v>
      </c>
      <c r="AP380" s="2">
        <v>3.749999999999964</v>
      </c>
      <c r="AQ380" s="2">
        <v>3.749999999999964</v>
      </c>
      <c r="AR380" s="2">
        <v>1.5273698599818617</v>
      </c>
    </row>
    <row r="381" spans="11:44" x14ac:dyDescent="0.25">
      <c r="K381" s="2">
        <f t="shared" si="41"/>
        <v>3.7599999999999638</v>
      </c>
      <c r="L381" s="82">
        <f t="shared" si="38"/>
        <v>300.59235862791667</v>
      </c>
      <c r="M381" s="66">
        <f t="shared" si="36"/>
        <v>0.23318255201212382</v>
      </c>
      <c r="N381" s="66">
        <f t="shared" si="39"/>
        <v>213.25440966296273</v>
      </c>
      <c r="O381" s="66">
        <f t="shared" si="37"/>
        <v>8.0079062849219423E-2</v>
      </c>
      <c r="Q381" s="66">
        <v>0.40441630000000001</v>
      </c>
      <c r="R381" s="66">
        <v>0.82234719999999994</v>
      </c>
      <c r="S381" s="66">
        <v>0.33515566666666669</v>
      </c>
      <c r="T381" s="66">
        <v>0.70330740000000003</v>
      </c>
      <c r="U381" s="66">
        <v>0.25828499999999999</v>
      </c>
      <c r="V381" s="66">
        <v>0.72333500000000006</v>
      </c>
      <c r="W381" s="66">
        <v>0.77933691000000005</v>
      </c>
      <c r="X381" s="66">
        <v>0.81961866000000005</v>
      </c>
      <c r="Y381" s="66">
        <f t="shared" si="42"/>
        <v>0.6057252670833333</v>
      </c>
      <c r="AA381" s="66">
        <v>0.42230585000000004</v>
      </c>
      <c r="AB381" s="66">
        <v>0.49725674999999997</v>
      </c>
      <c r="AC381" s="66">
        <v>0.52384520000000001</v>
      </c>
      <c r="AD381" s="66">
        <v>0.49096589999999996</v>
      </c>
      <c r="AE381" s="66">
        <v>0.53763159999999999</v>
      </c>
      <c r="AF381" s="66">
        <v>0.28723799999999999</v>
      </c>
      <c r="AG381" s="66">
        <v>0.38735049999999999</v>
      </c>
      <c r="AH381" s="66">
        <v>0.43196510000000005</v>
      </c>
      <c r="AI381" s="66">
        <v>0.50350729999999988</v>
      </c>
      <c r="AJ381" s="66">
        <f t="shared" si="40"/>
        <v>0.45356291111111108</v>
      </c>
      <c r="AK381" s="66"/>
      <c r="AM381" s="2">
        <v>8.7629999999999999</v>
      </c>
      <c r="AN381" s="2">
        <v>0.6057252670833333</v>
      </c>
      <c r="AO381" s="2">
        <v>0.45356291111111108</v>
      </c>
      <c r="AP381" s="2">
        <v>3.7599999999999638</v>
      </c>
      <c r="AQ381" s="2">
        <v>3.7599999999999638</v>
      </c>
      <c r="AR381" s="2">
        <v>1.3354823603179193</v>
      </c>
    </row>
    <row r="382" spans="11:44" x14ac:dyDescent="0.25">
      <c r="K382" s="2">
        <f t="shared" si="41"/>
        <v>3.7699999999999636</v>
      </c>
      <c r="L382" s="82">
        <f t="shared" si="38"/>
        <v>301.24815052000002</v>
      </c>
      <c r="M382" s="66">
        <f t="shared" si="36"/>
        <v>0.26911815635752689</v>
      </c>
      <c r="N382" s="66">
        <f t="shared" si="39"/>
        <v>213.69424515555531</v>
      </c>
      <c r="O382" s="66">
        <f t="shared" si="37"/>
        <v>8.1557390466643481E-2</v>
      </c>
      <c r="Q382" s="66">
        <v>0.42109096666666668</v>
      </c>
      <c r="R382" s="66">
        <v>0.8986982</v>
      </c>
      <c r="S382" s="66">
        <v>0.31422600000000001</v>
      </c>
      <c r="T382" s="66">
        <v>0.76435839999999999</v>
      </c>
      <c r="U382" s="66">
        <v>0.305228</v>
      </c>
      <c r="V382" s="66">
        <v>0.74019000000000001</v>
      </c>
      <c r="W382" s="66">
        <v>0.81793124333333322</v>
      </c>
      <c r="X382" s="66">
        <v>0.98461232666666665</v>
      </c>
      <c r="Y382" s="66">
        <f t="shared" si="42"/>
        <v>0.65579189208333333</v>
      </c>
      <c r="AA382" s="66">
        <v>0.33149734999999997</v>
      </c>
      <c r="AB382" s="66">
        <v>0.51321225000000004</v>
      </c>
      <c r="AC382" s="66">
        <v>0.45248520000000003</v>
      </c>
      <c r="AD382" s="66">
        <v>0.45941489999999996</v>
      </c>
      <c r="AE382" s="66">
        <v>0.52643660000000003</v>
      </c>
      <c r="AF382" s="66">
        <v>0.29840699999999998</v>
      </c>
      <c r="AG382" s="66">
        <v>0.52018449999999994</v>
      </c>
      <c r="AH382" s="66">
        <v>0.45423600000000003</v>
      </c>
      <c r="AI382" s="66">
        <v>0.40264563333333331</v>
      </c>
      <c r="AJ382" s="66">
        <f t="shared" si="40"/>
        <v>0.43983549259259269</v>
      </c>
      <c r="AK382" s="66"/>
      <c r="AM382" s="2">
        <v>8.7734000000000005</v>
      </c>
      <c r="AN382" s="2">
        <v>0.65579189208333333</v>
      </c>
      <c r="AO382" s="2">
        <v>0.43983549259259269</v>
      </c>
      <c r="AP382" s="2">
        <v>3.7699999999999636</v>
      </c>
      <c r="AQ382" s="2">
        <v>3.7699999999999636</v>
      </c>
      <c r="AR382" s="2">
        <v>1.4909935717506431</v>
      </c>
    </row>
    <row r="383" spans="11:44" x14ac:dyDescent="0.25">
      <c r="K383" s="2">
        <f t="shared" si="41"/>
        <v>3.7799999999999634</v>
      </c>
      <c r="L383" s="82">
        <f t="shared" si="38"/>
        <v>301.89149637041669</v>
      </c>
      <c r="M383" s="66">
        <f t="shared" si="36"/>
        <v>0.31000861541430241</v>
      </c>
      <c r="N383" s="66">
        <f t="shared" si="39"/>
        <v>214.18338007407382</v>
      </c>
      <c r="O383" s="66">
        <f t="shared" si="37"/>
        <v>0.11270186777756813</v>
      </c>
      <c r="Q383" s="66">
        <v>0.35733029999999999</v>
      </c>
      <c r="R383" s="66">
        <v>1.0172072000000001</v>
      </c>
      <c r="S383" s="66">
        <v>0.314558</v>
      </c>
      <c r="T383" s="66">
        <v>0.64513039999999999</v>
      </c>
      <c r="U383" s="66">
        <v>0.29444600000000004</v>
      </c>
      <c r="V383" s="66">
        <v>0.67787200000000003</v>
      </c>
      <c r="W383" s="66">
        <v>0.73717157666666666</v>
      </c>
      <c r="X383" s="66">
        <v>1.1030513266666666</v>
      </c>
      <c r="Y383" s="66">
        <f t="shared" si="42"/>
        <v>0.6433458504166667</v>
      </c>
      <c r="AA383" s="66">
        <v>0.43023935000000002</v>
      </c>
      <c r="AB383" s="66">
        <v>0.60833974999999996</v>
      </c>
      <c r="AC383" s="66">
        <v>0.47015886666666662</v>
      </c>
      <c r="AD383" s="66">
        <v>0.45295089999999993</v>
      </c>
      <c r="AE383" s="66">
        <v>0.5531336</v>
      </c>
      <c r="AF383" s="66">
        <v>0.29559099999999999</v>
      </c>
      <c r="AG383" s="66">
        <v>0.64793449999999997</v>
      </c>
      <c r="AH383" s="66">
        <v>0.38561500000000004</v>
      </c>
      <c r="AI383" s="66">
        <v>0.55825129999999989</v>
      </c>
      <c r="AJ383" s="66">
        <f t="shared" si="40"/>
        <v>0.48913491851851848</v>
      </c>
      <c r="AK383" s="66"/>
      <c r="AM383" s="2">
        <v>8.7832000000000008</v>
      </c>
      <c r="AN383" s="2">
        <v>0.6433458504166667</v>
      </c>
      <c r="AO383" s="2">
        <v>0.48913491851851848</v>
      </c>
      <c r="AP383" s="2">
        <v>3.7799999999999634</v>
      </c>
      <c r="AQ383" s="2">
        <v>3.7799999999999634</v>
      </c>
      <c r="AR383" s="2">
        <v>1.3152727929652193</v>
      </c>
    </row>
    <row r="384" spans="11:44" x14ac:dyDescent="0.25">
      <c r="K384" s="2">
        <f t="shared" si="41"/>
        <v>3.7899999999999632</v>
      </c>
      <c r="L384" s="82">
        <f t="shared" si="38"/>
        <v>302.51978297083338</v>
      </c>
      <c r="M384" s="66">
        <f t="shared" si="36"/>
        <v>0.25719257369725523</v>
      </c>
      <c r="N384" s="66">
        <f t="shared" si="39"/>
        <v>214.6247078444442</v>
      </c>
      <c r="O384" s="66">
        <f t="shared" si="37"/>
        <v>9.5333315605158939E-2</v>
      </c>
      <c r="Q384" s="66">
        <v>0.47191863333333328</v>
      </c>
      <c r="R384" s="66">
        <v>0.90426019999999996</v>
      </c>
      <c r="S384" s="66">
        <v>0.275391</v>
      </c>
      <c r="T384" s="66">
        <v>0.69812940000000001</v>
      </c>
      <c r="U384" s="66">
        <v>0.277534</v>
      </c>
      <c r="V384" s="66">
        <v>0.69210700000000003</v>
      </c>
      <c r="W384" s="66">
        <v>0.80609890999999989</v>
      </c>
      <c r="X384" s="66">
        <v>0.90085365999999989</v>
      </c>
      <c r="Y384" s="66">
        <f t="shared" si="42"/>
        <v>0.62828660041666673</v>
      </c>
      <c r="AA384" s="66">
        <v>0.38276634999999998</v>
      </c>
      <c r="AB384" s="66">
        <v>0.47274675000000005</v>
      </c>
      <c r="AC384" s="66">
        <v>0.45928786666666671</v>
      </c>
      <c r="AD384" s="66">
        <v>0.49510690000000002</v>
      </c>
      <c r="AE384" s="66">
        <v>0.5138646</v>
      </c>
      <c r="AF384" s="66">
        <v>0.30485100000000004</v>
      </c>
      <c r="AG384" s="66">
        <v>0.54628350000000003</v>
      </c>
      <c r="AH384" s="66">
        <v>0.28339500000000001</v>
      </c>
      <c r="AI384" s="66">
        <v>0.51364796666666657</v>
      </c>
      <c r="AJ384" s="66">
        <f t="shared" si="40"/>
        <v>0.44132777037037041</v>
      </c>
      <c r="AK384" s="66"/>
      <c r="AM384" s="2">
        <v>8.7928999999999995</v>
      </c>
      <c r="AN384" s="2">
        <v>0.62828660041666673</v>
      </c>
      <c r="AO384" s="2">
        <v>0.44132777037037041</v>
      </c>
      <c r="AP384" s="2">
        <v>3.7899999999999632</v>
      </c>
      <c r="AQ384" s="2">
        <v>3.7899999999999632</v>
      </c>
      <c r="AR384" s="2">
        <v>1.4236280664808312</v>
      </c>
    </row>
    <row r="385" spans="11:44" x14ac:dyDescent="0.25">
      <c r="K385" s="2">
        <f t="shared" si="41"/>
        <v>3.799999999999963</v>
      </c>
      <c r="L385" s="82">
        <f t="shared" si="38"/>
        <v>303.16136032125002</v>
      </c>
      <c r="M385" s="66">
        <f t="shared" si="36"/>
        <v>0.26651225554825331</v>
      </c>
      <c r="N385" s="66">
        <f t="shared" si="39"/>
        <v>215.09470469629605</v>
      </c>
      <c r="O385" s="66">
        <f t="shared" si="37"/>
        <v>8.7584217792987293E-2</v>
      </c>
      <c r="Q385" s="66">
        <v>0.53535630000000001</v>
      </c>
      <c r="R385" s="66">
        <v>0.93303619999999998</v>
      </c>
      <c r="S385" s="66">
        <v>0.26684000000000002</v>
      </c>
      <c r="T385" s="66">
        <v>0.69105040000000006</v>
      </c>
      <c r="U385" s="66">
        <v>0.27249699999999999</v>
      </c>
      <c r="V385" s="66">
        <v>0.66851300000000002</v>
      </c>
      <c r="W385" s="66">
        <v>0.8331439100000001</v>
      </c>
      <c r="X385" s="66">
        <v>0.93218199333333351</v>
      </c>
      <c r="Y385" s="66">
        <f t="shared" si="42"/>
        <v>0.64157735041666675</v>
      </c>
      <c r="AA385" s="66">
        <v>0.39104435000000004</v>
      </c>
      <c r="AB385" s="66">
        <v>0.53689575</v>
      </c>
      <c r="AC385" s="66">
        <v>0.51558320000000002</v>
      </c>
      <c r="AD385" s="66">
        <v>0.44617089999999998</v>
      </c>
      <c r="AE385" s="66">
        <v>0.53868160000000009</v>
      </c>
      <c r="AF385" s="66">
        <v>0.28721500000000005</v>
      </c>
      <c r="AG385" s="66">
        <v>0.49644650000000001</v>
      </c>
      <c r="AH385" s="66">
        <v>0.56441739999999996</v>
      </c>
      <c r="AI385" s="66">
        <v>0.45351696666666669</v>
      </c>
      <c r="AJ385" s="66">
        <f t="shared" si="40"/>
        <v>0.46999685185185186</v>
      </c>
      <c r="AK385" s="66"/>
      <c r="AM385" s="2">
        <v>8.8030000000000008</v>
      </c>
      <c r="AN385" s="2">
        <v>0.64157735041666675</v>
      </c>
      <c r="AO385" s="2">
        <v>0.46999685185185186</v>
      </c>
      <c r="AP385" s="2">
        <v>3.799999999999963</v>
      </c>
      <c r="AQ385" s="2">
        <v>3.799999999999963</v>
      </c>
      <c r="AR385" s="2">
        <v>1.3650673358529195</v>
      </c>
    </row>
    <row r="386" spans="11:44" x14ac:dyDescent="0.25">
      <c r="K386" s="2">
        <f t="shared" si="41"/>
        <v>3.8099999999999627</v>
      </c>
      <c r="L386" s="82">
        <f t="shared" si="38"/>
        <v>303.78477858833332</v>
      </c>
      <c r="M386" s="66">
        <f t="shared" si="36"/>
        <v>0.23460747202811941</v>
      </c>
      <c r="N386" s="66">
        <f t="shared" si="39"/>
        <v>215.56352109629606</v>
      </c>
      <c r="O386" s="66">
        <f t="shared" si="37"/>
        <v>0.11200722266762388</v>
      </c>
      <c r="Q386" s="66">
        <v>0.54301330000000003</v>
      </c>
      <c r="R386" s="66">
        <v>0.82899520000000004</v>
      </c>
      <c r="S386" s="66">
        <v>0.27357266666666669</v>
      </c>
      <c r="T386" s="66">
        <v>0.71384239999999999</v>
      </c>
      <c r="U386" s="66">
        <v>0.27644200000000002</v>
      </c>
      <c r="V386" s="66">
        <v>0.71088400000000007</v>
      </c>
      <c r="W386" s="66">
        <v>0.83484290999999999</v>
      </c>
      <c r="X386" s="66">
        <v>0.80575365999999993</v>
      </c>
      <c r="Y386" s="66">
        <f t="shared" si="42"/>
        <v>0.62341826708333337</v>
      </c>
      <c r="AA386" s="66">
        <v>0.39756235000000001</v>
      </c>
      <c r="AB386" s="66">
        <v>0.60821175000000005</v>
      </c>
      <c r="AC386" s="66">
        <v>0.4448965333333334</v>
      </c>
      <c r="AD386" s="66">
        <v>0.43505489999999997</v>
      </c>
      <c r="AE386" s="66">
        <v>0.49969260000000004</v>
      </c>
      <c r="AF386" s="66">
        <v>0.30714599999999997</v>
      </c>
      <c r="AG386" s="66">
        <v>0.67593649999999994</v>
      </c>
      <c r="AH386" s="66">
        <v>0.43937800000000005</v>
      </c>
      <c r="AI386" s="66">
        <v>0.41146896666666671</v>
      </c>
      <c r="AJ386" s="66">
        <f t="shared" si="40"/>
        <v>0.46881639999999997</v>
      </c>
      <c r="AK386" s="66"/>
      <c r="AM386" s="2">
        <v>8.8129000000000008</v>
      </c>
      <c r="AN386" s="2">
        <v>0.62341826708333337</v>
      </c>
      <c r="AO386" s="2">
        <v>0.46881639999999997</v>
      </c>
      <c r="AP386" s="2">
        <v>3.8099999999999627</v>
      </c>
      <c r="AQ386" s="2">
        <v>3.8099999999999627</v>
      </c>
      <c r="AR386" s="2">
        <v>1.3297706033392462</v>
      </c>
    </row>
    <row r="387" spans="11:44" x14ac:dyDescent="0.25">
      <c r="K387" s="2">
        <f t="shared" si="41"/>
        <v>3.8199999999999625</v>
      </c>
      <c r="L387" s="82">
        <f t="shared" si="38"/>
        <v>304.42269337624998</v>
      </c>
      <c r="M387" s="66">
        <f t="shared" si="36"/>
        <v>0.30276562303255322</v>
      </c>
      <c r="N387" s="66">
        <f t="shared" si="39"/>
        <v>216.02184093703679</v>
      </c>
      <c r="O387" s="66">
        <f t="shared" si="37"/>
        <v>8.6523792308738176E-2</v>
      </c>
      <c r="Q387" s="66">
        <v>0.40592130000000004</v>
      </c>
      <c r="R387" s="66">
        <v>0.80031869999999994</v>
      </c>
      <c r="S387" s="66">
        <v>0.22385166666666667</v>
      </c>
      <c r="T387" s="66">
        <v>0.65527440000000003</v>
      </c>
      <c r="U387" s="66">
        <v>0.25853799999999999</v>
      </c>
      <c r="V387" s="66">
        <v>0.9451949999999999</v>
      </c>
      <c r="W387" s="66">
        <v>0.85034724333333334</v>
      </c>
      <c r="X387" s="66">
        <v>0.9638719933333334</v>
      </c>
      <c r="Y387" s="66">
        <f t="shared" si="42"/>
        <v>0.63791478791666667</v>
      </c>
      <c r="AA387" s="66">
        <v>0.40125834999999999</v>
      </c>
      <c r="AB387" s="66">
        <v>0.60412375000000007</v>
      </c>
      <c r="AC387" s="66">
        <v>0.4732745333333333</v>
      </c>
      <c r="AD387" s="66">
        <v>0.49790690000000004</v>
      </c>
      <c r="AE387" s="66">
        <v>0.54721660000000005</v>
      </c>
      <c r="AF387" s="66">
        <v>0.30925100000000005</v>
      </c>
      <c r="AG387" s="66">
        <v>0.40918949999999993</v>
      </c>
      <c r="AH387" s="66">
        <v>0.45665930000000005</v>
      </c>
      <c r="AI387" s="66">
        <v>0.42599863333333327</v>
      </c>
      <c r="AJ387" s="66">
        <f t="shared" si="40"/>
        <v>0.45831984074074078</v>
      </c>
      <c r="AK387" s="66"/>
      <c r="AM387" s="2">
        <v>8.8231999999999999</v>
      </c>
      <c r="AN387" s="2">
        <v>0.63791478791666667</v>
      </c>
      <c r="AO387" s="2">
        <v>0.45831984074074078</v>
      </c>
      <c r="AP387" s="2">
        <v>3.8199999999999625</v>
      </c>
      <c r="AQ387" s="2">
        <v>3.8199999999999625</v>
      </c>
      <c r="AR387" s="2">
        <v>1.3918550566906789</v>
      </c>
    </row>
    <row r="388" spans="11:44" x14ac:dyDescent="0.25">
      <c r="K388" s="2">
        <f t="shared" si="41"/>
        <v>3.8299999999999623</v>
      </c>
      <c r="L388" s="82">
        <f t="shared" si="38"/>
        <v>305.10295691416667</v>
      </c>
      <c r="M388" s="66">
        <f t="shared" si="36"/>
        <v>0.29550660960802633</v>
      </c>
      <c r="N388" s="66">
        <f t="shared" si="39"/>
        <v>216.51374349259234</v>
      </c>
      <c r="O388" s="66">
        <f t="shared" si="37"/>
        <v>0.10167649938100637</v>
      </c>
      <c r="Q388" s="66">
        <v>0.5534916333333334</v>
      </c>
      <c r="R388" s="66">
        <v>0.91924969999999995</v>
      </c>
      <c r="S388" s="66">
        <v>0.27471666666666672</v>
      </c>
      <c r="T388" s="66">
        <v>0.73109939999999995</v>
      </c>
      <c r="U388" s="66">
        <v>0.24953900000000004</v>
      </c>
      <c r="V388" s="66">
        <v>0.77759200000000006</v>
      </c>
      <c r="W388" s="66">
        <v>0.89676657666666681</v>
      </c>
      <c r="X388" s="66">
        <v>1.0396533266666665</v>
      </c>
      <c r="Y388" s="66">
        <f t="shared" si="42"/>
        <v>0.68026353791666672</v>
      </c>
      <c r="AA388" s="66">
        <v>0.43162384999999998</v>
      </c>
      <c r="AB388" s="66">
        <v>0.53147125000000006</v>
      </c>
      <c r="AC388" s="66">
        <v>0.48845486666666665</v>
      </c>
      <c r="AD388" s="66">
        <v>0.48123290000000002</v>
      </c>
      <c r="AE388" s="66">
        <v>0.47998060000000003</v>
      </c>
      <c r="AF388" s="66">
        <v>0.29459000000000002</v>
      </c>
      <c r="AG388" s="66">
        <v>0.55124349999999989</v>
      </c>
      <c r="AH388" s="66">
        <v>0.67839939999999999</v>
      </c>
      <c r="AI388" s="66">
        <v>0.49012663333333339</v>
      </c>
      <c r="AJ388" s="66">
        <f t="shared" si="40"/>
        <v>0.49190255555555557</v>
      </c>
      <c r="AK388" s="66"/>
      <c r="AM388" s="2">
        <v>8.8330000000000002</v>
      </c>
      <c r="AN388" s="2">
        <v>0.68026353791666672</v>
      </c>
      <c r="AO388" s="2">
        <v>0.49190255555555557</v>
      </c>
      <c r="AP388" s="2">
        <v>3.8299999999999623</v>
      </c>
      <c r="AQ388" s="2">
        <v>3.8299999999999623</v>
      </c>
      <c r="AR388" s="2">
        <v>1.3829233660889928</v>
      </c>
    </row>
    <row r="389" spans="11:44" x14ac:dyDescent="0.25">
      <c r="K389" s="2">
        <f t="shared" si="41"/>
        <v>3.8399999999999621</v>
      </c>
      <c r="L389" s="82">
        <f t="shared" si="38"/>
        <v>305.70409678541665</v>
      </c>
      <c r="M389" s="66">
        <f t="shared" ref="M389:M404" si="43">STDEV(Q389:X389)</f>
        <v>0.26470815609326825</v>
      </c>
      <c r="N389" s="66">
        <f t="shared" si="39"/>
        <v>217.00187749259234</v>
      </c>
      <c r="O389" s="66">
        <f t="shared" ref="O389:O404" si="44">STDEV(AA389:AI389)</f>
        <v>8.6222903918830626E-2</v>
      </c>
      <c r="Q389" s="66">
        <v>0.4196366333333334</v>
      </c>
      <c r="R389" s="66">
        <v>0.88733469999999992</v>
      </c>
      <c r="S389" s="66">
        <v>0.25704399999999999</v>
      </c>
      <c r="T389" s="66">
        <v>0.64490239999999999</v>
      </c>
      <c r="U389" s="66">
        <v>0.27935300000000002</v>
      </c>
      <c r="V389" s="66">
        <v>0.626112</v>
      </c>
      <c r="W389" s="66">
        <v>0.72510257666666666</v>
      </c>
      <c r="X389" s="66">
        <v>0.96963366000000006</v>
      </c>
      <c r="Y389" s="66">
        <f t="shared" si="42"/>
        <v>0.60113987125000001</v>
      </c>
      <c r="AA389" s="66">
        <v>0.39684484999999997</v>
      </c>
      <c r="AB389" s="66">
        <v>0.51614375000000001</v>
      </c>
      <c r="AC389" s="66">
        <v>0.56501853333333341</v>
      </c>
      <c r="AD389" s="66">
        <v>0.48351290000000002</v>
      </c>
      <c r="AE389" s="66">
        <v>0.53506160000000003</v>
      </c>
      <c r="AF389" s="66">
        <v>0.31319499999999995</v>
      </c>
      <c r="AG389" s="66">
        <v>0.59108450000000001</v>
      </c>
      <c r="AH389" s="66">
        <v>0.47507289999999996</v>
      </c>
      <c r="AI389" s="66">
        <v>0.51727196666666664</v>
      </c>
      <c r="AJ389" s="66">
        <f t="shared" si="40"/>
        <v>0.48813400000000001</v>
      </c>
      <c r="AK389" s="66"/>
      <c r="AM389" s="2">
        <v>8.8430999999999997</v>
      </c>
      <c r="AN389" s="2">
        <v>0.60113987125000001</v>
      </c>
      <c r="AO389" s="2">
        <v>0.48813400000000001</v>
      </c>
      <c r="AP389" s="2">
        <v>3.8399999999999621</v>
      </c>
      <c r="AQ389" s="2">
        <v>3.8399999999999621</v>
      </c>
      <c r="AR389" s="2">
        <v>1.2315058390728775</v>
      </c>
    </row>
    <row r="390" spans="11:44" x14ac:dyDescent="0.25">
      <c r="K390" s="2">
        <f t="shared" si="41"/>
        <v>3.8499999999999619</v>
      </c>
      <c r="L390" s="82">
        <f t="shared" ref="L390:L404" si="45">AN390+L389</f>
        <v>306.35368863583329</v>
      </c>
      <c r="M390" s="66">
        <f t="shared" si="43"/>
        <v>0.27920795651355473</v>
      </c>
      <c r="N390" s="66">
        <f t="shared" ref="N390:N404" si="46">AO390+N389</f>
        <v>217.45444778148124</v>
      </c>
      <c r="O390" s="66">
        <f t="shared" si="44"/>
        <v>8.1849764720878834E-2</v>
      </c>
      <c r="Q390" s="66">
        <v>0.4635769666666667</v>
      </c>
      <c r="R390" s="66">
        <v>1.0579082</v>
      </c>
      <c r="S390" s="66">
        <v>0.34177333333333332</v>
      </c>
      <c r="T390" s="66">
        <v>0.65401039999999999</v>
      </c>
      <c r="U390" s="66">
        <v>0.26860299999999998</v>
      </c>
      <c r="V390" s="66">
        <v>0.71463699999999997</v>
      </c>
      <c r="W390" s="66">
        <v>0.74467357666666678</v>
      </c>
      <c r="X390" s="66">
        <v>0.95155232666666656</v>
      </c>
      <c r="Y390" s="66">
        <f t="shared" si="42"/>
        <v>0.64959185041666667</v>
      </c>
      <c r="AA390" s="66">
        <v>0.38874484999999998</v>
      </c>
      <c r="AB390" s="66">
        <v>0.55487324999999998</v>
      </c>
      <c r="AC390" s="66">
        <v>0.52824786666666668</v>
      </c>
      <c r="AD390" s="66">
        <v>0.41491990000000001</v>
      </c>
      <c r="AE390" s="66">
        <v>0.50991160000000002</v>
      </c>
      <c r="AF390" s="66">
        <v>0.31085499999999994</v>
      </c>
      <c r="AG390" s="66">
        <v>0.51830849999999995</v>
      </c>
      <c r="AH390" s="66">
        <v>0.38797299999999996</v>
      </c>
      <c r="AI390" s="66">
        <v>0.45929863333333332</v>
      </c>
      <c r="AJ390" s="66">
        <f t="shared" ref="AJ390:AJ404" si="47">AVERAGE(AA390:AI390)</f>
        <v>0.45257028888888889</v>
      </c>
      <c r="AK390" s="66"/>
      <c r="AM390" s="2">
        <v>8.8529999999999998</v>
      </c>
      <c r="AN390" s="2">
        <v>0.64959185041666667</v>
      </c>
      <c r="AO390" s="2">
        <v>0.45257028888888889</v>
      </c>
      <c r="AP390" s="2">
        <v>3.8499999999999619</v>
      </c>
      <c r="AQ390" s="2">
        <v>3.8499999999999619</v>
      </c>
      <c r="AR390" s="2">
        <v>1.4353391425926079</v>
      </c>
    </row>
    <row r="391" spans="11:44" x14ac:dyDescent="0.25">
      <c r="K391" s="2">
        <f t="shared" ref="K391:K404" si="48">K390+0.01</f>
        <v>3.8599999999999617</v>
      </c>
      <c r="L391" s="82">
        <f t="shared" si="45"/>
        <v>307.01552981958332</v>
      </c>
      <c r="M391" s="66">
        <f t="shared" si="43"/>
        <v>0.29980797447314805</v>
      </c>
      <c r="N391" s="66">
        <f t="shared" si="46"/>
        <v>217.92111486666641</v>
      </c>
      <c r="O391" s="66">
        <f t="shared" si="44"/>
        <v>7.1175677787954195E-2</v>
      </c>
      <c r="Q391" s="66">
        <v>0.46648996666666676</v>
      </c>
      <c r="R391" s="66">
        <v>1.0575991999999999</v>
      </c>
      <c r="S391" s="66">
        <v>0.29880200000000001</v>
      </c>
      <c r="T391" s="66">
        <v>0.61724239999999997</v>
      </c>
      <c r="U391" s="66">
        <v>0.26199199999999995</v>
      </c>
      <c r="V391" s="66">
        <v>0.86728899999999998</v>
      </c>
      <c r="W391" s="66">
        <v>0.76811057666666671</v>
      </c>
      <c r="X391" s="66">
        <v>0.95720432666666666</v>
      </c>
      <c r="Y391" s="66">
        <f t="shared" si="42"/>
        <v>0.66184118375000001</v>
      </c>
      <c r="AA391" s="66">
        <v>0.44645334999999997</v>
      </c>
      <c r="AB391" s="66">
        <v>0.5693157499999999</v>
      </c>
      <c r="AC391" s="66">
        <v>0.47861319999999996</v>
      </c>
      <c r="AD391" s="66">
        <v>0.50437890000000007</v>
      </c>
      <c r="AE391" s="66">
        <v>0.48779760000000005</v>
      </c>
      <c r="AF391" s="66">
        <v>0.30525800000000003</v>
      </c>
      <c r="AG391" s="66">
        <v>0.49894749999999993</v>
      </c>
      <c r="AH391" s="66">
        <v>0.46426050000000002</v>
      </c>
      <c r="AI391" s="66">
        <v>0.44497896666666664</v>
      </c>
      <c r="AJ391" s="66">
        <f t="shared" si="47"/>
        <v>0.46666708518518518</v>
      </c>
      <c r="AK391" s="66"/>
      <c r="AM391" s="2">
        <v>8.8632000000000009</v>
      </c>
      <c r="AN391" s="2">
        <v>0.66184118375000001</v>
      </c>
      <c r="AO391" s="2">
        <v>0.46666708518518518</v>
      </c>
      <c r="AP391" s="2">
        <v>3.8599999999999617</v>
      </c>
      <c r="AQ391" s="2">
        <v>3.8599999999999617</v>
      </c>
      <c r="AR391" s="2">
        <v>1.4182298361311787</v>
      </c>
    </row>
    <row r="392" spans="11:44" x14ac:dyDescent="0.25">
      <c r="K392" s="2">
        <f t="shared" si="48"/>
        <v>3.8699999999999615</v>
      </c>
      <c r="L392" s="82">
        <f t="shared" si="45"/>
        <v>307.66422564916667</v>
      </c>
      <c r="M392" s="66">
        <f t="shared" si="43"/>
        <v>0.26474490770753878</v>
      </c>
      <c r="N392" s="66">
        <f t="shared" si="46"/>
        <v>218.38586631111085</v>
      </c>
      <c r="O392" s="66">
        <f t="shared" si="44"/>
        <v>8.7308328857430215E-2</v>
      </c>
      <c r="Q392" s="66">
        <v>0.50699096666666665</v>
      </c>
      <c r="R392" s="66">
        <v>0.8819866999999999</v>
      </c>
      <c r="S392" s="66">
        <v>0.27105733333333332</v>
      </c>
      <c r="T392" s="66">
        <v>0.67146340000000004</v>
      </c>
      <c r="U392" s="66">
        <v>0.29087399999999997</v>
      </c>
      <c r="V392" s="66">
        <v>0.76202200000000009</v>
      </c>
      <c r="W392" s="66">
        <v>0.86261657666666669</v>
      </c>
      <c r="X392" s="66">
        <v>0.94255566000000002</v>
      </c>
      <c r="Y392" s="66">
        <f t="shared" si="42"/>
        <v>0.64869582958333327</v>
      </c>
      <c r="AA392" s="66">
        <v>0.41352484999999994</v>
      </c>
      <c r="AB392" s="66">
        <v>0.55416924999999995</v>
      </c>
      <c r="AC392" s="66">
        <v>0.46608720000000003</v>
      </c>
      <c r="AD392" s="66">
        <v>0.48113389999999995</v>
      </c>
      <c r="AE392" s="66">
        <v>0.51750460000000009</v>
      </c>
      <c r="AF392" s="66">
        <v>0.31829099999999994</v>
      </c>
      <c r="AG392" s="66">
        <v>0.41166850000000005</v>
      </c>
      <c r="AH392" s="66">
        <v>0.60743139999999995</v>
      </c>
      <c r="AI392" s="66">
        <v>0.41295229999999999</v>
      </c>
      <c r="AJ392" s="66">
        <f t="shared" si="47"/>
        <v>0.46475144444444438</v>
      </c>
      <c r="AK392" s="66"/>
      <c r="AM392" s="2">
        <v>8.8728999999999996</v>
      </c>
      <c r="AN392" s="2">
        <v>0.64869582958333327</v>
      </c>
      <c r="AO392" s="2">
        <v>0.46475144444444438</v>
      </c>
      <c r="AP392" s="2">
        <v>3.8699999999999615</v>
      </c>
      <c r="AQ392" s="2">
        <v>3.8699999999999615</v>
      </c>
      <c r="AR392" s="2">
        <v>1.3957908842193545</v>
      </c>
    </row>
    <row r="393" spans="11:44" x14ac:dyDescent="0.25">
      <c r="K393" s="2">
        <f t="shared" si="48"/>
        <v>3.8799999999999613</v>
      </c>
      <c r="L393" s="82">
        <f t="shared" si="45"/>
        <v>308.27406441624998</v>
      </c>
      <c r="M393" s="66">
        <f t="shared" si="43"/>
        <v>0.27311896722790807</v>
      </c>
      <c r="N393" s="66">
        <f t="shared" si="46"/>
        <v>218.88844819629603</v>
      </c>
      <c r="O393" s="66">
        <f t="shared" si="44"/>
        <v>0.10788569288957009</v>
      </c>
      <c r="Q393" s="66">
        <v>0.39321196666666669</v>
      </c>
      <c r="R393" s="66">
        <v>0.90437319999999999</v>
      </c>
      <c r="S393" s="66">
        <v>0.26919699999999996</v>
      </c>
      <c r="T393" s="66">
        <v>0.6678253999999999</v>
      </c>
      <c r="U393" s="66">
        <v>0.24810799999999997</v>
      </c>
      <c r="V393" s="66">
        <v>0.65775400000000006</v>
      </c>
      <c r="W393" s="66">
        <v>0.8963415766666667</v>
      </c>
      <c r="X393" s="66">
        <v>0.84189899333333351</v>
      </c>
      <c r="Y393" s="66">
        <f t="shared" si="42"/>
        <v>0.60983876708333329</v>
      </c>
      <c r="AA393" s="66">
        <v>0.41858184999999998</v>
      </c>
      <c r="AB393" s="66">
        <v>0.67651475000000005</v>
      </c>
      <c r="AC393" s="66">
        <v>0.43984020000000001</v>
      </c>
      <c r="AD393" s="66">
        <v>0.53099790000000002</v>
      </c>
      <c r="AE393" s="66">
        <v>0.50679359999999996</v>
      </c>
      <c r="AF393" s="66">
        <v>0.30694800000000005</v>
      </c>
      <c r="AG393" s="66">
        <v>0.57113449999999999</v>
      </c>
      <c r="AH393" s="66">
        <v>0.59011119999999995</v>
      </c>
      <c r="AI393" s="66">
        <v>0.48231496666666662</v>
      </c>
      <c r="AJ393" s="66">
        <f t="shared" si="47"/>
        <v>0.50258188518518521</v>
      </c>
      <c r="AK393" s="66"/>
      <c r="AM393" s="2">
        <v>8.8829999999999991</v>
      </c>
      <c r="AN393" s="2">
        <v>0.60983876708333329</v>
      </c>
      <c r="AO393" s="2">
        <v>0.50258188518518521</v>
      </c>
      <c r="AP393" s="2">
        <v>3.8799999999999613</v>
      </c>
      <c r="AQ393" s="2">
        <v>3.8799999999999613</v>
      </c>
      <c r="AR393" s="2">
        <v>1.2134117545017116</v>
      </c>
    </row>
    <row r="394" spans="11:44" x14ac:dyDescent="0.25">
      <c r="K394" s="2">
        <f t="shared" si="48"/>
        <v>3.889999999999961</v>
      </c>
      <c r="L394" s="82">
        <f t="shared" si="45"/>
        <v>308.88148332916666</v>
      </c>
      <c r="M394" s="66">
        <f t="shared" si="43"/>
        <v>0.2786402190587231</v>
      </c>
      <c r="N394" s="66">
        <f t="shared" si="46"/>
        <v>219.35850611111084</v>
      </c>
      <c r="O394" s="66">
        <f t="shared" si="44"/>
        <v>0.13940697215686285</v>
      </c>
      <c r="Q394" s="66">
        <v>0.40903396666666669</v>
      </c>
      <c r="R394" s="66">
        <v>1.0032717000000002</v>
      </c>
      <c r="S394" s="66">
        <v>0.25321099999999996</v>
      </c>
      <c r="T394" s="66">
        <v>0.61070839999999993</v>
      </c>
      <c r="U394" s="66">
        <v>0.25300600000000001</v>
      </c>
      <c r="V394" s="66">
        <v>0.72150300000000012</v>
      </c>
      <c r="W394" s="66">
        <v>0.75046757666666675</v>
      </c>
      <c r="X394" s="66">
        <v>0.85814966000000004</v>
      </c>
      <c r="Y394" s="66">
        <f t="shared" si="42"/>
        <v>0.60741891291666672</v>
      </c>
      <c r="AA394" s="66">
        <v>0.32677885000000001</v>
      </c>
      <c r="AB394" s="66">
        <v>0.43104175000000006</v>
      </c>
      <c r="AC394" s="66">
        <v>0.50957720000000006</v>
      </c>
      <c r="AD394" s="66">
        <v>0.61433989999999994</v>
      </c>
      <c r="AE394" s="66">
        <v>0.47051260000000006</v>
      </c>
      <c r="AF394" s="66">
        <v>0.31844300000000003</v>
      </c>
      <c r="AG394" s="66">
        <v>0.73892749999999996</v>
      </c>
      <c r="AH394" s="66">
        <v>0.34464779999999995</v>
      </c>
      <c r="AI394" s="66">
        <v>0.47625263333333334</v>
      </c>
      <c r="AJ394" s="66">
        <f t="shared" si="47"/>
        <v>0.47005791481481474</v>
      </c>
      <c r="AK394" s="66"/>
      <c r="AM394" s="2">
        <v>8.8928999999999991</v>
      </c>
      <c r="AN394" s="2">
        <v>0.60741891291666672</v>
      </c>
      <c r="AO394" s="2">
        <v>0.47005791481481474</v>
      </c>
      <c r="AP394" s="2">
        <v>3.889999999999961</v>
      </c>
      <c r="AQ394" s="2">
        <v>3.889999999999961</v>
      </c>
      <c r="AR394" s="2">
        <v>1.2922214343650975</v>
      </c>
    </row>
    <row r="395" spans="11:44" x14ac:dyDescent="0.25">
      <c r="K395" s="2">
        <f t="shared" si="48"/>
        <v>3.8999999999999608</v>
      </c>
      <c r="L395" s="82">
        <f t="shared" si="45"/>
        <v>309.53872182541664</v>
      </c>
      <c r="M395" s="66">
        <f t="shared" si="43"/>
        <v>0.27839688020030667</v>
      </c>
      <c r="N395" s="66">
        <f t="shared" si="46"/>
        <v>219.79333110370342</v>
      </c>
      <c r="O395" s="66">
        <f t="shared" si="44"/>
        <v>6.4198953366026518E-2</v>
      </c>
      <c r="Q395" s="66">
        <v>0.52040696666666664</v>
      </c>
      <c r="R395" s="66">
        <v>0.99875969999999992</v>
      </c>
      <c r="S395" s="66">
        <v>0.24509900000000001</v>
      </c>
      <c r="T395" s="66">
        <v>0.64466039999999991</v>
      </c>
      <c r="U395" s="66">
        <v>0.306004</v>
      </c>
      <c r="V395" s="66">
        <v>0.81811299999999998</v>
      </c>
      <c r="W395" s="66">
        <v>0.81941157666666675</v>
      </c>
      <c r="X395" s="66">
        <v>0.90545332666666667</v>
      </c>
      <c r="Y395" s="66">
        <f t="shared" si="42"/>
        <v>0.65723849624999997</v>
      </c>
      <c r="AA395" s="66">
        <v>0.42675934999999998</v>
      </c>
      <c r="AB395" s="66">
        <v>0.45744975000000004</v>
      </c>
      <c r="AC395" s="66">
        <v>0.51010853333333328</v>
      </c>
      <c r="AD395" s="66">
        <v>0.41952590000000006</v>
      </c>
      <c r="AE395" s="66">
        <v>0.51230359999999997</v>
      </c>
      <c r="AF395" s="66">
        <v>0.31125100000000006</v>
      </c>
      <c r="AG395" s="66">
        <v>0.42604750000000002</v>
      </c>
      <c r="AH395" s="66">
        <v>0.37524299999999994</v>
      </c>
      <c r="AI395" s="66">
        <v>0.4747363</v>
      </c>
      <c r="AJ395" s="66">
        <f t="shared" si="47"/>
        <v>0.43482499259259261</v>
      </c>
      <c r="AK395" s="66"/>
      <c r="AM395" s="2">
        <v>8.9032999999999998</v>
      </c>
      <c r="AN395" s="2">
        <v>0.65723849624999997</v>
      </c>
      <c r="AO395" s="2">
        <v>0.43482499259259261</v>
      </c>
      <c r="AP395" s="2">
        <v>3.8999999999999608</v>
      </c>
      <c r="AQ395" s="2">
        <v>3.8999999999999608</v>
      </c>
      <c r="AR395" s="2">
        <v>1.5115011957599152</v>
      </c>
    </row>
    <row r="396" spans="11:44" x14ac:dyDescent="0.25">
      <c r="K396" s="2">
        <f t="shared" si="48"/>
        <v>3.9099999999999606</v>
      </c>
      <c r="L396" s="82">
        <f t="shared" si="45"/>
        <v>310.17787367583333</v>
      </c>
      <c r="M396" s="66">
        <f t="shared" si="43"/>
        <v>0.26465138025013718</v>
      </c>
      <c r="N396" s="66">
        <f t="shared" si="46"/>
        <v>220.24646681851823</v>
      </c>
      <c r="O396" s="66">
        <f t="shared" si="44"/>
        <v>8.366416272055148E-2</v>
      </c>
      <c r="Q396" s="66">
        <v>0.49873063333333334</v>
      </c>
      <c r="R396" s="66">
        <v>0.78896719999999998</v>
      </c>
      <c r="S396" s="66">
        <v>0.2562253333333333</v>
      </c>
      <c r="T396" s="66">
        <v>0.71137139999999999</v>
      </c>
      <c r="U396" s="66">
        <v>0.29091700000000004</v>
      </c>
      <c r="V396" s="66">
        <v>0.72075100000000003</v>
      </c>
      <c r="W396" s="66">
        <v>0.86370124333333342</v>
      </c>
      <c r="X396" s="66">
        <v>0.98255099333333329</v>
      </c>
      <c r="Y396" s="66">
        <f t="shared" ref="Y396:Y404" si="49">AVERAGE(Q396:X396)</f>
        <v>0.63915185041666667</v>
      </c>
      <c r="AA396" s="66">
        <v>0.36679035000000004</v>
      </c>
      <c r="AB396" s="66">
        <v>0.51128825000000011</v>
      </c>
      <c r="AC396" s="66">
        <v>0.46192119999999998</v>
      </c>
      <c r="AD396" s="66">
        <v>0.54821089999999995</v>
      </c>
      <c r="AE396" s="66">
        <v>0.51069560000000003</v>
      </c>
      <c r="AF396" s="66">
        <v>0.314863</v>
      </c>
      <c r="AG396" s="66">
        <v>0.54811149999999997</v>
      </c>
      <c r="AH396" s="66">
        <v>0.39163000000000003</v>
      </c>
      <c r="AI396" s="66">
        <v>0.42471063333333331</v>
      </c>
      <c r="AJ396" s="66">
        <f t="shared" si="47"/>
        <v>0.45313571481481485</v>
      </c>
      <c r="AK396" s="66"/>
      <c r="AM396" s="2">
        <v>8.9132999999999996</v>
      </c>
      <c r="AN396" s="2">
        <v>0.63915185041666667</v>
      </c>
      <c r="AO396" s="2">
        <v>0.45313571481481485</v>
      </c>
      <c r="AP396" s="2">
        <v>3.9099999999999606</v>
      </c>
      <c r="AQ396" s="2">
        <v>3.9099999999999606</v>
      </c>
      <c r="AR396" s="2">
        <v>1.4105086611367015</v>
      </c>
    </row>
    <row r="397" spans="11:44" x14ac:dyDescent="0.25">
      <c r="K397" s="2">
        <f t="shared" si="48"/>
        <v>3.9199999999999604</v>
      </c>
      <c r="L397" s="82">
        <f t="shared" si="45"/>
        <v>310.82945606791668</v>
      </c>
      <c r="M397" s="66">
        <f t="shared" si="43"/>
        <v>0.27488758684411269</v>
      </c>
      <c r="N397" s="66">
        <f t="shared" si="46"/>
        <v>220.72704125925898</v>
      </c>
      <c r="O397" s="66">
        <f t="shared" si="44"/>
        <v>0.10921670497926413</v>
      </c>
      <c r="Q397" s="66">
        <v>0.47323496666666659</v>
      </c>
      <c r="R397" s="66">
        <v>1.1155941999999999</v>
      </c>
      <c r="S397" s="66">
        <v>0.35138466666666668</v>
      </c>
      <c r="T397" s="66">
        <v>0.6456134</v>
      </c>
      <c r="U397" s="66">
        <v>0.28880099999999997</v>
      </c>
      <c r="V397" s="66">
        <v>0.69340700000000011</v>
      </c>
      <c r="W397" s="66">
        <v>0.82517824333333345</v>
      </c>
      <c r="X397" s="66">
        <v>0.81944565999999985</v>
      </c>
      <c r="Y397" s="66">
        <f t="shared" si="49"/>
        <v>0.65158239208333324</v>
      </c>
      <c r="AA397" s="66">
        <v>0.37064235000000001</v>
      </c>
      <c r="AB397" s="66">
        <v>0.69861474999999995</v>
      </c>
      <c r="AC397" s="66">
        <v>0.49170886666666663</v>
      </c>
      <c r="AD397" s="66">
        <v>0.49767790000000006</v>
      </c>
      <c r="AE397" s="66">
        <v>0.53079660000000006</v>
      </c>
      <c r="AF397" s="66">
        <v>0.30616200000000005</v>
      </c>
      <c r="AG397" s="66">
        <v>0.49822749999999999</v>
      </c>
      <c r="AH397" s="66">
        <v>0.43664169999999997</v>
      </c>
      <c r="AI397" s="66">
        <v>0.49469829999999992</v>
      </c>
      <c r="AJ397" s="66">
        <f t="shared" si="47"/>
        <v>0.48057444074074074</v>
      </c>
      <c r="AK397" s="66"/>
      <c r="AM397" s="2">
        <v>8.923</v>
      </c>
      <c r="AN397" s="2">
        <v>0.65158239208333324</v>
      </c>
      <c r="AO397" s="2">
        <v>0.48057444074074074</v>
      </c>
      <c r="AP397" s="2">
        <v>3.9199999999999604</v>
      </c>
      <c r="AQ397" s="2">
        <v>3.9199999999999604</v>
      </c>
      <c r="AR397" s="2">
        <v>1.3558407123753955</v>
      </c>
    </row>
    <row r="398" spans="11:44" x14ac:dyDescent="0.25">
      <c r="K398" s="2">
        <f t="shared" si="48"/>
        <v>3.9299999999999602</v>
      </c>
      <c r="L398" s="82">
        <f t="shared" si="45"/>
        <v>311.4790319391667</v>
      </c>
      <c r="M398" s="66">
        <f t="shared" si="43"/>
        <v>0.29952096249319377</v>
      </c>
      <c r="N398" s="66">
        <f t="shared" si="46"/>
        <v>221.22203989259231</v>
      </c>
      <c r="O398" s="66">
        <f t="shared" si="44"/>
        <v>0.13609656744194321</v>
      </c>
      <c r="Q398" s="66">
        <v>0.40465363333333326</v>
      </c>
      <c r="R398" s="66">
        <v>0.84663369999999993</v>
      </c>
      <c r="S398" s="66">
        <v>0.223273</v>
      </c>
      <c r="T398" s="66">
        <v>0.72169839999999996</v>
      </c>
      <c r="U398" s="66">
        <v>0.29078200000000004</v>
      </c>
      <c r="V398" s="66">
        <v>0.89290400000000003</v>
      </c>
      <c r="W398" s="66">
        <v>0.80737324333333338</v>
      </c>
      <c r="X398" s="66">
        <v>1.0092889933333333</v>
      </c>
      <c r="Y398" s="66">
        <f t="shared" si="49"/>
        <v>0.64957587125000005</v>
      </c>
      <c r="AA398" s="66">
        <v>0.35510935000000005</v>
      </c>
      <c r="AB398" s="66">
        <v>0.57521975000000003</v>
      </c>
      <c r="AC398" s="66">
        <v>0.42763320000000005</v>
      </c>
      <c r="AD398" s="66">
        <v>0.44859089999999996</v>
      </c>
      <c r="AE398" s="66">
        <v>0.53177960000000002</v>
      </c>
      <c r="AF398" s="66">
        <v>0.31886199999999998</v>
      </c>
      <c r="AG398" s="66">
        <v>0.77324349999999997</v>
      </c>
      <c r="AH398" s="66">
        <v>0.4618371</v>
      </c>
      <c r="AI398" s="66">
        <v>0.56271230000000005</v>
      </c>
      <c r="AJ398" s="66">
        <f t="shared" si="47"/>
        <v>0.49499863333333338</v>
      </c>
      <c r="AK398" s="66"/>
      <c r="AM398" s="2">
        <v>8.9330999999999996</v>
      </c>
      <c r="AN398" s="2">
        <v>0.64957587125000005</v>
      </c>
      <c r="AO398" s="2">
        <v>0.49499863333333338</v>
      </c>
      <c r="AP398" s="2">
        <v>3.9299999999999602</v>
      </c>
      <c r="AQ398" s="2">
        <v>3.9299999999999602</v>
      </c>
      <c r="AR398" s="2">
        <v>1.3122781104984869</v>
      </c>
    </row>
    <row r="399" spans="11:44" x14ac:dyDescent="0.25">
      <c r="K399" s="2">
        <f t="shared" si="48"/>
        <v>3.93999999999996</v>
      </c>
      <c r="L399" s="82">
        <f t="shared" si="45"/>
        <v>312.07202514375001</v>
      </c>
      <c r="M399" s="66">
        <f t="shared" si="43"/>
        <v>0.23113851914754302</v>
      </c>
      <c r="N399" s="66">
        <f t="shared" si="46"/>
        <v>221.69113201481454</v>
      </c>
      <c r="O399" s="66">
        <f t="shared" si="44"/>
        <v>9.5183606771991225E-2</v>
      </c>
      <c r="Q399" s="66">
        <v>0.46796296666666665</v>
      </c>
      <c r="R399" s="66">
        <v>0.75648970000000004</v>
      </c>
      <c r="S399" s="66">
        <v>0.28063633333333332</v>
      </c>
      <c r="T399" s="66">
        <v>0.65075240000000001</v>
      </c>
      <c r="U399" s="66">
        <v>0.26574399999999998</v>
      </c>
      <c r="V399" s="66">
        <v>0.67224500000000009</v>
      </c>
      <c r="W399" s="66">
        <v>0.75567524333333336</v>
      </c>
      <c r="X399" s="66">
        <v>0.89443999333333335</v>
      </c>
      <c r="Y399" s="66">
        <f t="shared" si="49"/>
        <v>0.59299320458333327</v>
      </c>
      <c r="AA399" s="66">
        <v>0.37994085</v>
      </c>
      <c r="AB399" s="66">
        <v>0.56886575000000006</v>
      </c>
      <c r="AC399" s="66">
        <v>0.49612819999999996</v>
      </c>
      <c r="AD399" s="66">
        <v>0.48049589999999998</v>
      </c>
      <c r="AE399" s="66">
        <v>0.53422959999999997</v>
      </c>
      <c r="AF399" s="66">
        <v>0.31931300000000001</v>
      </c>
      <c r="AG399" s="66">
        <v>0.60680449999999997</v>
      </c>
      <c r="AH399" s="66">
        <v>0.38021899999999997</v>
      </c>
      <c r="AI399" s="66">
        <v>0.45583229999999997</v>
      </c>
      <c r="AJ399" s="66">
        <f t="shared" si="47"/>
        <v>0.46909212222222219</v>
      </c>
      <c r="AK399" s="66"/>
      <c r="AM399" s="2">
        <v>8.9428999999999998</v>
      </c>
      <c r="AN399" s="2">
        <v>0.59299320458333327</v>
      </c>
      <c r="AO399" s="2">
        <v>0.46909212222222219</v>
      </c>
      <c r="AP399" s="2">
        <v>3.93999999999996</v>
      </c>
      <c r="AQ399" s="2">
        <v>3.93999999999996</v>
      </c>
      <c r="AR399" s="2">
        <v>1.2641295312616989</v>
      </c>
    </row>
    <row r="400" spans="11:44" x14ac:dyDescent="0.25">
      <c r="K400" s="2">
        <f t="shared" si="48"/>
        <v>3.9499999999999598</v>
      </c>
      <c r="L400" s="82">
        <f t="shared" si="45"/>
        <v>312.72387253583332</v>
      </c>
      <c r="M400" s="66">
        <f t="shared" si="43"/>
        <v>0.29836049977837453</v>
      </c>
      <c r="N400" s="66">
        <f t="shared" si="46"/>
        <v>222.14107289629604</v>
      </c>
      <c r="O400" s="66">
        <f t="shared" si="44"/>
        <v>7.0411943305645888E-2</v>
      </c>
      <c r="Q400" s="66">
        <v>0.4867209666666667</v>
      </c>
      <c r="R400" s="66">
        <v>1.1566292</v>
      </c>
      <c r="S400" s="66">
        <v>0.32988966666666669</v>
      </c>
      <c r="T400" s="66">
        <v>0.5301304</v>
      </c>
      <c r="U400" s="66">
        <v>0.286414</v>
      </c>
      <c r="V400" s="66">
        <v>0.767625</v>
      </c>
      <c r="W400" s="66">
        <v>0.74775091000000005</v>
      </c>
      <c r="X400" s="66">
        <v>0.9096189933333334</v>
      </c>
      <c r="Y400" s="66">
        <f t="shared" si="49"/>
        <v>0.65184739208333342</v>
      </c>
      <c r="AA400" s="66">
        <v>0.37795234999999999</v>
      </c>
      <c r="AB400" s="66">
        <v>0.50075274999999997</v>
      </c>
      <c r="AC400" s="66">
        <v>0.46414119999999998</v>
      </c>
      <c r="AD400" s="66">
        <v>0.4175719</v>
      </c>
      <c r="AE400" s="66">
        <v>0.51719160000000008</v>
      </c>
      <c r="AF400" s="66">
        <v>0.31069400000000003</v>
      </c>
      <c r="AG400" s="66">
        <v>0.51820250000000001</v>
      </c>
      <c r="AH400" s="66">
        <v>0.44751000000000002</v>
      </c>
      <c r="AI400" s="66">
        <v>0.49545163333333336</v>
      </c>
      <c r="AJ400" s="66">
        <f t="shared" si="47"/>
        <v>0.44994088148148148</v>
      </c>
      <c r="AK400" s="66"/>
      <c r="AM400" s="2">
        <v>8.9534000000000002</v>
      </c>
      <c r="AN400" s="2">
        <v>0.65184739208333342</v>
      </c>
      <c r="AO400" s="2">
        <v>0.44994088148148148</v>
      </c>
      <c r="AP400" s="2">
        <v>3.9499999999999598</v>
      </c>
      <c r="AQ400" s="2">
        <v>3.9499999999999598</v>
      </c>
      <c r="AR400" s="2">
        <v>1.4487400876689662</v>
      </c>
    </row>
    <row r="401" spans="11:44" x14ac:dyDescent="0.25">
      <c r="K401" s="2">
        <f t="shared" si="48"/>
        <v>3.9599999999999596</v>
      </c>
      <c r="L401" s="82">
        <f t="shared" si="45"/>
        <v>313.35943576124998</v>
      </c>
      <c r="M401" s="66">
        <f t="shared" si="43"/>
        <v>0.26208747211537692</v>
      </c>
      <c r="N401" s="66">
        <f t="shared" si="46"/>
        <v>222.60778233333306</v>
      </c>
      <c r="O401" s="66">
        <f t="shared" si="44"/>
        <v>9.0840621685107148E-2</v>
      </c>
      <c r="Q401" s="66">
        <v>0.45040963333333339</v>
      </c>
      <c r="R401" s="66">
        <v>0.91732219999999998</v>
      </c>
      <c r="S401" s="66">
        <v>0.31446266666666672</v>
      </c>
      <c r="T401" s="66">
        <v>0.68751339999999994</v>
      </c>
      <c r="U401" s="66">
        <v>0.27800400000000003</v>
      </c>
      <c r="V401" s="66">
        <v>0.65667700000000007</v>
      </c>
      <c r="W401" s="66">
        <v>0.8480792433333334</v>
      </c>
      <c r="X401" s="66">
        <v>0.93203765999999999</v>
      </c>
      <c r="Y401" s="66">
        <f t="shared" si="49"/>
        <v>0.63556322541666677</v>
      </c>
      <c r="AA401" s="66">
        <v>0.36620534999999999</v>
      </c>
      <c r="AB401" s="66">
        <v>0.61212974999999992</v>
      </c>
      <c r="AC401" s="66">
        <v>0.5164822</v>
      </c>
      <c r="AD401" s="66">
        <v>0.48056689999999996</v>
      </c>
      <c r="AE401" s="66">
        <v>0.4912126</v>
      </c>
      <c r="AF401" s="66">
        <v>0.30395700000000003</v>
      </c>
      <c r="AG401" s="66">
        <v>0.5326265</v>
      </c>
      <c r="AH401" s="66">
        <v>0.450735</v>
      </c>
      <c r="AI401" s="66">
        <v>0.44646963333333334</v>
      </c>
      <c r="AJ401" s="66">
        <f t="shared" si="47"/>
        <v>0.46670943703703699</v>
      </c>
      <c r="AK401" s="66"/>
      <c r="AM401" s="2">
        <v>8.9631000000000007</v>
      </c>
      <c r="AN401" s="2">
        <v>0.63556322541666677</v>
      </c>
      <c r="AO401" s="2">
        <v>0.46670943703703699</v>
      </c>
      <c r="AP401" s="2">
        <v>3.9599999999999596</v>
      </c>
      <c r="AQ401" s="2">
        <v>3.9599999999999596</v>
      </c>
      <c r="AR401" s="2">
        <v>1.3617963876017145</v>
      </c>
    </row>
    <row r="402" spans="11:44" x14ac:dyDescent="0.25">
      <c r="K402" s="2">
        <f t="shared" si="48"/>
        <v>3.9699999999999593</v>
      </c>
      <c r="L402" s="82">
        <f t="shared" si="45"/>
        <v>313.99714650749996</v>
      </c>
      <c r="M402" s="66">
        <f t="shared" si="43"/>
        <v>0.26184546430723354</v>
      </c>
      <c r="N402" s="66">
        <f t="shared" si="46"/>
        <v>223.07240564074047</v>
      </c>
      <c r="O402" s="66">
        <f t="shared" si="44"/>
        <v>8.5751733342135622E-2</v>
      </c>
      <c r="Q402" s="66">
        <v>0.52556496666666663</v>
      </c>
      <c r="R402" s="66">
        <v>0.96112770000000003</v>
      </c>
      <c r="S402" s="66">
        <v>0.27629766666666661</v>
      </c>
      <c r="T402" s="66">
        <v>0.68628940000000005</v>
      </c>
      <c r="U402" s="66">
        <v>0.26859400000000005</v>
      </c>
      <c r="V402" s="66">
        <v>0.73956500000000003</v>
      </c>
      <c r="W402" s="66">
        <v>0.73509157666666669</v>
      </c>
      <c r="X402" s="66">
        <v>0.90915566000000025</v>
      </c>
      <c r="Y402" s="66">
        <f t="shared" si="49"/>
        <v>0.63771074625000013</v>
      </c>
      <c r="AA402" s="66">
        <v>0.40605985</v>
      </c>
      <c r="AB402" s="66">
        <v>0.60642925000000003</v>
      </c>
      <c r="AC402" s="66">
        <v>0.4601658666666667</v>
      </c>
      <c r="AD402" s="66">
        <v>0.47296389999999999</v>
      </c>
      <c r="AE402" s="66">
        <v>0.55022260000000001</v>
      </c>
      <c r="AF402" s="66">
        <v>0.31076800000000004</v>
      </c>
      <c r="AG402" s="66">
        <v>0.46717949999999997</v>
      </c>
      <c r="AH402" s="66">
        <v>0.49843049999999994</v>
      </c>
      <c r="AI402" s="66">
        <v>0.40939030000000004</v>
      </c>
      <c r="AJ402" s="66">
        <f t="shared" si="47"/>
        <v>0.46462330740740732</v>
      </c>
      <c r="AK402" s="66"/>
      <c r="AM402" s="2">
        <v>8.9732000000000003</v>
      </c>
      <c r="AN402" s="2">
        <v>0.63771074625000013</v>
      </c>
      <c r="AO402" s="2">
        <v>0.46462330740740732</v>
      </c>
      <c r="AP402" s="2">
        <v>3.9699999999999593</v>
      </c>
      <c r="AQ402" s="2">
        <v>3.9699999999999593</v>
      </c>
      <c r="AR402" s="2">
        <v>1.3725328369952396</v>
      </c>
    </row>
    <row r="403" spans="11:44" x14ac:dyDescent="0.25">
      <c r="K403" s="2">
        <f t="shared" si="48"/>
        <v>3.9799999999999591</v>
      </c>
      <c r="L403" s="82">
        <f t="shared" si="45"/>
        <v>314.63100608708328</v>
      </c>
      <c r="M403" s="66">
        <f t="shared" si="43"/>
        <v>0.31769669317232296</v>
      </c>
      <c r="N403" s="66">
        <f t="shared" si="46"/>
        <v>223.51650894814787</v>
      </c>
      <c r="O403" s="66">
        <f t="shared" si="44"/>
        <v>9.846759164540729E-2</v>
      </c>
      <c r="Q403" s="66">
        <v>0.40260563333333327</v>
      </c>
      <c r="R403" s="66">
        <v>0.98017270000000001</v>
      </c>
      <c r="S403" s="66">
        <v>0.26699400000000001</v>
      </c>
      <c r="T403" s="66">
        <v>0.6200504</v>
      </c>
      <c r="U403" s="66">
        <v>0.25821600000000006</v>
      </c>
      <c r="V403" s="66">
        <v>0.60489400000000004</v>
      </c>
      <c r="W403" s="66">
        <v>0.84291957666666673</v>
      </c>
      <c r="X403" s="66">
        <v>1.0950243266666666</v>
      </c>
      <c r="Y403" s="66">
        <f t="shared" si="49"/>
        <v>0.63385957958333328</v>
      </c>
      <c r="AA403" s="66">
        <v>0.40706234999999996</v>
      </c>
      <c r="AB403" s="66">
        <v>0.53932425000000006</v>
      </c>
      <c r="AC403" s="66">
        <v>0.50285853333333341</v>
      </c>
      <c r="AD403" s="66">
        <v>0.38733990000000001</v>
      </c>
      <c r="AE403" s="66">
        <v>0.49455660000000007</v>
      </c>
      <c r="AF403" s="66">
        <v>0.32958400000000004</v>
      </c>
      <c r="AG403" s="66">
        <v>0.5949565</v>
      </c>
      <c r="AH403" s="66">
        <v>0.29566300000000001</v>
      </c>
      <c r="AI403" s="66">
        <v>0.44558463333333331</v>
      </c>
      <c r="AJ403" s="66">
        <f t="shared" si="47"/>
        <v>0.44410330740740744</v>
      </c>
      <c r="AK403" s="66"/>
      <c r="AM403" s="2">
        <v>8.9830000000000005</v>
      </c>
      <c r="AN403" s="2">
        <v>0.63385957958333328</v>
      </c>
      <c r="AO403" s="2">
        <v>0.44410330740740744</v>
      </c>
      <c r="AP403" s="2">
        <v>3.9799999999999591</v>
      </c>
      <c r="AQ403" s="2">
        <v>3.9799999999999591</v>
      </c>
      <c r="AR403" s="2">
        <v>1.4272795743938222</v>
      </c>
    </row>
    <row r="404" spans="11:44" x14ac:dyDescent="0.25">
      <c r="K404" s="2">
        <f t="shared" si="48"/>
        <v>3.9899999999999589</v>
      </c>
      <c r="L404" s="82">
        <f t="shared" si="45"/>
        <v>315.23260810416662</v>
      </c>
      <c r="M404" s="66">
        <f t="shared" si="43"/>
        <v>0.23438776849984189</v>
      </c>
      <c r="N404" s="66">
        <f t="shared" si="46"/>
        <v>223.98750997777751</v>
      </c>
      <c r="O404" s="66">
        <f t="shared" si="44"/>
        <v>9.7633104816353941E-2</v>
      </c>
      <c r="Q404" s="66">
        <v>0.51817563333333339</v>
      </c>
      <c r="R404" s="66">
        <v>0.93305119999999997</v>
      </c>
      <c r="S404" s="66">
        <v>0.29196333333333335</v>
      </c>
      <c r="T404" s="66">
        <v>0.64092539999999998</v>
      </c>
      <c r="U404" s="66">
        <v>0.26226700000000003</v>
      </c>
      <c r="V404" s="66">
        <v>0.67349200000000009</v>
      </c>
      <c r="W404" s="66">
        <v>0.68309857666666673</v>
      </c>
      <c r="X404" s="66">
        <v>0.80984299333333332</v>
      </c>
      <c r="Y404" s="66">
        <f t="shared" si="49"/>
        <v>0.60160201708333338</v>
      </c>
      <c r="AA404" s="66">
        <v>0.38708334999999999</v>
      </c>
      <c r="AB404" s="66">
        <v>0.51219175000000006</v>
      </c>
      <c r="AC404" s="66">
        <v>0.47411853333333343</v>
      </c>
      <c r="AD404" s="66">
        <v>0.48814589999999997</v>
      </c>
      <c r="AE404" s="66">
        <v>0.50772260000000002</v>
      </c>
      <c r="AF404" s="66">
        <v>0.30369400000000008</v>
      </c>
      <c r="AG404" s="66">
        <v>0.56938949999999999</v>
      </c>
      <c r="AH404" s="66">
        <v>0.61387599999999987</v>
      </c>
      <c r="AI404" s="66">
        <v>0.38278763333333338</v>
      </c>
      <c r="AJ404" s="66">
        <f t="shared" si="47"/>
        <v>0.47100102962962964</v>
      </c>
      <c r="AK404" s="66"/>
      <c r="AM404" s="2">
        <v>8.9929000000000006</v>
      </c>
      <c r="AN404" s="2">
        <v>0.60160201708333338</v>
      </c>
      <c r="AO404" s="2">
        <v>0.47100102962962964</v>
      </c>
      <c r="AP404" s="2">
        <v>3.9899999999999589</v>
      </c>
      <c r="AQ404" s="2">
        <v>3.9899999999999589</v>
      </c>
      <c r="AR404" s="2">
        <v>1.2772838682675522</v>
      </c>
    </row>
    <row r="405" spans="11:44" x14ac:dyDescent="0.25">
      <c r="AP405" s="2">
        <v>3.9999999999999587</v>
      </c>
      <c r="AQ405" s="2">
        <v>3.9999999999999587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84"/>
  <sheetViews>
    <sheetView zoomScale="40" zoomScaleNormal="40" workbookViewId="0">
      <selection activeCell="B43" sqref="B43:B49"/>
    </sheetView>
  </sheetViews>
  <sheetFormatPr defaultRowHeight="14.3" x14ac:dyDescent="0.25"/>
  <cols>
    <col min="5" max="6" width="12" bestFit="1" customWidth="1"/>
    <col min="8" max="8" width="12" bestFit="1" customWidth="1"/>
    <col min="26" max="26" width="10.125" bestFit="1" customWidth="1"/>
    <col min="28" max="28" width="9.25" bestFit="1" customWidth="1"/>
    <col min="29" max="29" width="9.875" bestFit="1" customWidth="1"/>
    <col min="35" max="35" width="13.625" bestFit="1" customWidth="1"/>
  </cols>
  <sheetData>
    <row r="1" spans="3:18" ht="14.95" thickBot="1" x14ac:dyDescent="0.3"/>
    <row r="2" spans="3:18" x14ac:dyDescent="0.25">
      <c r="C2" s="18"/>
      <c r="D2" s="20" t="s">
        <v>40</v>
      </c>
      <c r="E2" s="6"/>
      <c r="F2" s="7"/>
      <c r="H2" s="18"/>
      <c r="I2" s="20" t="s">
        <v>39</v>
      </c>
      <c r="J2" s="6"/>
      <c r="K2" s="6"/>
      <c r="L2" s="6"/>
      <c r="M2" s="7"/>
      <c r="O2" s="5" t="s">
        <v>36</v>
      </c>
      <c r="P2" s="6"/>
      <c r="Q2" s="6"/>
      <c r="R2" s="7"/>
    </row>
    <row r="3" spans="3:18" ht="14.95" thickBot="1" x14ac:dyDescent="0.3">
      <c r="C3" s="15"/>
      <c r="D3" s="16"/>
      <c r="E3" s="16"/>
      <c r="F3" s="17"/>
      <c r="H3" s="15"/>
      <c r="I3" s="16"/>
      <c r="J3" s="16"/>
      <c r="K3" s="16"/>
      <c r="L3" s="16"/>
      <c r="M3" s="17"/>
      <c r="O3" s="15"/>
      <c r="P3" s="16"/>
      <c r="Q3" s="16"/>
      <c r="R3" s="17"/>
    </row>
    <row r="4" spans="3:18" x14ac:dyDescent="0.25">
      <c r="C4" s="57" t="s">
        <v>85</v>
      </c>
      <c r="D4" s="58"/>
      <c r="E4" s="20" t="s">
        <v>19</v>
      </c>
      <c r="F4" s="36" t="s">
        <v>19</v>
      </c>
      <c r="H4" s="57" t="s">
        <v>85</v>
      </c>
      <c r="I4" s="58"/>
      <c r="J4" s="6"/>
      <c r="K4" s="59" t="s">
        <v>18</v>
      </c>
      <c r="L4" s="6"/>
      <c r="M4" s="7"/>
      <c r="O4" s="49" t="s">
        <v>85</v>
      </c>
      <c r="P4" s="50"/>
      <c r="Q4" s="11" t="s">
        <v>20</v>
      </c>
      <c r="R4" s="10"/>
    </row>
    <row r="5" spans="3:18" x14ac:dyDescent="0.25">
      <c r="C5" s="49" t="s">
        <v>84</v>
      </c>
      <c r="D5" s="51" t="s">
        <v>84</v>
      </c>
      <c r="E5" s="11" t="s">
        <v>8</v>
      </c>
      <c r="F5" s="55" t="s">
        <v>16</v>
      </c>
      <c r="H5" s="49" t="s">
        <v>84</v>
      </c>
      <c r="I5" s="51" t="s">
        <v>84</v>
      </c>
      <c r="J5" s="9"/>
      <c r="K5" s="11" t="s">
        <v>8</v>
      </c>
      <c r="L5" s="56" t="s">
        <v>9</v>
      </c>
      <c r="M5" s="10"/>
      <c r="O5" s="49" t="s">
        <v>84</v>
      </c>
      <c r="P5" s="51" t="s">
        <v>84</v>
      </c>
      <c r="Q5" s="21" t="s">
        <v>8</v>
      </c>
      <c r="R5" s="55" t="s">
        <v>9</v>
      </c>
    </row>
    <row r="6" spans="3:18" x14ac:dyDescent="0.25">
      <c r="C6" s="52">
        <v>0.95</v>
      </c>
      <c r="D6" s="50">
        <v>2.2000000000000002</v>
      </c>
      <c r="E6" s="12">
        <v>23.244359372727274</v>
      </c>
      <c r="F6" s="54">
        <v>9.0179446939394055</v>
      </c>
      <c r="H6" s="52">
        <v>0.95</v>
      </c>
      <c r="I6" s="50">
        <v>1.7</v>
      </c>
      <c r="J6" s="9"/>
      <c r="K6" s="76">
        <v>0.3699428203961308</v>
      </c>
      <c r="L6" s="95">
        <v>0.29451448086446269</v>
      </c>
      <c r="M6" s="10"/>
      <c r="O6" s="52">
        <v>0.89</v>
      </c>
      <c r="P6" s="50">
        <v>2</v>
      </c>
      <c r="Q6" s="12">
        <v>67.522123636363659</v>
      </c>
      <c r="R6" s="54">
        <v>58.148378484848394</v>
      </c>
    </row>
    <row r="7" spans="3:18" x14ac:dyDescent="0.25">
      <c r="C7" s="52">
        <v>1.17</v>
      </c>
      <c r="D7" s="50">
        <v>2.0350000000000001</v>
      </c>
      <c r="E7" s="12">
        <v>17.689492113636362</v>
      </c>
      <c r="F7" s="54">
        <v>21.837424927272728</v>
      </c>
      <c r="H7" s="52">
        <v>1.0665675705314008</v>
      </c>
      <c r="I7" s="50">
        <v>2</v>
      </c>
      <c r="J7" s="9"/>
      <c r="K7" s="76">
        <v>0.42825733377215874</v>
      </c>
      <c r="L7" s="95">
        <v>0.20979576187475735</v>
      </c>
      <c r="M7" s="10"/>
      <c r="O7" s="52">
        <v>1</v>
      </c>
      <c r="P7" s="50">
        <v>2.15</v>
      </c>
      <c r="Q7" s="12">
        <v>73.685197727272708</v>
      </c>
      <c r="R7" s="54">
        <v>140.03449272727269</v>
      </c>
    </row>
    <row r="8" spans="3:18" x14ac:dyDescent="0.25">
      <c r="C8" s="52">
        <v>0.96</v>
      </c>
      <c r="D8" s="50">
        <v>2.1</v>
      </c>
      <c r="E8" s="12">
        <v>12.44243283636364</v>
      </c>
      <c r="F8" s="54">
        <v>11.246618800000002</v>
      </c>
      <c r="H8" s="52">
        <v>1.02</v>
      </c>
      <c r="I8" s="50">
        <v>1.9</v>
      </c>
      <c r="J8" s="9"/>
      <c r="K8" s="76">
        <v>0.60731089703625118</v>
      </c>
      <c r="L8" s="95">
        <v>0.3194539381619893</v>
      </c>
      <c r="M8" s="10"/>
      <c r="O8" s="52">
        <v>1.056950078190513</v>
      </c>
      <c r="P8" s="50">
        <v>1.9</v>
      </c>
      <c r="Q8" s="12">
        <v>62.645689696969661</v>
      </c>
      <c r="R8" s="54">
        <v>43.249610303030288</v>
      </c>
    </row>
    <row r="9" spans="3:18" x14ac:dyDescent="0.25">
      <c r="C9" s="52">
        <v>1</v>
      </c>
      <c r="D9" s="50">
        <v>1.84</v>
      </c>
      <c r="E9" s="12">
        <v>16.836727327272726</v>
      </c>
      <c r="F9" s="54">
        <v>16.164714036363666</v>
      </c>
      <c r="H9" s="52">
        <v>1.0102449041321846</v>
      </c>
      <c r="I9" s="50">
        <v>2</v>
      </c>
      <c r="J9" s="9"/>
      <c r="K9" s="76">
        <v>0.53732826232949193</v>
      </c>
      <c r="L9" s="95">
        <v>0.43458538048968159</v>
      </c>
      <c r="M9" s="10"/>
      <c r="O9" s="52">
        <v>0.95</v>
      </c>
      <c r="P9" s="50">
        <v>1.95</v>
      </c>
      <c r="Q9" s="12">
        <v>60.643078181818247</v>
      </c>
      <c r="R9" s="54">
        <v>104.934858181818</v>
      </c>
    </row>
    <row r="10" spans="3:18" x14ac:dyDescent="0.25">
      <c r="C10" s="52">
        <v>0.9</v>
      </c>
      <c r="D10" s="50">
        <v>1.9</v>
      </c>
      <c r="E10" s="12">
        <v>14.559389927272724</v>
      </c>
      <c r="F10" s="54">
        <v>9.9795318636363746</v>
      </c>
      <c r="H10" s="52">
        <v>1.1000000000000001</v>
      </c>
      <c r="I10" s="50">
        <v>2.2000000000000002</v>
      </c>
      <c r="J10" s="9"/>
      <c r="K10" s="76">
        <v>0.38285009985327811</v>
      </c>
      <c r="L10" s="95">
        <v>0.2382522579705082</v>
      </c>
      <c r="M10" s="10"/>
      <c r="O10" s="52">
        <v>1.1000000000000001</v>
      </c>
      <c r="P10" s="50">
        <v>2.0803068958315851</v>
      </c>
      <c r="Q10" s="12">
        <v>69.994874545454564</v>
      </c>
      <c r="R10" s="54">
        <v>43.123368181818137</v>
      </c>
    </row>
    <row r="11" spans="3:18" x14ac:dyDescent="0.25">
      <c r="C11" s="52">
        <v>1</v>
      </c>
      <c r="D11" s="50">
        <v>2.23</v>
      </c>
      <c r="E11" s="12">
        <v>7.8770176545454529</v>
      </c>
      <c r="F11" s="54">
        <v>16.136828472727288</v>
      </c>
      <c r="H11" s="52">
        <v>0.92</v>
      </c>
      <c r="I11" s="50">
        <v>2.35</v>
      </c>
      <c r="J11" s="9"/>
      <c r="K11" s="76">
        <v>0.46248983838852215</v>
      </c>
      <c r="L11" s="95">
        <v>0.29837926381491953</v>
      </c>
      <c r="M11" s="10"/>
      <c r="O11" s="52">
        <v>1</v>
      </c>
      <c r="P11" s="50">
        <v>2.15</v>
      </c>
      <c r="Q11" s="12">
        <v>36.619110909090921</v>
      </c>
      <c r="R11" s="54">
        <v>103.12481999999989</v>
      </c>
    </row>
    <row r="12" spans="3:18" x14ac:dyDescent="0.25">
      <c r="C12" s="52">
        <v>1.1000000000000001</v>
      </c>
      <c r="D12" s="50">
        <v>1.86</v>
      </c>
      <c r="E12" s="12">
        <v>13.735777899999995</v>
      </c>
      <c r="F12" s="54">
        <v>20.547805364545479</v>
      </c>
      <c r="H12" s="52">
        <v>1.1000000000000001</v>
      </c>
      <c r="I12" s="50">
        <v>1.9</v>
      </c>
      <c r="J12" s="9"/>
      <c r="K12" s="76">
        <v>0.4538125980156652</v>
      </c>
      <c r="L12" s="95">
        <v>0.27156439066536608</v>
      </c>
      <c r="M12" s="10"/>
      <c r="O12" s="52">
        <v>1.36</v>
      </c>
      <c r="P12" s="50">
        <v>1.95</v>
      </c>
      <c r="Q12" s="12">
        <v>64.493862727272727</v>
      </c>
      <c r="R12" s="54">
        <v>133.08008190909078</v>
      </c>
    </row>
    <row r="13" spans="3:18" x14ac:dyDescent="0.25">
      <c r="C13" s="52">
        <v>1.1302089477440149</v>
      </c>
      <c r="D13" s="50">
        <v>2.2400000000000002</v>
      </c>
      <c r="E13" s="12">
        <v>21.686906113636386</v>
      </c>
      <c r="F13" s="54">
        <v>21.025328114545466</v>
      </c>
      <c r="H13" s="52">
        <v>1</v>
      </c>
      <c r="I13" s="50">
        <v>2.1</v>
      </c>
      <c r="J13" s="9"/>
      <c r="K13" s="76">
        <v>0.26621882002630748</v>
      </c>
      <c r="L13" s="95">
        <v>0.29804227671789985</v>
      </c>
      <c r="M13" s="10"/>
      <c r="O13" s="52">
        <v>1.23</v>
      </c>
      <c r="P13" s="50">
        <v>2</v>
      </c>
      <c r="Q13" s="12">
        <v>67.916781363636289</v>
      </c>
      <c r="R13" s="54">
        <v>158.4036599393938</v>
      </c>
    </row>
    <row r="14" spans="3:18" x14ac:dyDescent="0.25">
      <c r="C14" s="52">
        <v>0.83</v>
      </c>
      <c r="D14" s="50"/>
      <c r="E14" s="12">
        <v>17.778806475757577</v>
      </c>
      <c r="F14" s="40"/>
      <c r="H14" s="52">
        <v>0.93</v>
      </c>
      <c r="I14" s="50"/>
      <c r="J14" s="9"/>
      <c r="K14" s="76">
        <v>0.41383566620100726</v>
      </c>
      <c r="L14" s="77"/>
      <c r="M14" s="10"/>
      <c r="O14" s="52">
        <v>0.8</v>
      </c>
      <c r="P14" s="50"/>
      <c r="Q14" s="12">
        <v>61.049523333333326</v>
      </c>
      <c r="R14" s="54"/>
    </row>
    <row r="15" spans="3:18" x14ac:dyDescent="0.25">
      <c r="C15" s="8"/>
      <c r="D15" s="9"/>
      <c r="E15" s="9"/>
      <c r="F15" s="10"/>
      <c r="H15" s="8"/>
      <c r="I15" s="9"/>
      <c r="J15" s="9"/>
      <c r="K15" s="76"/>
      <c r="L15" s="78"/>
      <c r="M15" s="10"/>
      <c r="O15" s="8"/>
      <c r="P15" s="9"/>
      <c r="Q15" s="9" t="s">
        <v>25</v>
      </c>
      <c r="R15" s="39" t="s">
        <v>25</v>
      </c>
    </row>
    <row r="16" spans="3:18" x14ac:dyDescent="0.25">
      <c r="C16" s="8"/>
      <c r="D16" s="11" t="s">
        <v>35</v>
      </c>
      <c r="E16" s="74">
        <f>AVERAGE(E6:E14)</f>
        <v>16.205656635690236</v>
      </c>
      <c r="F16" s="75">
        <f>AVERAGE(F6:F14)</f>
        <v>15.7445245341288</v>
      </c>
      <c r="H16" s="8"/>
      <c r="I16" s="9"/>
      <c r="J16" s="11" t="s">
        <v>35</v>
      </c>
      <c r="K16" s="96">
        <f>AVERAGE(K6:K14)</f>
        <v>0.43578292622431258</v>
      </c>
      <c r="L16" s="96">
        <f>AVERAGE(L6:L13)</f>
        <v>0.29557346881994806</v>
      </c>
      <c r="M16" s="10"/>
      <c r="O16" s="8"/>
      <c r="P16" s="11" t="s">
        <v>35</v>
      </c>
      <c r="Q16" s="12">
        <f>AVERAGE(Q6:Q14)</f>
        <v>62.730026902356904</v>
      </c>
      <c r="R16" s="40">
        <f>AVERAGE(R6:R14)</f>
        <v>98.012408715909004</v>
      </c>
    </row>
    <row r="17" spans="3:33" x14ac:dyDescent="0.25">
      <c r="C17" s="8"/>
      <c r="D17" s="11" t="s">
        <v>33</v>
      </c>
      <c r="E17" s="74">
        <f>STDEV(E6:E14)/(COUNT(E6:E14)^0.5)</f>
        <v>1.5679109691138784</v>
      </c>
      <c r="F17" s="75">
        <f>STDEV(F6:F14)/(COUNT(F6:F14)^0.5)</f>
        <v>1.8279841689099097</v>
      </c>
      <c r="H17" s="8"/>
      <c r="I17" s="9"/>
      <c r="J17" s="11" t="s">
        <v>33</v>
      </c>
      <c r="K17" s="96">
        <f>STDEV(K6:K14)/(COUNT(K6:K14)^0.5)</f>
        <v>3.2744536184583617E-2</v>
      </c>
      <c r="L17" s="96">
        <f>STDEV(L6:L14)/(COUNT(L6:L14)^0.5)</f>
        <v>2.357724743544554E-2</v>
      </c>
      <c r="M17" s="10"/>
      <c r="O17" s="8"/>
      <c r="P17" s="11" t="s">
        <v>33</v>
      </c>
      <c r="Q17" s="12">
        <f>STDEV(Q6:Q14)/(COUNT(Q6:Q14)^0.5)</f>
        <v>3.5643645273322235</v>
      </c>
      <c r="R17" s="40">
        <f>STDEV(R6:R14)/(COUNT(R6:R14)^0.5)</f>
        <v>15.989767539938567</v>
      </c>
    </row>
    <row r="18" spans="3:33" x14ac:dyDescent="0.25">
      <c r="C18" s="8"/>
      <c r="D18" s="11" t="s">
        <v>34</v>
      </c>
      <c r="E18" s="14">
        <f>TTEST(E6:E14,F6:F13,2,2)</f>
        <v>0.84984522301122445</v>
      </c>
      <c r="F18" s="37"/>
      <c r="H18" s="8"/>
      <c r="I18" s="9"/>
      <c r="J18" s="11" t="s">
        <v>34</v>
      </c>
      <c r="K18" s="85">
        <f>_xlfn.T.TEST(K6:K14,L6:L13,2,2)</f>
        <v>3.99514674724415E-3</v>
      </c>
      <c r="L18" s="9"/>
      <c r="M18" s="10"/>
      <c r="O18" s="8"/>
      <c r="P18" s="11" t="s">
        <v>34</v>
      </c>
      <c r="Q18" s="96">
        <f>TTEST(Q6:Q14,R6:R13,2,2)</f>
        <v>3.7754687869949295E-2</v>
      </c>
      <c r="R18" s="37"/>
    </row>
    <row r="19" spans="3:33" x14ac:dyDescent="0.25">
      <c r="C19" s="8"/>
      <c r="D19" s="9"/>
      <c r="E19" s="9"/>
      <c r="F19" s="10"/>
      <c r="G19" s="1"/>
      <c r="H19" s="8"/>
      <c r="I19" s="9"/>
      <c r="J19" s="9"/>
      <c r="K19" s="9"/>
      <c r="L19" s="9"/>
      <c r="M19" s="10"/>
      <c r="O19" s="8"/>
      <c r="P19" s="9"/>
      <c r="Q19" s="9"/>
      <c r="R19" s="10"/>
    </row>
    <row r="20" spans="3:33" x14ac:dyDescent="0.25">
      <c r="C20" s="8"/>
      <c r="D20" s="9"/>
      <c r="E20" s="9"/>
      <c r="F20" s="10"/>
      <c r="H20" s="8"/>
      <c r="I20" s="9"/>
      <c r="J20" s="9"/>
      <c r="K20" s="9"/>
      <c r="L20" s="9"/>
      <c r="M20" s="10"/>
      <c r="O20" s="8"/>
      <c r="P20" s="9"/>
      <c r="Q20" s="9"/>
      <c r="R20" s="10"/>
    </row>
    <row r="21" spans="3:33" x14ac:dyDescent="0.25">
      <c r="C21" s="8"/>
      <c r="D21" s="9"/>
      <c r="E21" s="9"/>
      <c r="F21" s="10"/>
      <c r="H21" s="8"/>
      <c r="I21" s="9"/>
      <c r="J21" s="9"/>
      <c r="K21" s="9"/>
      <c r="L21" s="9"/>
      <c r="M21" s="10"/>
      <c r="O21" s="8"/>
      <c r="P21" s="9"/>
      <c r="Q21" s="9"/>
      <c r="R21" s="10"/>
      <c r="Z21" s="1"/>
      <c r="AB21" s="1"/>
    </row>
    <row r="22" spans="3:33" x14ac:dyDescent="0.25">
      <c r="C22" s="8"/>
      <c r="D22" s="9"/>
      <c r="E22" s="9"/>
      <c r="F22" s="10"/>
      <c r="H22" s="8"/>
      <c r="I22" s="9"/>
      <c r="J22" s="9"/>
      <c r="K22" s="9"/>
      <c r="L22" s="9"/>
      <c r="M22" s="10"/>
      <c r="O22" s="8"/>
      <c r="P22" s="9"/>
      <c r="Q22" s="9"/>
      <c r="R22" s="10"/>
      <c r="Y22" s="3"/>
      <c r="Z22" s="91"/>
      <c r="AB22" s="92"/>
      <c r="AF22" s="35"/>
      <c r="AG22" s="3"/>
    </row>
    <row r="23" spans="3:33" x14ac:dyDescent="0.25">
      <c r="C23" s="8"/>
      <c r="D23" s="9"/>
      <c r="E23" s="9"/>
      <c r="F23" s="10"/>
      <c r="H23" s="8"/>
      <c r="I23" s="9"/>
      <c r="J23" s="9"/>
      <c r="K23" s="9"/>
      <c r="L23" s="9"/>
      <c r="M23" s="10"/>
      <c r="O23" s="8"/>
      <c r="P23" s="9"/>
      <c r="Q23" s="9"/>
      <c r="R23" s="10"/>
      <c r="Y23" s="3"/>
      <c r="Z23" s="91"/>
      <c r="AB23" s="92"/>
      <c r="AF23" s="35"/>
      <c r="AG23" s="3"/>
    </row>
    <row r="24" spans="3:33" x14ac:dyDescent="0.25">
      <c r="C24" s="8"/>
      <c r="D24" s="9"/>
      <c r="E24" s="9"/>
      <c r="F24" s="10"/>
      <c r="H24" s="8"/>
      <c r="I24" s="9"/>
      <c r="J24" s="9"/>
      <c r="K24" s="9"/>
      <c r="L24" s="9"/>
      <c r="M24" s="10"/>
      <c r="O24" s="8"/>
      <c r="P24" s="9"/>
      <c r="Q24" s="9"/>
      <c r="R24" s="10"/>
      <c r="Y24" s="3"/>
      <c r="Z24" s="91"/>
      <c r="AB24" s="92"/>
      <c r="AF24" s="35"/>
      <c r="AG24" s="3"/>
    </row>
    <row r="25" spans="3:33" x14ac:dyDescent="0.25">
      <c r="C25" s="8"/>
      <c r="D25" s="9"/>
      <c r="E25" s="9"/>
      <c r="F25" s="10"/>
      <c r="H25" s="8"/>
      <c r="I25" s="9"/>
      <c r="J25" s="9"/>
      <c r="K25" s="9"/>
      <c r="L25" s="9"/>
      <c r="M25" s="10"/>
      <c r="O25" s="8"/>
      <c r="P25" s="9"/>
      <c r="Q25" s="9"/>
      <c r="R25" s="10"/>
      <c r="Y25" s="3"/>
      <c r="Z25" s="91"/>
      <c r="AB25" s="92"/>
      <c r="AF25" s="35"/>
      <c r="AG25" s="3"/>
    </row>
    <row r="26" spans="3:33" x14ac:dyDescent="0.25">
      <c r="C26" s="8"/>
      <c r="D26" s="9"/>
      <c r="E26" s="9"/>
      <c r="F26" s="10"/>
      <c r="H26" s="8"/>
      <c r="I26" s="9"/>
      <c r="J26" s="9"/>
      <c r="K26" s="9"/>
      <c r="L26" s="9"/>
      <c r="M26" s="10"/>
      <c r="O26" s="8"/>
      <c r="P26" s="9"/>
      <c r="Q26" s="9"/>
      <c r="R26" s="10"/>
      <c r="Y26" s="3"/>
      <c r="Z26" s="91"/>
      <c r="AB26" s="92"/>
      <c r="AF26" s="35"/>
      <c r="AG26" s="3"/>
    </row>
    <row r="27" spans="3:33" x14ac:dyDescent="0.25">
      <c r="C27" s="8"/>
      <c r="D27" s="9"/>
      <c r="E27" s="9"/>
      <c r="F27" s="10"/>
      <c r="H27" s="8"/>
      <c r="I27" s="9"/>
      <c r="J27" s="9"/>
      <c r="K27" s="9"/>
      <c r="L27" s="9"/>
      <c r="M27" s="10"/>
      <c r="O27" s="8"/>
      <c r="P27" s="9"/>
      <c r="Q27" s="9"/>
      <c r="R27" s="10"/>
      <c r="Y27" s="3"/>
      <c r="Z27" s="91"/>
      <c r="AB27" s="92"/>
      <c r="AF27" s="35"/>
      <c r="AG27" s="3"/>
    </row>
    <row r="28" spans="3:33" x14ac:dyDescent="0.25">
      <c r="C28" s="8"/>
      <c r="D28" s="9"/>
      <c r="E28" s="9"/>
      <c r="F28" s="10"/>
      <c r="H28" s="8"/>
      <c r="I28" s="9"/>
      <c r="J28" s="9"/>
      <c r="K28" s="9"/>
      <c r="L28" s="9"/>
      <c r="M28" s="10"/>
      <c r="O28" s="8"/>
      <c r="P28" s="9"/>
      <c r="Q28" s="9"/>
      <c r="R28" s="10"/>
      <c r="Y28" s="3"/>
      <c r="Z28" s="91"/>
      <c r="AB28" s="92"/>
      <c r="AF28" s="35"/>
      <c r="AG28" s="3"/>
    </row>
    <row r="29" spans="3:33" x14ac:dyDescent="0.25">
      <c r="C29" s="8"/>
      <c r="D29" s="9"/>
      <c r="E29" s="9"/>
      <c r="F29" s="10"/>
      <c r="H29" s="8"/>
      <c r="I29" s="9"/>
      <c r="J29" s="9"/>
      <c r="K29" s="9"/>
      <c r="L29" s="9"/>
      <c r="M29" s="10"/>
      <c r="O29" s="8"/>
      <c r="P29" s="9"/>
      <c r="Q29" s="9"/>
      <c r="R29" s="10"/>
      <c r="Y29" s="3"/>
      <c r="Z29" s="91"/>
      <c r="AB29" s="92"/>
      <c r="AF29" s="35"/>
      <c r="AG29" s="3"/>
    </row>
    <row r="30" spans="3:33" x14ac:dyDescent="0.25">
      <c r="C30" s="8"/>
      <c r="D30" s="9"/>
      <c r="E30" s="9"/>
      <c r="F30" s="10"/>
      <c r="H30" s="8"/>
      <c r="I30" s="9"/>
      <c r="J30" s="9"/>
      <c r="K30" s="9"/>
      <c r="L30" s="9"/>
      <c r="M30" s="10"/>
      <c r="O30" s="8"/>
      <c r="P30" s="9"/>
      <c r="Q30" s="9"/>
      <c r="R30" s="10"/>
    </row>
    <row r="31" spans="3:33" x14ac:dyDescent="0.25">
      <c r="C31" s="8"/>
      <c r="D31" s="9"/>
      <c r="E31" s="9"/>
      <c r="F31" s="10"/>
      <c r="H31" s="8"/>
      <c r="I31" s="9"/>
      <c r="J31" s="9"/>
      <c r="K31" s="9"/>
      <c r="L31" s="9"/>
      <c r="M31" s="10"/>
      <c r="O31" s="8"/>
      <c r="P31" s="9"/>
      <c r="Q31" s="9"/>
      <c r="R31" s="10"/>
    </row>
    <row r="32" spans="3:33" x14ac:dyDescent="0.25">
      <c r="C32" s="8"/>
      <c r="D32" s="9"/>
      <c r="E32" s="9"/>
      <c r="F32" s="10"/>
      <c r="H32" s="8"/>
      <c r="I32" s="9"/>
      <c r="J32" s="9"/>
      <c r="K32" s="9"/>
      <c r="L32" s="9"/>
      <c r="M32" s="10"/>
      <c r="O32" s="8"/>
      <c r="P32" s="9"/>
      <c r="Q32" s="9"/>
      <c r="R32" s="10"/>
    </row>
    <row r="33" spans="2:28" x14ac:dyDescent="0.25">
      <c r="C33" s="8"/>
      <c r="D33" s="9"/>
      <c r="E33" s="9"/>
      <c r="F33" s="10"/>
      <c r="H33" s="8"/>
      <c r="I33" s="9"/>
      <c r="J33" s="9"/>
      <c r="K33" s="9"/>
      <c r="L33" s="9"/>
      <c r="M33" s="10"/>
      <c r="O33" s="8"/>
      <c r="P33" s="9"/>
      <c r="Q33" s="9"/>
      <c r="R33" s="10"/>
    </row>
    <row r="34" spans="2:28" ht="14.95" thickBot="1" x14ac:dyDescent="0.3">
      <c r="C34" s="15"/>
      <c r="D34" s="16"/>
      <c r="E34" s="16"/>
      <c r="F34" s="17"/>
      <c r="H34" s="15"/>
      <c r="I34" s="16"/>
      <c r="J34" s="16"/>
      <c r="K34" s="16"/>
      <c r="L34" s="16"/>
      <c r="M34" s="17"/>
      <c r="O34" s="15"/>
      <c r="P34" s="16"/>
      <c r="Q34" s="16"/>
      <c r="R34" s="17"/>
    </row>
    <row r="35" spans="2:28" ht="14.95" thickBot="1" x14ac:dyDescent="0.3"/>
    <row r="36" spans="2:28" x14ac:dyDescent="0.25">
      <c r="D36" s="18" t="s">
        <v>86</v>
      </c>
      <c r="E36" s="7"/>
      <c r="I36" s="18" t="s">
        <v>86</v>
      </c>
      <c r="J36" s="7"/>
      <c r="P36" s="18" t="s">
        <v>86</v>
      </c>
      <c r="Q36" s="7"/>
    </row>
    <row r="37" spans="2:28" ht="14.95" thickBot="1" x14ac:dyDescent="0.3">
      <c r="D37" s="15">
        <v>1</v>
      </c>
      <c r="E37" s="17">
        <v>2.0499999999999998</v>
      </c>
      <c r="I37" s="15">
        <v>1</v>
      </c>
      <c r="J37" s="17">
        <v>2.0499999999999998</v>
      </c>
      <c r="P37" s="15">
        <v>1.02</v>
      </c>
      <c r="Q37" s="17">
        <v>2.0499999999999998</v>
      </c>
    </row>
    <row r="38" spans="2:28" ht="14.95" thickBot="1" x14ac:dyDescent="0.3"/>
    <row r="39" spans="2:28" x14ac:dyDescent="0.25">
      <c r="B39" s="18"/>
      <c r="C39" s="98" t="s">
        <v>17</v>
      </c>
      <c r="D39" s="98" t="s">
        <v>17</v>
      </c>
      <c r="E39" s="98" t="s">
        <v>17</v>
      </c>
      <c r="F39" s="98" t="s">
        <v>17</v>
      </c>
      <c r="G39" s="98" t="s">
        <v>17</v>
      </c>
      <c r="H39" s="98" t="s">
        <v>17</v>
      </c>
      <c r="I39" s="98" t="s">
        <v>17</v>
      </c>
      <c r="J39" s="98" t="s">
        <v>17</v>
      </c>
      <c r="K39" s="98" t="s">
        <v>17</v>
      </c>
      <c r="L39" s="99"/>
      <c r="N39" s="18"/>
      <c r="O39" s="100" t="s">
        <v>17</v>
      </c>
      <c r="P39" s="100" t="s">
        <v>17</v>
      </c>
      <c r="Q39" s="100" t="s">
        <v>17</v>
      </c>
      <c r="R39" s="100" t="s">
        <v>17</v>
      </c>
      <c r="S39" s="100" t="s">
        <v>17</v>
      </c>
      <c r="T39" s="100" t="s">
        <v>17</v>
      </c>
      <c r="U39" s="100" t="s">
        <v>17</v>
      </c>
      <c r="V39" s="100" t="s">
        <v>17</v>
      </c>
      <c r="W39" s="33"/>
    </row>
    <row r="40" spans="2:28" x14ac:dyDescent="0.25">
      <c r="B40" s="8"/>
      <c r="C40" s="24">
        <f t="shared" ref="C40:K40" si="0">C57</f>
        <v>8.6552118499999993E-9</v>
      </c>
      <c r="D40" s="24">
        <f t="shared" si="0"/>
        <v>7.5954397499999999E-9</v>
      </c>
      <c r="E40" s="24">
        <f t="shared" si="0"/>
        <v>7.4554778666666658E-9</v>
      </c>
      <c r="F40" s="24">
        <f t="shared" si="0"/>
        <v>9.1189548999999993E-9</v>
      </c>
      <c r="G40" s="24">
        <f t="shared" si="0"/>
        <v>5.5948235999999998E-9</v>
      </c>
      <c r="H40" s="24">
        <f t="shared" si="0"/>
        <v>3.6740720000000001E-9</v>
      </c>
      <c r="I40" s="24">
        <f t="shared" si="0"/>
        <v>6.2560384999999998E-9</v>
      </c>
      <c r="J40" s="24">
        <f t="shared" si="0"/>
        <v>5.9110699999999999E-9</v>
      </c>
      <c r="K40" s="24">
        <f t="shared" si="0"/>
        <v>7.3866029666666672E-9</v>
      </c>
      <c r="L40" s="25"/>
      <c r="N40" s="8"/>
      <c r="O40" s="48">
        <f t="shared" ref="O40:V40" si="1">O57</f>
        <v>2.6559152999999998E-9</v>
      </c>
      <c r="P40" s="48">
        <f t="shared" si="1"/>
        <v>4.5813991999999997E-9</v>
      </c>
      <c r="Q40" s="48">
        <f t="shared" si="1"/>
        <v>3.5927766666666672E-9</v>
      </c>
      <c r="R40" s="48">
        <f t="shared" si="1"/>
        <v>7.0249484000000001E-9</v>
      </c>
      <c r="S40" s="48">
        <f t="shared" si="1"/>
        <v>2.3776459999999999E-9</v>
      </c>
      <c r="T40" s="48">
        <f t="shared" si="1"/>
        <v>4.814895E-9</v>
      </c>
      <c r="U40" s="48">
        <f t="shared" si="1"/>
        <v>5.5800522433333332E-9</v>
      </c>
      <c r="V40" s="48">
        <f t="shared" si="1"/>
        <v>6.2664366599999997E-9</v>
      </c>
      <c r="W40" s="31"/>
    </row>
    <row r="41" spans="2:28" x14ac:dyDescent="0.25">
      <c r="B41" s="8"/>
      <c r="C41" s="24"/>
      <c r="D41" s="24"/>
      <c r="E41" s="24"/>
      <c r="F41" s="24"/>
      <c r="G41" s="24"/>
      <c r="H41" s="24"/>
      <c r="I41" s="24"/>
      <c r="J41" s="24"/>
      <c r="K41" s="24"/>
      <c r="L41" s="25"/>
      <c r="N41" s="8"/>
      <c r="O41" s="29"/>
      <c r="P41" s="29"/>
      <c r="Q41" s="29"/>
      <c r="R41" s="29"/>
      <c r="S41" s="29"/>
      <c r="T41" s="29"/>
      <c r="U41" s="29"/>
      <c r="V41" s="29"/>
      <c r="W41" s="31"/>
    </row>
    <row r="42" spans="2:28" x14ac:dyDescent="0.25">
      <c r="B42" s="8"/>
      <c r="C42" s="24" t="s">
        <v>21</v>
      </c>
      <c r="D42" s="24" t="s">
        <v>21</v>
      </c>
      <c r="E42" s="24" t="s">
        <v>21</v>
      </c>
      <c r="F42" s="24" t="s">
        <v>21</v>
      </c>
      <c r="G42" s="24" t="s">
        <v>21</v>
      </c>
      <c r="H42" s="24" t="s">
        <v>21</v>
      </c>
      <c r="I42" s="24" t="s">
        <v>21</v>
      </c>
      <c r="J42" s="24" t="s">
        <v>21</v>
      </c>
      <c r="K42" s="24" t="s">
        <v>21</v>
      </c>
      <c r="L42" s="25"/>
      <c r="N42" s="8"/>
      <c r="O42" s="29" t="s">
        <v>21</v>
      </c>
      <c r="P42" s="29" t="s">
        <v>21</v>
      </c>
      <c r="Q42" s="29" t="s">
        <v>21</v>
      </c>
      <c r="R42" s="29" t="s">
        <v>21</v>
      </c>
      <c r="S42" s="29" t="s">
        <v>21</v>
      </c>
      <c r="T42" s="29" t="s">
        <v>21</v>
      </c>
      <c r="U42" s="29" t="s">
        <v>21</v>
      </c>
      <c r="V42" s="29" t="s">
        <v>21</v>
      </c>
      <c r="W42" s="31"/>
    </row>
    <row r="43" spans="2:28" x14ac:dyDescent="0.25">
      <c r="B43" s="8" t="s">
        <v>19</v>
      </c>
      <c r="C43" s="24">
        <f t="shared" ref="C43:K43" si="2">INTERCEPT(C71:C81,$B$71:$B$81)</f>
        <v>2.3244359372727274E-8</v>
      </c>
      <c r="D43" s="24">
        <f t="shared" si="2"/>
        <v>1.7689492113636364E-8</v>
      </c>
      <c r="E43" s="24">
        <f t="shared" si="2"/>
        <v>1.2442432836363639E-8</v>
      </c>
      <c r="F43" s="24">
        <f t="shared" si="2"/>
        <v>1.6836727327272725E-8</v>
      </c>
      <c r="G43" s="24">
        <f t="shared" si="2"/>
        <v>1.4559389927272724E-8</v>
      </c>
      <c r="H43" s="24">
        <f t="shared" si="2"/>
        <v>7.8770176545454532E-9</v>
      </c>
      <c r="I43" s="24">
        <f t="shared" si="2"/>
        <v>1.3735777899999995E-8</v>
      </c>
      <c r="J43" s="24">
        <f t="shared" si="2"/>
        <v>2.1686906113636386E-8</v>
      </c>
      <c r="K43" s="24">
        <f t="shared" si="2"/>
        <v>1.7778806475757576E-8</v>
      </c>
      <c r="L43" s="25"/>
      <c r="N43" s="8" t="s">
        <v>19</v>
      </c>
      <c r="O43" s="29">
        <f t="shared" ref="O43:V43" si="3">INTERCEPT(O71:O81,$N$71:$N$81)</f>
        <v>9.0179446939393989E-9</v>
      </c>
      <c r="P43" s="29">
        <f t="shared" si="3"/>
        <v>2.1837424927272711E-8</v>
      </c>
      <c r="Q43" s="29">
        <f t="shared" si="3"/>
        <v>1.1246618799999996E-8</v>
      </c>
      <c r="R43" s="29">
        <f t="shared" si="3"/>
        <v>1.6164714036363651E-8</v>
      </c>
      <c r="S43" s="29">
        <f t="shared" si="3"/>
        <v>9.9795318636363681E-9</v>
      </c>
      <c r="T43" s="29">
        <f t="shared" si="3"/>
        <v>1.6136828472727277E-8</v>
      </c>
      <c r="U43" s="29">
        <f t="shared" si="3"/>
        <v>2.0547805364545465E-8</v>
      </c>
      <c r="V43" s="29">
        <f t="shared" si="3"/>
        <v>2.1025328114545447E-8</v>
      </c>
      <c r="W43" s="31"/>
    </row>
    <row r="44" spans="2:28" x14ac:dyDescent="0.25">
      <c r="B44" s="8"/>
      <c r="C44" s="24"/>
      <c r="D44" s="24"/>
      <c r="E44" s="24"/>
      <c r="F44" s="24"/>
      <c r="G44" s="24"/>
      <c r="H44" s="24"/>
      <c r="I44" s="24"/>
      <c r="J44" s="24"/>
      <c r="K44" s="24"/>
      <c r="L44" s="25"/>
      <c r="N44" s="8"/>
      <c r="O44" s="29"/>
      <c r="P44" s="29"/>
      <c r="Q44" s="29"/>
      <c r="R44" s="29"/>
      <c r="S44" s="29"/>
      <c r="T44" s="29"/>
      <c r="U44" s="29"/>
      <c r="V44" s="29"/>
      <c r="W44" s="31"/>
    </row>
    <row r="45" spans="2:28" x14ac:dyDescent="0.25">
      <c r="B45" s="8"/>
      <c r="C45" s="24" t="s">
        <v>22</v>
      </c>
      <c r="D45" s="24" t="s">
        <v>22</v>
      </c>
      <c r="E45" s="24" t="s">
        <v>22</v>
      </c>
      <c r="F45" s="24" t="s">
        <v>22</v>
      </c>
      <c r="G45" s="24" t="s">
        <v>22</v>
      </c>
      <c r="H45" s="24" t="s">
        <v>22</v>
      </c>
      <c r="I45" s="24" t="s">
        <v>22</v>
      </c>
      <c r="J45" s="24" t="s">
        <v>22</v>
      </c>
      <c r="K45" s="24" t="s">
        <v>22</v>
      </c>
      <c r="L45" s="25"/>
      <c r="N45" s="8"/>
      <c r="O45" s="29" t="s">
        <v>22</v>
      </c>
      <c r="P45" s="29" t="s">
        <v>22</v>
      </c>
      <c r="Q45" s="29" t="s">
        <v>22</v>
      </c>
      <c r="R45" s="29" t="s">
        <v>22</v>
      </c>
      <c r="S45" s="29" t="s">
        <v>22</v>
      </c>
      <c r="T45" s="29" t="s">
        <v>22</v>
      </c>
      <c r="U45" s="29" t="s">
        <v>22</v>
      </c>
      <c r="V45" s="29" t="s">
        <v>22</v>
      </c>
      <c r="W45" s="31"/>
    </row>
    <row r="46" spans="2:28" x14ac:dyDescent="0.25">
      <c r="B46" s="8" t="s">
        <v>37</v>
      </c>
      <c r="C46" s="24">
        <f t="shared" ref="C46:K46" si="4">C40/C43</f>
        <v>0.37235751311585741</v>
      </c>
      <c r="D46" s="24">
        <f t="shared" si="4"/>
        <v>0.42937579559702993</v>
      </c>
      <c r="E46" s="24">
        <f t="shared" si="4"/>
        <v>0.5991977585667696</v>
      </c>
      <c r="F46" s="24">
        <f t="shared" si="4"/>
        <v>0.54161089163859022</v>
      </c>
      <c r="G46" s="24">
        <f t="shared" si="4"/>
        <v>0.38427596403059083</v>
      </c>
      <c r="H46" s="24">
        <f t="shared" si="4"/>
        <v>0.46642932149325161</v>
      </c>
      <c r="I46" s="24">
        <f t="shared" si="4"/>
        <v>0.45545571175841465</v>
      </c>
      <c r="J46" s="24">
        <f t="shared" si="4"/>
        <v>0.27256400562748839</v>
      </c>
      <c r="K46" s="24">
        <f t="shared" si="4"/>
        <v>0.41547237587285313</v>
      </c>
      <c r="L46" s="25"/>
      <c r="N46" s="8" t="s">
        <v>37</v>
      </c>
      <c r="O46" s="29">
        <f>O40/O43</f>
        <v>0.29451448086446291</v>
      </c>
      <c r="P46" s="29">
        <f t="shared" ref="P46:V46" si="5">P40/P43</f>
        <v>0.20979576187475751</v>
      </c>
      <c r="Q46" s="29">
        <f t="shared" si="5"/>
        <v>0.31945393816198953</v>
      </c>
      <c r="R46" s="29">
        <f t="shared" si="5"/>
        <v>0.43458538048968198</v>
      </c>
      <c r="S46" s="29">
        <f t="shared" si="5"/>
        <v>0.23825225797050836</v>
      </c>
      <c r="T46" s="29">
        <f t="shared" si="5"/>
        <v>0.29837926381491969</v>
      </c>
      <c r="U46" s="29">
        <f t="shared" si="5"/>
        <v>0.27156439066536625</v>
      </c>
      <c r="V46" s="29">
        <f t="shared" si="5"/>
        <v>0.29804227671790012</v>
      </c>
      <c r="W46" s="31"/>
      <c r="AB46" s="3"/>
    </row>
    <row r="47" spans="2:28" x14ac:dyDescent="0.25">
      <c r="B47" s="8"/>
      <c r="C47" s="24"/>
      <c r="D47" s="24"/>
      <c r="E47" s="24"/>
      <c r="F47" s="24"/>
      <c r="G47" s="24"/>
      <c r="H47" s="24"/>
      <c r="I47" s="24"/>
      <c r="J47" s="24"/>
      <c r="K47" s="24"/>
      <c r="L47" s="25"/>
      <c r="N47" s="8"/>
      <c r="O47" s="29"/>
      <c r="P47" s="29"/>
      <c r="Q47" s="29"/>
      <c r="R47" s="29"/>
      <c r="S47" s="29"/>
      <c r="T47" s="29"/>
      <c r="U47" s="29"/>
      <c r="V47" s="29"/>
      <c r="W47" s="31"/>
      <c r="AB47" s="3"/>
    </row>
    <row r="48" spans="2:28" x14ac:dyDescent="0.25">
      <c r="B48" s="8"/>
      <c r="C48" s="24" t="s">
        <v>23</v>
      </c>
      <c r="D48" s="24" t="s">
        <v>23</v>
      </c>
      <c r="E48" s="24" t="s">
        <v>23</v>
      </c>
      <c r="F48" s="24" t="s">
        <v>23</v>
      </c>
      <c r="G48" s="24" t="s">
        <v>23</v>
      </c>
      <c r="H48" s="24" t="s">
        <v>23</v>
      </c>
      <c r="I48" s="24" t="s">
        <v>23</v>
      </c>
      <c r="J48" s="24" t="s">
        <v>23</v>
      </c>
      <c r="K48" s="24" t="s">
        <v>23</v>
      </c>
      <c r="L48" s="25"/>
      <c r="N48" s="8"/>
      <c r="O48" s="29" t="s">
        <v>23</v>
      </c>
      <c r="P48" s="29" t="s">
        <v>23</v>
      </c>
      <c r="Q48" s="29" t="s">
        <v>23</v>
      </c>
      <c r="R48" s="29" t="s">
        <v>23</v>
      </c>
      <c r="S48" s="29" t="s">
        <v>23</v>
      </c>
      <c r="T48" s="29" t="s">
        <v>23</v>
      </c>
      <c r="U48" s="29" t="s">
        <v>23</v>
      </c>
      <c r="V48" s="29" t="s">
        <v>23</v>
      </c>
      <c r="W48" s="31"/>
      <c r="AB48" s="3"/>
    </row>
    <row r="49" spans="2:28" ht="14.95" thickBot="1" x14ac:dyDescent="0.3">
      <c r="B49" s="15" t="s">
        <v>38</v>
      </c>
      <c r="C49" s="26">
        <f t="shared" ref="C49:K49" si="6">SLOPE(C71:C81,$B$71:$B$81)</f>
        <v>6.7522123636363662E-11</v>
      </c>
      <c r="D49" s="26">
        <f t="shared" si="6"/>
        <v>7.368519772727271E-11</v>
      </c>
      <c r="E49" s="26">
        <f t="shared" si="6"/>
        <v>6.2645689696969664E-11</v>
      </c>
      <c r="F49" s="26">
        <f t="shared" si="6"/>
        <v>6.0643078181818244E-11</v>
      </c>
      <c r="G49" s="26">
        <f t="shared" si="6"/>
        <v>6.9994874545454571E-11</v>
      </c>
      <c r="H49" s="26">
        <f t="shared" si="6"/>
        <v>3.6619110909090921E-11</v>
      </c>
      <c r="I49" s="26">
        <f t="shared" si="6"/>
        <v>6.4493862727272725E-11</v>
      </c>
      <c r="J49" s="26">
        <f t="shared" si="6"/>
        <v>6.7916781363636293E-11</v>
      </c>
      <c r="K49" s="26">
        <f t="shared" si="6"/>
        <v>6.1049523333333328E-11</v>
      </c>
      <c r="L49" s="27"/>
      <c r="N49" s="15" t="s">
        <v>38</v>
      </c>
      <c r="O49" s="30">
        <f t="shared" ref="O49:V49" si="7">SLOPE(O71:O81,$N$71:$N$81)</f>
        <v>5.8148378484848441E-11</v>
      </c>
      <c r="P49" s="30">
        <f t="shared" si="7"/>
        <v>1.400344927272728E-10</v>
      </c>
      <c r="Q49" s="30">
        <f t="shared" si="7"/>
        <v>4.3249610303030328E-11</v>
      </c>
      <c r="R49" s="30">
        <f t="shared" si="7"/>
        <v>1.0493485818181808E-10</v>
      </c>
      <c r="S49" s="30">
        <f t="shared" si="7"/>
        <v>4.3123368181818171E-11</v>
      </c>
      <c r="T49" s="30">
        <f t="shared" si="7"/>
        <v>1.0312481999999997E-10</v>
      </c>
      <c r="U49" s="30">
        <f t="shared" si="7"/>
        <v>1.3308008190909089E-10</v>
      </c>
      <c r="V49" s="30">
        <f t="shared" si="7"/>
        <v>1.5840365993939391E-10</v>
      </c>
      <c r="W49" s="32"/>
      <c r="AB49" s="3"/>
    </row>
    <row r="50" spans="2:28" x14ac:dyDescent="0.25">
      <c r="AB50" s="3"/>
    </row>
    <row r="51" spans="2:28" x14ac:dyDescent="0.25">
      <c r="AB51" s="3"/>
    </row>
    <row r="52" spans="2:28" ht="14.95" thickBot="1" x14ac:dyDescent="0.3">
      <c r="AB52" s="3"/>
    </row>
    <row r="53" spans="2:28" x14ac:dyDescent="0.25">
      <c r="B53" s="18"/>
      <c r="C53" s="22" t="s">
        <v>8</v>
      </c>
      <c r="D53" s="22" t="s">
        <v>8</v>
      </c>
      <c r="E53" s="22" t="s">
        <v>8</v>
      </c>
      <c r="F53" s="22" t="s">
        <v>8</v>
      </c>
      <c r="G53" s="22" t="s">
        <v>8</v>
      </c>
      <c r="H53" s="22" t="s">
        <v>8</v>
      </c>
      <c r="I53" s="22" t="s">
        <v>8</v>
      </c>
      <c r="J53" s="22" t="s">
        <v>8</v>
      </c>
      <c r="K53" s="22" t="s">
        <v>8</v>
      </c>
      <c r="L53" s="23"/>
      <c r="N53" s="18"/>
      <c r="O53" s="28" t="s">
        <v>0</v>
      </c>
      <c r="P53" s="28" t="s">
        <v>0</v>
      </c>
      <c r="Q53" s="28" t="s">
        <v>0</v>
      </c>
      <c r="R53" s="28" t="s">
        <v>0</v>
      </c>
      <c r="S53" s="28" t="s">
        <v>0</v>
      </c>
      <c r="T53" s="28" t="s">
        <v>0</v>
      </c>
      <c r="U53" s="28" t="s">
        <v>0</v>
      </c>
      <c r="V53" s="28" t="s">
        <v>0</v>
      </c>
      <c r="W53" s="33"/>
      <c r="AB53" s="3"/>
    </row>
    <row r="54" spans="2:28" x14ac:dyDescent="0.25">
      <c r="B54" s="8"/>
      <c r="C54" s="9">
        <v>-8.6552118499999993E-9</v>
      </c>
      <c r="D54" s="9">
        <v>-7.5954397499999999E-9</v>
      </c>
      <c r="E54" s="9">
        <v>-7.4554778666666658E-9</v>
      </c>
      <c r="F54" s="9">
        <v>-9.1189548999999993E-9</v>
      </c>
      <c r="G54" s="9">
        <v>-5.5948235999999998E-9</v>
      </c>
      <c r="H54" s="9">
        <v>-3.6740720000000001E-9</v>
      </c>
      <c r="I54" s="9">
        <v>-6.2560384999999998E-9</v>
      </c>
      <c r="J54" s="9">
        <v>-5.9110699999999999E-9</v>
      </c>
      <c r="K54" s="9">
        <v>-7.3866029666666672E-9</v>
      </c>
      <c r="L54" s="10"/>
      <c r="N54" s="8"/>
      <c r="O54" s="9" t="s">
        <v>1</v>
      </c>
      <c r="P54" s="9" t="s">
        <v>2</v>
      </c>
      <c r="Q54" s="9" t="s">
        <v>3</v>
      </c>
      <c r="R54" s="9" t="s">
        <v>4</v>
      </c>
      <c r="S54" s="9" t="s">
        <v>5</v>
      </c>
      <c r="T54" s="9" t="s">
        <v>6</v>
      </c>
      <c r="U54" s="9" t="s">
        <v>7</v>
      </c>
      <c r="V54" s="9" t="s">
        <v>7</v>
      </c>
      <c r="W54" s="10"/>
      <c r="AB54" s="3"/>
    </row>
    <row r="55" spans="2:28" x14ac:dyDescent="0.25">
      <c r="B55" s="8"/>
      <c r="C55" s="9" t="s">
        <v>1</v>
      </c>
      <c r="D55" s="9" t="s">
        <v>2</v>
      </c>
      <c r="E55" s="9" t="s">
        <v>3</v>
      </c>
      <c r="F55" s="9" t="s">
        <v>4</v>
      </c>
      <c r="G55" s="9" t="s">
        <v>5</v>
      </c>
      <c r="H55" s="9" t="s">
        <v>5</v>
      </c>
      <c r="I55" s="9" t="s">
        <v>6</v>
      </c>
      <c r="J55" s="9" t="s">
        <v>7</v>
      </c>
      <c r="K55" s="9" t="s">
        <v>7</v>
      </c>
      <c r="L55" s="10"/>
      <c r="N55" s="8"/>
      <c r="O55" s="9" t="s">
        <v>10</v>
      </c>
      <c r="P55" s="9" t="s">
        <v>11</v>
      </c>
      <c r="Q55" s="9" t="s">
        <v>11</v>
      </c>
      <c r="R55" s="9" t="s">
        <v>11</v>
      </c>
      <c r="S55" s="9" t="s">
        <v>12</v>
      </c>
      <c r="T55" s="9" t="s">
        <v>13</v>
      </c>
      <c r="U55" s="9" t="s">
        <v>14</v>
      </c>
      <c r="V55" s="9" t="s">
        <v>15</v>
      </c>
      <c r="W55" s="10"/>
    </row>
    <row r="56" spans="2:28" x14ac:dyDescent="0.25">
      <c r="B56" s="8" t="s">
        <v>99</v>
      </c>
      <c r="C56" s="9" t="s">
        <v>27</v>
      </c>
      <c r="D56" s="9" t="s">
        <v>28</v>
      </c>
      <c r="E56" s="9" t="s">
        <v>29</v>
      </c>
      <c r="F56" s="9" t="s">
        <v>30</v>
      </c>
      <c r="G56" s="9" t="s">
        <v>8</v>
      </c>
      <c r="H56" s="9" t="s">
        <v>30</v>
      </c>
      <c r="I56" s="9" t="s">
        <v>30</v>
      </c>
      <c r="J56" s="9" t="s">
        <v>31</v>
      </c>
      <c r="K56" s="9" t="s">
        <v>32</v>
      </c>
      <c r="L56" s="10" t="s">
        <v>35</v>
      </c>
      <c r="N56" s="8" t="s">
        <v>99</v>
      </c>
      <c r="O56" s="9"/>
      <c r="P56" s="9"/>
      <c r="Q56" s="9"/>
      <c r="R56" s="9"/>
      <c r="S56" s="9"/>
      <c r="T56" s="9"/>
      <c r="U56" s="9"/>
      <c r="V56" s="9"/>
      <c r="W56" s="10" t="s">
        <v>35</v>
      </c>
    </row>
    <row r="57" spans="2:28" x14ac:dyDescent="0.25">
      <c r="B57" s="8">
        <v>0</v>
      </c>
      <c r="C57" s="46">
        <v>8.6552118499999993E-9</v>
      </c>
      <c r="D57" s="46">
        <v>7.5954397499999999E-9</v>
      </c>
      <c r="E57" s="46">
        <v>7.4554778666666658E-9</v>
      </c>
      <c r="F57" s="46">
        <v>9.1189548999999993E-9</v>
      </c>
      <c r="G57" s="46">
        <v>5.5948235999999998E-9</v>
      </c>
      <c r="H57" s="46">
        <v>3.6740720000000001E-9</v>
      </c>
      <c r="I57" s="46">
        <v>6.2560384999999998E-9</v>
      </c>
      <c r="J57" s="46">
        <v>5.9110699999999999E-9</v>
      </c>
      <c r="K57" s="46">
        <v>7.3866029666666672E-9</v>
      </c>
      <c r="L57" s="47">
        <f>AVERAGE(C57:K57)</f>
        <v>6.8497434925925929E-9</v>
      </c>
      <c r="N57" s="8">
        <v>0</v>
      </c>
      <c r="O57" s="46">
        <v>2.6559152999999998E-9</v>
      </c>
      <c r="P57" s="46">
        <v>4.5813991999999997E-9</v>
      </c>
      <c r="Q57" s="46">
        <v>3.5927766666666672E-9</v>
      </c>
      <c r="R57" s="46">
        <v>7.0249484000000001E-9</v>
      </c>
      <c r="S57" s="46">
        <v>2.3776459999999999E-9</v>
      </c>
      <c r="T57" s="46">
        <v>4.814895E-9</v>
      </c>
      <c r="U57" s="46">
        <v>5.5800522433333332E-9</v>
      </c>
      <c r="V57" s="46">
        <v>6.2664366599999997E-9</v>
      </c>
      <c r="W57" s="47">
        <f>AVERAGE(O57:V57)</f>
        <v>4.6117586837499999E-9</v>
      </c>
    </row>
    <row r="58" spans="2:28" x14ac:dyDescent="0.25">
      <c r="B58" s="8">
        <v>10</v>
      </c>
      <c r="C58" s="46">
        <v>1.52869537E-8</v>
      </c>
      <c r="D58" s="46">
        <v>1.1854014499999999E-8</v>
      </c>
      <c r="E58" s="46">
        <v>1.0337825733333333E-8</v>
      </c>
      <c r="F58" s="46">
        <v>1.27909898E-8</v>
      </c>
      <c r="G58" s="46">
        <v>9.9682671999999995E-9</v>
      </c>
      <c r="H58" s="46">
        <v>5.8896440000000008E-9</v>
      </c>
      <c r="I58" s="46">
        <v>9.7129269999999989E-9</v>
      </c>
      <c r="J58" s="46">
        <v>1.0544173000000001E-8</v>
      </c>
      <c r="K58" s="46">
        <v>1.1471752599999999E-8</v>
      </c>
      <c r="L58" s="47">
        <f t="shared" ref="L58:L82" si="8">AVERAGE(C58:K58)</f>
        <v>1.0872949725925925E-8</v>
      </c>
      <c r="N58" s="8">
        <v>10</v>
      </c>
      <c r="O58" s="46">
        <v>5.4267539333333328E-9</v>
      </c>
      <c r="P58" s="46">
        <v>9.0423983999999988E-9</v>
      </c>
      <c r="Q58" s="46">
        <v>6.7586433333333339E-9</v>
      </c>
      <c r="R58" s="46">
        <v>1.1141416800000001E-8</v>
      </c>
      <c r="S58" s="46">
        <v>5.2618319999999996E-9</v>
      </c>
      <c r="T58" s="46">
        <v>9.579130000000001E-9</v>
      </c>
      <c r="U58" s="46">
        <v>1.0180984486666666E-8</v>
      </c>
      <c r="V58" s="46">
        <v>1.1248589986666666E-8</v>
      </c>
      <c r="W58" s="47">
        <f t="shared" ref="W58:W82" si="9">AVERAGE(O58:V58)</f>
        <v>8.5799686174999998E-9</v>
      </c>
    </row>
    <row r="59" spans="2:28" x14ac:dyDescent="0.25">
      <c r="B59" s="8">
        <f>B58+10</f>
        <v>20</v>
      </c>
      <c r="C59" s="46">
        <v>1.8730775550000001E-8</v>
      </c>
      <c r="D59" s="46">
        <v>1.434847425E-8</v>
      </c>
      <c r="E59" s="46">
        <v>1.1814983599999998E-8</v>
      </c>
      <c r="F59" s="46">
        <v>1.47562847E-8</v>
      </c>
      <c r="G59" s="46">
        <v>1.25122508E-8</v>
      </c>
      <c r="H59" s="46">
        <v>7.2589160000000004E-9</v>
      </c>
      <c r="I59" s="46">
        <v>1.1550705499999999E-8</v>
      </c>
      <c r="J59" s="46">
        <v>1.4438743000000002E-8</v>
      </c>
      <c r="K59" s="46">
        <v>1.4105655566666666E-8</v>
      </c>
      <c r="L59" s="47">
        <f t="shared" si="8"/>
        <v>1.3279643218518518E-8</v>
      </c>
      <c r="N59" s="8">
        <f>N58+10</f>
        <v>20</v>
      </c>
      <c r="O59" s="46">
        <v>7.1657825666666657E-9</v>
      </c>
      <c r="P59" s="46">
        <v>1.3218127599999999E-8</v>
      </c>
      <c r="Q59" s="46">
        <v>8.8461333333333336E-9</v>
      </c>
      <c r="R59" s="46">
        <v>1.3686965200000001E-8</v>
      </c>
      <c r="S59" s="46">
        <v>7.5294779999999993E-9</v>
      </c>
      <c r="T59" s="46">
        <v>1.2653085000000001E-8</v>
      </c>
      <c r="U59" s="46">
        <v>1.398451673E-8</v>
      </c>
      <c r="V59" s="46">
        <v>1.5117586646666665E-8</v>
      </c>
      <c r="W59" s="47">
        <f t="shared" si="9"/>
        <v>1.1525209384583333E-8</v>
      </c>
      <c r="Z59" s="93"/>
    </row>
    <row r="60" spans="2:28" x14ac:dyDescent="0.25">
      <c r="B60" s="8">
        <f t="shared" ref="B60:B82" si="10">B59+10</f>
        <v>30</v>
      </c>
      <c r="C60" s="46">
        <v>2.11708924E-8</v>
      </c>
      <c r="D60" s="46">
        <v>1.6232489E-8</v>
      </c>
      <c r="E60" s="46">
        <v>1.2921488133333331E-8</v>
      </c>
      <c r="F60" s="46">
        <v>1.6174319599999999E-8</v>
      </c>
      <c r="G60" s="46">
        <v>1.4205354400000001E-8</v>
      </c>
      <c r="H60" s="46">
        <v>7.9941760000000002E-9</v>
      </c>
      <c r="I60" s="46">
        <v>1.2927314E-8</v>
      </c>
      <c r="J60" s="46">
        <v>1.7313225000000003E-8</v>
      </c>
      <c r="K60" s="46">
        <v>1.5947191866666667E-8</v>
      </c>
      <c r="L60" s="47">
        <f t="shared" si="8"/>
        <v>1.498738337777778E-8</v>
      </c>
      <c r="N60" s="8">
        <f t="shared" ref="N60:N82" si="11">N59+10</f>
        <v>30</v>
      </c>
      <c r="O60" s="46">
        <v>8.6187145333333332E-9</v>
      </c>
      <c r="P60" s="46">
        <v>1.6777431800000001E-8</v>
      </c>
      <c r="Q60" s="46">
        <v>1.0120833333333334E-8</v>
      </c>
      <c r="R60" s="46">
        <v>1.5782313600000003E-8</v>
      </c>
      <c r="S60" s="46">
        <v>8.8765039999999997E-9</v>
      </c>
      <c r="T60" s="46">
        <v>1.5574820000000001E-8</v>
      </c>
      <c r="U60" s="46">
        <v>1.7148785640000001E-8</v>
      </c>
      <c r="V60" s="46">
        <v>1.8485629973333334E-8</v>
      </c>
      <c r="W60" s="47">
        <f t="shared" si="9"/>
        <v>1.3923129110000001E-8</v>
      </c>
    </row>
    <row r="61" spans="2:28" x14ac:dyDescent="0.25">
      <c r="B61" s="8">
        <f t="shared" si="10"/>
        <v>40</v>
      </c>
      <c r="C61" s="46">
        <v>2.2692319249999999E-8</v>
      </c>
      <c r="D61" s="46">
        <v>1.782469375E-8</v>
      </c>
      <c r="E61" s="46">
        <v>1.3940362666666664E-8</v>
      </c>
      <c r="F61" s="46">
        <v>1.7342814500000001E-8</v>
      </c>
      <c r="G61" s="46">
        <v>1.5453818000000002E-8</v>
      </c>
      <c r="H61" s="46">
        <v>8.6316949999999995E-9</v>
      </c>
      <c r="I61" s="46">
        <v>1.40508625E-8</v>
      </c>
      <c r="J61" s="46">
        <v>1.9343034000000004E-8</v>
      </c>
      <c r="K61" s="46">
        <v>1.7387964833333333E-8</v>
      </c>
      <c r="L61" s="47">
        <f t="shared" si="8"/>
        <v>1.6296396055555557E-8</v>
      </c>
      <c r="N61" s="8">
        <f t="shared" si="11"/>
        <v>40</v>
      </c>
      <c r="O61" s="46">
        <v>9.7326564999999999E-9</v>
      </c>
      <c r="P61" s="46">
        <v>2.0118076E-8</v>
      </c>
      <c r="Q61" s="46">
        <v>1.1131838000000001E-8</v>
      </c>
      <c r="R61" s="46">
        <v>1.7606492000000004E-8</v>
      </c>
      <c r="S61" s="46">
        <v>1.0053109999999999E-8</v>
      </c>
      <c r="T61" s="46">
        <v>1.7537905000000001E-8</v>
      </c>
      <c r="U61" s="46">
        <v>1.9915454550000002E-8</v>
      </c>
      <c r="V61" s="46">
        <v>2.16038733E-8</v>
      </c>
      <c r="W61" s="47">
        <f t="shared" si="9"/>
        <v>1.5962425668750003E-8</v>
      </c>
    </row>
    <row r="62" spans="2:28" x14ac:dyDescent="0.25">
      <c r="B62" s="8">
        <f t="shared" si="10"/>
        <v>50</v>
      </c>
      <c r="C62" s="46">
        <v>2.4186041100000001E-8</v>
      </c>
      <c r="D62" s="46">
        <v>1.8975933500000001E-8</v>
      </c>
      <c r="E62" s="46">
        <v>1.4817143866666664E-8</v>
      </c>
      <c r="F62" s="46">
        <v>1.83127194E-8</v>
      </c>
      <c r="G62" s="46">
        <v>1.6616881600000001E-8</v>
      </c>
      <c r="H62" s="46">
        <v>9.1812920000000001E-9</v>
      </c>
      <c r="I62" s="46">
        <v>1.5264161000000002E-8</v>
      </c>
      <c r="J62" s="46">
        <v>2.0974696000000003E-8</v>
      </c>
      <c r="K62" s="46">
        <v>1.8764287799999998E-8</v>
      </c>
      <c r="L62" s="47">
        <f t="shared" si="8"/>
        <v>1.7454795140740739E-8</v>
      </c>
      <c r="N62" s="8">
        <f t="shared" si="11"/>
        <v>50</v>
      </c>
      <c r="O62" s="46">
        <v>1.0686642133333332E-8</v>
      </c>
      <c r="P62" s="46">
        <v>2.2532900199999999E-8</v>
      </c>
      <c r="Q62" s="46">
        <v>1.1936061666666668E-8</v>
      </c>
      <c r="R62" s="46">
        <v>1.9083000400000003E-8</v>
      </c>
      <c r="S62" s="46">
        <v>1.0895796E-8</v>
      </c>
      <c r="T62" s="46">
        <v>1.9196250000000002E-8</v>
      </c>
      <c r="U62" s="46">
        <v>2.2803623460000002E-8</v>
      </c>
      <c r="V62" s="46">
        <v>2.4368616626666667E-8</v>
      </c>
      <c r="W62" s="47">
        <f t="shared" si="9"/>
        <v>1.7687861310833336E-8</v>
      </c>
    </row>
    <row r="63" spans="2:28" x14ac:dyDescent="0.25">
      <c r="B63" s="8">
        <f t="shared" si="10"/>
        <v>60</v>
      </c>
      <c r="C63" s="46">
        <v>2.5360567950000002E-8</v>
      </c>
      <c r="D63" s="46">
        <v>2.0325713250000002E-8</v>
      </c>
      <c r="E63" s="46">
        <v>1.5595377066666664E-8</v>
      </c>
      <c r="F63" s="46">
        <v>1.9118646299999999E-8</v>
      </c>
      <c r="G63" s="46">
        <v>1.7591495200000001E-8</v>
      </c>
      <c r="H63" s="46">
        <v>9.6668389999999998E-9</v>
      </c>
      <c r="I63" s="46">
        <v>1.6266159500000001E-8</v>
      </c>
      <c r="J63" s="46">
        <v>2.2548865000000002E-8</v>
      </c>
      <c r="K63" s="46">
        <v>1.9849954099999996E-8</v>
      </c>
      <c r="L63" s="47">
        <f t="shared" si="8"/>
        <v>1.8480401929629631E-8</v>
      </c>
      <c r="N63" s="8">
        <f t="shared" si="11"/>
        <v>60</v>
      </c>
      <c r="O63" s="46">
        <v>1.16040901E-8</v>
      </c>
      <c r="P63" s="46">
        <v>2.50697544E-8</v>
      </c>
      <c r="Q63" s="46">
        <v>1.2802780666666668E-8</v>
      </c>
      <c r="R63" s="46">
        <v>2.0621658800000001E-8</v>
      </c>
      <c r="S63" s="46">
        <v>1.1629300000000001E-8</v>
      </c>
      <c r="T63" s="46">
        <v>2.0756085000000001E-8</v>
      </c>
      <c r="U63" s="46">
        <v>2.4937832370000003E-8</v>
      </c>
      <c r="V63" s="46">
        <v>2.6975456620000001E-8</v>
      </c>
      <c r="W63" s="47">
        <f t="shared" si="9"/>
        <v>1.9299619744583335E-8</v>
      </c>
    </row>
    <row r="64" spans="2:28" x14ac:dyDescent="0.25">
      <c r="B64" s="8">
        <f t="shared" si="10"/>
        <v>70</v>
      </c>
      <c r="C64" s="46">
        <v>2.6382439800000002E-8</v>
      </c>
      <c r="D64" s="46">
        <v>2.1335647500000002E-8</v>
      </c>
      <c r="E64" s="46">
        <v>1.6367172933333331E-8</v>
      </c>
      <c r="F64" s="46">
        <v>1.9965856199999999E-8</v>
      </c>
      <c r="G64" s="46">
        <v>1.8542729799999999E-8</v>
      </c>
      <c r="H64" s="46">
        <v>1.0135916E-8</v>
      </c>
      <c r="I64" s="46">
        <v>1.7117272000000001E-8</v>
      </c>
      <c r="J64" s="46">
        <v>2.3839876000000004E-8</v>
      </c>
      <c r="K64" s="46">
        <v>2.0796779066666664E-8</v>
      </c>
      <c r="L64" s="47">
        <f t="shared" si="8"/>
        <v>1.9387076588888891E-8</v>
      </c>
      <c r="N64" s="8">
        <f t="shared" si="11"/>
        <v>70</v>
      </c>
      <c r="O64" s="46">
        <v>1.2357996733333333E-8</v>
      </c>
      <c r="P64" s="46">
        <v>2.7407673599999998E-8</v>
      </c>
      <c r="Q64" s="46">
        <v>1.3459294000000001E-8</v>
      </c>
      <c r="R64" s="46">
        <v>2.20107072E-8</v>
      </c>
      <c r="S64" s="46">
        <v>1.2300653000000001E-8</v>
      </c>
      <c r="T64" s="46">
        <v>2.2279790000000001E-8</v>
      </c>
      <c r="U64" s="46">
        <v>2.7229734613333335E-8</v>
      </c>
      <c r="V64" s="46">
        <v>2.9238116613333335E-8</v>
      </c>
      <c r="W64" s="47">
        <f t="shared" si="9"/>
        <v>2.0785495720000001E-8</v>
      </c>
    </row>
    <row r="65" spans="2:29" x14ac:dyDescent="0.25">
      <c r="B65" s="8">
        <f t="shared" si="10"/>
        <v>80</v>
      </c>
      <c r="C65" s="46">
        <v>2.7282284650000001E-8</v>
      </c>
      <c r="D65" s="46">
        <v>2.2318496250000002E-8</v>
      </c>
      <c r="E65" s="46">
        <v>1.7213266799999999E-8</v>
      </c>
      <c r="F65" s="46">
        <v>2.08534771E-8</v>
      </c>
      <c r="G65" s="46">
        <v>1.9467475400000001E-8</v>
      </c>
      <c r="H65" s="46">
        <v>1.0609668E-8</v>
      </c>
      <c r="I65" s="46">
        <v>1.80251055E-8</v>
      </c>
      <c r="J65" s="46">
        <v>2.5176173000000005E-8</v>
      </c>
      <c r="K65" s="46">
        <v>2.1707043366666664E-8</v>
      </c>
      <c r="L65" s="47">
        <f t="shared" si="8"/>
        <v>2.0294776674074072E-8</v>
      </c>
      <c r="N65" s="8">
        <f t="shared" si="11"/>
        <v>80</v>
      </c>
      <c r="O65" s="46">
        <v>1.3124113033333332E-8</v>
      </c>
      <c r="P65" s="46">
        <v>2.9685777799999997E-8</v>
      </c>
      <c r="Q65" s="46">
        <v>1.4000555333333334E-8</v>
      </c>
      <c r="R65" s="46">
        <v>2.3489855600000001E-8</v>
      </c>
      <c r="S65" s="46">
        <v>1.2884264000000001E-8</v>
      </c>
      <c r="T65" s="46">
        <v>2.3627035000000002E-8</v>
      </c>
      <c r="U65" s="46">
        <v>2.9114440190000002E-8</v>
      </c>
      <c r="V65" s="46">
        <v>3.1453599940000001E-8</v>
      </c>
      <c r="W65" s="47">
        <f t="shared" si="9"/>
        <v>2.2172455112083335E-8</v>
      </c>
    </row>
    <row r="66" spans="2:29" x14ac:dyDescent="0.25">
      <c r="B66" s="8">
        <f t="shared" si="10"/>
        <v>90</v>
      </c>
      <c r="C66" s="46">
        <v>2.82607015E-8</v>
      </c>
      <c r="D66" s="46">
        <v>2.3435431000000003E-8</v>
      </c>
      <c r="E66" s="46">
        <v>1.7904235333333334E-8</v>
      </c>
      <c r="F66" s="46">
        <v>2.1672384E-8</v>
      </c>
      <c r="G66" s="46">
        <v>2.0358146E-8</v>
      </c>
      <c r="H66" s="46">
        <v>1.1020288000000001E-8</v>
      </c>
      <c r="I66" s="46">
        <v>1.8926088999999999E-8</v>
      </c>
      <c r="J66" s="46">
        <v>2.6325543000000007E-8</v>
      </c>
      <c r="K66" s="46">
        <v>2.2620165666666664E-8</v>
      </c>
      <c r="L66" s="47">
        <f t="shared" si="8"/>
        <v>2.116922038888889E-8</v>
      </c>
      <c r="N66" s="8">
        <f t="shared" si="11"/>
        <v>90</v>
      </c>
      <c r="O66" s="46">
        <v>1.3851093666666666E-8</v>
      </c>
      <c r="P66" s="46">
        <v>3.1856856999999996E-8</v>
      </c>
      <c r="Q66" s="46">
        <v>1.4587353E-8</v>
      </c>
      <c r="R66" s="46">
        <v>2.4786854000000002E-8</v>
      </c>
      <c r="S66" s="46">
        <v>1.3509689000000002E-8</v>
      </c>
      <c r="T66" s="46">
        <v>2.4812280000000001E-8</v>
      </c>
      <c r="U66" s="46">
        <v>3.1006075766666667E-8</v>
      </c>
      <c r="V66" s="46">
        <v>3.3503036600000001E-8</v>
      </c>
      <c r="W66" s="47">
        <f t="shared" si="9"/>
        <v>2.3489154879166666E-8</v>
      </c>
    </row>
    <row r="67" spans="2:29" x14ac:dyDescent="0.25">
      <c r="B67" s="8">
        <f t="shared" si="10"/>
        <v>100</v>
      </c>
      <c r="C67" s="46">
        <v>2.9215329850000001E-8</v>
      </c>
      <c r="D67" s="46">
        <v>2.4453015750000002E-8</v>
      </c>
      <c r="E67" s="46">
        <v>1.8586611866666666E-8</v>
      </c>
      <c r="F67" s="46">
        <v>2.2480321900000002E-8</v>
      </c>
      <c r="G67" s="46">
        <v>2.1200299600000001E-8</v>
      </c>
      <c r="H67" s="46">
        <v>1.1438627000000001E-8</v>
      </c>
      <c r="I67" s="46">
        <v>1.96668695E-8</v>
      </c>
      <c r="J67" s="46">
        <v>2.7569687000000007E-8</v>
      </c>
      <c r="K67" s="46">
        <v>2.3568395299999998E-8</v>
      </c>
      <c r="L67" s="47">
        <f t="shared" si="8"/>
        <v>2.201990641851852E-8</v>
      </c>
      <c r="N67" s="8">
        <f t="shared" si="11"/>
        <v>100</v>
      </c>
      <c r="O67" s="46">
        <v>1.4542776633333332E-8</v>
      </c>
      <c r="P67" s="46">
        <v>3.4000096199999994E-8</v>
      </c>
      <c r="Q67" s="46">
        <v>1.5177183333333332E-8</v>
      </c>
      <c r="R67" s="46">
        <v>2.6064622400000001E-8</v>
      </c>
      <c r="S67" s="46">
        <v>1.4055011000000001E-8</v>
      </c>
      <c r="T67" s="46">
        <v>2.5986945000000002E-8</v>
      </c>
      <c r="U67" s="46">
        <v>3.2909081343333334E-8</v>
      </c>
      <c r="V67" s="46">
        <v>3.5564523259999997E-8</v>
      </c>
      <c r="W67" s="47">
        <f t="shared" si="9"/>
        <v>2.4787529896250001E-8</v>
      </c>
    </row>
    <row r="68" spans="2:29" x14ac:dyDescent="0.25">
      <c r="B68" s="8">
        <f t="shared" si="10"/>
        <v>110</v>
      </c>
      <c r="C68" s="46">
        <v>3.0078101199999999E-8</v>
      </c>
      <c r="D68" s="46">
        <v>2.5525450000000003E-8</v>
      </c>
      <c r="E68" s="46">
        <v>1.9237134399999999E-8</v>
      </c>
      <c r="F68" s="46">
        <v>2.3204104800000001E-8</v>
      </c>
      <c r="G68" s="46">
        <v>2.19635192E-8</v>
      </c>
      <c r="H68" s="46">
        <v>1.1840988000000001E-8</v>
      </c>
      <c r="I68" s="46">
        <v>2.0408323E-8</v>
      </c>
      <c r="J68" s="46">
        <v>2.8628489000000007E-8</v>
      </c>
      <c r="K68" s="46">
        <v>2.4274652933333331E-8</v>
      </c>
      <c r="L68" s="47">
        <f t="shared" si="8"/>
        <v>2.2795640281481481E-8</v>
      </c>
      <c r="N68" s="8">
        <f t="shared" si="11"/>
        <v>110</v>
      </c>
      <c r="O68" s="46">
        <v>1.5303059266666665E-8</v>
      </c>
      <c r="P68" s="46">
        <v>3.5774240399999997E-8</v>
      </c>
      <c r="Q68" s="46">
        <v>1.5737303333333334E-8</v>
      </c>
      <c r="R68" s="46">
        <v>2.7319230800000002E-8</v>
      </c>
      <c r="S68" s="46">
        <v>1.4586719000000002E-8</v>
      </c>
      <c r="T68" s="46">
        <v>2.7066840000000002E-8</v>
      </c>
      <c r="U68" s="46">
        <v>3.448454692E-8</v>
      </c>
      <c r="V68" s="46">
        <v>3.7522063253333327E-8</v>
      </c>
      <c r="W68" s="47">
        <f t="shared" si="9"/>
        <v>2.5974250371666667E-8</v>
      </c>
    </row>
    <row r="69" spans="2:29" x14ac:dyDescent="0.25">
      <c r="B69" s="8">
        <f t="shared" si="10"/>
        <v>120</v>
      </c>
      <c r="C69" s="46">
        <v>3.0994160549999997E-8</v>
      </c>
      <c r="D69" s="46">
        <v>2.6293320250000003E-8</v>
      </c>
      <c r="E69" s="46">
        <v>1.9851782933333331E-8</v>
      </c>
      <c r="F69" s="46">
        <v>2.3845736700000001E-8</v>
      </c>
      <c r="G69" s="46">
        <v>2.2801401799999999E-8</v>
      </c>
      <c r="H69" s="46">
        <v>1.2241688000000001E-8</v>
      </c>
      <c r="I69" s="46">
        <v>2.1212732500000002E-8</v>
      </c>
      <c r="J69" s="46">
        <v>2.9500824000000007E-8</v>
      </c>
      <c r="K69" s="46">
        <v>2.4884679566666664E-8</v>
      </c>
      <c r="L69" s="47">
        <f t="shared" si="8"/>
        <v>2.3514036255555554E-8</v>
      </c>
      <c r="N69" s="8">
        <f t="shared" si="11"/>
        <v>120</v>
      </c>
      <c r="O69" s="46">
        <v>1.5929130899999997E-8</v>
      </c>
      <c r="P69" s="46">
        <v>3.78632496E-8</v>
      </c>
      <c r="Q69" s="46">
        <v>1.6270893666666668E-8</v>
      </c>
      <c r="R69" s="46">
        <v>2.8493279200000002E-8</v>
      </c>
      <c r="S69" s="46">
        <v>1.5058450000000003E-8</v>
      </c>
      <c r="T69" s="46">
        <v>2.8174185000000001E-8</v>
      </c>
      <c r="U69" s="46">
        <v>3.5986745829999999E-8</v>
      </c>
      <c r="V69" s="46">
        <v>3.9273569913333329E-8</v>
      </c>
      <c r="W69" s="47">
        <f t="shared" si="9"/>
        <v>2.7131188013750002E-8</v>
      </c>
      <c r="Z69" s="93"/>
    </row>
    <row r="70" spans="2:29" x14ac:dyDescent="0.25">
      <c r="B70" s="8">
        <f t="shared" si="10"/>
        <v>130</v>
      </c>
      <c r="C70" s="46">
        <v>3.1842021399999998E-8</v>
      </c>
      <c r="D70" s="46">
        <v>2.6978686500000004E-8</v>
      </c>
      <c r="E70" s="46">
        <v>2.0494963799999998E-8</v>
      </c>
      <c r="F70" s="46">
        <v>2.4568955600000002E-8</v>
      </c>
      <c r="G70" s="46">
        <v>2.3562524399999998E-8</v>
      </c>
      <c r="H70" s="46">
        <v>1.2624825000000001E-8</v>
      </c>
      <c r="I70" s="46">
        <v>2.2039577000000002E-8</v>
      </c>
      <c r="J70" s="46">
        <v>3.0341755000000006E-8</v>
      </c>
      <c r="K70" s="46">
        <v>2.5552962199999998E-8</v>
      </c>
      <c r="L70" s="47">
        <f t="shared" si="8"/>
        <v>2.4222918988888888E-8</v>
      </c>
      <c r="N70" s="8">
        <f t="shared" si="11"/>
        <v>130</v>
      </c>
      <c r="O70" s="46">
        <v>1.651886753333333E-8</v>
      </c>
      <c r="P70" s="46">
        <v>3.96697188E-8</v>
      </c>
      <c r="Q70" s="46">
        <v>1.6815809000000002E-8</v>
      </c>
      <c r="R70" s="46">
        <v>2.9656877600000003E-8</v>
      </c>
      <c r="S70" s="46">
        <v>1.5569296000000004E-8</v>
      </c>
      <c r="T70" s="46">
        <v>2.9322650000000002E-8</v>
      </c>
      <c r="U70" s="46">
        <v>3.7354531406666664E-8</v>
      </c>
      <c r="V70" s="46">
        <v>4.1202346573333327E-8</v>
      </c>
      <c r="W70" s="47">
        <f t="shared" si="9"/>
        <v>2.8263762114166665E-8</v>
      </c>
    </row>
    <row r="71" spans="2:29" x14ac:dyDescent="0.25">
      <c r="B71" s="8">
        <f t="shared" si="10"/>
        <v>140</v>
      </c>
      <c r="C71" s="46">
        <v>3.2607908250000001E-8</v>
      </c>
      <c r="D71" s="46">
        <v>2.7913911750000005E-8</v>
      </c>
      <c r="E71" s="46">
        <v>2.1294863999999996E-8</v>
      </c>
      <c r="F71" s="46">
        <v>2.5274504500000002E-8</v>
      </c>
      <c r="G71" s="46">
        <v>2.4317396999999999E-8</v>
      </c>
      <c r="H71" s="46">
        <v>1.2974929000000001E-8</v>
      </c>
      <c r="I71" s="46">
        <v>2.27485995E-8</v>
      </c>
      <c r="J71" s="46">
        <v>3.0958996000000005E-8</v>
      </c>
      <c r="K71" s="46">
        <v>2.6336501166666665E-8</v>
      </c>
      <c r="L71" s="47">
        <f t="shared" si="8"/>
        <v>2.4936401240740741E-8</v>
      </c>
      <c r="N71" s="8">
        <f t="shared" si="11"/>
        <v>140</v>
      </c>
      <c r="O71" s="46">
        <v>1.7117400499999997E-8</v>
      </c>
      <c r="P71" s="46">
        <v>4.1208593000000001E-8</v>
      </c>
      <c r="Q71" s="46">
        <v>1.7303335E-8</v>
      </c>
      <c r="R71" s="46">
        <v>3.0741926000000001E-8</v>
      </c>
      <c r="S71" s="46">
        <v>1.6025633000000003E-8</v>
      </c>
      <c r="T71" s="46">
        <v>3.0453684999999998E-8</v>
      </c>
      <c r="U71" s="46">
        <v>3.8819516983333331E-8</v>
      </c>
      <c r="V71" s="46">
        <v>4.3042619899999993E-8</v>
      </c>
      <c r="W71" s="47">
        <f t="shared" si="9"/>
        <v>2.9339088672916666E-8</v>
      </c>
    </row>
    <row r="72" spans="2:29" x14ac:dyDescent="0.25">
      <c r="B72" s="8">
        <f t="shared" si="10"/>
        <v>150</v>
      </c>
      <c r="C72" s="46">
        <v>3.3375945600000003E-8</v>
      </c>
      <c r="D72" s="46">
        <v>2.8832572500000005E-8</v>
      </c>
      <c r="E72" s="46">
        <v>2.1856716866666662E-8</v>
      </c>
      <c r="F72" s="46">
        <v>2.5937128400000004E-8</v>
      </c>
      <c r="G72" s="46">
        <v>2.5052235600000001E-8</v>
      </c>
      <c r="H72" s="46">
        <v>1.3364092000000001E-8</v>
      </c>
      <c r="I72" s="46">
        <v>2.3331078000000001E-8</v>
      </c>
      <c r="J72" s="46">
        <v>3.1680057600000008E-8</v>
      </c>
      <c r="K72" s="46">
        <v>2.6910136133333333E-8</v>
      </c>
      <c r="L72" s="47">
        <f t="shared" si="8"/>
        <v>2.5593329188888895E-8</v>
      </c>
      <c r="N72" s="8">
        <f t="shared" si="11"/>
        <v>150</v>
      </c>
      <c r="O72" s="46">
        <v>1.7738334133333329E-8</v>
      </c>
      <c r="P72" s="46">
        <v>4.2650652200000001E-8</v>
      </c>
      <c r="Q72" s="46">
        <v>1.7775244333333333E-8</v>
      </c>
      <c r="R72" s="46">
        <v>3.1831514400000001E-8</v>
      </c>
      <c r="S72" s="46">
        <v>1.6392718000000003E-8</v>
      </c>
      <c r="T72" s="46">
        <v>3.1564119999999996E-8</v>
      </c>
      <c r="U72" s="46">
        <v>4.0282042560000001E-8</v>
      </c>
      <c r="V72" s="46">
        <v>4.4720926559999994E-8</v>
      </c>
      <c r="W72" s="47">
        <f t="shared" si="9"/>
        <v>3.036944402333333E-8</v>
      </c>
    </row>
    <row r="73" spans="2:29" x14ac:dyDescent="0.25">
      <c r="B73" s="8">
        <f t="shared" si="10"/>
        <v>160</v>
      </c>
      <c r="C73" s="46">
        <v>3.4077094950000004E-8</v>
      </c>
      <c r="D73" s="46">
        <v>2.9491581250000007E-8</v>
      </c>
      <c r="E73" s="46">
        <v>2.2463122399999997E-8</v>
      </c>
      <c r="F73" s="46">
        <v>2.6542318300000004E-8</v>
      </c>
      <c r="G73" s="46">
        <v>2.5773661200000001E-8</v>
      </c>
      <c r="H73" s="46">
        <v>1.3751206000000001E-8</v>
      </c>
      <c r="I73" s="46">
        <v>2.3991497500000001E-8</v>
      </c>
      <c r="J73" s="46">
        <v>3.2659496600000011E-8</v>
      </c>
      <c r="K73" s="46">
        <v>2.7492263099999998E-8</v>
      </c>
      <c r="L73" s="47">
        <f t="shared" si="8"/>
        <v>2.6249137922222225E-8</v>
      </c>
      <c r="N73" s="8">
        <f t="shared" si="11"/>
        <v>160</v>
      </c>
      <c r="O73" s="46">
        <v>1.8341705433333329E-8</v>
      </c>
      <c r="P73" s="46">
        <v>4.4195231400000004E-8</v>
      </c>
      <c r="Q73" s="46">
        <v>1.8127061333333333E-8</v>
      </c>
      <c r="R73" s="46">
        <v>3.2965012800000002E-8</v>
      </c>
      <c r="S73" s="46">
        <v>1.6878927000000002E-8</v>
      </c>
      <c r="T73" s="46">
        <v>3.2639644999999996E-8</v>
      </c>
      <c r="U73" s="46">
        <v>4.1908274803333335E-8</v>
      </c>
      <c r="V73" s="46">
        <v>4.6418649886666662E-8</v>
      </c>
      <c r="W73" s="47">
        <f t="shared" si="9"/>
        <v>3.143431345708333E-8</v>
      </c>
      <c r="Z73" s="93"/>
      <c r="AA73" s="90"/>
      <c r="AB73" s="90"/>
    </row>
    <row r="74" spans="2:29" x14ac:dyDescent="0.25">
      <c r="B74" s="8">
        <f t="shared" si="10"/>
        <v>170</v>
      </c>
      <c r="C74" s="46">
        <v>3.4834709300000002E-8</v>
      </c>
      <c r="D74" s="46">
        <v>3.0185898500000005E-8</v>
      </c>
      <c r="E74" s="46">
        <v>2.3083990933333329E-8</v>
      </c>
      <c r="F74" s="46">
        <v>2.7124819200000005E-8</v>
      </c>
      <c r="G74" s="46">
        <v>2.6477319800000002E-8</v>
      </c>
      <c r="H74" s="46">
        <v>1.4117624000000002E-8</v>
      </c>
      <c r="I74" s="46">
        <v>2.4818268E-8</v>
      </c>
      <c r="J74" s="46">
        <v>3.3345361500000013E-8</v>
      </c>
      <c r="K74" s="46">
        <v>2.8101142066666665E-8</v>
      </c>
      <c r="L74" s="47">
        <f t="shared" si="8"/>
        <v>2.6898792588888895E-8</v>
      </c>
      <c r="N74" s="8">
        <f t="shared" si="11"/>
        <v>170</v>
      </c>
      <c r="O74" s="46">
        <v>1.8921981733333329E-8</v>
      </c>
      <c r="P74" s="46">
        <v>4.5893665600000006E-8</v>
      </c>
      <c r="Q74" s="46">
        <v>1.8635647666666667E-8</v>
      </c>
      <c r="R74" s="46">
        <v>3.4128891199999999E-8</v>
      </c>
      <c r="S74" s="46">
        <v>1.7306320000000002E-8</v>
      </c>
      <c r="T74" s="46">
        <v>3.3771849999999998E-8</v>
      </c>
      <c r="U74" s="46">
        <v>4.3396930380000003E-8</v>
      </c>
      <c r="V74" s="46">
        <v>4.8089926546666659E-8</v>
      </c>
      <c r="W74" s="47">
        <f t="shared" si="9"/>
        <v>3.2518151640833337E-8</v>
      </c>
    </row>
    <row r="75" spans="2:29" x14ac:dyDescent="0.25">
      <c r="B75" s="8">
        <f t="shared" si="10"/>
        <v>180</v>
      </c>
      <c r="C75" s="46">
        <v>3.5440047650000004E-8</v>
      </c>
      <c r="D75" s="46">
        <v>3.1053086750000004E-8</v>
      </c>
      <c r="E75" s="46">
        <v>2.3700364466666662E-8</v>
      </c>
      <c r="F75" s="46">
        <v>2.7785523100000007E-8</v>
      </c>
      <c r="G75" s="46">
        <v>2.7210065400000001E-8</v>
      </c>
      <c r="H75" s="46">
        <v>1.4484887000000002E-8</v>
      </c>
      <c r="I75" s="46">
        <v>2.5466227499999999E-8</v>
      </c>
      <c r="J75" s="46">
        <v>3.418373900000001E-8</v>
      </c>
      <c r="K75" s="46">
        <v>2.8833618699999998E-8</v>
      </c>
      <c r="L75" s="47">
        <f t="shared" si="8"/>
        <v>2.7573062174074077E-8</v>
      </c>
      <c r="N75" s="8">
        <f t="shared" si="11"/>
        <v>180</v>
      </c>
      <c r="O75" s="46">
        <v>1.951705403333333E-8</v>
      </c>
      <c r="P75" s="46">
        <v>4.728878980000001E-8</v>
      </c>
      <c r="Q75" s="46">
        <v>1.9047618333333333E-8</v>
      </c>
      <c r="R75" s="46">
        <v>3.5124929599999996E-8</v>
      </c>
      <c r="S75" s="46">
        <v>1.7783351000000004E-8</v>
      </c>
      <c r="T75" s="46">
        <v>3.4764464999999999E-8</v>
      </c>
      <c r="U75" s="46">
        <v>4.4804352623333334E-8</v>
      </c>
      <c r="V75" s="46">
        <v>4.9570063206666659E-8</v>
      </c>
      <c r="W75" s="47">
        <f t="shared" si="9"/>
        <v>3.3487577949583335E-8</v>
      </c>
      <c r="AB75" s="93"/>
      <c r="AC75" s="94"/>
    </row>
    <row r="76" spans="2:29" x14ac:dyDescent="0.25">
      <c r="B76" s="8">
        <f t="shared" si="10"/>
        <v>190</v>
      </c>
      <c r="C76" s="46">
        <v>3.6019143000000002E-8</v>
      </c>
      <c r="D76" s="46">
        <v>3.1743578000000001E-8</v>
      </c>
      <c r="E76" s="46">
        <v>2.4271361999999996E-8</v>
      </c>
      <c r="F76" s="46">
        <v>2.8446743000000007E-8</v>
      </c>
      <c r="G76" s="46">
        <v>2.7886101000000001E-8</v>
      </c>
      <c r="H76" s="46">
        <v>1.4846404000000002E-8</v>
      </c>
      <c r="I76" s="46">
        <v>2.6006906999999999E-8</v>
      </c>
      <c r="J76" s="46">
        <v>3.4711378800000007E-8</v>
      </c>
      <c r="K76" s="46">
        <v>2.9469803666666663E-8</v>
      </c>
      <c r="L76" s="47">
        <f t="shared" si="8"/>
        <v>2.8155713385185191E-8</v>
      </c>
      <c r="N76" s="8">
        <f t="shared" si="11"/>
        <v>190</v>
      </c>
      <c r="O76" s="46">
        <v>2.0071613999999995E-8</v>
      </c>
      <c r="P76" s="46">
        <v>4.8544459000000012E-8</v>
      </c>
      <c r="Q76" s="46">
        <v>1.9440594333333334E-8</v>
      </c>
      <c r="R76" s="46">
        <v>3.6175237999999994E-8</v>
      </c>
      <c r="S76" s="46">
        <v>1.8196749000000003E-8</v>
      </c>
      <c r="T76" s="46">
        <v>3.5727201000000001E-8</v>
      </c>
      <c r="U76" s="46">
        <v>4.6082771533333335E-8</v>
      </c>
      <c r="V76" s="46">
        <v>5.1196289866666662E-8</v>
      </c>
      <c r="W76" s="47">
        <f t="shared" si="9"/>
        <v>3.4429364591666669E-8</v>
      </c>
    </row>
    <row r="77" spans="2:29" x14ac:dyDescent="0.25">
      <c r="B77" s="8">
        <f t="shared" si="10"/>
        <v>200</v>
      </c>
      <c r="C77" s="46">
        <v>3.6712317349999999E-8</v>
      </c>
      <c r="D77" s="46">
        <v>3.2308137750000004E-8</v>
      </c>
      <c r="E77" s="46">
        <v>2.4915641199999994E-8</v>
      </c>
      <c r="F77" s="46">
        <v>2.8986725900000007E-8</v>
      </c>
      <c r="G77" s="46">
        <v>2.8551850600000002E-8</v>
      </c>
      <c r="H77" s="46">
        <v>1.5189498000000001E-8</v>
      </c>
      <c r="I77" s="46">
        <v>2.6552576499999999E-8</v>
      </c>
      <c r="J77" s="46">
        <v>3.5346028800000007E-8</v>
      </c>
      <c r="K77" s="46">
        <v>3.0015147299999997E-8</v>
      </c>
      <c r="L77" s="47">
        <f t="shared" si="8"/>
        <v>2.8730880377777776E-8</v>
      </c>
      <c r="N77" s="8">
        <f t="shared" si="11"/>
        <v>200</v>
      </c>
      <c r="O77" s="46">
        <v>2.0615598966666661E-8</v>
      </c>
      <c r="P77" s="46">
        <v>4.9978788200000009E-8</v>
      </c>
      <c r="Q77" s="46">
        <v>1.9821786333333334E-8</v>
      </c>
      <c r="R77" s="46">
        <v>3.7183706399999996E-8</v>
      </c>
      <c r="S77" s="46">
        <v>1.8606507000000004E-8</v>
      </c>
      <c r="T77" s="46">
        <v>3.6769676E-8</v>
      </c>
      <c r="U77" s="46">
        <v>4.7333130443333338E-8</v>
      </c>
      <c r="V77" s="46">
        <v>5.282480652666666E-8</v>
      </c>
      <c r="W77" s="47">
        <f t="shared" si="9"/>
        <v>3.539174998375E-8</v>
      </c>
      <c r="Z77" s="93"/>
      <c r="AC77" s="94"/>
    </row>
    <row r="78" spans="2:29" x14ac:dyDescent="0.25">
      <c r="B78" s="8">
        <f t="shared" si="10"/>
        <v>210</v>
      </c>
      <c r="C78" s="46">
        <v>3.7431667700000002E-8</v>
      </c>
      <c r="D78" s="46">
        <v>3.3082924500000003E-8</v>
      </c>
      <c r="E78" s="46">
        <v>2.5518652399999993E-8</v>
      </c>
      <c r="F78" s="46">
        <v>2.9582255800000009E-8</v>
      </c>
      <c r="G78" s="46">
        <v>2.9208342200000002E-8</v>
      </c>
      <c r="H78" s="46">
        <v>1.5563167000000002E-8</v>
      </c>
      <c r="I78" s="46">
        <v>2.7335738E-8</v>
      </c>
      <c r="J78" s="46">
        <v>3.5953883800000005E-8</v>
      </c>
      <c r="K78" s="46">
        <v>3.0654926933333331E-8</v>
      </c>
      <c r="L78" s="47">
        <f t="shared" si="8"/>
        <v>2.9370173148148147E-8</v>
      </c>
      <c r="N78" s="8">
        <f t="shared" si="11"/>
        <v>210</v>
      </c>
      <c r="O78" s="46">
        <v>2.1181408599999994E-8</v>
      </c>
      <c r="P78" s="46">
        <v>5.1283647400000008E-8</v>
      </c>
      <c r="Q78" s="46">
        <v>2.0324464333333335E-8</v>
      </c>
      <c r="R78" s="46">
        <v>3.8189754799999994E-8</v>
      </c>
      <c r="S78" s="46">
        <v>1.9044086000000003E-8</v>
      </c>
      <c r="T78" s="46">
        <v>3.7914880999999998E-8</v>
      </c>
      <c r="U78" s="46">
        <v>4.854583268666667E-8</v>
      </c>
      <c r="V78" s="46">
        <v>5.4299523186666659E-8</v>
      </c>
      <c r="W78" s="47">
        <f t="shared" si="9"/>
        <v>3.6347949750833334E-8</v>
      </c>
      <c r="Z78" s="93"/>
    </row>
    <row r="79" spans="2:29" x14ac:dyDescent="0.25">
      <c r="B79" s="8">
        <f t="shared" si="10"/>
        <v>220</v>
      </c>
      <c r="C79" s="46">
        <v>3.8102323050000004E-8</v>
      </c>
      <c r="D79" s="46">
        <v>3.3906424250000003E-8</v>
      </c>
      <c r="E79" s="46">
        <v>2.6217233933333327E-8</v>
      </c>
      <c r="F79" s="46">
        <v>3.0109605700000011E-8</v>
      </c>
      <c r="G79" s="46">
        <v>2.9914910800000005E-8</v>
      </c>
      <c r="H79" s="46">
        <v>1.5934283000000003E-8</v>
      </c>
      <c r="I79" s="46">
        <v>2.7886452499999999E-8</v>
      </c>
      <c r="J79" s="46">
        <v>3.6664880400000006E-8</v>
      </c>
      <c r="K79" s="46">
        <v>3.1167541233333331E-8</v>
      </c>
      <c r="L79" s="47">
        <f t="shared" si="8"/>
        <v>2.9989294985185191E-8</v>
      </c>
      <c r="N79" s="8">
        <f t="shared" si="11"/>
        <v>220</v>
      </c>
      <c r="O79" s="46">
        <v>2.1883718233333326E-8</v>
      </c>
      <c r="P79" s="46">
        <v>5.2762381600000009E-8</v>
      </c>
      <c r="Q79" s="46">
        <v>2.0744856000000002E-8</v>
      </c>
      <c r="R79" s="46">
        <v>3.9239913199999992E-8</v>
      </c>
      <c r="S79" s="46">
        <v>1.9481929000000003E-8</v>
      </c>
      <c r="T79" s="46">
        <v>3.8890082999999996E-8</v>
      </c>
      <c r="U79" s="46">
        <v>4.9766308263333334E-8</v>
      </c>
      <c r="V79" s="46">
        <v>5.5780106513333327E-8</v>
      </c>
      <c r="W79" s="47">
        <f t="shared" si="9"/>
        <v>3.7318661976249993E-8</v>
      </c>
      <c r="Z79" s="93"/>
    </row>
    <row r="80" spans="2:29" x14ac:dyDescent="0.25">
      <c r="B80" s="8">
        <f t="shared" si="10"/>
        <v>230</v>
      </c>
      <c r="C80" s="46">
        <v>3.8764384400000006E-8</v>
      </c>
      <c r="D80" s="46">
        <v>3.4681872000000005E-8</v>
      </c>
      <c r="E80" s="46">
        <v>2.6907010466666659E-8</v>
      </c>
      <c r="F80" s="46">
        <v>3.0781566600000008E-8</v>
      </c>
      <c r="G80" s="46">
        <v>3.0690756400000002E-8</v>
      </c>
      <c r="H80" s="46">
        <v>1.6308123000000002E-8</v>
      </c>
      <c r="I80" s="46">
        <v>2.8537523000000001E-8</v>
      </c>
      <c r="J80" s="46">
        <v>3.7162904900000004E-8</v>
      </c>
      <c r="K80" s="46">
        <v>3.1733880199999996E-8</v>
      </c>
      <c r="L80" s="47">
        <f t="shared" si="8"/>
        <v>3.0618668996296304E-8</v>
      </c>
      <c r="N80" s="8">
        <f t="shared" si="11"/>
        <v>230</v>
      </c>
      <c r="O80" s="46">
        <v>2.2433316866666659E-8</v>
      </c>
      <c r="P80" s="46">
        <v>5.3875675800000011E-8</v>
      </c>
      <c r="Q80" s="46">
        <v>2.1232385000000001E-8</v>
      </c>
      <c r="R80" s="46">
        <v>4.0265281599999994E-8</v>
      </c>
      <c r="S80" s="46">
        <v>1.9905302000000002E-8</v>
      </c>
      <c r="T80" s="46">
        <v>3.9782284999999993E-8</v>
      </c>
      <c r="U80" s="46">
        <v>5.0907187173333332E-8</v>
      </c>
      <c r="V80" s="46">
        <v>5.7414206506666661E-8</v>
      </c>
      <c r="W80" s="47">
        <f t="shared" si="9"/>
        <v>3.8226954993333332E-8</v>
      </c>
    </row>
    <row r="81" spans="2:23" x14ac:dyDescent="0.25">
      <c r="B81" s="8">
        <f t="shared" si="10"/>
        <v>240</v>
      </c>
      <c r="C81" s="46">
        <v>3.9443650250000007E-8</v>
      </c>
      <c r="D81" s="46">
        <v>3.5386489250000005E-8</v>
      </c>
      <c r="E81" s="46">
        <v>2.7567293999999992E-8</v>
      </c>
      <c r="F81" s="46">
        <v>3.1376843500000005E-8</v>
      </c>
      <c r="G81" s="46">
        <v>3.1359937000000001E-8</v>
      </c>
      <c r="H81" s="46">
        <v>1.6646923000000002E-8</v>
      </c>
      <c r="I81" s="46">
        <v>2.92108625E-8</v>
      </c>
      <c r="J81" s="46">
        <v>3.7835312900000003E-8</v>
      </c>
      <c r="K81" s="46">
        <v>3.2445414499999998E-8</v>
      </c>
      <c r="L81" s="47">
        <f t="shared" si="8"/>
        <v>3.125252521111111E-8</v>
      </c>
      <c r="N81" s="8">
        <f t="shared" si="11"/>
        <v>240</v>
      </c>
      <c r="O81" s="46">
        <v>2.2905370166666661E-8</v>
      </c>
      <c r="P81" s="46">
        <v>5.5201880000000008E-8</v>
      </c>
      <c r="Q81" s="46">
        <v>2.1651499666666668E-8</v>
      </c>
      <c r="R81" s="46">
        <v>4.1279539999999995E-8</v>
      </c>
      <c r="S81" s="46">
        <v>2.0281168000000002E-8</v>
      </c>
      <c r="T81" s="46">
        <v>4.0758095999999991E-8</v>
      </c>
      <c r="U81" s="46">
        <v>5.2316882749999996E-8</v>
      </c>
      <c r="V81" s="46">
        <v>5.8985139833333324E-8</v>
      </c>
      <c r="W81" s="47">
        <f t="shared" si="9"/>
        <v>3.917244705208333E-8</v>
      </c>
    </row>
    <row r="82" spans="2:23" ht="14.95" thickBot="1" x14ac:dyDescent="0.3">
      <c r="B82" s="15">
        <f t="shared" si="10"/>
        <v>250</v>
      </c>
      <c r="C82" s="101">
        <v>4.0068801600000009E-8</v>
      </c>
      <c r="D82" s="101">
        <v>3.6186504500000008E-8</v>
      </c>
      <c r="E82" s="101">
        <v>2.8188518533333326E-8</v>
      </c>
      <c r="F82" s="101">
        <v>3.1908961400000002E-8</v>
      </c>
      <c r="G82" s="101">
        <v>3.2051454600000003E-8</v>
      </c>
      <c r="H82" s="101">
        <v>1.6991337000000001E-8</v>
      </c>
      <c r="I82" s="101">
        <v>2.9822031000000001E-8</v>
      </c>
      <c r="J82" s="101">
        <v>3.8375603400000002E-8</v>
      </c>
      <c r="K82" s="101">
        <v>3.29397028E-8</v>
      </c>
      <c r="L82" s="102">
        <f t="shared" si="8"/>
        <v>3.1836990537037039E-8</v>
      </c>
      <c r="N82" s="15">
        <f t="shared" si="11"/>
        <v>250</v>
      </c>
      <c r="O82" s="101">
        <v>2.3559576799999995E-8</v>
      </c>
      <c r="P82" s="101">
        <v>5.6603329200000006E-8</v>
      </c>
      <c r="Q82" s="101">
        <v>2.2115553666666669E-8</v>
      </c>
      <c r="R82" s="101">
        <v>4.2321888399999998E-8</v>
      </c>
      <c r="S82" s="101">
        <v>2.0692784000000003E-8</v>
      </c>
      <c r="T82" s="101">
        <v>4.1768180999999989E-8</v>
      </c>
      <c r="U82" s="101">
        <v>5.3509648993333326E-8</v>
      </c>
      <c r="V82" s="101">
        <v>6.0640209826666658E-8</v>
      </c>
      <c r="W82" s="102">
        <f t="shared" si="9"/>
        <v>4.015139648583333E-8</v>
      </c>
    </row>
    <row r="83" spans="2:23" x14ac:dyDescent="0.25">
      <c r="C83" s="9"/>
      <c r="D83" s="9"/>
      <c r="E83" s="9"/>
      <c r="F83" s="9"/>
      <c r="G83" s="9"/>
      <c r="H83" s="9"/>
      <c r="I83" s="9"/>
      <c r="J83" s="9"/>
    </row>
    <row r="84" spans="2:23" x14ac:dyDescent="0.25">
      <c r="C84" s="9"/>
      <c r="D84" s="9"/>
      <c r="E84" s="9"/>
      <c r="F84" s="9"/>
      <c r="G84" s="9"/>
      <c r="H84" s="9"/>
      <c r="I84" s="9"/>
      <c r="J84" s="9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5"/>
  <sheetViews>
    <sheetView defaultGridColor="0" colorId="8" zoomScale="80" zoomScaleNormal="80" workbookViewId="0">
      <selection activeCell="K6" sqref="K6"/>
    </sheetView>
  </sheetViews>
  <sheetFormatPr defaultRowHeight="14.3" x14ac:dyDescent="0.25"/>
  <cols>
    <col min="10" max="10" width="12" bestFit="1" customWidth="1"/>
    <col min="11" max="13" width="12" customWidth="1"/>
    <col min="18" max="20" width="12.125" bestFit="1" customWidth="1"/>
  </cols>
  <sheetData>
    <row r="1" spans="10:16" x14ac:dyDescent="0.25">
      <c r="J1" s="1"/>
      <c r="K1" s="1"/>
      <c r="L1" s="1"/>
      <c r="M1" s="1"/>
    </row>
    <row r="2" spans="10:16" x14ac:dyDescent="0.25">
      <c r="J2" s="34"/>
      <c r="K2" s="34"/>
      <c r="L2" s="34"/>
      <c r="M2" s="34"/>
    </row>
    <row r="3" spans="10:16" x14ac:dyDescent="0.25">
      <c r="K3" s="4" t="s">
        <v>46</v>
      </c>
      <c r="L3" s="4" t="s">
        <v>46</v>
      </c>
      <c r="M3" s="1"/>
      <c r="O3" s="42" t="s">
        <v>8</v>
      </c>
      <c r="P3" s="42" t="s">
        <v>8</v>
      </c>
    </row>
    <row r="4" spans="10:16" x14ac:dyDescent="0.25">
      <c r="K4" s="4" t="s">
        <v>24</v>
      </c>
      <c r="L4" s="4" t="s">
        <v>24</v>
      </c>
      <c r="M4" s="1"/>
      <c r="O4" s="42" t="s">
        <v>24</v>
      </c>
      <c r="P4" s="42" t="s">
        <v>24</v>
      </c>
    </row>
    <row r="5" spans="10:16" x14ac:dyDescent="0.25">
      <c r="J5" s="34" t="s">
        <v>80</v>
      </c>
      <c r="K5" s="4" t="s">
        <v>49</v>
      </c>
      <c r="L5" s="4" t="s">
        <v>49</v>
      </c>
      <c r="N5" s="1" t="s">
        <v>80</v>
      </c>
      <c r="O5" s="42" t="s">
        <v>49</v>
      </c>
      <c r="P5" s="42" t="s">
        <v>49</v>
      </c>
    </row>
    <row r="6" spans="10:16" x14ac:dyDescent="0.25">
      <c r="J6">
        <v>0</v>
      </c>
      <c r="K6" s="35">
        <v>5.0536163836875006E-9</v>
      </c>
      <c r="L6" s="3">
        <v>5.0455617855000003</v>
      </c>
      <c r="N6">
        <v>0</v>
      </c>
      <c r="O6">
        <v>7.0023678766111103E-9</v>
      </c>
      <c r="P6" s="3">
        <f>O6*1000000000</f>
        <v>7.0023678766111104</v>
      </c>
    </row>
    <row r="7" spans="10:16" x14ac:dyDescent="0.25">
      <c r="J7">
        <f>J6+0.005</f>
        <v>5.0000000000000001E-3</v>
      </c>
      <c r="K7" s="35">
        <v>9.0001154236249979E-9</v>
      </c>
      <c r="L7" s="3">
        <v>9.0569914876666662</v>
      </c>
      <c r="N7">
        <f>N6+0.005</f>
        <v>5.0000000000000001E-3</v>
      </c>
      <c r="O7">
        <v>1.0963217259875002E-8</v>
      </c>
      <c r="P7" s="3">
        <f t="shared" ref="P7:P70" si="0">O7*1000000000</f>
        <v>10.963217259875002</v>
      </c>
    </row>
    <row r="8" spans="10:16" x14ac:dyDescent="0.25">
      <c r="J8">
        <f t="shared" ref="J8:J71" si="1">J7+0.005</f>
        <v>0.01</v>
      </c>
      <c r="K8" s="35">
        <v>1.2552268394812501E-8</v>
      </c>
      <c r="L8" s="3">
        <v>12.673463017611112</v>
      </c>
      <c r="N8">
        <f t="shared" ref="N8:N71" si="2">N7+0.005</f>
        <v>0.01</v>
      </c>
      <c r="O8">
        <v>1.34173118523125E-8</v>
      </c>
      <c r="P8" s="3">
        <f t="shared" si="0"/>
        <v>13.417311852312501</v>
      </c>
    </row>
    <row r="9" spans="10:16" x14ac:dyDescent="0.25">
      <c r="J9">
        <f t="shared" si="1"/>
        <v>1.4999999999999999E-2</v>
      </c>
      <c r="K9" s="35">
        <v>1.5077816216000001E-8</v>
      </c>
      <c r="L9" s="3">
        <v>15.289167747555558</v>
      </c>
      <c r="N9">
        <f t="shared" si="2"/>
        <v>1.4999999999999999E-2</v>
      </c>
      <c r="O9">
        <v>1.5017162607249997E-8</v>
      </c>
      <c r="P9" s="3">
        <f t="shared" si="0"/>
        <v>15.017162607249997</v>
      </c>
    </row>
    <row r="10" spans="10:16" x14ac:dyDescent="0.25">
      <c r="J10">
        <f t="shared" si="1"/>
        <v>0.02</v>
      </c>
      <c r="K10" s="35">
        <v>1.6888840949687499E-8</v>
      </c>
      <c r="L10" s="3">
        <v>17.204696955277775</v>
      </c>
      <c r="N10">
        <f t="shared" si="2"/>
        <v>0.02</v>
      </c>
      <c r="O10">
        <v>1.62161949309375E-8</v>
      </c>
      <c r="P10" s="3">
        <f t="shared" si="0"/>
        <v>16.216194930937501</v>
      </c>
    </row>
    <row r="11" spans="10:16" x14ac:dyDescent="0.25">
      <c r="J11">
        <f t="shared" si="1"/>
        <v>2.5000000000000001E-2</v>
      </c>
      <c r="K11" s="35">
        <v>1.8620483424624997E-8</v>
      </c>
      <c r="L11" s="3">
        <v>18.98181748855556</v>
      </c>
      <c r="N11">
        <f t="shared" si="2"/>
        <v>2.5000000000000001E-2</v>
      </c>
      <c r="O11">
        <v>1.7169783972125001E-8</v>
      </c>
      <c r="P11" s="3">
        <f t="shared" si="0"/>
        <v>17.169783972125</v>
      </c>
    </row>
    <row r="12" spans="10:16" x14ac:dyDescent="0.25">
      <c r="J12">
        <f t="shared" si="1"/>
        <v>3.0000000000000002E-2</v>
      </c>
      <c r="K12" s="35">
        <v>2.0066325485187497E-8</v>
      </c>
      <c r="L12" s="3">
        <v>20.477811542388885</v>
      </c>
      <c r="N12">
        <f t="shared" si="2"/>
        <v>3.0000000000000002E-2</v>
      </c>
      <c r="O12">
        <v>1.80715010826875E-8</v>
      </c>
      <c r="P12" s="3">
        <f t="shared" si="0"/>
        <v>18.071501082687501</v>
      </c>
    </row>
    <row r="13" spans="10:16" x14ac:dyDescent="0.25">
      <c r="J13">
        <f t="shared" si="1"/>
        <v>3.5000000000000003E-2</v>
      </c>
      <c r="K13" s="35">
        <v>2.1174173074499999E-8</v>
      </c>
      <c r="L13" s="3">
        <v>21.676804955111109</v>
      </c>
      <c r="N13">
        <f t="shared" si="2"/>
        <v>3.5000000000000003E-2</v>
      </c>
      <c r="O13">
        <v>1.8908499185750001E-8</v>
      </c>
      <c r="P13" s="3">
        <f t="shared" si="0"/>
        <v>18.908499185749999</v>
      </c>
    </row>
    <row r="14" spans="10:16" x14ac:dyDescent="0.25">
      <c r="J14">
        <f t="shared" si="1"/>
        <v>0.04</v>
      </c>
      <c r="K14" s="35">
        <v>2.2405908756312499E-8</v>
      </c>
      <c r="L14" s="3">
        <v>22.953772783388885</v>
      </c>
      <c r="N14">
        <f t="shared" si="2"/>
        <v>0.04</v>
      </c>
      <c r="O14">
        <v>1.9666426942562503E-8</v>
      </c>
      <c r="P14" s="3">
        <f t="shared" si="0"/>
        <v>19.666426942562502</v>
      </c>
    </row>
    <row r="15" spans="10:16" x14ac:dyDescent="0.25">
      <c r="J15">
        <f t="shared" si="1"/>
        <v>4.4999999999999998E-2</v>
      </c>
      <c r="K15" s="35">
        <v>2.3396894290624998E-8</v>
      </c>
      <c r="L15" s="3">
        <v>23.997522147222217</v>
      </c>
      <c r="N15">
        <f t="shared" si="2"/>
        <v>4.4999999999999998E-2</v>
      </c>
      <c r="O15">
        <v>2.0394133423750003E-8</v>
      </c>
      <c r="P15" s="3">
        <f t="shared" si="0"/>
        <v>20.394133423750002</v>
      </c>
    </row>
    <row r="16" spans="10:16" x14ac:dyDescent="0.25">
      <c r="J16">
        <f t="shared" si="1"/>
        <v>4.9999999999999996E-2</v>
      </c>
      <c r="K16" s="35">
        <v>2.4426695267437501E-8</v>
      </c>
      <c r="L16" s="3">
        <v>25.064511348833332</v>
      </c>
      <c r="N16">
        <f t="shared" si="2"/>
        <v>4.9999999999999996E-2</v>
      </c>
      <c r="O16">
        <v>2.10437418318125E-8</v>
      </c>
      <c r="P16" s="3">
        <f t="shared" si="0"/>
        <v>21.0437418318125</v>
      </c>
    </row>
    <row r="17" spans="2:16" x14ac:dyDescent="0.25">
      <c r="J17">
        <f t="shared" si="1"/>
        <v>5.4999999999999993E-2</v>
      </c>
      <c r="K17" s="35">
        <v>2.5435844281749999E-8</v>
      </c>
      <c r="L17" s="3">
        <v>26.090878805999999</v>
      </c>
      <c r="N17">
        <f t="shared" si="2"/>
        <v>5.4999999999999993E-2</v>
      </c>
      <c r="O17">
        <v>2.1684612474875004E-8</v>
      </c>
      <c r="P17" s="3">
        <f t="shared" si="0"/>
        <v>21.684612474875003</v>
      </c>
    </row>
    <row r="18" spans="2:16" x14ac:dyDescent="0.25">
      <c r="J18">
        <f t="shared" si="1"/>
        <v>5.9999999999999991E-2</v>
      </c>
      <c r="K18" s="35">
        <v>2.6349424812937498E-8</v>
      </c>
      <c r="L18" s="3">
        <v>27.032175055944446</v>
      </c>
      <c r="N18">
        <f t="shared" si="2"/>
        <v>5.9999999999999991E-2</v>
      </c>
      <c r="O18">
        <v>2.2282702834812501E-8</v>
      </c>
      <c r="P18" s="3">
        <f t="shared" si="0"/>
        <v>22.2827028348125</v>
      </c>
    </row>
    <row r="19" spans="2:16" x14ac:dyDescent="0.25">
      <c r="J19">
        <f t="shared" si="1"/>
        <v>6.4999999999999988E-2</v>
      </c>
      <c r="K19" s="35">
        <v>2.7267994335999998E-8</v>
      </c>
      <c r="L19" s="3">
        <v>27.965994076444446</v>
      </c>
      <c r="N19">
        <f t="shared" si="2"/>
        <v>6.4999999999999988E-2</v>
      </c>
      <c r="O19">
        <v>2.2893859664124998E-8</v>
      </c>
      <c r="P19" s="3">
        <f t="shared" si="0"/>
        <v>22.893859664124999</v>
      </c>
    </row>
    <row r="20" spans="2:16" x14ac:dyDescent="0.25">
      <c r="J20">
        <f t="shared" si="1"/>
        <v>6.9999999999999993E-2</v>
      </c>
      <c r="K20" s="35">
        <v>2.8155385915937499E-8</v>
      </c>
      <c r="L20" s="3">
        <v>28.862690369722216</v>
      </c>
      <c r="N20">
        <f t="shared" si="2"/>
        <v>6.9999999999999993E-2</v>
      </c>
      <c r="O20">
        <v>2.3456582120937503E-8</v>
      </c>
      <c r="P20" s="3">
        <f t="shared" si="0"/>
        <v>23.456582120937504</v>
      </c>
    </row>
    <row r="21" spans="2:16" x14ac:dyDescent="0.25">
      <c r="J21">
        <f t="shared" si="1"/>
        <v>7.4999999999999997E-2</v>
      </c>
      <c r="K21" s="35">
        <v>2.9012361850249996E-8</v>
      </c>
      <c r="L21" s="3">
        <v>29.731439144666666</v>
      </c>
      <c r="N21">
        <f t="shared" si="2"/>
        <v>7.4999999999999997E-2</v>
      </c>
      <c r="O21">
        <v>2.4032138789625002E-8</v>
      </c>
      <c r="P21" s="3">
        <f t="shared" si="0"/>
        <v>24.032138789625002</v>
      </c>
    </row>
    <row r="22" spans="2:16" x14ac:dyDescent="0.25">
      <c r="C22" s="1" t="s">
        <v>81</v>
      </c>
      <c r="J22">
        <f t="shared" si="1"/>
        <v>0.08</v>
      </c>
      <c r="K22" s="35">
        <v>2.98989183851875E-8</v>
      </c>
      <c r="L22" s="3">
        <v>30.619994009055553</v>
      </c>
      <c r="N22">
        <f t="shared" si="2"/>
        <v>0.08</v>
      </c>
      <c r="O22">
        <v>2.4572057907062501E-8</v>
      </c>
      <c r="P22" s="3">
        <f t="shared" si="0"/>
        <v>24.572057907062501</v>
      </c>
    </row>
    <row r="23" spans="2:16" x14ac:dyDescent="0.25">
      <c r="C23" s="1" t="s">
        <v>8</v>
      </c>
      <c r="D23" s="1" t="s">
        <v>9</v>
      </c>
      <c r="J23">
        <f t="shared" si="1"/>
        <v>8.5000000000000006E-2</v>
      </c>
      <c r="K23" s="35">
        <v>3.0712559996999998E-8</v>
      </c>
      <c r="L23" s="3">
        <v>31.459688886222221</v>
      </c>
      <c r="N23">
        <f t="shared" si="2"/>
        <v>8.5000000000000006E-2</v>
      </c>
      <c r="O23">
        <v>2.5094953217625004E-8</v>
      </c>
      <c r="P23" s="3">
        <f t="shared" si="0"/>
        <v>25.094953217625005</v>
      </c>
    </row>
    <row r="24" spans="2:16" x14ac:dyDescent="0.25">
      <c r="B24">
        <v>0</v>
      </c>
      <c r="C24" s="3">
        <f>INTERCEPT(O20:O40,N20:N40)*1000000000</f>
        <v>17.014841624719434</v>
      </c>
      <c r="D24" s="3">
        <f>INTERCEPT(K20:K40,J20:J40)*1000000000</f>
        <v>18.716109936504605</v>
      </c>
      <c r="E24" s="3">
        <f>D24-C24</f>
        <v>1.7012683117851708</v>
      </c>
      <c r="J24">
        <f t="shared" si="1"/>
        <v>9.0000000000000011E-2</v>
      </c>
      <c r="K24" s="35">
        <v>3.1484548351312495E-8</v>
      </c>
      <c r="L24" s="3">
        <v>32.241961867833332</v>
      </c>
      <c r="N24">
        <f t="shared" si="2"/>
        <v>9.0000000000000011E-2</v>
      </c>
      <c r="O24">
        <v>2.5644879950687503E-8</v>
      </c>
      <c r="P24" s="3">
        <f t="shared" si="0"/>
        <v>25.644879950687503</v>
      </c>
    </row>
    <row r="25" spans="2:16" x14ac:dyDescent="0.25">
      <c r="B25">
        <v>0.15</v>
      </c>
      <c r="C25">
        <f>3.13173025093125E-08*1000000000</f>
        <v>31.317302509312498</v>
      </c>
      <c r="D25">
        <v>40.784011374388889</v>
      </c>
      <c r="J25">
        <f t="shared" si="1"/>
        <v>9.5000000000000015E-2</v>
      </c>
      <c r="K25" s="35">
        <v>3.2261951867499998E-8</v>
      </c>
      <c r="L25" s="3">
        <v>33.028806937777773</v>
      </c>
      <c r="N25">
        <f t="shared" si="2"/>
        <v>9.5000000000000015E-2</v>
      </c>
      <c r="O25">
        <v>2.6137210395625001E-8</v>
      </c>
      <c r="P25" s="3">
        <f t="shared" si="0"/>
        <v>26.137210395625001</v>
      </c>
    </row>
    <row r="26" spans="2:16" x14ac:dyDescent="0.25">
      <c r="J26">
        <f t="shared" si="1"/>
        <v>0.10000000000000002</v>
      </c>
      <c r="K26" s="35">
        <v>3.3010415263687497E-8</v>
      </c>
      <c r="L26" s="3">
        <v>33.793492734388884</v>
      </c>
      <c r="N26">
        <f t="shared" si="2"/>
        <v>0.10000000000000002</v>
      </c>
      <c r="O26">
        <v>2.6646634264937502E-8</v>
      </c>
      <c r="P26" s="3">
        <f t="shared" si="0"/>
        <v>26.646634264937504</v>
      </c>
    </row>
    <row r="27" spans="2:16" x14ac:dyDescent="0.25">
      <c r="J27">
        <f t="shared" si="1"/>
        <v>0.10500000000000002</v>
      </c>
      <c r="K27" s="35">
        <v>3.3781305384875E-8</v>
      </c>
      <c r="L27" s="3">
        <v>34.568740619888885</v>
      </c>
      <c r="N27">
        <f t="shared" si="2"/>
        <v>0.10500000000000002</v>
      </c>
      <c r="O27">
        <v>2.7154192904249998E-8</v>
      </c>
      <c r="P27" s="3">
        <f t="shared" si="0"/>
        <v>27.154192904249996</v>
      </c>
    </row>
    <row r="28" spans="2:16" x14ac:dyDescent="0.25">
      <c r="J28">
        <f t="shared" si="1"/>
        <v>0.11000000000000003</v>
      </c>
      <c r="K28" s="35">
        <v>3.4469146143562499E-8</v>
      </c>
      <c r="L28" s="3">
        <v>35.258104294277771</v>
      </c>
      <c r="N28">
        <f t="shared" si="2"/>
        <v>0.11000000000000003</v>
      </c>
      <c r="O28">
        <v>2.7642891717312501E-8</v>
      </c>
      <c r="P28" s="3">
        <f t="shared" si="0"/>
        <v>27.642891717312501</v>
      </c>
    </row>
    <row r="29" spans="2:16" x14ac:dyDescent="0.25">
      <c r="J29">
        <f t="shared" si="1"/>
        <v>0.11500000000000003</v>
      </c>
      <c r="K29" s="35">
        <v>3.5186519888499999E-8</v>
      </c>
      <c r="L29" s="3">
        <v>35.989742400888893</v>
      </c>
      <c r="N29">
        <f t="shared" si="2"/>
        <v>0.11500000000000003</v>
      </c>
      <c r="O29">
        <v>2.8122034202875001E-8</v>
      </c>
      <c r="P29" s="3">
        <f t="shared" si="0"/>
        <v>28.122034202875003</v>
      </c>
    </row>
    <row r="30" spans="2:16" x14ac:dyDescent="0.25">
      <c r="J30">
        <f t="shared" si="1"/>
        <v>0.12000000000000004</v>
      </c>
      <c r="K30" s="35">
        <v>3.5889408519687498E-8</v>
      </c>
      <c r="L30" s="3">
        <v>36.704162961944441</v>
      </c>
      <c r="N30">
        <f t="shared" si="2"/>
        <v>0.12000000000000004</v>
      </c>
      <c r="O30">
        <v>2.86087726715625E-8</v>
      </c>
      <c r="P30" s="3">
        <f t="shared" si="0"/>
        <v>28.608772671562502</v>
      </c>
    </row>
    <row r="31" spans="2:16" x14ac:dyDescent="0.25">
      <c r="J31">
        <f t="shared" si="1"/>
        <v>0.12500000000000003</v>
      </c>
      <c r="K31" s="35">
        <v>3.6560989860874993E-8</v>
      </c>
      <c r="L31" s="3">
        <v>37.378669542999994</v>
      </c>
      <c r="N31">
        <f t="shared" si="2"/>
        <v>0.12500000000000003</v>
      </c>
      <c r="O31">
        <v>2.9055850351499996E-8</v>
      </c>
      <c r="P31" s="3">
        <f t="shared" si="0"/>
        <v>29.055850351499995</v>
      </c>
    </row>
    <row r="32" spans="2:16" x14ac:dyDescent="0.25">
      <c r="J32">
        <f t="shared" si="1"/>
        <v>0.13000000000000003</v>
      </c>
      <c r="K32" s="35">
        <v>3.7253782039562494E-8</v>
      </c>
      <c r="L32" s="3">
        <v>38.094812812944433</v>
      </c>
      <c r="N32">
        <f t="shared" si="2"/>
        <v>0.13000000000000003</v>
      </c>
      <c r="O32">
        <v>2.9487193933937499E-8</v>
      </c>
      <c r="P32" s="3">
        <f t="shared" si="0"/>
        <v>29.487193933937498</v>
      </c>
    </row>
    <row r="33" spans="10:16" x14ac:dyDescent="0.25">
      <c r="J33">
        <f t="shared" si="1"/>
        <v>0.13500000000000004</v>
      </c>
      <c r="K33" s="35">
        <v>3.7910038411999994E-8</v>
      </c>
      <c r="L33" s="3">
        <v>38.78106747733333</v>
      </c>
      <c r="N33">
        <f t="shared" si="2"/>
        <v>0.13500000000000004</v>
      </c>
      <c r="O33">
        <v>2.9944510564500003E-8</v>
      </c>
      <c r="P33" s="3">
        <f t="shared" si="0"/>
        <v>29.944510564500003</v>
      </c>
    </row>
    <row r="34" spans="10:16" x14ac:dyDescent="0.25">
      <c r="J34">
        <f t="shared" si="1"/>
        <v>0.14000000000000004</v>
      </c>
      <c r="K34" s="35">
        <v>3.8585299745062493E-8</v>
      </c>
      <c r="L34" s="3">
        <v>39.461051384499996</v>
      </c>
      <c r="N34">
        <f t="shared" si="2"/>
        <v>0.14000000000000004</v>
      </c>
      <c r="O34">
        <v>3.0379139813187494E-8</v>
      </c>
      <c r="P34" s="3">
        <f t="shared" si="0"/>
        <v>30.379139813187493</v>
      </c>
    </row>
    <row r="35" spans="10:16" x14ac:dyDescent="0.25">
      <c r="J35">
        <f t="shared" si="1"/>
        <v>0.14500000000000005</v>
      </c>
      <c r="K35" s="35">
        <v>3.9246351862499989E-8</v>
      </c>
      <c r="L35" s="3">
        <v>40.117010877777773</v>
      </c>
      <c r="N35">
        <f t="shared" si="2"/>
        <v>0.14500000000000005</v>
      </c>
      <c r="O35">
        <v>3.0839924074374998E-8</v>
      </c>
      <c r="P35" s="3">
        <f t="shared" si="0"/>
        <v>30.839924074374998</v>
      </c>
    </row>
    <row r="36" spans="10:16" x14ac:dyDescent="0.25">
      <c r="J36">
        <f t="shared" si="1"/>
        <v>0.15000000000000005</v>
      </c>
      <c r="K36" s="35">
        <v>3.9899307546187492E-8</v>
      </c>
      <c r="L36" s="3">
        <v>40.784011374388889</v>
      </c>
      <c r="N36">
        <f t="shared" si="2"/>
        <v>0.15000000000000005</v>
      </c>
      <c r="O36">
        <v>3.1317302509312499E-8</v>
      </c>
      <c r="P36" s="3">
        <f t="shared" si="0"/>
        <v>31.317302509312498</v>
      </c>
    </row>
    <row r="37" spans="10:16" x14ac:dyDescent="0.25">
      <c r="J37">
        <f t="shared" si="1"/>
        <v>0.15500000000000005</v>
      </c>
      <c r="K37" s="35">
        <v>4.0577499574249994E-8</v>
      </c>
      <c r="L37" s="3">
        <v>41.472336399333329</v>
      </c>
      <c r="N37">
        <f t="shared" si="2"/>
        <v>0.15500000000000005</v>
      </c>
      <c r="O37">
        <v>3.1762966738625006E-8</v>
      </c>
      <c r="P37" s="3">
        <f t="shared" si="0"/>
        <v>31.762966738625007</v>
      </c>
    </row>
    <row r="38" spans="10:16" x14ac:dyDescent="0.25">
      <c r="J38">
        <f t="shared" si="1"/>
        <v>0.16000000000000006</v>
      </c>
      <c r="K38" s="35">
        <v>4.1175297650437495E-8</v>
      </c>
      <c r="L38" s="3">
        <v>42.088807855944438</v>
      </c>
      <c r="N38">
        <f t="shared" si="2"/>
        <v>0.16000000000000006</v>
      </c>
      <c r="O38">
        <v>3.22155468654375E-8</v>
      </c>
      <c r="P38" s="3">
        <f t="shared" si="0"/>
        <v>32.215546865437503</v>
      </c>
    </row>
    <row r="39" spans="10:16" x14ac:dyDescent="0.25">
      <c r="J39">
        <f t="shared" si="1"/>
        <v>0.16500000000000006</v>
      </c>
      <c r="K39" s="35">
        <v>4.1820857637874994E-8</v>
      </c>
      <c r="L39" s="3">
        <v>42.75439240033333</v>
      </c>
      <c r="N39">
        <f t="shared" si="2"/>
        <v>0.16500000000000006</v>
      </c>
      <c r="O39">
        <v>3.2660035239749999E-8</v>
      </c>
      <c r="P39" s="3">
        <f t="shared" si="0"/>
        <v>32.660035239750002</v>
      </c>
    </row>
    <row r="40" spans="10:16" x14ac:dyDescent="0.25">
      <c r="J40">
        <f t="shared" si="1"/>
        <v>0.17000000000000007</v>
      </c>
      <c r="K40" s="35">
        <v>4.2429288915937491E-8</v>
      </c>
      <c r="L40" s="3">
        <v>43.376967925277768</v>
      </c>
      <c r="N40">
        <f t="shared" si="2"/>
        <v>0.17000000000000007</v>
      </c>
      <c r="O40">
        <v>3.3117265018437498E-8</v>
      </c>
      <c r="P40" s="3">
        <f t="shared" si="0"/>
        <v>33.1172650184375</v>
      </c>
    </row>
    <row r="41" spans="10:16" x14ac:dyDescent="0.25">
      <c r="J41">
        <f t="shared" si="1"/>
        <v>0.17500000000000007</v>
      </c>
      <c r="K41" s="35">
        <v>4.3059464130874999E-8</v>
      </c>
      <c r="L41" s="3">
        <v>43.997998227444441</v>
      </c>
      <c r="N41">
        <f t="shared" si="2"/>
        <v>0.17500000000000007</v>
      </c>
      <c r="O41">
        <v>3.3559434850250001E-8</v>
      </c>
      <c r="P41" s="3">
        <f t="shared" si="0"/>
        <v>33.55943485025</v>
      </c>
    </row>
    <row r="42" spans="10:16" x14ac:dyDescent="0.25">
      <c r="J42">
        <f t="shared" si="1"/>
        <v>0.18000000000000008</v>
      </c>
      <c r="K42" s="35">
        <v>4.3656228509562491E-8</v>
      </c>
      <c r="L42" s="3">
        <v>44.617787064055555</v>
      </c>
      <c r="N42">
        <f t="shared" si="2"/>
        <v>0.18000000000000008</v>
      </c>
      <c r="O42">
        <v>3.4022986346437503E-8</v>
      </c>
      <c r="P42" s="3">
        <f t="shared" si="0"/>
        <v>34.022986346437506</v>
      </c>
    </row>
    <row r="43" spans="10:16" x14ac:dyDescent="0.25">
      <c r="J43">
        <f t="shared" si="1"/>
        <v>0.18500000000000008</v>
      </c>
      <c r="K43" s="35">
        <v>4.4272304896999995E-8</v>
      </c>
      <c r="L43" s="3">
        <v>45.250043908444439</v>
      </c>
      <c r="N43">
        <f t="shared" si="2"/>
        <v>0.18500000000000008</v>
      </c>
      <c r="O43">
        <v>3.4473787590750003E-8</v>
      </c>
      <c r="P43" s="3">
        <f t="shared" si="0"/>
        <v>34.47378759075</v>
      </c>
    </row>
    <row r="44" spans="10:16" x14ac:dyDescent="0.25">
      <c r="J44">
        <f t="shared" si="1"/>
        <v>0.19000000000000009</v>
      </c>
      <c r="K44" s="35">
        <v>4.4927842685687491E-8</v>
      </c>
      <c r="L44" s="3">
        <v>45.918795442833321</v>
      </c>
      <c r="N44">
        <f t="shared" si="2"/>
        <v>0.19000000000000009</v>
      </c>
      <c r="O44">
        <v>3.4936183378812495E-8</v>
      </c>
      <c r="P44" s="3">
        <f t="shared" si="0"/>
        <v>34.936183378812494</v>
      </c>
    </row>
    <row r="45" spans="10:16" x14ac:dyDescent="0.25">
      <c r="J45">
        <f t="shared" si="1"/>
        <v>0.19500000000000009</v>
      </c>
      <c r="K45" s="35">
        <v>4.5545370236874988E-8</v>
      </c>
      <c r="L45" s="3">
        <v>46.552318543888873</v>
      </c>
      <c r="N45">
        <f t="shared" si="2"/>
        <v>0.19500000000000009</v>
      </c>
      <c r="O45">
        <v>3.5393706261874997E-8</v>
      </c>
      <c r="P45" s="3">
        <f t="shared" si="0"/>
        <v>35.393706261874996</v>
      </c>
    </row>
    <row r="46" spans="10:16" x14ac:dyDescent="0.25">
      <c r="J46">
        <f t="shared" si="1"/>
        <v>0.20000000000000009</v>
      </c>
      <c r="K46" s="35">
        <v>4.6142138263687499E-8</v>
      </c>
      <c r="L46" s="3">
        <v>47.162367401055555</v>
      </c>
      <c r="N46">
        <f t="shared" si="2"/>
        <v>0.20000000000000009</v>
      </c>
      <c r="O46">
        <v>3.58603335574375E-8</v>
      </c>
      <c r="P46" s="3">
        <f t="shared" si="0"/>
        <v>35.8603335574375</v>
      </c>
    </row>
    <row r="47" spans="10:16" x14ac:dyDescent="0.25">
      <c r="J47">
        <f t="shared" si="1"/>
        <v>0.2050000000000001</v>
      </c>
      <c r="K47" s="35">
        <v>4.6767995465499993E-8</v>
      </c>
      <c r="L47" s="3">
        <v>47.794671469333331</v>
      </c>
      <c r="N47">
        <f t="shared" si="2"/>
        <v>0.2050000000000001</v>
      </c>
      <c r="O47">
        <v>3.6301305651749994E-8</v>
      </c>
      <c r="P47" s="3">
        <f t="shared" si="0"/>
        <v>36.301305651749992</v>
      </c>
    </row>
    <row r="48" spans="10:16" x14ac:dyDescent="0.25">
      <c r="J48">
        <f t="shared" si="1"/>
        <v>0.2100000000000001</v>
      </c>
      <c r="K48" s="35">
        <v>4.7409900861062493E-8</v>
      </c>
      <c r="L48" s="3">
        <v>48.460457487611102</v>
      </c>
      <c r="N48">
        <f t="shared" si="2"/>
        <v>0.2100000000000001</v>
      </c>
      <c r="O48">
        <v>3.6772643042937493E-8</v>
      </c>
      <c r="P48" s="3">
        <f t="shared" si="0"/>
        <v>36.772643042937496</v>
      </c>
    </row>
    <row r="49" spans="10:16" x14ac:dyDescent="0.25">
      <c r="J49">
        <f t="shared" si="1"/>
        <v>0.21500000000000011</v>
      </c>
      <c r="K49" s="35">
        <v>4.8082327385374999E-8</v>
      </c>
      <c r="L49" s="3">
        <v>49.137435787000001</v>
      </c>
      <c r="N49">
        <f t="shared" si="2"/>
        <v>0.21500000000000011</v>
      </c>
      <c r="O49">
        <v>3.7239507959124999E-8</v>
      </c>
      <c r="P49" s="3">
        <f t="shared" si="0"/>
        <v>37.239507959125</v>
      </c>
    </row>
    <row r="50" spans="10:16" x14ac:dyDescent="0.25">
      <c r="J50">
        <f t="shared" si="1"/>
        <v>0.22000000000000011</v>
      </c>
      <c r="K50" s="35">
        <v>4.8689681262812501E-8</v>
      </c>
      <c r="L50" s="3">
        <v>49.754540678055548</v>
      </c>
      <c r="N50">
        <f t="shared" si="2"/>
        <v>0.22000000000000011</v>
      </c>
      <c r="O50">
        <v>3.7699395754062494E-8</v>
      </c>
      <c r="P50" s="3">
        <f t="shared" si="0"/>
        <v>37.699395754062493</v>
      </c>
    </row>
    <row r="51" spans="10:16" x14ac:dyDescent="0.25">
      <c r="J51">
        <f t="shared" si="1"/>
        <v>0.22500000000000012</v>
      </c>
      <c r="K51" s="35">
        <v>4.9379452380874989E-8</v>
      </c>
      <c r="L51" s="3">
        <v>50.458733671888879</v>
      </c>
      <c r="N51">
        <f t="shared" si="2"/>
        <v>0.22500000000000012</v>
      </c>
      <c r="O51">
        <v>3.8144958595874994E-8</v>
      </c>
      <c r="P51" s="3">
        <f t="shared" si="0"/>
        <v>38.144958595874996</v>
      </c>
    </row>
    <row r="52" spans="10:16" x14ac:dyDescent="0.25">
      <c r="J52">
        <f t="shared" si="1"/>
        <v>0.23000000000000012</v>
      </c>
      <c r="K52" s="35">
        <v>5.0012411064562499E-8</v>
      </c>
      <c r="L52" s="3">
        <v>51.106052612944431</v>
      </c>
      <c r="N52">
        <f t="shared" si="2"/>
        <v>0.23000000000000012</v>
      </c>
      <c r="O52">
        <v>3.8570364626437494E-8</v>
      </c>
      <c r="P52" s="3">
        <f t="shared" si="0"/>
        <v>38.570364626437495</v>
      </c>
    </row>
    <row r="53" spans="10:16" x14ac:dyDescent="0.25">
      <c r="J53">
        <f t="shared" si="1"/>
        <v>0.23500000000000013</v>
      </c>
      <c r="K53" s="35">
        <v>5.0647213603249998E-8</v>
      </c>
      <c r="L53" s="3">
        <v>51.752092091777762</v>
      </c>
      <c r="N53">
        <f t="shared" si="2"/>
        <v>0.23500000000000013</v>
      </c>
      <c r="O53">
        <v>3.9015927078875003E-8</v>
      </c>
      <c r="P53" s="3">
        <f t="shared" si="0"/>
        <v>39.015927078875002</v>
      </c>
    </row>
    <row r="54" spans="10:16" x14ac:dyDescent="0.25">
      <c r="J54">
        <f t="shared" si="1"/>
        <v>0.24000000000000013</v>
      </c>
      <c r="K54" s="35">
        <v>5.1257719043812496E-8</v>
      </c>
      <c r="L54" s="3">
        <v>52.366630761166668</v>
      </c>
      <c r="N54">
        <f t="shared" si="2"/>
        <v>0.24000000000000013</v>
      </c>
      <c r="O54">
        <v>3.9465141734437491E-8</v>
      </c>
      <c r="P54" s="3">
        <f t="shared" si="0"/>
        <v>39.465141734437488</v>
      </c>
    </row>
    <row r="55" spans="10:16" x14ac:dyDescent="0.25">
      <c r="J55">
        <f t="shared" si="1"/>
        <v>0.24500000000000013</v>
      </c>
      <c r="K55" s="35">
        <v>5.1893477598125E-8</v>
      </c>
      <c r="L55" s="3">
        <v>53.011198642777771</v>
      </c>
      <c r="N55">
        <f t="shared" si="2"/>
        <v>0.24500000000000013</v>
      </c>
      <c r="O55">
        <v>3.9911517619999995E-8</v>
      </c>
      <c r="P55" s="3">
        <f t="shared" si="0"/>
        <v>39.911517619999998</v>
      </c>
    </row>
    <row r="56" spans="10:16" x14ac:dyDescent="0.25">
      <c r="J56">
        <f t="shared" si="1"/>
        <v>0.25000000000000011</v>
      </c>
      <c r="K56" s="35">
        <v>5.2487171313687492E-8</v>
      </c>
      <c r="L56" s="3">
        <v>53.616795723277761</v>
      </c>
      <c r="N56">
        <f t="shared" si="2"/>
        <v>0.25000000000000011</v>
      </c>
      <c r="O56">
        <v>4.0388193940562493E-8</v>
      </c>
      <c r="P56" s="3">
        <f t="shared" si="0"/>
        <v>40.388193940562495</v>
      </c>
    </row>
    <row r="57" spans="10:16" x14ac:dyDescent="0.25">
      <c r="J57">
        <f t="shared" si="1"/>
        <v>0.25500000000000012</v>
      </c>
      <c r="K57" s="35">
        <v>5.3140489929249994E-8</v>
      </c>
      <c r="L57" s="3">
        <v>54.270439214888874</v>
      </c>
      <c r="N57">
        <f t="shared" si="2"/>
        <v>0.25500000000000012</v>
      </c>
      <c r="O57">
        <v>4.0831914279875002E-8</v>
      </c>
      <c r="P57" s="3">
        <f t="shared" si="0"/>
        <v>40.831914279875001</v>
      </c>
    </row>
    <row r="58" spans="10:16" x14ac:dyDescent="0.25">
      <c r="J58">
        <f t="shared" si="1"/>
        <v>0.26000000000000012</v>
      </c>
      <c r="K58" s="35">
        <v>5.3769323767312486E-8</v>
      </c>
      <c r="L58" s="3">
        <v>54.914749737611096</v>
      </c>
      <c r="N58">
        <f t="shared" si="2"/>
        <v>0.26000000000000012</v>
      </c>
      <c r="O58">
        <v>4.1284875674187495E-8</v>
      </c>
      <c r="P58" s="3">
        <f t="shared" si="0"/>
        <v>41.284875674187496</v>
      </c>
    </row>
    <row r="59" spans="10:16" x14ac:dyDescent="0.25">
      <c r="J59">
        <f t="shared" si="1"/>
        <v>0.26500000000000012</v>
      </c>
      <c r="K59" s="35">
        <v>5.4436055858499999E-8</v>
      </c>
      <c r="L59" s="3">
        <v>55.592760707555541</v>
      </c>
      <c r="N59">
        <f t="shared" si="2"/>
        <v>0.26500000000000012</v>
      </c>
      <c r="O59">
        <v>4.1727626997250007E-8</v>
      </c>
      <c r="P59" s="3">
        <f t="shared" si="0"/>
        <v>41.727626997250006</v>
      </c>
    </row>
    <row r="60" spans="10:16" x14ac:dyDescent="0.25">
      <c r="J60">
        <f t="shared" si="1"/>
        <v>0.27000000000000013</v>
      </c>
      <c r="K60" s="35">
        <v>5.5094167646562497E-8</v>
      </c>
      <c r="L60" s="3">
        <v>56.271640352499979</v>
      </c>
      <c r="N60">
        <f t="shared" si="2"/>
        <v>0.27000000000000013</v>
      </c>
      <c r="O60">
        <v>4.2190230642812499E-8</v>
      </c>
      <c r="P60" s="3">
        <f t="shared" si="0"/>
        <v>42.190230642812502</v>
      </c>
    </row>
    <row r="61" spans="10:16" x14ac:dyDescent="0.25">
      <c r="J61">
        <f t="shared" si="1"/>
        <v>0.27500000000000013</v>
      </c>
      <c r="K61" s="35">
        <v>5.5786772690249983E-8</v>
      </c>
      <c r="L61" s="3">
        <v>56.965782391333313</v>
      </c>
      <c r="N61">
        <f t="shared" si="2"/>
        <v>0.27500000000000013</v>
      </c>
      <c r="O61">
        <v>4.2635931280875E-8</v>
      </c>
      <c r="P61" s="3">
        <f t="shared" si="0"/>
        <v>42.635931280874999</v>
      </c>
    </row>
    <row r="62" spans="10:16" x14ac:dyDescent="0.25">
      <c r="J62">
        <f t="shared" si="1"/>
        <v>0.28000000000000014</v>
      </c>
      <c r="K62" s="35">
        <v>5.6387281441437488E-8</v>
      </c>
      <c r="L62" s="3">
        <v>57.581187503499983</v>
      </c>
      <c r="N62">
        <f t="shared" si="2"/>
        <v>0.28000000000000014</v>
      </c>
      <c r="O62">
        <v>4.3088546383312495E-8</v>
      </c>
      <c r="P62" s="3">
        <f t="shared" si="0"/>
        <v>43.088546383312497</v>
      </c>
    </row>
    <row r="63" spans="10:16" x14ac:dyDescent="0.25">
      <c r="J63">
        <f t="shared" si="1"/>
        <v>0.28500000000000014</v>
      </c>
      <c r="K63" s="35">
        <v>5.7013146384499995E-8</v>
      </c>
      <c r="L63" s="3">
        <v>58.212299508444438</v>
      </c>
      <c r="N63">
        <f t="shared" si="2"/>
        <v>0.28500000000000014</v>
      </c>
      <c r="O63">
        <v>4.356268745075E-8</v>
      </c>
      <c r="P63" s="3">
        <f t="shared" si="0"/>
        <v>43.562687450749998</v>
      </c>
    </row>
    <row r="64" spans="10:16" x14ac:dyDescent="0.25">
      <c r="J64">
        <f t="shared" si="1"/>
        <v>0.29000000000000015</v>
      </c>
      <c r="K64" s="35">
        <v>5.767040809943749E-8</v>
      </c>
      <c r="L64" s="3">
        <v>58.893412866166656</v>
      </c>
      <c r="N64">
        <f t="shared" si="2"/>
        <v>0.29000000000000015</v>
      </c>
      <c r="O64">
        <v>4.4009600353187493E-8</v>
      </c>
      <c r="P64" s="3">
        <f t="shared" si="0"/>
        <v>44.009600353187494</v>
      </c>
    </row>
    <row r="65" spans="10:16" x14ac:dyDescent="0.25">
      <c r="J65">
        <f t="shared" si="1"/>
        <v>0.29500000000000015</v>
      </c>
      <c r="K65" s="35">
        <v>5.8342060927499998E-8</v>
      </c>
      <c r="L65" s="3">
        <v>59.569553546666668</v>
      </c>
      <c r="N65">
        <f t="shared" si="2"/>
        <v>0.29500000000000015</v>
      </c>
      <c r="O65">
        <v>4.4414457978124987E-8</v>
      </c>
      <c r="P65" s="3">
        <f t="shared" si="0"/>
        <v>44.414457978124986</v>
      </c>
    </row>
    <row r="66" spans="10:16" x14ac:dyDescent="0.25">
      <c r="J66">
        <f t="shared" si="1"/>
        <v>0.30000000000000016</v>
      </c>
      <c r="K66" s="35">
        <v>5.8929061729937492E-8</v>
      </c>
      <c r="L66" s="3">
        <v>60.149935426611101</v>
      </c>
      <c r="N66">
        <f t="shared" si="2"/>
        <v>0.30000000000000016</v>
      </c>
      <c r="O66">
        <v>4.4899817623062503E-8</v>
      </c>
      <c r="P66" s="3">
        <f t="shared" si="0"/>
        <v>44.899817623062503</v>
      </c>
    </row>
    <row r="67" spans="10:16" x14ac:dyDescent="0.25">
      <c r="J67">
        <f t="shared" si="1"/>
        <v>0.30500000000000016</v>
      </c>
      <c r="K67" s="35">
        <v>5.9582076497374995E-8</v>
      </c>
      <c r="L67" s="3">
        <v>60.817795775444417</v>
      </c>
      <c r="N67">
        <f t="shared" si="2"/>
        <v>0.30500000000000016</v>
      </c>
      <c r="O67">
        <v>4.5348372006124991E-8</v>
      </c>
      <c r="P67" s="3">
        <f t="shared" si="0"/>
        <v>45.34837200612499</v>
      </c>
    </row>
    <row r="68" spans="10:16" x14ac:dyDescent="0.25">
      <c r="J68">
        <f t="shared" si="1"/>
        <v>0.31000000000000016</v>
      </c>
      <c r="K68" s="35">
        <v>6.0135580727312492E-8</v>
      </c>
      <c r="L68" s="3">
        <v>61.388925924277757</v>
      </c>
      <c r="N68">
        <f t="shared" si="2"/>
        <v>0.31000000000000016</v>
      </c>
      <c r="O68">
        <v>4.5797055907937492E-8</v>
      </c>
      <c r="P68" s="3">
        <f t="shared" si="0"/>
        <v>45.797055907937491</v>
      </c>
    </row>
    <row r="69" spans="10:16" x14ac:dyDescent="0.25">
      <c r="J69">
        <f t="shared" si="1"/>
        <v>0.31500000000000017</v>
      </c>
      <c r="K69" s="35">
        <v>6.0719717597249995E-8</v>
      </c>
      <c r="L69" s="3">
        <v>61.996231253111098</v>
      </c>
      <c r="N69">
        <f t="shared" si="2"/>
        <v>0.31500000000000017</v>
      </c>
      <c r="O69">
        <v>4.6227825853499993E-8</v>
      </c>
      <c r="P69" s="3">
        <f t="shared" si="0"/>
        <v>46.227825853499994</v>
      </c>
    </row>
    <row r="70" spans="10:16" x14ac:dyDescent="0.25">
      <c r="J70">
        <f t="shared" si="1"/>
        <v>0.32000000000000017</v>
      </c>
      <c r="K70" s="35">
        <v>6.1325860892187491E-8</v>
      </c>
      <c r="L70" s="3">
        <v>62.589670681944426</v>
      </c>
      <c r="N70">
        <f t="shared" si="2"/>
        <v>0.32000000000000017</v>
      </c>
      <c r="O70">
        <v>4.6675983345312501E-8</v>
      </c>
      <c r="P70" s="3">
        <f t="shared" si="0"/>
        <v>46.675983345312503</v>
      </c>
    </row>
    <row r="71" spans="10:16" x14ac:dyDescent="0.25">
      <c r="J71">
        <f t="shared" si="1"/>
        <v>0.32500000000000018</v>
      </c>
      <c r="K71" s="35">
        <v>6.1917516764624983E-8</v>
      </c>
      <c r="L71" s="3">
        <v>63.216518290777756</v>
      </c>
      <c r="N71">
        <f t="shared" si="2"/>
        <v>0.32500000000000018</v>
      </c>
      <c r="O71">
        <v>4.7145244945874997E-8</v>
      </c>
      <c r="P71" s="3">
        <f t="shared" ref="P71:P85" si="3">O71*1000000000</f>
        <v>47.145244945875</v>
      </c>
    </row>
    <row r="72" spans="10:16" x14ac:dyDescent="0.25">
      <c r="J72">
        <f t="shared" ref="J72:J85" si="4">J71+0.005</f>
        <v>0.33000000000000018</v>
      </c>
      <c r="K72" s="35">
        <v>6.2534068328937481E-8</v>
      </c>
      <c r="L72" s="3">
        <v>63.850928181277752</v>
      </c>
      <c r="N72">
        <f t="shared" ref="N72:N85" si="5">N71+0.005</f>
        <v>0.33000000000000018</v>
      </c>
      <c r="O72">
        <v>4.7605880631437497E-8</v>
      </c>
      <c r="P72" s="3">
        <f t="shared" si="3"/>
        <v>47.605880631437493</v>
      </c>
    </row>
    <row r="73" spans="10:16" x14ac:dyDescent="0.25">
      <c r="J73">
        <f t="shared" si="4"/>
        <v>0.33500000000000019</v>
      </c>
      <c r="K73" s="35">
        <v>6.3184303118249987E-8</v>
      </c>
      <c r="L73" s="3">
        <v>64.515337271777767</v>
      </c>
      <c r="N73">
        <f t="shared" si="5"/>
        <v>0.33500000000000019</v>
      </c>
      <c r="O73">
        <v>4.8028027496999993E-8</v>
      </c>
      <c r="P73" s="3">
        <f t="shared" si="3"/>
        <v>48.028027496999997</v>
      </c>
    </row>
    <row r="74" spans="10:16" x14ac:dyDescent="0.25">
      <c r="J74">
        <f t="shared" si="4"/>
        <v>0.34000000000000019</v>
      </c>
      <c r="K74" s="35">
        <v>6.3771829176937492E-8</v>
      </c>
      <c r="L74" s="3">
        <v>65.101784323944443</v>
      </c>
      <c r="N74">
        <f t="shared" si="5"/>
        <v>0.34000000000000019</v>
      </c>
      <c r="O74">
        <v>4.8453960410687497E-8</v>
      </c>
      <c r="P74" s="3">
        <f t="shared" si="3"/>
        <v>48.453960410687493</v>
      </c>
    </row>
    <row r="75" spans="10:16" x14ac:dyDescent="0.25">
      <c r="J75">
        <f t="shared" si="4"/>
        <v>0.3450000000000002</v>
      </c>
      <c r="K75" s="35">
        <v>6.4443622472499988E-8</v>
      </c>
      <c r="L75" s="3">
        <v>65.781247975555559</v>
      </c>
      <c r="N75">
        <f t="shared" si="5"/>
        <v>0.3450000000000002</v>
      </c>
      <c r="O75">
        <v>4.8897357829374999E-8</v>
      </c>
      <c r="P75" s="3">
        <f t="shared" si="3"/>
        <v>48.897357829374997</v>
      </c>
    </row>
    <row r="76" spans="10:16" x14ac:dyDescent="0.25">
      <c r="J76">
        <f t="shared" si="4"/>
        <v>0.3500000000000002</v>
      </c>
      <c r="K76" s="35">
        <v>6.5056607839312495E-8</v>
      </c>
      <c r="L76" s="3">
        <v>66.400080301611098</v>
      </c>
      <c r="N76">
        <f t="shared" si="5"/>
        <v>0.3500000000000002</v>
      </c>
      <c r="O76">
        <v>4.9332664491812497E-8</v>
      </c>
      <c r="P76" s="3">
        <f t="shared" si="3"/>
        <v>49.332664491812494</v>
      </c>
    </row>
    <row r="77" spans="10:16" x14ac:dyDescent="0.25">
      <c r="J77">
        <f t="shared" si="4"/>
        <v>0.3550000000000002</v>
      </c>
      <c r="K77" s="35">
        <v>6.5665467312999995E-8</v>
      </c>
      <c r="L77" s="3">
        <v>67.010466000444438</v>
      </c>
      <c r="N77">
        <f t="shared" si="5"/>
        <v>0.3550000000000002</v>
      </c>
      <c r="O77">
        <v>4.9766539942374996E-8</v>
      </c>
      <c r="P77" s="3">
        <f t="shared" si="3"/>
        <v>49.766539942374997</v>
      </c>
    </row>
    <row r="78" spans="10:16" x14ac:dyDescent="0.25">
      <c r="J78">
        <f t="shared" si="4"/>
        <v>0.36000000000000021</v>
      </c>
      <c r="K78" s="35">
        <v>6.6199769789812503E-8</v>
      </c>
      <c r="L78" s="3">
        <v>67.565025424277763</v>
      </c>
      <c r="N78">
        <f t="shared" si="5"/>
        <v>0.36000000000000021</v>
      </c>
      <c r="O78">
        <v>5.0180261156062489E-8</v>
      </c>
      <c r="P78" s="3">
        <f t="shared" si="3"/>
        <v>50.180261156062492</v>
      </c>
    </row>
    <row r="79" spans="10:16" x14ac:dyDescent="0.25">
      <c r="J79">
        <f t="shared" si="4"/>
        <v>0.36500000000000021</v>
      </c>
      <c r="K79" s="35">
        <v>6.6834551840375005E-8</v>
      </c>
      <c r="L79" s="3">
        <v>68.218486469222199</v>
      </c>
      <c r="N79">
        <f t="shared" si="5"/>
        <v>0.36500000000000021</v>
      </c>
      <c r="O79">
        <v>5.0643027456624991E-8</v>
      </c>
      <c r="P79" s="3">
        <f t="shared" si="3"/>
        <v>50.643027456624992</v>
      </c>
    </row>
    <row r="80" spans="10:16" x14ac:dyDescent="0.25">
      <c r="J80">
        <f t="shared" si="4"/>
        <v>0.37000000000000022</v>
      </c>
      <c r="K80" s="35">
        <v>6.7463453780937486E-8</v>
      </c>
      <c r="L80" s="3">
        <v>68.874402249722209</v>
      </c>
      <c r="N80">
        <f t="shared" si="5"/>
        <v>0.37000000000000022</v>
      </c>
      <c r="O80">
        <v>5.1041430987187497E-8</v>
      </c>
      <c r="P80" s="3">
        <f t="shared" si="3"/>
        <v>51.041430987187496</v>
      </c>
    </row>
    <row r="81" spans="10:16" x14ac:dyDescent="0.25">
      <c r="J81">
        <f t="shared" si="4"/>
        <v>0.37500000000000022</v>
      </c>
      <c r="K81" s="35">
        <v>6.8068031633999983E-8</v>
      </c>
      <c r="L81" s="3">
        <v>69.484918341333312</v>
      </c>
      <c r="N81">
        <f t="shared" si="5"/>
        <v>0.37500000000000022</v>
      </c>
      <c r="O81">
        <v>5.1470479666499999E-8</v>
      </c>
      <c r="P81" s="3">
        <f t="shared" si="3"/>
        <v>51.470479666499998</v>
      </c>
    </row>
    <row r="82" spans="10:16" x14ac:dyDescent="0.25">
      <c r="J82">
        <f t="shared" si="4"/>
        <v>0.38000000000000023</v>
      </c>
      <c r="K82" s="35">
        <v>6.8679412965187507E-8</v>
      </c>
      <c r="L82" s="3">
        <v>70.100973524611092</v>
      </c>
      <c r="N82">
        <f t="shared" si="5"/>
        <v>0.38000000000000023</v>
      </c>
      <c r="O82">
        <v>5.1902843163312496E-8</v>
      </c>
      <c r="P82" s="3">
        <f t="shared" si="3"/>
        <v>51.902843163312497</v>
      </c>
    </row>
    <row r="83" spans="10:16" x14ac:dyDescent="0.25">
      <c r="J83">
        <f t="shared" si="4"/>
        <v>0.38500000000000023</v>
      </c>
      <c r="K83" s="35">
        <v>6.9310906516374983E-8</v>
      </c>
      <c r="L83" s="3">
        <v>70.747626681222201</v>
      </c>
      <c r="N83">
        <f t="shared" si="5"/>
        <v>0.38500000000000023</v>
      </c>
      <c r="O83">
        <v>5.2359144275749993E-8</v>
      </c>
      <c r="P83" s="3">
        <f t="shared" si="3"/>
        <v>52.359144275749991</v>
      </c>
    </row>
    <row r="84" spans="10:16" x14ac:dyDescent="0.25">
      <c r="J84">
        <f t="shared" si="4"/>
        <v>0.39000000000000024</v>
      </c>
      <c r="K84" s="35">
        <v>6.9881267385062493E-8</v>
      </c>
      <c r="L84" s="3">
        <v>71.339362564499993</v>
      </c>
      <c r="N84">
        <f t="shared" si="5"/>
        <v>0.39000000000000024</v>
      </c>
      <c r="O84">
        <v>5.2791909436937494E-8</v>
      </c>
      <c r="P84" s="3">
        <f t="shared" si="3"/>
        <v>52.791909436937495</v>
      </c>
    </row>
    <row r="85" spans="10:16" x14ac:dyDescent="0.25">
      <c r="J85">
        <f t="shared" si="4"/>
        <v>0.39500000000000024</v>
      </c>
      <c r="K85" s="35">
        <v>7.0463227730625001E-8</v>
      </c>
      <c r="L85" s="3">
        <v>71.928828093888868</v>
      </c>
      <c r="N85">
        <f t="shared" si="5"/>
        <v>0.39500000000000024</v>
      </c>
      <c r="O85">
        <v>5.3225257793749997E-8</v>
      </c>
      <c r="P85" s="3">
        <f t="shared" si="3"/>
        <v>53.225257793749996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8"/>
  <sheetViews>
    <sheetView defaultGridColor="0" topLeftCell="A45" colorId="8" zoomScale="70" zoomScaleNormal="70" workbookViewId="0">
      <selection activeCell="L59" sqref="L59"/>
    </sheetView>
  </sheetViews>
  <sheetFormatPr defaultRowHeight="14.3" x14ac:dyDescent="0.25"/>
  <cols>
    <col min="1" max="9" width="11" customWidth="1"/>
    <col min="12" max="12" width="14" bestFit="1" customWidth="1"/>
    <col min="14" max="14" width="12" bestFit="1" customWidth="1"/>
    <col min="15" max="15" width="11.125" bestFit="1" customWidth="1"/>
    <col min="16" max="16" width="10.125" customWidth="1"/>
    <col min="24" max="24" width="12.875" bestFit="1" customWidth="1"/>
    <col min="25" max="25" width="14" bestFit="1" customWidth="1"/>
  </cols>
  <sheetData>
    <row r="1" spans="3:22" ht="14.95" thickBot="1" x14ac:dyDescent="0.3"/>
    <row r="2" spans="3:22" x14ac:dyDescent="0.25">
      <c r="C2" s="18"/>
      <c r="D2" s="6"/>
      <c r="E2" s="20" t="s">
        <v>93</v>
      </c>
      <c r="F2" s="6"/>
      <c r="G2" s="6"/>
      <c r="H2" s="7"/>
      <c r="J2" s="18"/>
      <c r="K2" s="6"/>
      <c r="L2" s="6"/>
      <c r="M2" s="20" t="s">
        <v>95</v>
      </c>
      <c r="N2" s="6"/>
      <c r="O2" s="7"/>
      <c r="Q2" s="18"/>
      <c r="R2" s="6"/>
      <c r="S2" s="20" t="s">
        <v>94</v>
      </c>
      <c r="T2" s="20"/>
      <c r="U2" s="6"/>
      <c r="V2" s="7"/>
    </row>
    <row r="3" spans="3:22" ht="14.95" thickBot="1" x14ac:dyDescent="0.3">
      <c r="C3" s="15"/>
      <c r="D3" s="16"/>
      <c r="E3" s="16"/>
      <c r="F3" s="16"/>
      <c r="G3" s="16"/>
      <c r="H3" s="17"/>
      <c r="J3" s="15"/>
      <c r="K3" s="16"/>
      <c r="L3" s="16"/>
      <c r="M3" s="16"/>
      <c r="N3" s="16"/>
      <c r="O3" s="17"/>
      <c r="Q3" s="15"/>
      <c r="R3" s="16"/>
      <c r="S3" s="16"/>
      <c r="T3" s="16"/>
      <c r="U3" s="16"/>
      <c r="V3" s="17"/>
    </row>
    <row r="4" spans="3:22" ht="14.95" thickBot="1" x14ac:dyDescent="0.3">
      <c r="C4" s="13"/>
      <c r="D4" s="9"/>
      <c r="E4" s="9"/>
      <c r="F4" s="86" t="s">
        <v>59</v>
      </c>
      <c r="G4" s="87" t="s">
        <v>59</v>
      </c>
      <c r="H4" s="10"/>
      <c r="J4" s="13"/>
      <c r="K4" s="9"/>
      <c r="L4" s="9"/>
      <c r="M4" s="86" t="s">
        <v>59</v>
      </c>
      <c r="N4" s="87" t="s">
        <v>59</v>
      </c>
      <c r="O4" s="10"/>
      <c r="Q4" s="13"/>
      <c r="R4" s="9"/>
      <c r="S4" s="9"/>
      <c r="T4" s="86" t="s">
        <v>59</v>
      </c>
      <c r="U4" s="87" t="s">
        <v>59</v>
      </c>
      <c r="V4" s="10"/>
    </row>
    <row r="5" spans="3:22" x14ac:dyDescent="0.25">
      <c r="C5" s="8"/>
      <c r="D5" s="51" t="s">
        <v>85</v>
      </c>
      <c r="E5" s="50"/>
      <c r="F5" s="11" t="s">
        <v>19</v>
      </c>
      <c r="G5" s="11" t="s">
        <v>19</v>
      </c>
      <c r="H5" s="10"/>
      <c r="J5" s="8"/>
      <c r="K5" s="51" t="s">
        <v>85</v>
      </c>
      <c r="L5" s="50"/>
      <c r="M5" s="11" t="s">
        <v>60</v>
      </c>
      <c r="N5" s="9"/>
      <c r="O5" s="10"/>
      <c r="Q5" s="8"/>
      <c r="R5" s="51" t="s">
        <v>85</v>
      </c>
      <c r="S5" s="50"/>
      <c r="T5" s="1" t="s">
        <v>20</v>
      </c>
      <c r="V5" s="10"/>
    </row>
    <row r="6" spans="3:22" x14ac:dyDescent="0.25">
      <c r="C6" s="8"/>
      <c r="D6" s="51" t="s">
        <v>84</v>
      </c>
      <c r="E6" s="51" t="s">
        <v>84</v>
      </c>
      <c r="F6" s="21" t="s">
        <v>8</v>
      </c>
      <c r="G6" s="71" t="s">
        <v>9</v>
      </c>
      <c r="H6" s="10"/>
      <c r="J6" s="8"/>
      <c r="K6" s="51" t="s">
        <v>84</v>
      </c>
      <c r="L6" s="80" t="s">
        <v>84</v>
      </c>
      <c r="M6" s="21" t="s">
        <v>8</v>
      </c>
      <c r="N6" s="71" t="s">
        <v>9</v>
      </c>
      <c r="O6" s="39"/>
      <c r="P6" s="2"/>
      <c r="Q6" s="38"/>
      <c r="R6" s="80" t="s">
        <v>84</v>
      </c>
      <c r="S6" s="80" t="s">
        <v>84</v>
      </c>
      <c r="T6" s="44" t="s">
        <v>61</v>
      </c>
      <c r="U6" s="83" t="s">
        <v>9</v>
      </c>
      <c r="V6" s="39"/>
    </row>
    <row r="7" spans="3:22" x14ac:dyDescent="0.25">
      <c r="C7" s="8"/>
      <c r="D7" s="89">
        <v>0.85</v>
      </c>
      <c r="E7" s="97">
        <v>2.1599999999999993</v>
      </c>
      <c r="F7" s="53">
        <f>2.27424521818182E-08*1000000000</f>
        <v>22.742452181818201</v>
      </c>
      <c r="G7" s="72">
        <f>3.18582569090909E-08*1000000000</f>
        <v>31.858256909090898</v>
      </c>
      <c r="H7" s="40">
        <f>E7+0.03</f>
        <v>2.1899999999999991</v>
      </c>
      <c r="J7" s="8"/>
      <c r="K7" s="89">
        <v>1</v>
      </c>
      <c r="L7" s="89">
        <v>2.0299999999999998</v>
      </c>
      <c r="M7" s="19">
        <v>0.29183646279384601</v>
      </c>
      <c r="N7" s="84">
        <v>0.35073481992078165</v>
      </c>
      <c r="O7" s="39"/>
      <c r="P7" s="2"/>
      <c r="Q7" s="38"/>
      <c r="R7" s="89">
        <v>0.9</v>
      </c>
      <c r="S7" s="89">
        <v>2.12</v>
      </c>
      <c r="T7" s="66">
        <f>1.30592901818182E-07*1000000000</f>
        <v>130.59290181818199</v>
      </c>
      <c r="U7" s="82">
        <f>2.27765474545454E-07*1000000000</f>
        <v>227.765474545454</v>
      </c>
      <c r="V7" s="39"/>
    </row>
    <row r="8" spans="3:22" x14ac:dyDescent="0.25">
      <c r="C8" s="8"/>
      <c r="D8" s="89">
        <v>1</v>
      </c>
      <c r="E8" s="97">
        <v>2.149999999999999</v>
      </c>
      <c r="F8" s="53">
        <f>1.85524814545454E-08*1000000000</f>
        <v>18.552481454545401</v>
      </c>
      <c r="G8" s="72">
        <f>1.91225914090909E-08*1000000000</f>
        <v>19.122591409090901</v>
      </c>
      <c r="H8" s="40">
        <f t="shared" ref="H8:H15" si="0">E8+0.03</f>
        <v>2.1799999999999988</v>
      </c>
      <c r="J8" s="8"/>
      <c r="K8" s="89">
        <v>0.9</v>
      </c>
      <c r="L8" s="89">
        <v>2.2599999999999998</v>
      </c>
      <c r="M8" s="19">
        <v>0.41504286199480045</v>
      </c>
      <c r="N8" s="84">
        <v>0.2940012093406576</v>
      </c>
      <c r="O8" s="39"/>
      <c r="P8" s="2"/>
      <c r="Q8" s="38"/>
      <c r="R8" s="89">
        <v>1</v>
      </c>
      <c r="S8" s="89">
        <v>1.93</v>
      </c>
      <c r="T8" s="66">
        <f>9.76873290909091E-08*1000000000</f>
        <v>97.687329090909103</v>
      </c>
      <c r="U8" s="82">
        <f>2.16642821818182E-07*1000000000</f>
        <v>216.642821818182</v>
      </c>
      <c r="V8" s="39"/>
    </row>
    <row r="9" spans="3:22" x14ac:dyDescent="0.25">
      <c r="C9" s="8"/>
      <c r="D9" s="89">
        <v>0.88</v>
      </c>
      <c r="E9" s="97">
        <v>2.1111518985535644</v>
      </c>
      <c r="F9" s="53">
        <f>1.21974820454545E-08*1000000000</f>
        <v>12.1974820454545</v>
      </c>
      <c r="G9" s="72">
        <f>1.65777217272727E-08*1000000000</f>
        <v>16.577721727272699</v>
      </c>
      <c r="H9" s="40">
        <f t="shared" si="0"/>
        <v>2.1411518985535642</v>
      </c>
      <c r="J9" s="8"/>
      <c r="K9" s="89">
        <v>0.92</v>
      </c>
      <c r="L9" s="89">
        <v>2.02</v>
      </c>
      <c r="M9" s="19">
        <v>0.49000433677435046</v>
      </c>
      <c r="N9" s="84">
        <v>0.26801558580214813</v>
      </c>
      <c r="O9" s="39"/>
      <c r="P9" s="2"/>
      <c r="Q9" s="38"/>
      <c r="R9" s="89">
        <v>0.88</v>
      </c>
      <c r="S9" s="89">
        <v>1.91</v>
      </c>
      <c r="T9" s="66">
        <f>9.88497718181818E-08*1000000000</f>
        <v>98.849771818181807</v>
      </c>
      <c r="U9" s="82">
        <f>1.38995647272727E-07*1000000000</f>
        <v>138.99564727272701</v>
      </c>
      <c r="V9" s="39"/>
    </row>
    <row r="10" spans="3:22" x14ac:dyDescent="0.25">
      <c r="C10" s="8"/>
      <c r="D10" s="89">
        <v>1</v>
      </c>
      <c r="E10" s="97">
        <v>2.0399999999999996</v>
      </c>
      <c r="F10" s="53">
        <f>1.60562999090909E-08*1000000000</f>
        <v>16.0562999090909</v>
      </c>
      <c r="G10" s="72">
        <f>9.7683511818182E-09*1000000000</f>
        <v>9.7683511818181987</v>
      </c>
      <c r="H10" s="40">
        <f t="shared" si="0"/>
        <v>2.0699999999999994</v>
      </c>
      <c r="J10" s="8"/>
      <c r="K10" s="89">
        <v>1</v>
      </c>
      <c r="L10" s="89">
        <v>1.82</v>
      </c>
      <c r="M10" s="19">
        <v>0.36644773287204563</v>
      </c>
      <c r="N10" s="84">
        <v>0.28124698005468701</v>
      </c>
      <c r="O10" s="39"/>
      <c r="P10" s="2"/>
      <c r="Q10" s="38"/>
      <c r="R10" s="89">
        <v>1.07</v>
      </c>
      <c r="S10" s="89">
        <v>1.9950000000000001</v>
      </c>
      <c r="T10" s="66">
        <f>1.31349658181818E-07*1000000000</f>
        <v>131.349658181818</v>
      </c>
      <c r="U10" s="82">
        <f>7.58233039999999E-08*1000000000</f>
        <v>75.823303999999908</v>
      </c>
      <c r="V10" s="39"/>
    </row>
    <row r="11" spans="3:22" x14ac:dyDescent="0.25">
      <c r="C11" s="8"/>
      <c r="D11" s="89">
        <v>1.05</v>
      </c>
      <c r="E11" s="97">
        <v>2.2399999999999993</v>
      </c>
      <c r="F11" s="53">
        <f>1.05477907727273E-08*1000000000</f>
        <v>10.5477907727273</v>
      </c>
      <c r="G11" s="72">
        <f>1.37820330454546E-08*1000000000</f>
        <v>13.7820330454546</v>
      </c>
      <c r="H11" s="40">
        <f t="shared" si="0"/>
        <v>2.2699999999999991</v>
      </c>
      <c r="J11" s="8"/>
      <c r="K11" s="89">
        <v>1.26</v>
      </c>
      <c r="L11" s="89">
        <v>2.0299999999999998</v>
      </c>
      <c r="M11" s="19">
        <v>0.43067200685717083</v>
      </c>
      <c r="N11" s="84">
        <v>0.48799077594855494</v>
      </c>
      <c r="O11" s="39"/>
      <c r="P11" s="2"/>
      <c r="Q11" s="38"/>
      <c r="R11" s="89">
        <v>1.05</v>
      </c>
      <c r="S11" s="89">
        <v>2.16</v>
      </c>
      <c r="T11" s="66">
        <f>0.000000076888154*1000000000</f>
        <v>76.888154</v>
      </c>
      <c r="U11" s="82">
        <f>1.39678364545454E-07*1000000000</f>
        <v>139.678364545454</v>
      </c>
      <c r="V11" s="39"/>
    </row>
    <row r="12" spans="3:22" x14ac:dyDescent="0.25">
      <c r="C12" s="8"/>
      <c r="D12" s="89">
        <v>1.375</v>
      </c>
      <c r="E12" s="97">
        <v>2.0499999999999998</v>
      </c>
      <c r="F12" s="53">
        <f>1.67455958181818E-08*1000000000</f>
        <v>16.745595818181801</v>
      </c>
      <c r="G12" s="72">
        <f>1.20754788181818E-08*1000000000</f>
        <v>12.0754788181818</v>
      </c>
      <c r="H12" s="40">
        <f t="shared" si="0"/>
        <v>2.0799999999999996</v>
      </c>
      <c r="J12" s="8"/>
      <c r="K12" s="89">
        <v>1.1499999999999999</v>
      </c>
      <c r="L12" s="89">
        <v>1.85</v>
      </c>
      <c r="M12" s="19">
        <v>0.4781088434791379</v>
      </c>
      <c r="N12" s="84">
        <v>0.25037350862209712</v>
      </c>
      <c r="O12" s="39"/>
      <c r="P12" s="2"/>
      <c r="Q12" s="38"/>
      <c r="R12" s="89">
        <v>1.25</v>
      </c>
      <c r="S12" s="89">
        <v>1.93</v>
      </c>
      <c r="T12" s="66">
        <f>9.37309481818181E-08*1000000000</f>
        <v>93.730948181818107</v>
      </c>
      <c r="U12" s="82">
        <f>9.74096045454543E-08*1000000000</f>
        <v>97.4096045454543</v>
      </c>
      <c r="V12" s="39"/>
    </row>
    <row r="13" spans="3:22" x14ac:dyDescent="0.25">
      <c r="C13" s="8"/>
      <c r="D13" s="89">
        <v>1.1499999999999999</v>
      </c>
      <c r="E13" s="97">
        <v>2.1510303309722452</v>
      </c>
      <c r="F13" s="53">
        <f>1.26913778181818E-08*1000000000</f>
        <v>12.691377818181799</v>
      </c>
      <c r="G13" s="72">
        <f>2.14809422627273E-08*1000000000</f>
        <v>21.4809422627273</v>
      </c>
      <c r="H13" s="40">
        <f t="shared" si="0"/>
        <v>2.181030330972245</v>
      </c>
      <c r="J13" s="8"/>
      <c r="K13" s="89">
        <v>1.02</v>
      </c>
      <c r="L13" s="89">
        <v>2.0110303309722459</v>
      </c>
      <c r="M13" s="19">
        <v>0.54822377047449433</v>
      </c>
      <c r="N13" s="84">
        <v>0.19886244503399367</v>
      </c>
      <c r="O13" s="39"/>
      <c r="P13" s="2"/>
      <c r="Q13" s="38"/>
      <c r="R13" s="89">
        <v>1.1499999999999999</v>
      </c>
      <c r="S13" s="89">
        <v>2</v>
      </c>
      <c r="T13" s="66">
        <f>9.88616663636363E-08*1000000000</f>
        <v>98.861666363636289</v>
      </c>
      <c r="U13" s="82">
        <f>2.42910727563636E-07*1000000000</f>
        <v>242.91072756363599</v>
      </c>
      <c r="V13" s="39"/>
    </row>
    <row r="14" spans="3:22" x14ac:dyDescent="0.25">
      <c r="C14" s="8"/>
      <c r="D14" s="89">
        <v>0.66</v>
      </c>
      <c r="E14" s="97">
        <v>2.2599999999999993</v>
      </c>
      <c r="F14" s="53">
        <f>1.71616538863636E-08*1000000000</f>
        <v>17.161653886363599</v>
      </c>
      <c r="G14" s="72">
        <f>9.42986049909092E-09*1000000000</f>
        <v>9.4298604990909194</v>
      </c>
      <c r="H14" s="40">
        <f t="shared" si="0"/>
        <v>2.2899999999999991</v>
      </c>
      <c r="J14" s="8"/>
      <c r="K14" s="89">
        <v>0.73</v>
      </c>
      <c r="L14" s="89">
        <v>2.21</v>
      </c>
      <c r="M14" s="19">
        <v>0.42948108721366063</v>
      </c>
      <c r="N14" s="84">
        <v>0.25684593104357084</v>
      </c>
      <c r="O14" s="39"/>
      <c r="P14" s="2"/>
      <c r="Q14" s="38"/>
      <c r="R14" s="89">
        <v>0.75</v>
      </c>
      <c r="S14" s="89">
        <v>2.1349999999999998</v>
      </c>
      <c r="T14" s="66">
        <f>9.31780363545454E-08*1000000000</f>
        <v>93.178036354545398</v>
      </c>
      <c r="U14" s="82">
        <f>9.33673085818181E-08*1000000000</f>
        <v>93.367308581818108</v>
      </c>
      <c r="V14" s="39"/>
    </row>
    <row r="15" spans="3:22" x14ac:dyDescent="0.25">
      <c r="C15" s="8"/>
      <c r="D15" s="89">
        <v>1.1200000000000001</v>
      </c>
      <c r="E15" s="97">
        <v>2.210269402766095</v>
      </c>
      <c r="F15" s="53">
        <f>2.44107092818182E-08*1000000000</f>
        <v>24.4107092818182</v>
      </c>
      <c r="G15" s="72"/>
      <c r="H15" s="40">
        <f t="shared" si="0"/>
        <v>2.2402694027660948</v>
      </c>
      <c r="J15" s="8"/>
      <c r="K15" s="89">
        <v>1.08</v>
      </c>
      <c r="L15" s="89">
        <v>2.0702694027660957</v>
      </c>
      <c r="M15" s="19">
        <v>0.40745923173188414</v>
      </c>
      <c r="N15" s="19"/>
      <c r="O15" s="39"/>
      <c r="P15" s="2"/>
      <c r="Q15" s="38"/>
      <c r="R15" s="89">
        <v>0.78600000000000003</v>
      </c>
      <c r="S15" s="89">
        <v>2.0702694027660957</v>
      </c>
      <c r="T15" s="66">
        <f>1.04230256890909E-07*1000000000</f>
        <v>104.230256890909</v>
      </c>
      <c r="U15" s="82"/>
      <c r="V15" s="39"/>
    </row>
    <row r="16" spans="3:22" x14ac:dyDescent="0.25">
      <c r="C16" s="8"/>
      <c r="D16" s="9"/>
      <c r="H16" s="10"/>
      <c r="J16" s="8"/>
      <c r="K16" s="9"/>
      <c r="O16" s="39"/>
      <c r="P16" s="2"/>
      <c r="Q16" s="38"/>
      <c r="R16" s="19"/>
      <c r="V16" s="39"/>
    </row>
    <row r="17" spans="3:22" x14ac:dyDescent="0.25">
      <c r="C17" s="8"/>
      <c r="D17" s="9"/>
      <c r="E17" s="11" t="s">
        <v>35</v>
      </c>
      <c r="F17" s="70">
        <f>AVERAGE(F7:F15)</f>
        <v>16.789538129797965</v>
      </c>
      <c r="G17" s="73">
        <f>AVERAGE(G7:G14)</f>
        <v>16.761904481590914</v>
      </c>
      <c r="H17" s="10"/>
      <c r="J17" s="8"/>
      <c r="L17" s="21" t="s">
        <v>35</v>
      </c>
      <c r="M17" s="85">
        <f>AVERAGE(M7:M15)</f>
        <v>0.42858625935459899</v>
      </c>
      <c r="N17" s="85">
        <f>AVERAGE(N7:N14)</f>
        <v>0.29850890697081134</v>
      </c>
      <c r="O17" s="39"/>
      <c r="P17" s="2"/>
      <c r="Q17" s="38"/>
      <c r="S17" s="21" t="s">
        <v>35</v>
      </c>
      <c r="T17" s="81">
        <f>AVERAGE(T7:T15)</f>
        <v>102.81874696666662</v>
      </c>
      <c r="U17" s="81">
        <f>AVERAGE(U7:U14)</f>
        <v>154.07415660909066</v>
      </c>
      <c r="V17" s="39"/>
    </row>
    <row r="18" spans="3:22" x14ac:dyDescent="0.25">
      <c r="C18" s="8"/>
      <c r="D18" s="9"/>
      <c r="E18" s="11" t="s">
        <v>33</v>
      </c>
      <c r="F18" s="70">
        <f>STDEV(F7:F15)/(COUNT(F7:F15)^0.5)</f>
        <v>1.5552185941733321</v>
      </c>
      <c r="G18" s="73">
        <f>STDEV(G7:G15)/(COUNT(G7:G15)^0.5)</f>
        <v>2.6365792781705006</v>
      </c>
      <c r="H18" s="10"/>
      <c r="J18" s="8"/>
      <c r="K18" s="9"/>
      <c r="L18" s="21" t="s">
        <v>33</v>
      </c>
      <c r="M18" s="85">
        <f>STDEV(M7:M15)/(COUNT(M7:M15)^0.5)</f>
        <v>2.4645945671725344E-2</v>
      </c>
      <c r="N18" s="85">
        <f>STDEV(N7:N15)/(COUNT(N7:N15)^0.5)</f>
        <v>3.1013043990525603E-2</v>
      </c>
      <c r="O18" s="39"/>
      <c r="P18" s="2"/>
      <c r="Q18" s="38"/>
      <c r="R18" s="19"/>
      <c r="S18" s="21" t="s">
        <v>33</v>
      </c>
      <c r="T18" s="81">
        <f>STDEV(T7:T15)/(COUNT(T7:T15)^0.5)</f>
        <v>5.8843939934565475</v>
      </c>
      <c r="U18" s="81">
        <f>STDEV(U7:U15)/(COUNT(U7:U15)^0.5)</f>
        <v>23.410610235372804</v>
      </c>
      <c r="V18" s="39"/>
    </row>
    <row r="19" spans="3:22" x14ac:dyDescent="0.25">
      <c r="C19" s="8"/>
      <c r="D19" s="9"/>
      <c r="E19" s="11" t="s">
        <v>34</v>
      </c>
      <c r="F19" s="70">
        <f>_xlfn.T.TEST(F7:F15,G7:G14,2,2)</f>
        <v>0.99271876934425274</v>
      </c>
      <c r="G19" s="73"/>
      <c r="H19" s="10"/>
      <c r="J19" s="8"/>
      <c r="K19" s="9"/>
      <c r="L19" s="21" t="s">
        <v>34</v>
      </c>
      <c r="M19" s="21">
        <f>_xlfn.T.TEST(M7:M15,N7:N14,2,2)</f>
        <v>4.6756931523392236E-3</v>
      </c>
      <c r="O19" s="39"/>
      <c r="P19" s="2"/>
      <c r="Q19" s="38"/>
      <c r="R19" s="19"/>
      <c r="S19" s="21" t="s">
        <v>34</v>
      </c>
      <c r="T19" s="88">
        <f>_xlfn.T.TEST(T7:T15,U7:U14,2,2)</f>
        <v>4.0455068475855088E-2</v>
      </c>
      <c r="U19" s="1"/>
      <c r="V19" s="39"/>
    </row>
    <row r="20" spans="3:22" x14ac:dyDescent="0.25">
      <c r="C20" s="8"/>
      <c r="D20" s="9"/>
      <c r="E20" s="9"/>
      <c r="F20" s="11">
        <v>1</v>
      </c>
      <c r="G20" s="9">
        <v>2.15</v>
      </c>
      <c r="H20" s="10"/>
      <c r="J20" s="8"/>
      <c r="K20" s="9"/>
      <c r="L20" s="9"/>
      <c r="M20" s="9"/>
      <c r="N20" s="9"/>
      <c r="O20" s="10"/>
      <c r="Q20" s="8"/>
      <c r="R20" s="9"/>
      <c r="S20" s="19"/>
      <c r="T20" s="19">
        <v>1</v>
      </c>
      <c r="U20" s="19">
        <v>2</v>
      </c>
      <c r="V20" s="10"/>
    </row>
    <row r="21" spans="3:22" x14ac:dyDescent="0.25">
      <c r="C21" s="8"/>
      <c r="D21" s="9"/>
      <c r="E21" s="9"/>
      <c r="F21" s="9"/>
      <c r="G21" s="9"/>
      <c r="H21" s="10"/>
      <c r="J21" s="8"/>
      <c r="K21" s="9"/>
      <c r="L21" s="9"/>
      <c r="M21" s="9"/>
      <c r="N21" s="9"/>
      <c r="O21" s="10"/>
      <c r="Q21" s="8"/>
      <c r="R21" s="9"/>
      <c r="S21" s="9"/>
      <c r="T21" s="9"/>
      <c r="U21" s="9"/>
      <c r="V21" s="10"/>
    </row>
    <row r="22" spans="3:22" x14ac:dyDescent="0.25">
      <c r="C22" s="8"/>
      <c r="D22" s="9"/>
      <c r="E22" s="9"/>
      <c r="F22" s="9"/>
      <c r="G22" s="9"/>
      <c r="H22" s="10"/>
      <c r="J22" s="8"/>
      <c r="K22" s="9"/>
      <c r="L22" s="9"/>
      <c r="M22" s="9"/>
      <c r="N22" s="9"/>
      <c r="O22" s="10"/>
      <c r="Q22" s="8"/>
      <c r="R22" s="9"/>
      <c r="S22" s="9"/>
      <c r="T22" s="9"/>
      <c r="U22" s="9"/>
      <c r="V22" s="10"/>
    </row>
    <row r="23" spans="3:22" x14ac:dyDescent="0.25">
      <c r="C23" s="8"/>
      <c r="D23" s="9"/>
      <c r="E23" s="9"/>
      <c r="F23" s="9"/>
      <c r="G23" s="9"/>
      <c r="H23" s="10"/>
      <c r="J23" s="8"/>
      <c r="K23" s="9"/>
      <c r="L23" s="9"/>
      <c r="M23" s="9"/>
      <c r="N23" s="9"/>
      <c r="O23" s="10"/>
      <c r="Q23" s="8"/>
      <c r="R23" s="9"/>
      <c r="S23" s="9"/>
      <c r="T23" s="9"/>
      <c r="U23" s="9"/>
      <c r="V23" s="10"/>
    </row>
    <row r="24" spans="3:22" x14ac:dyDescent="0.25">
      <c r="C24" s="8"/>
      <c r="D24" s="9"/>
      <c r="E24" s="9"/>
      <c r="F24" s="9"/>
      <c r="G24" s="9"/>
      <c r="H24" s="10"/>
      <c r="J24" s="8"/>
      <c r="K24" s="9"/>
      <c r="L24" s="9"/>
      <c r="M24" s="9"/>
      <c r="N24" s="9"/>
      <c r="O24" s="10"/>
      <c r="Q24" s="8"/>
      <c r="R24" s="9"/>
      <c r="S24" s="9"/>
      <c r="T24" s="9"/>
      <c r="U24" s="9"/>
      <c r="V24" s="10"/>
    </row>
    <row r="25" spans="3:22" x14ac:dyDescent="0.25">
      <c r="C25" s="8"/>
      <c r="D25" s="9"/>
      <c r="E25" s="9"/>
      <c r="F25" s="9"/>
      <c r="G25" s="9"/>
      <c r="H25" s="10"/>
      <c r="J25" s="8"/>
      <c r="K25" s="9"/>
      <c r="L25" s="9"/>
      <c r="M25" s="9"/>
      <c r="N25" s="9"/>
      <c r="O25" s="10"/>
      <c r="Q25" s="8"/>
      <c r="R25" s="9"/>
      <c r="S25" s="9"/>
      <c r="T25" s="9"/>
      <c r="U25" s="9"/>
      <c r="V25" s="10"/>
    </row>
    <row r="26" spans="3:22" x14ac:dyDescent="0.25">
      <c r="C26" s="8"/>
      <c r="D26" s="9"/>
      <c r="E26" s="9"/>
      <c r="F26" s="9"/>
      <c r="G26" s="9"/>
      <c r="H26" s="10"/>
      <c r="J26" s="8"/>
      <c r="K26" s="9"/>
      <c r="L26" s="9"/>
      <c r="M26" s="9"/>
      <c r="N26" s="9"/>
      <c r="O26" s="10"/>
      <c r="Q26" s="8"/>
      <c r="R26" s="9"/>
      <c r="S26" s="9"/>
      <c r="T26" s="9"/>
      <c r="U26" s="9"/>
      <c r="V26" s="10"/>
    </row>
    <row r="27" spans="3:22" x14ac:dyDescent="0.25">
      <c r="C27" s="8"/>
      <c r="D27" s="9"/>
      <c r="E27" s="9"/>
      <c r="F27" s="9"/>
      <c r="G27" s="9"/>
      <c r="H27" s="10"/>
      <c r="J27" s="8"/>
      <c r="K27" s="9"/>
      <c r="L27" s="9"/>
      <c r="M27" s="9"/>
      <c r="N27" s="9"/>
      <c r="O27" s="10"/>
      <c r="Q27" s="8"/>
      <c r="R27" s="9"/>
      <c r="S27" s="9"/>
      <c r="T27" s="9"/>
      <c r="U27" s="9"/>
      <c r="V27" s="10"/>
    </row>
    <row r="28" spans="3:22" x14ac:dyDescent="0.25">
      <c r="C28" s="8"/>
      <c r="D28" s="9"/>
      <c r="E28" s="9"/>
      <c r="F28" s="9"/>
      <c r="G28" s="9"/>
      <c r="H28" s="10"/>
      <c r="J28" s="8"/>
      <c r="K28" s="9"/>
      <c r="L28" s="9"/>
      <c r="M28" s="9"/>
      <c r="N28" s="9"/>
      <c r="O28" s="10"/>
      <c r="Q28" s="8"/>
      <c r="R28" s="9"/>
      <c r="S28" s="9"/>
      <c r="T28" s="9"/>
      <c r="U28" s="9"/>
      <c r="V28" s="10"/>
    </row>
    <row r="29" spans="3:22" x14ac:dyDescent="0.25">
      <c r="C29" s="8"/>
      <c r="D29" s="9"/>
      <c r="E29" s="9"/>
      <c r="F29" s="9"/>
      <c r="G29" s="9"/>
      <c r="H29" s="10"/>
      <c r="J29" s="8"/>
      <c r="K29" s="9"/>
      <c r="L29" s="9"/>
      <c r="M29" s="9"/>
      <c r="N29" s="9"/>
      <c r="O29" s="10"/>
      <c r="Q29" s="8"/>
      <c r="R29" s="9"/>
      <c r="S29" s="9"/>
      <c r="T29" s="9"/>
      <c r="U29" s="9"/>
      <c r="V29" s="10"/>
    </row>
    <row r="30" spans="3:22" x14ac:dyDescent="0.25">
      <c r="C30" s="8"/>
      <c r="D30" s="9"/>
      <c r="E30" s="9"/>
      <c r="F30" s="9"/>
      <c r="G30" s="9"/>
      <c r="H30" s="10"/>
      <c r="J30" s="8"/>
      <c r="K30" s="9"/>
      <c r="L30" s="9"/>
      <c r="M30" s="9"/>
      <c r="N30" s="9"/>
      <c r="O30" s="10"/>
      <c r="Q30" s="8"/>
      <c r="R30" s="9"/>
      <c r="S30" s="9"/>
      <c r="T30" s="9"/>
      <c r="U30" s="9"/>
      <c r="V30" s="10"/>
    </row>
    <row r="31" spans="3:22" x14ac:dyDescent="0.25">
      <c r="C31" s="8"/>
      <c r="D31" s="9"/>
      <c r="E31" s="9"/>
      <c r="F31" s="9"/>
      <c r="G31" s="9"/>
      <c r="H31" s="10"/>
      <c r="J31" s="8"/>
      <c r="K31" s="9"/>
      <c r="L31" s="9"/>
      <c r="M31" s="9"/>
      <c r="N31" s="9"/>
      <c r="O31" s="10"/>
      <c r="Q31" s="8"/>
      <c r="R31" s="9"/>
      <c r="S31" s="9"/>
      <c r="T31" s="9"/>
      <c r="U31" s="9"/>
      <c r="V31" s="10"/>
    </row>
    <row r="32" spans="3:22" x14ac:dyDescent="0.25">
      <c r="C32" s="8"/>
      <c r="D32" s="9"/>
      <c r="E32" s="9"/>
      <c r="F32" s="9"/>
      <c r="G32" s="9"/>
      <c r="H32" s="10"/>
      <c r="J32" s="8"/>
      <c r="K32" s="9"/>
      <c r="L32" s="9"/>
      <c r="M32" s="9"/>
      <c r="N32" s="9"/>
      <c r="O32" s="10"/>
      <c r="Q32" s="8"/>
      <c r="R32" s="9"/>
      <c r="S32" s="9"/>
      <c r="T32" s="9"/>
      <c r="U32" s="9"/>
      <c r="V32" s="10"/>
    </row>
    <row r="33" spans="2:24" x14ac:dyDescent="0.25">
      <c r="C33" s="8"/>
      <c r="D33" s="9"/>
      <c r="E33" s="9"/>
      <c r="F33" s="9"/>
      <c r="G33" s="9"/>
      <c r="H33" s="10"/>
      <c r="J33" s="8"/>
      <c r="K33" s="9"/>
      <c r="L33" s="9"/>
      <c r="M33" s="9"/>
      <c r="N33" s="9"/>
      <c r="O33" s="10"/>
      <c r="Q33" s="8"/>
      <c r="R33" s="9"/>
      <c r="S33" s="9"/>
      <c r="T33" s="9"/>
      <c r="U33" s="9"/>
      <c r="V33" s="10"/>
    </row>
    <row r="34" spans="2:24" x14ac:dyDescent="0.25">
      <c r="C34" s="8"/>
      <c r="D34" s="9"/>
      <c r="E34" s="9"/>
      <c r="F34" s="9"/>
      <c r="G34" s="9"/>
      <c r="H34" s="10"/>
      <c r="J34" s="8"/>
      <c r="K34" s="9"/>
      <c r="L34" s="9"/>
      <c r="M34" s="9"/>
      <c r="N34" s="9"/>
      <c r="O34" s="10"/>
      <c r="Q34" s="8"/>
      <c r="R34" s="9"/>
      <c r="S34" s="9"/>
      <c r="T34" s="9"/>
      <c r="U34" s="9"/>
      <c r="V34" s="10"/>
    </row>
    <row r="35" spans="2:24" x14ac:dyDescent="0.25">
      <c r="C35" s="8"/>
      <c r="D35" s="9"/>
      <c r="E35" s="9"/>
      <c r="F35" s="9"/>
      <c r="G35" s="9"/>
      <c r="H35" s="10"/>
      <c r="J35" s="8"/>
      <c r="K35" s="9"/>
      <c r="L35" s="9"/>
      <c r="M35" s="9"/>
      <c r="N35" s="9"/>
      <c r="O35" s="10"/>
      <c r="Q35" s="8"/>
      <c r="R35" s="9"/>
      <c r="S35" s="9"/>
      <c r="T35" s="9"/>
      <c r="U35" s="9"/>
      <c r="V35" s="10"/>
    </row>
    <row r="36" spans="2:24" ht="14.95" thickBot="1" x14ac:dyDescent="0.3">
      <c r="C36" s="15"/>
      <c r="D36" s="69"/>
      <c r="E36" s="69"/>
      <c r="F36" s="69"/>
      <c r="G36" s="69"/>
      <c r="H36" s="41"/>
      <c r="J36" s="79"/>
      <c r="K36" s="69"/>
      <c r="L36" s="69"/>
      <c r="M36" s="69"/>
      <c r="N36" s="16"/>
      <c r="O36" s="17"/>
      <c r="P36" s="1"/>
      <c r="Q36" s="79"/>
      <c r="R36" s="69"/>
      <c r="S36" s="69"/>
      <c r="T36" s="69"/>
      <c r="U36" s="69"/>
      <c r="V36" s="41"/>
    </row>
    <row r="37" spans="2:24" x14ac:dyDescent="0.25">
      <c r="C37" s="34"/>
      <c r="D37" s="34"/>
      <c r="E37" s="34"/>
      <c r="F37" s="34"/>
      <c r="G37" s="34"/>
      <c r="H37" s="34"/>
      <c r="I37" s="34"/>
      <c r="J37" s="34"/>
      <c r="K37" s="34"/>
      <c r="O37" s="45"/>
      <c r="P37" s="34"/>
      <c r="Q37" s="34"/>
      <c r="R37" s="34"/>
      <c r="S37" s="34"/>
      <c r="T37" s="34"/>
      <c r="U37" s="34"/>
      <c r="V37" s="34"/>
      <c r="W37" s="34"/>
    </row>
    <row r="38" spans="2:24" x14ac:dyDescent="0.25">
      <c r="C38" s="1"/>
      <c r="D38" s="1"/>
      <c r="E38" s="1"/>
      <c r="F38" s="1"/>
      <c r="G38" s="1"/>
      <c r="H38" s="1"/>
      <c r="I38" s="1"/>
      <c r="J38" s="1"/>
      <c r="K38" s="1"/>
      <c r="O38" s="44"/>
      <c r="P38" s="1"/>
      <c r="Q38" s="1"/>
      <c r="R38" s="1"/>
      <c r="S38" s="1"/>
      <c r="T38" s="1"/>
      <c r="U38" s="1"/>
      <c r="V38" s="1"/>
      <c r="W38" s="1"/>
    </row>
    <row r="39" spans="2:24" ht="14.95" thickBot="1" x14ac:dyDescent="0.3">
      <c r="C39" s="1"/>
      <c r="D39" s="1"/>
      <c r="E39" s="1"/>
      <c r="F39" s="1"/>
      <c r="G39" s="1"/>
      <c r="H39" s="1"/>
      <c r="I39" s="1"/>
      <c r="J39" s="1"/>
      <c r="K39" s="1"/>
      <c r="O39" s="44"/>
      <c r="P39" s="1"/>
      <c r="Q39" s="1"/>
      <c r="R39" s="1"/>
      <c r="S39" s="1"/>
      <c r="T39" s="1"/>
      <c r="U39" s="1"/>
      <c r="V39" s="1"/>
      <c r="W39" s="1"/>
    </row>
    <row r="40" spans="2:24" x14ac:dyDescent="0.25">
      <c r="B40" s="104"/>
      <c r="C40" s="98"/>
      <c r="D40" s="98"/>
      <c r="E40" s="98"/>
      <c r="F40" s="98"/>
      <c r="G40" s="98"/>
      <c r="H40" s="98"/>
      <c r="I40" s="98"/>
      <c r="J40" s="98"/>
      <c r="K40" s="99"/>
      <c r="O40" s="112"/>
      <c r="P40" s="100"/>
      <c r="Q40" s="100"/>
      <c r="R40" s="100"/>
      <c r="S40" s="100"/>
      <c r="T40" s="100"/>
      <c r="U40" s="100"/>
      <c r="V40" s="100"/>
      <c r="W40" s="100"/>
      <c r="X40" s="33"/>
    </row>
    <row r="41" spans="2:24" x14ac:dyDescent="0.25">
      <c r="B41" s="105"/>
      <c r="C41" s="106" t="s">
        <v>70</v>
      </c>
      <c r="D41" s="106" t="s">
        <v>71</v>
      </c>
      <c r="E41" s="106" t="s">
        <v>72</v>
      </c>
      <c r="F41" s="106" t="s">
        <v>73</v>
      </c>
      <c r="G41" s="106" t="s">
        <v>74</v>
      </c>
      <c r="H41" s="106" t="s">
        <v>75</v>
      </c>
      <c r="I41" s="106" t="s">
        <v>76</v>
      </c>
      <c r="J41" s="106" t="s">
        <v>77</v>
      </c>
      <c r="K41" s="107" t="s">
        <v>78</v>
      </c>
      <c r="L41" s="93"/>
      <c r="M41" t="s">
        <v>96</v>
      </c>
      <c r="O41" s="113" t="s">
        <v>17</v>
      </c>
      <c r="P41" s="114" t="s">
        <v>17</v>
      </c>
      <c r="Q41" s="114" t="s">
        <v>50</v>
      </c>
      <c r="R41" s="114" t="s">
        <v>51</v>
      </c>
      <c r="S41" s="114" t="s">
        <v>52</v>
      </c>
      <c r="T41" s="114" t="s">
        <v>53</v>
      </c>
      <c r="U41" s="114" t="s">
        <v>54</v>
      </c>
      <c r="V41" s="114" t="s">
        <v>55</v>
      </c>
      <c r="W41" s="114" t="s">
        <v>56</v>
      </c>
      <c r="X41" s="31"/>
    </row>
    <row r="42" spans="2:24" x14ac:dyDescent="0.25">
      <c r="B42" s="105"/>
      <c r="C42" s="108">
        <v>6.6370768000000006E-9</v>
      </c>
      <c r="D42" s="108">
        <v>7.7000750000000002E-9</v>
      </c>
      <c r="E42" s="108">
        <v>5.9768190999999998E-9</v>
      </c>
      <c r="F42" s="108">
        <v>5.8837947000000007E-9</v>
      </c>
      <c r="G42" s="108">
        <v>4.5426382199999999E-9</v>
      </c>
      <c r="H42" s="108">
        <v>8.0062174499999997E-9</v>
      </c>
      <c r="I42" s="108">
        <v>6.9577150000000003E-9</v>
      </c>
      <c r="J42" s="108">
        <v>7.3706057694999999E-9</v>
      </c>
      <c r="K42" s="109">
        <v>9.9463688500000011E-9</v>
      </c>
      <c r="L42" s="35">
        <f>AVERAGE(C42:K42)</f>
        <v>7.0023678766111103E-9</v>
      </c>
      <c r="M42" s="3">
        <f>N42/L42</f>
        <v>0.72055080144430628</v>
      </c>
      <c r="N42" s="35">
        <f>AVERAGE(O42:W42)</f>
        <v>5.0455617855000006E-9</v>
      </c>
      <c r="O42" s="115">
        <f t="shared" ref="O42:W42" si="1">O59</f>
        <v>4.9811250000000002E-9</v>
      </c>
      <c r="P42" s="116">
        <f t="shared" si="1"/>
        <v>1.11738E-8</v>
      </c>
      <c r="Q42" s="116">
        <f t="shared" si="1"/>
        <v>5.6220649999999999E-9</v>
      </c>
      <c r="R42" s="116">
        <f t="shared" si="1"/>
        <v>4.4430878000000003E-9</v>
      </c>
      <c r="S42" s="116">
        <f t="shared" si="1"/>
        <v>2.7473192700000002E-9</v>
      </c>
      <c r="T42" s="116">
        <f t="shared" si="1"/>
        <v>6.7255050000000003E-9</v>
      </c>
      <c r="U42" s="116">
        <f t="shared" si="1"/>
        <v>3.02338E-9</v>
      </c>
      <c r="V42" s="116">
        <f t="shared" si="1"/>
        <v>4.2717526999999999E-9</v>
      </c>
      <c r="W42" s="116">
        <f t="shared" si="1"/>
        <v>2.4220212994999998E-9</v>
      </c>
      <c r="X42" s="31"/>
    </row>
    <row r="43" spans="2:24" x14ac:dyDescent="0.25">
      <c r="B43" s="105"/>
      <c r="C43" s="108"/>
      <c r="D43" s="108"/>
      <c r="E43" s="108"/>
      <c r="F43" s="108"/>
      <c r="G43" s="108"/>
      <c r="H43" s="108"/>
      <c r="I43" s="108"/>
      <c r="J43" s="108"/>
      <c r="K43" s="109"/>
      <c r="L43" s="35"/>
      <c r="M43" s="3"/>
      <c r="N43" s="35"/>
      <c r="O43" s="115"/>
      <c r="P43" s="116"/>
      <c r="Q43" s="116"/>
      <c r="R43" s="116"/>
      <c r="S43" s="116"/>
      <c r="T43" s="116"/>
      <c r="U43" s="116"/>
      <c r="V43" s="116"/>
      <c r="W43" s="116"/>
      <c r="X43" s="31"/>
    </row>
    <row r="44" spans="2:24" x14ac:dyDescent="0.25">
      <c r="B44" s="105"/>
      <c r="C44" s="108" t="s">
        <v>57</v>
      </c>
      <c r="D44" s="108" t="s">
        <v>57</v>
      </c>
      <c r="E44" s="108" t="s">
        <v>57</v>
      </c>
      <c r="F44" s="108" t="s">
        <v>57</v>
      </c>
      <c r="G44" s="108" t="s">
        <v>57</v>
      </c>
      <c r="H44" s="108" t="s">
        <v>57</v>
      </c>
      <c r="I44" s="108" t="s">
        <v>57</v>
      </c>
      <c r="J44" s="108" t="s">
        <v>57</v>
      </c>
      <c r="K44" s="109" t="s">
        <v>57</v>
      </c>
      <c r="L44" s="35" t="s">
        <v>97</v>
      </c>
      <c r="M44" s="3" t="s">
        <v>96</v>
      </c>
      <c r="N44" s="35" t="s">
        <v>98</v>
      </c>
      <c r="O44" s="115" t="s">
        <v>57</v>
      </c>
      <c r="P44" s="116" t="s">
        <v>57</v>
      </c>
      <c r="Q44" s="116" t="s">
        <v>57</v>
      </c>
      <c r="R44" s="116" t="s">
        <v>57</v>
      </c>
      <c r="S44" s="116" t="s">
        <v>57</v>
      </c>
      <c r="T44" s="116" t="s">
        <v>57</v>
      </c>
      <c r="U44" s="116" t="s">
        <v>57</v>
      </c>
      <c r="V44" s="116" t="s">
        <v>57</v>
      </c>
      <c r="W44" s="116" t="s">
        <v>57</v>
      </c>
      <c r="X44" s="31"/>
    </row>
    <row r="45" spans="2:24" x14ac:dyDescent="0.25">
      <c r="B45" s="119" t="s">
        <v>19</v>
      </c>
      <c r="C45" s="108">
        <f t="shared" ref="C45:K45" si="2">INTERCEPT(C73:C83,$B$73:$B$83)</f>
        <v>2.2742452181818207E-8</v>
      </c>
      <c r="D45" s="108">
        <f t="shared" si="2"/>
        <v>1.8552481454545452E-8</v>
      </c>
      <c r="E45" s="108">
        <f t="shared" si="2"/>
        <v>1.2197482045454547E-8</v>
      </c>
      <c r="F45" s="108">
        <f t="shared" si="2"/>
        <v>1.6056299909090933E-8</v>
      </c>
      <c r="G45" s="108">
        <f t="shared" si="2"/>
        <v>1.0547790772727272E-8</v>
      </c>
      <c r="H45" s="108">
        <f t="shared" si="2"/>
        <v>1.674559581818183E-8</v>
      </c>
      <c r="I45" s="108">
        <f t="shared" si="2"/>
        <v>1.2691377818181828E-8</v>
      </c>
      <c r="J45" s="108">
        <f t="shared" si="2"/>
        <v>1.7161653886363645E-8</v>
      </c>
      <c r="K45" s="109">
        <f t="shared" si="2"/>
        <v>2.4410709281818167E-8</v>
      </c>
      <c r="L45" s="35">
        <f>AVERAGE(C45:K45)</f>
        <v>1.6789538129797987E-8</v>
      </c>
      <c r="M45" s="3">
        <f>N45/L45</f>
        <v>1.0309977797078151</v>
      </c>
      <c r="N45" s="35">
        <f>AVERAGE(O45:W45)</f>
        <v>1.7309976534141428E-8</v>
      </c>
      <c r="O45" s="115">
        <f t="shared" ref="O45:W45" si="3">INTERCEPT(O73:O83,$N$73:$N$83)</f>
        <v>2.1694552954545479E-8</v>
      </c>
      <c r="P45" s="116">
        <f t="shared" si="3"/>
        <v>3.1858256909090917E-8</v>
      </c>
      <c r="Q45" s="116">
        <f t="shared" si="3"/>
        <v>1.9122591409090917E-8</v>
      </c>
      <c r="R45" s="116">
        <f t="shared" si="3"/>
        <v>1.6577721727272734E-8</v>
      </c>
      <c r="S45" s="116">
        <f t="shared" si="3"/>
        <v>9.7683511818181959E-9</v>
      </c>
      <c r="T45" s="116">
        <f t="shared" si="3"/>
        <v>1.3782033045454568E-8</v>
      </c>
      <c r="U45" s="116">
        <f t="shared" si="3"/>
        <v>1.2075478818181831E-8</v>
      </c>
      <c r="V45" s="116">
        <f t="shared" si="3"/>
        <v>2.1480942262727303E-8</v>
      </c>
      <c r="W45" s="116">
        <f t="shared" si="3"/>
        <v>9.4298604990909228E-9</v>
      </c>
      <c r="X45" s="31"/>
    </row>
    <row r="46" spans="2:24" x14ac:dyDescent="0.25">
      <c r="B46" s="119"/>
      <c r="C46" s="108"/>
      <c r="D46" s="108"/>
      <c r="E46" s="108"/>
      <c r="F46" s="108"/>
      <c r="G46" s="108"/>
      <c r="H46" s="108"/>
      <c r="I46" s="108"/>
      <c r="J46" s="108"/>
      <c r="K46" s="109"/>
      <c r="L46" s="35"/>
      <c r="M46" s="3"/>
      <c r="N46" s="35"/>
      <c r="O46" s="115"/>
      <c r="P46" s="116"/>
      <c r="Q46" s="116"/>
      <c r="R46" s="116"/>
      <c r="S46" s="116"/>
      <c r="T46" s="116"/>
      <c r="U46" s="116"/>
      <c r="V46" s="116"/>
      <c r="W46" s="116"/>
      <c r="X46" s="31"/>
    </row>
    <row r="47" spans="2:24" x14ac:dyDescent="0.25">
      <c r="B47" s="119"/>
      <c r="C47" s="108" t="s">
        <v>22</v>
      </c>
      <c r="D47" s="108" t="s">
        <v>22</v>
      </c>
      <c r="E47" s="108" t="s">
        <v>22</v>
      </c>
      <c r="F47" s="108" t="s">
        <v>22</v>
      </c>
      <c r="G47" s="108" t="s">
        <v>22</v>
      </c>
      <c r="H47" s="108" t="s">
        <v>22</v>
      </c>
      <c r="I47" s="108" t="s">
        <v>22</v>
      </c>
      <c r="J47" s="108" t="s">
        <v>22</v>
      </c>
      <c r="K47" s="109" t="s">
        <v>22</v>
      </c>
      <c r="L47" s="35"/>
      <c r="M47" s="3" t="s">
        <v>96</v>
      </c>
      <c r="N47" s="35"/>
      <c r="O47" s="115" t="s">
        <v>22</v>
      </c>
      <c r="P47" s="116" t="s">
        <v>22</v>
      </c>
      <c r="Q47" s="116" t="s">
        <v>22</v>
      </c>
      <c r="R47" s="116" t="s">
        <v>22</v>
      </c>
      <c r="S47" s="116" t="s">
        <v>22</v>
      </c>
      <c r="T47" s="116" t="s">
        <v>22</v>
      </c>
      <c r="U47" s="116" t="s">
        <v>22</v>
      </c>
      <c r="V47" s="116" t="s">
        <v>22</v>
      </c>
      <c r="W47" s="116" t="s">
        <v>22</v>
      </c>
      <c r="X47" s="31"/>
    </row>
    <row r="48" spans="2:24" x14ac:dyDescent="0.25">
      <c r="B48" s="119" t="s">
        <v>37</v>
      </c>
      <c r="C48" s="108">
        <f t="shared" ref="C48:K48" si="4">C42/C45</f>
        <v>0.29183646279384556</v>
      </c>
      <c r="D48" s="108">
        <f t="shared" si="4"/>
        <v>0.41504286199480034</v>
      </c>
      <c r="E48" s="108">
        <f t="shared" si="4"/>
        <v>0.49000433677435018</v>
      </c>
      <c r="F48" s="108">
        <f t="shared" si="4"/>
        <v>0.36644773287204535</v>
      </c>
      <c r="G48" s="108">
        <f t="shared" si="4"/>
        <v>0.43067200685717055</v>
      </c>
      <c r="H48" s="108">
        <f t="shared" si="4"/>
        <v>0.47810884347913774</v>
      </c>
      <c r="I48" s="108">
        <f t="shared" si="4"/>
        <v>0.54822377047449411</v>
      </c>
      <c r="J48" s="108">
        <f t="shared" si="4"/>
        <v>0.42948108721366046</v>
      </c>
      <c r="K48" s="109">
        <f t="shared" si="4"/>
        <v>0.40745923173188403</v>
      </c>
      <c r="L48" s="35">
        <f>AVERAGE(C48:K48)</f>
        <v>0.42858625935459865</v>
      </c>
      <c r="M48" s="3">
        <f>N48/L48</f>
        <v>0.67863269150244809</v>
      </c>
      <c r="N48" s="35">
        <f>AVERAGE(O48:W48)</f>
        <v>0.29085264672677758</v>
      </c>
      <c r="O48" s="115">
        <f>O42/O45</f>
        <v>0.229602564774507</v>
      </c>
      <c r="P48" s="116">
        <f>P42/P45</f>
        <v>0.35073481992078165</v>
      </c>
      <c r="Q48" s="116">
        <f t="shared" ref="Q48:W48" si="5">Q42/Q45</f>
        <v>0.2940012093406576</v>
      </c>
      <c r="R48" s="116">
        <f t="shared" si="5"/>
        <v>0.26801558580214813</v>
      </c>
      <c r="S48" s="116">
        <f t="shared" si="5"/>
        <v>0.28124698005468701</v>
      </c>
      <c r="T48" s="116">
        <f t="shared" si="5"/>
        <v>0.48799077594855494</v>
      </c>
      <c r="U48" s="116">
        <f t="shared" si="5"/>
        <v>0.25037350862209712</v>
      </c>
      <c r="V48" s="116">
        <f t="shared" si="5"/>
        <v>0.19886244503399367</v>
      </c>
      <c r="W48" s="116">
        <f t="shared" si="5"/>
        <v>0.25684593104357084</v>
      </c>
      <c r="X48" s="31"/>
    </row>
    <row r="49" spans="1:24" x14ac:dyDescent="0.25">
      <c r="B49" s="119"/>
      <c r="C49" s="108"/>
      <c r="D49" s="108"/>
      <c r="E49" s="108"/>
      <c r="F49" s="108"/>
      <c r="G49" s="108"/>
      <c r="H49" s="108"/>
      <c r="I49" s="108"/>
      <c r="J49" s="108"/>
      <c r="K49" s="109"/>
      <c r="L49" s="35"/>
      <c r="M49" s="3"/>
      <c r="N49" s="35"/>
      <c r="O49" s="115"/>
      <c r="P49" s="116"/>
      <c r="Q49" s="116"/>
      <c r="R49" s="116"/>
      <c r="S49" s="116"/>
      <c r="T49" s="116"/>
      <c r="U49" s="116"/>
      <c r="V49" s="116"/>
      <c r="W49" s="116"/>
      <c r="X49" s="31"/>
    </row>
    <row r="50" spans="1:24" x14ac:dyDescent="0.25">
      <c r="B50" s="119"/>
      <c r="C50" s="108" t="s">
        <v>23</v>
      </c>
      <c r="D50" s="108" t="s">
        <v>23</v>
      </c>
      <c r="E50" s="108" t="s">
        <v>23</v>
      </c>
      <c r="F50" s="108" t="s">
        <v>23</v>
      </c>
      <c r="G50" s="108" t="s">
        <v>23</v>
      </c>
      <c r="H50" s="108" t="s">
        <v>23</v>
      </c>
      <c r="I50" s="108" t="s">
        <v>23</v>
      </c>
      <c r="J50" s="108" t="s">
        <v>23</v>
      </c>
      <c r="K50" s="109" t="s">
        <v>23</v>
      </c>
      <c r="L50" s="35"/>
      <c r="M50" s="3" t="s">
        <v>96</v>
      </c>
      <c r="N50" s="35"/>
      <c r="O50" s="115" t="s">
        <v>58</v>
      </c>
      <c r="P50" s="116" t="s">
        <v>58</v>
      </c>
      <c r="Q50" s="116" t="s">
        <v>58</v>
      </c>
      <c r="R50" s="116" t="s">
        <v>58</v>
      </c>
      <c r="S50" s="116" t="s">
        <v>58</v>
      </c>
      <c r="T50" s="116" t="s">
        <v>58</v>
      </c>
      <c r="U50" s="116" t="s">
        <v>58</v>
      </c>
      <c r="V50" s="116" t="s">
        <v>58</v>
      </c>
      <c r="W50" s="116" t="s">
        <v>58</v>
      </c>
      <c r="X50" s="31"/>
    </row>
    <row r="51" spans="1:24" ht="14.95" thickBot="1" x14ac:dyDescent="0.3">
      <c r="B51" s="120" t="s">
        <v>38</v>
      </c>
      <c r="C51" s="110">
        <f t="shared" ref="C51:K51" si="6">SLOPE(C73:C88,$B73:$B88)</f>
        <v>1.1513250294117627E-7</v>
      </c>
      <c r="D51" s="110">
        <f t="shared" si="6"/>
        <v>9.073376455882349E-8</v>
      </c>
      <c r="E51" s="110">
        <f t="shared" si="6"/>
        <v>9.6740633970588172E-8</v>
      </c>
      <c r="F51" s="110">
        <f t="shared" si="6"/>
        <v>1.2737542749999984E-7</v>
      </c>
      <c r="G51" s="110">
        <f t="shared" si="6"/>
        <v>7.4879631647058849E-8</v>
      </c>
      <c r="H51" s="110">
        <f t="shared" si="6"/>
        <v>9.3089156617646966E-8</v>
      </c>
      <c r="I51" s="110">
        <f t="shared" si="6"/>
        <v>9.672768279411757E-8</v>
      </c>
      <c r="J51" s="110">
        <f t="shared" si="6"/>
        <v>8.8939531967647031E-8</v>
      </c>
      <c r="K51" s="111">
        <f t="shared" si="6"/>
        <v>1.0207565328235304E-7</v>
      </c>
      <c r="L51" s="35">
        <f>AVERAGE(C51:K51)</f>
        <v>9.8410442808823471E-8</v>
      </c>
      <c r="M51" s="3">
        <f>N51/L51</f>
        <v>1.5134678390814114</v>
      </c>
      <c r="N51" s="35">
        <f>AVERAGE(O51:W51)</f>
        <v>1.4894104022091487E-7</v>
      </c>
      <c r="O51" s="117">
        <f t="shared" ref="O51:W51" si="7">SLOPE(O73:O88,$N$73:$N$88)</f>
        <v>1.6707047029411743E-7</v>
      </c>
      <c r="P51" s="118">
        <f t="shared" si="7"/>
        <v>2.1099116588235266E-7</v>
      </c>
      <c r="Q51" s="118">
        <f t="shared" si="7"/>
        <v>2.0677366499999995E-7</v>
      </c>
      <c r="R51" s="118">
        <f t="shared" si="7"/>
        <v>1.3529192852941165E-7</v>
      </c>
      <c r="S51" s="118">
        <f t="shared" si="7"/>
        <v>7.3709846794117529E-8</v>
      </c>
      <c r="T51" s="118">
        <f t="shared" si="7"/>
        <v>1.3727090249999979E-7</v>
      </c>
      <c r="U51" s="118">
        <f t="shared" si="7"/>
        <v>9.4384131617646915E-8</v>
      </c>
      <c r="V51" s="118">
        <f t="shared" si="7"/>
        <v>2.2562874157647038E-7</v>
      </c>
      <c r="W51" s="118">
        <f t="shared" si="7"/>
        <v>8.9348509794117575E-8</v>
      </c>
      <c r="X51" s="32"/>
    </row>
    <row r="53" spans="1:24" x14ac:dyDescent="0.25">
      <c r="O53" s="2"/>
    </row>
    <row r="54" spans="1:24" x14ac:dyDescent="0.25">
      <c r="C54" s="103" t="s">
        <v>62</v>
      </c>
      <c r="D54" s="103" t="s">
        <v>62</v>
      </c>
      <c r="E54" s="103" t="s">
        <v>62</v>
      </c>
      <c r="F54" s="103" t="s">
        <v>62</v>
      </c>
      <c r="G54" s="103" t="s">
        <v>62</v>
      </c>
      <c r="H54" s="103" t="s">
        <v>62</v>
      </c>
      <c r="I54" s="103" t="s">
        <v>62</v>
      </c>
      <c r="J54" s="103" t="s">
        <v>62</v>
      </c>
      <c r="K54" s="103" t="s">
        <v>62</v>
      </c>
      <c r="M54" s="1" t="s">
        <v>26</v>
      </c>
      <c r="O54" s="4" t="s">
        <v>9</v>
      </c>
      <c r="P54" s="4" t="s">
        <v>9</v>
      </c>
      <c r="Q54" s="4" t="s">
        <v>9</v>
      </c>
      <c r="R54" s="4" t="s">
        <v>9</v>
      </c>
      <c r="S54" s="4" t="s">
        <v>9</v>
      </c>
      <c r="T54" s="4" t="s">
        <v>9</v>
      </c>
      <c r="U54" s="4" t="s">
        <v>9</v>
      </c>
      <c r="V54" s="4" t="s">
        <v>9</v>
      </c>
      <c r="W54" s="4" t="s">
        <v>9</v>
      </c>
      <c r="X54" s="1"/>
    </row>
    <row r="55" spans="1:24" x14ac:dyDescent="0.25">
      <c r="C55" s="34" t="s">
        <v>7</v>
      </c>
      <c r="D55" s="34" t="s">
        <v>7</v>
      </c>
      <c r="E55" s="34" t="s">
        <v>6</v>
      </c>
      <c r="F55" s="34" t="s">
        <v>5</v>
      </c>
      <c r="G55" s="34" t="s">
        <v>5</v>
      </c>
      <c r="H55" s="34" t="s">
        <v>4</v>
      </c>
      <c r="I55" s="34" t="s">
        <v>3</v>
      </c>
      <c r="J55" s="34" t="s">
        <v>2</v>
      </c>
      <c r="K55" s="34" t="s">
        <v>1</v>
      </c>
      <c r="M55">
        <f>TTEST(C59:K59,O59:W59,2,2)</f>
        <v>7.6209224145617441E-2</v>
      </c>
      <c r="O55" s="34" t="s">
        <v>7</v>
      </c>
      <c r="P55" s="34" t="s">
        <v>7</v>
      </c>
      <c r="Q55" s="34" t="s">
        <v>7</v>
      </c>
      <c r="R55" s="34" t="s">
        <v>6</v>
      </c>
      <c r="S55" s="34" t="s">
        <v>5</v>
      </c>
      <c r="T55" s="34" t="s">
        <v>4</v>
      </c>
      <c r="U55" s="34" t="s">
        <v>3</v>
      </c>
      <c r="V55" s="34" t="s">
        <v>2</v>
      </c>
      <c r="W55" s="34" t="s">
        <v>1</v>
      </c>
      <c r="X55" s="34"/>
    </row>
    <row r="56" spans="1:24" x14ac:dyDescent="0.25">
      <c r="C56" s="1" t="s">
        <v>63</v>
      </c>
      <c r="D56" s="1" t="s">
        <v>64</v>
      </c>
      <c r="E56" s="1" t="s">
        <v>65</v>
      </c>
      <c r="F56" s="1" t="s">
        <v>66</v>
      </c>
      <c r="G56" s="1" t="s">
        <v>41</v>
      </c>
      <c r="H56" s="1" t="s">
        <v>41</v>
      </c>
      <c r="I56" s="1" t="s">
        <v>67</v>
      </c>
      <c r="J56" s="1" t="s">
        <v>68</v>
      </c>
      <c r="K56" s="1" t="s">
        <v>69</v>
      </c>
      <c r="O56" s="1" t="s">
        <v>83</v>
      </c>
      <c r="P56" s="1" t="s">
        <v>42</v>
      </c>
      <c r="Q56" s="1" t="s">
        <v>82</v>
      </c>
      <c r="R56" s="1" t="s">
        <v>43</v>
      </c>
      <c r="S56" s="1" t="s">
        <v>44</v>
      </c>
      <c r="T56" s="1" t="s">
        <v>44</v>
      </c>
      <c r="U56" s="1" t="s">
        <v>44</v>
      </c>
      <c r="V56" s="1" t="s">
        <v>42</v>
      </c>
      <c r="W56" s="1" t="s">
        <v>45</v>
      </c>
      <c r="X56" s="1"/>
    </row>
    <row r="57" spans="1:24" x14ac:dyDescent="0.25">
      <c r="C57" s="1" t="s">
        <v>62</v>
      </c>
      <c r="D57" s="1" t="s">
        <v>62</v>
      </c>
      <c r="E57" s="1" t="s">
        <v>62</v>
      </c>
      <c r="F57" s="1" t="s">
        <v>62</v>
      </c>
      <c r="G57" s="1" t="s">
        <v>62</v>
      </c>
      <c r="H57" s="1" t="s">
        <v>62</v>
      </c>
      <c r="I57" s="1" t="s">
        <v>62</v>
      </c>
      <c r="J57" s="1" t="s">
        <v>62</v>
      </c>
      <c r="K57" s="1" t="s">
        <v>62</v>
      </c>
      <c r="O57" s="1" t="s">
        <v>9</v>
      </c>
      <c r="P57" s="1" t="s">
        <v>9</v>
      </c>
      <c r="Q57" s="1" t="s">
        <v>9</v>
      </c>
      <c r="R57" s="1" t="s">
        <v>9</v>
      </c>
      <c r="S57" s="1" t="s">
        <v>9</v>
      </c>
      <c r="T57" s="1" t="s">
        <v>9</v>
      </c>
      <c r="U57" s="1" t="s">
        <v>9</v>
      </c>
      <c r="V57" s="1" t="s">
        <v>9</v>
      </c>
      <c r="W57" s="1" t="s">
        <v>9</v>
      </c>
      <c r="X57" s="1"/>
    </row>
    <row r="58" spans="1:24" x14ac:dyDescent="0.25">
      <c r="A58" t="s">
        <v>79</v>
      </c>
      <c r="B58" t="s">
        <v>80</v>
      </c>
      <c r="C58" s="44" t="s">
        <v>48</v>
      </c>
      <c r="D58" s="44" t="s">
        <v>47</v>
      </c>
      <c r="E58" s="44" t="s">
        <v>47</v>
      </c>
      <c r="F58" s="44" t="s">
        <v>47</v>
      </c>
      <c r="G58" s="44" t="s">
        <v>47</v>
      </c>
      <c r="H58" s="44" t="s">
        <v>47</v>
      </c>
      <c r="I58" s="44" t="s">
        <v>47</v>
      </c>
      <c r="J58" s="44" t="s">
        <v>47</v>
      </c>
      <c r="K58" s="2" t="s">
        <v>48</v>
      </c>
      <c r="L58" s="2"/>
      <c r="M58" s="2"/>
      <c r="N58" s="2"/>
      <c r="O58" s="44" t="s">
        <v>48</v>
      </c>
      <c r="P58" s="44" t="s">
        <v>48</v>
      </c>
      <c r="Q58" s="44" t="s">
        <v>47</v>
      </c>
      <c r="R58" s="44" t="s">
        <v>47</v>
      </c>
      <c r="S58" s="44" t="s">
        <v>47</v>
      </c>
      <c r="T58" s="44" t="s">
        <v>47</v>
      </c>
      <c r="U58" s="44" t="s">
        <v>47</v>
      </c>
      <c r="V58" s="44" t="s">
        <v>47</v>
      </c>
      <c r="W58" s="44" t="s">
        <v>47</v>
      </c>
      <c r="X58" s="2"/>
    </row>
    <row r="59" spans="1:24" x14ac:dyDescent="0.25">
      <c r="A59">
        <v>1</v>
      </c>
      <c r="B59" s="43">
        <v>5.0000000000000001E-3</v>
      </c>
      <c r="C59">
        <v>6.6370768000000006E-9</v>
      </c>
      <c r="D59">
        <v>7.7000750000000002E-9</v>
      </c>
      <c r="E59">
        <v>5.9768190999999998E-9</v>
      </c>
      <c r="F59">
        <v>5.8837947000000007E-9</v>
      </c>
      <c r="G59">
        <v>4.5426382199999999E-9</v>
      </c>
      <c r="H59">
        <v>8.0062174499999997E-9</v>
      </c>
      <c r="I59">
        <v>6.9577150000000003E-9</v>
      </c>
      <c r="J59">
        <v>7.3706057694999999E-9</v>
      </c>
      <c r="K59">
        <v>9.9463688500000011E-9</v>
      </c>
      <c r="L59" s="35">
        <f>AVERAGE(C59:K59)</f>
        <v>7.0023678766111103E-9</v>
      </c>
      <c r="M59">
        <v>1</v>
      </c>
      <c r="N59" s="43">
        <v>5.0000000000000001E-3</v>
      </c>
      <c r="O59" s="2">
        <v>4.9811250000000002E-9</v>
      </c>
      <c r="P59">
        <v>1.11738E-8</v>
      </c>
      <c r="Q59">
        <v>5.6220649999999999E-9</v>
      </c>
      <c r="R59">
        <v>4.4430878000000003E-9</v>
      </c>
      <c r="S59">
        <v>2.7473192700000002E-9</v>
      </c>
      <c r="T59">
        <v>6.7255050000000003E-9</v>
      </c>
      <c r="U59">
        <v>3.02338E-9</v>
      </c>
      <c r="V59">
        <v>4.2717526999999999E-9</v>
      </c>
      <c r="W59">
        <v>2.4220212994999998E-9</v>
      </c>
      <c r="X59" s="35">
        <f>AVERAGE(O59:W59)</f>
        <v>5.0455617855000006E-9</v>
      </c>
    </row>
    <row r="60" spans="1:24" x14ac:dyDescent="0.25">
      <c r="A60">
        <v>2</v>
      </c>
      <c r="B60" s="35">
        <v>0.01</v>
      </c>
      <c r="C60">
        <v>1.1478213600000001E-8</v>
      </c>
      <c r="D60">
        <v>1.2303795E-8</v>
      </c>
      <c r="E60">
        <v>9.4891382000000008E-9</v>
      </c>
      <c r="F60">
        <v>1.1738584400000002E-8</v>
      </c>
      <c r="G60">
        <v>8.1704414400000008E-9</v>
      </c>
      <c r="H60">
        <v>1.2770689899999999E-8</v>
      </c>
      <c r="I60">
        <v>1.0285005000000001E-8</v>
      </c>
      <c r="J60">
        <v>1.1469870539E-8</v>
      </c>
      <c r="K60">
        <v>1.7510735500000004E-8</v>
      </c>
      <c r="M60">
        <v>2</v>
      </c>
      <c r="N60" s="35">
        <v>0.01</v>
      </c>
      <c r="O60" s="43">
        <v>9.5119999999999994E-9</v>
      </c>
      <c r="P60">
        <v>1.882483E-8</v>
      </c>
      <c r="Q60">
        <v>1.0627599999999999E-8</v>
      </c>
      <c r="R60">
        <v>9.6323456000000008E-9</v>
      </c>
      <c r="S60">
        <v>5.9940085400000002E-9</v>
      </c>
      <c r="T60">
        <v>6.9255870000000001E-9</v>
      </c>
      <c r="U60">
        <v>6.4005199999999997E-9</v>
      </c>
      <c r="V60">
        <v>8.5066024999999987E-9</v>
      </c>
      <c r="W60">
        <v>5.0894297490000005E-9</v>
      </c>
    </row>
    <row r="61" spans="1:24" x14ac:dyDescent="0.25">
      <c r="A61">
        <v>3</v>
      </c>
      <c r="B61" s="35">
        <v>1.4999999999999999E-2</v>
      </c>
      <c r="C61">
        <v>1.5351970400000001E-8</v>
      </c>
      <c r="D61">
        <v>1.5120934999999999E-8</v>
      </c>
      <c r="E61">
        <v>1.1161177300000002E-8</v>
      </c>
      <c r="F61">
        <v>1.4781109100000002E-8</v>
      </c>
      <c r="G61">
        <v>1.0132294660000001E-8</v>
      </c>
      <c r="H61">
        <v>1.4941737350000001E-8</v>
      </c>
      <c r="I61">
        <v>1.1862800000000001E-8</v>
      </c>
      <c r="J61">
        <v>1.39864710085E-8</v>
      </c>
      <c r="K61">
        <v>2.1054120150000002E-8</v>
      </c>
      <c r="M61">
        <v>3</v>
      </c>
      <c r="N61" s="35">
        <v>1.4999999999999999E-2</v>
      </c>
      <c r="O61" s="43">
        <v>1.364302E-8</v>
      </c>
      <c r="P61">
        <v>2.3962420000000001E-8</v>
      </c>
      <c r="Q61">
        <v>1.423893E-8</v>
      </c>
      <c r="R61">
        <v>1.33941534E-8</v>
      </c>
      <c r="S61">
        <v>8.21351281E-9</v>
      </c>
      <c r="T61">
        <v>1.0918937E-8</v>
      </c>
      <c r="U61">
        <v>9.13353E-9</v>
      </c>
      <c r="V61">
        <v>1.3071416799999999E-8</v>
      </c>
      <c r="W61">
        <v>7.4852471484999997E-9</v>
      </c>
    </row>
    <row r="62" spans="1:24" x14ac:dyDescent="0.25">
      <c r="A62">
        <v>4</v>
      </c>
      <c r="B62" s="35">
        <v>0.02</v>
      </c>
      <c r="C62">
        <v>1.85324972E-8</v>
      </c>
      <c r="D62">
        <v>1.6742174999999998E-8</v>
      </c>
      <c r="E62">
        <v>1.2354946400000002E-8</v>
      </c>
      <c r="F62">
        <v>1.6497213800000001E-8</v>
      </c>
      <c r="G62">
        <v>1.1074778380000001E-8</v>
      </c>
      <c r="H62">
        <v>1.64211898E-8</v>
      </c>
      <c r="I62">
        <v>1.29783935E-8</v>
      </c>
      <c r="J62">
        <v>1.5536106778000002E-8</v>
      </c>
      <c r="K62">
        <v>2.3153153800000002E-8</v>
      </c>
      <c r="M62">
        <v>4</v>
      </c>
      <c r="N62" s="35">
        <v>0.02</v>
      </c>
      <c r="O62" s="43">
        <v>1.6979980000000001E-8</v>
      </c>
      <c r="P62">
        <v>2.7715990000000002E-8</v>
      </c>
      <c r="Q62">
        <v>1.7116849999999999E-8</v>
      </c>
      <c r="R62">
        <v>1.5773081200000001E-8</v>
      </c>
      <c r="S62">
        <v>9.7676520800000004E-9</v>
      </c>
      <c r="T62">
        <v>1.3608851999999999E-8</v>
      </c>
      <c r="U62">
        <v>1.0995405E-8</v>
      </c>
      <c r="V62">
        <v>1.6555967399999999E-8</v>
      </c>
      <c r="W62">
        <v>9.0887320480000007E-9</v>
      </c>
    </row>
    <row r="63" spans="1:24" x14ac:dyDescent="0.25">
      <c r="A63">
        <v>5</v>
      </c>
      <c r="B63" s="35">
        <v>2.5000000000000001E-2</v>
      </c>
      <c r="C63">
        <v>2.0948864000000001E-8</v>
      </c>
      <c r="D63">
        <v>1.8059869999999999E-8</v>
      </c>
      <c r="E63">
        <v>1.3330295500000001E-8</v>
      </c>
      <c r="F63">
        <v>1.7718083500000002E-8</v>
      </c>
      <c r="G63">
        <v>1.1720157600000001E-8</v>
      </c>
      <c r="H63">
        <v>1.735417475E-8</v>
      </c>
      <c r="I63">
        <v>1.38231545E-8</v>
      </c>
      <c r="J63">
        <v>1.6774959597500002E-8</v>
      </c>
      <c r="K63">
        <v>2.4718629650000003E-8</v>
      </c>
      <c r="M63">
        <v>5</v>
      </c>
      <c r="N63" s="35">
        <v>2.5000000000000001E-2</v>
      </c>
      <c r="O63" s="43">
        <v>1.9731545000000001E-8</v>
      </c>
      <c r="P63">
        <v>3.0697389999999999E-8</v>
      </c>
      <c r="Q63">
        <v>1.9611284999999998E-8</v>
      </c>
      <c r="R63">
        <v>1.7520534000000002E-8</v>
      </c>
      <c r="S63">
        <v>1.0693617850000001E-8</v>
      </c>
      <c r="T63">
        <v>1.4392065999999999E-8</v>
      </c>
      <c r="U63">
        <v>1.2269875E-8</v>
      </c>
      <c r="V63">
        <v>1.9710210699999998E-8</v>
      </c>
      <c r="W63">
        <v>1.0215749047500001E-8</v>
      </c>
    </row>
    <row r="64" spans="1:24" x14ac:dyDescent="0.25">
      <c r="A64">
        <v>6</v>
      </c>
      <c r="B64" s="35">
        <v>3.0000000000000002E-2</v>
      </c>
      <c r="C64">
        <v>2.27843508E-8</v>
      </c>
      <c r="D64">
        <v>1.9100176999999999E-8</v>
      </c>
      <c r="E64">
        <v>1.4123906600000001E-8</v>
      </c>
      <c r="F64">
        <v>1.8686205200000002E-8</v>
      </c>
      <c r="G64">
        <v>1.227962382E-8</v>
      </c>
      <c r="H64">
        <v>1.8202081700000001E-8</v>
      </c>
      <c r="I64">
        <v>1.4537646000000001E-8</v>
      </c>
      <c r="J64">
        <v>1.7644280657000003E-8</v>
      </c>
      <c r="K64">
        <v>2.5812881100000004E-8</v>
      </c>
      <c r="M64">
        <v>6</v>
      </c>
      <c r="N64" s="35">
        <v>3.0000000000000002E-2</v>
      </c>
      <c r="O64" s="43">
        <v>2.1872490000000003E-8</v>
      </c>
      <c r="P64">
        <v>3.3515969999999998E-8</v>
      </c>
      <c r="Q64">
        <v>2.1710264999999996E-8</v>
      </c>
      <c r="R64">
        <v>1.8997886800000003E-8</v>
      </c>
      <c r="S64">
        <v>1.1382428120000001E-8</v>
      </c>
      <c r="T64">
        <v>1.6359550999999998E-8</v>
      </c>
      <c r="U64">
        <v>1.32906645E-8</v>
      </c>
      <c r="V64">
        <v>2.2569058999999997E-8</v>
      </c>
      <c r="W64">
        <v>1.1138042977000001E-8</v>
      </c>
    </row>
    <row r="65" spans="1:23" x14ac:dyDescent="0.25">
      <c r="A65">
        <v>7</v>
      </c>
      <c r="B65" s="35">
        <v>3.5000000000000003E-2</v>
      </c>
      <c r="C65">
        <v>2.4430147600000002E-8</v>
      </c>
      <c r="D65">
        <v>2.0099940500000001E-8</v>
      </c>
      <c r="E65">
        <v>1.4795870200000001E-8</v>
      </c>
      <c r="F65">
        <v>1.9641377900000003E-8</v>
      </c>
      <c r="G65">
        <v>1.279540854E-8</v>
      </c>
      <c r="H65">
        <v>1.8938613650000002E-8</v>
      </c>
      <c r="I65">
        <v>1.5258821E-8</v>
      </c>
      <c r="J65">
        <v>1.8611829271500003E-8</v>
      </c>
      <c r="K65">
        <v>2.6716385450000004E-8</v>
      </c>
      <c r="M65">
        <v>7</v>
      </c>
      <c r="N65" s="35">
        <v>3.5000000000000003E-2</v>
      </c>
      <c r="O65" s="43">
        <v>2.3769700000000004E-8</v>
      </c>
      <c r="P65">
        <v>3.5725429999999995E-8</v>
      </c>
      <c r="Q65">
        <v>2.3483939999999994E-8</v>
      </c>
      <c r="R65">
        <v>2.0013074600000003E-8</v>
      </c>
      <c r="S65">
        <v>1.1985364390000002E-8</v>
      </c>
      <c r="T65">
        <v>1.8033780999999998E-8</v>
      </c>
      <c r="U65">
        <v>1.4187213E-8</v>
      </c>
      <c r="V65">
        <v>2.5254967399999996E-8</v>
      </c>
      <c r="W65">
        <v>1.1846833491500001E-8</v>
      </c>
    </row>
    <row r="66" spans="1:23" x14ac:dyDescent="0.25">
      <c r="A66">
        <v>8</v>
      </c>
      <c r="B66" s="35">
        <v>0.04</v>
      </c>
      <c r="C66">
        <v>2.5872264400000003E-8</v>
      </c>
      <c r="D66">
        <v>2.1016116000000002E-8</v>
      </c>
      <c r="E66">
        <v>1.5530617799999999E-8</v>
      </c>
      <c r="F66">
        <v>2.0507712100000003E-8</v>
      </c>
      <c r="G66">
        <v>1.327201526E-8</v>
      </c>
      <c r="H66">
        <v>1.9705710100000003E-8</v>
      </c>
      <c r="I66">
        <v>1.5976269E-8</v>
      </c>
      <c r="J66">
        <v>1.9387288826000003E-8</v>
      </c>
      <c r="K66">
        <v>2.7575019380000004E-8</v>
      </c>
      <c r="M66">
        <v>8</v>
      </c>
      <c r="N66" s="35">
        <v>0.04</v>
      </c>
      <c r="O66" s="43">
        <v>2.5697860000000005E-8</v>
      </c>
      <c r="P66">
        <v>3.7234519999999995E-8</v>
      </c>
      <c r="Q66">
        <v>2.5239849999999995E-8</v>
      </c>
      <c r="R66">
        <v>2.1090802400000003E-8</v>
      </c>
      <c r="S66">
        <v>1.2519119160000002E-8</v>
      </c>
      <c r="T66">
        <v>1.8239789999999999E-8</v>
      </c>
      <c r="U66">
        <v>1.5003974999999999E-8</v>
      </c>
      <c r="V66">
        <v>2.7529326799999996E-8</v>
      </c>
      <c r="W66">
        <v>1.2536001236000001E-8</v>
      </c>
    </row>
    <row r="67" spans="1:23" x14ac:dyDescent="0.25">
      <c r="A67">
        <v>9</v>
      </c>
      <c r="B67" s="35">
        <v>4.4999999999999998E-2</v>
      </c>
      <c r="C67">
        <v>2.6962771200000004E-8</v>
      </c>
      <c r="D67">
        <v>2.1776564500000002E-8</v>
      </c>
      <c r="E67">
        <v>1.6164452899999999E-8</v>
      </c>
      <c r="F67">
        <v>2.1320616300000005E-8</v>
      </c>
      <c r="G67">
        <v>1.374700698E-8</v>
      </c>
      <c r="H67">
        <v>2.0444982050000004E-8</v>
      </c>
      <c r="I67">
        <v>1.66260885E-8</v>
      </c>
      <c r="J67">
        <v>2.0288933110500003E-8</v>
      </c>
      <c r="K67">
        <v>2.8377549360000004E-8</v>
      </c>
      <c r="M67">
        <v>9</v>
      </c>
      <c r="N67" s="35">
        <v>4.4999999999999998E-2</v>
      </c>
      <c r="O67" s="43">
        <v>2.7336685000000004E-8</v>
      </c>
      <c r="P67">
        <v>3.9090089999999997E-8</v>
      </c>
      <c r="Q67">
        <v>2.6924409999999995E-8</v>
      </c>
      <c r="R67">
        <v>2.2036561200000003E-8</v>
      </c>
      <c r="S67">
        <v>1.3011114430000001E-8</v>
      </c>
      <c r="T67">
        <v>1.9749099999999999E-8</v>
      </c>
      <c r="U67">
        <v>1.5689155999999999E-8</v>
      </c>
      <c r="V67">
        <v>2.9628569099999997E-8</v>
      </c>
      <c r="W67">
        <v>1.3118269320500001E-8</v>
      </c>
    </row>
    <row r="68" spans="1:23" x14ac:dyDescent="0.25">
      <c r="A68">
        <v>10</v>
      </c>
      <c r="B68" s="35">
        <v>4.9999999999999996E-2</v>
      </c>
      <c r="C68">
        <v>2.8100688000000004E-8</v>
      </c>
      <c r="D68">
        <v>2.2557856500000001E-8</v>
      </c>
      <c r="E68">
        <v>1.6775048999999999E-8</v>
      </c>
      <c r="F68">
        <v>2.2122454000000004E-8</v>
      </c>
      <c r="G68">
        <v>1.4194113699999999E-8</v>
      </c>
      <c r="H68">
        <v>2.1088015000000005E-8</v>
      </c>
      <c r="I68">
        <v>1.7267019000000001E-8</v>
      </c>
      <c r="J68">
        <v>2.1047872190000002E-8</v>
      </c>
      <c r="K68">
        <v>2.9063542450000005E-8</v>
      </c>
      <c r="M68">
        <v>10</v>
      </c>
      <c r="N68" s="35">
        <v>4.9999999999999996E-2</v>
      </c>
      <c r="O68" s="43">
        <v>2.8802545000000004E-8</v>
      </c>
      <c r="P68">
        <v>4.0905759999999999E-8</v>
      </c>
      <c r="Q68">
        <v>2.8442019999999994E-8</v>
      </c>
      <c r="R68">
        <v>2.3004047000000004E-8</v>
      </c>
      <c r="S68">
        <v>1.3496554200000002E-8</v>
      </c>
      <c r="T68">
        <v>1.9947322E-8</v>
      </c>
      <c r="U68">
        <v>1.6347542999999998E-8</v>
      </c>
      <c r="V68">
        <v>3.1328101499999999E-8</v>
      </c>
      <c r="W68">
        <v>1.3703806625000001E-8</v>
      </c>
    </row>
    <row r="69" spans="1:23" x14ac:dyDescent="0.25">
      <c r="A69">
        <v>11</v>
      </c>
      <c r="B69" s="35">
        <v>5.4999999999999993E-2</v>
      </c>
      <c r="C69">
        <v>2.9021072800000006E-8</v>
      </c>
      <c r="D69">
        <v>2.32198125E-8</v>
      </c>
      <c r="E69">
        <v>1.7338871599999999E-8</v>
      </c>
      <c r="F69">
        <v>2.2886274200000002E-8</v>
      </c>
      <c r="G69">
        <v>1.463296092E-8</v>
      </c>
      <c r="H69">
        <v>2.1692942450000003E-8</v>
      </c>
      <c r="I69">
        <v>1.7846404000000003E-8</v>
      </c>
      <c r="J69">
        <v>2.1711596184500002E-8</v>
      </c>
      <c r="K69">
        <v>2.9750749400000006E-8</v>
      </c>
      <c r="M69">
        <v>11</v>
      </c>
      <c r="N69" s="35">
        <v>5.4999999999999993E-2</v>
      </c>
      <c r="O69" s="43">
        <v>3.0167040000000001E-8</v>
      </c>
      <c r="P69">
        <v>4.2475919999999997E-8</v>
      </c>
      <c r="Q69">
        <v>2.9767074999999995E-8</v>
      </c>
      <c r="R69">
        <v>2.3805588300000004E-8</v>
      </c>
      <c r="S69">
        <v>1.3845645970000002E-8</v>
      </c>
      <c r="T69">
        <v>2.1198267000000001E-8</v>
      </c>
      <c r="U69">
        <v>1.696941E-8</v>
      </c>
      <c r="V69">
        <v>3.3106575199999997E-8</v>
      </c>
      <c r="W69">
        <v>1.4245080669500002E-8</v>
      </c>
    </row>
    <row r="70" spans="1:23" x14ac:dyDescent="0.25">
      <c r="A70">
        <v>12</v>
      </c>
      <c r="B70" s="35">
        <v>5.9999999999999991E-2</v>
      </c>
      <c r="C70">
        <v>2.9872891600000004E-8</v>
      </c>
      <c r="D70">
        <v>2.39207475E-8</v>
      </c>
      <c r="E70">
        <v>1.7900840199999998E-8</v>
      </c>
      <c r="F70">
        <v>2.3677512400000002E-8</v>
      </c>
      <c r="G70">
        <v>1.506631514E-8</v>
      </c>
      <c r="H70">
        <v>2.2230020900000003E-8</v>
      </c>
      <c r="I70">
        <v>1.8437791500000004E-8</v>
      </c>
      <c r="J70">
        <v>2.2370780559000001E-8</v>
      </c>
      <c r="K70">
        <v>3.0340707920000008E-8</v>
      </c>
      <c r="M70">
        <v>12</v>
      </c>
      <c r="N70" s="35">
        <v>5.9999999999999991E-2</v>
      </c>
      <c r="O70" s="43">
        <v>3.1331154999999998E-8</v>
      </c>
      <c r="P70">
        <v>4.4066619999999998E-8</v>
      </c>
      <c r="Q70">
        <v>3.1186064999999996E-8</v>
      </c>
      <c r="R70">
        <v>2.4668176600000003E-8</v>
      </c>
      <c r="S70">
        <v>1.4246948240000003E-8</v>
      </c>
      <c r="T70">
        <v>2.215848E-8</v>
      </c>
      <c r="U70">
        <v>1.7535443E-8</v>
      </c>
      <c r="V70">
        <v>3.4828229099999998E-8</v>
      </c>
      <c r="W70">
        <v>1.4796792314000002E-8</v>
      </c>
    </row>
    <row r="71" spans="1:23" x14ac:dyDescent="0.25">
      <c r="A71">
        <v>13</v>
      </c>
      <c r="B71" s="35">
        <v>6.4999999999999988E-2</v>
      </c>
      <c r="C71">
        <v>3.0698551400000002E-8</v>
      </c>
      <c r="D71">
        <v>2.4615729E-8</v>
      </c>
      <c r="E71">
        <v>1.8473923799999999E-8</v>
      </c>
      <c r="F71">
        <v>2.4408909100000003E-8</v>
      </c>
      <c r="G71">
        <v>1.5473807860000001E-8</v>
      </c>
      <c r="H71">
        <v>2.2762093350000001E-8</v>
      </c>
      <c r="I71">
        <v>1.8978520000000003E-8</v>
      </c>
      <c r="J71">
        <v>2.2850088168500001E-8</v>
      </c>
      <c r="K71">
        <v>3.0960058260000005E-8</v>
      </c>
      <c r="M71">
        <v>13</v>
      </c>
      <c r="N71" s="35">
        <v>6.4999999999999988E-2</v>
      </c>
      <c r="O71" s="43">
        <v>3.2494177E-8</v>
      </c>
      <c r="P71">
        <v>4.5596909999999999E-8</v>
      </c>
      <c r="Q71">
        <v>3.2507289999999994E-8</v>
      </c>
      <c r="R71">
        <v>2.5442141400000003E-8</v>
      </c>
      <c r="S71">
        <v>1.4651354010000003E-8</v>
      </c>
      <c r="T71">
        <v>2.2766510000000001E-8</v>
      </c>
      <c r="U71">
        <v>1.8100999000000001E-8</v>
      </c>
      <c r="V71">
        <v>3.6367651699999995E-8</v>
      </c>
      <c r="W71">
        <v>1.5362542393500001E-8</v>
      </c>
    </row>
    <row r="72" spans="1:23" x14ac:dyDescent="0.25">
      <c r="A72">
        <v>14</v>
      </c>
      <c r="B72" s="35">
        <v>6.9999999999999993E-2</v>
      </c>
      <c r="C72">
        <v>3.1626428200000002E-8</v>
      </c>
      <c r="D72">
        <v>2.5167370999999999E-8</v>
      </c>
      <c r="E72">
        <v>1.9022909399999999E-8</v>
      </c>
      <c r="F72">
        <v>2.5124248300000002E-8</v>
      </c>
      <c r="G72">
        <v>1.5880565579999999E-8</v>
      </c>
      <c r="H72">
        <v>2.3240231800000003E-8</v>
      </c>
      <c r="I72">
        <v>1.9539831000000004E-8</v>
      </c>
      <c r="J72">
        <v>2.3549292033000002E-8</v>
      </c>
      <c r="K72">
        <v>3.1573098200000002E-8</v>
      </c>
      <c r="M72">
        <v>14</v>
      </c>
      <c r="N72" s="35">
        <v>6.9999999999999993E-2</v>
      </c>
      <c r="O72" s="43">
        <v>3.3549991999999997E-8</v>
      </c>
      <c r="P72">
        <v>4.7188119999999997E-8</v>
      </c>
      <c r="Q72">
        <v>3.3841539999999992E-8</v>
      </c>
      <c r="R72">
        <v>2.6151802200000001E-8</v>
      </c>
      <c r="S72">
        <v>1.5065117780000004E-8</v>
      </c>
      <c r="T72">
        <v>2.3594261500000002E-8</v>
      </c>
      <c r="U72">
        <v>1.8698772499999999E-8</v>
      </c>
      <c r="V72">
        <v>3.7736850599999998E-8</v>
      </c>
      <c r="W72">
        <v>1.5867490108000003E-8</v>
      </c>
    </row>
    <row r="73" spans="1:23" x14ac:dyDescent="0.25">
      <c r="A73">
        <v>15</v>
      </c>
      <c r="B73" s="35">
        <v>7.4999999999999997E-2</v>
      </c>
      <c r="C73">
        <v>3.2338653000000001E-8</v>
      </c>
      <c r="D73">
        <v>2.5781648499999998E-8</v>
      </c>
      <c r="E73">
        <v>1.9597021499999999E-8</v>
      </c>
      <c r="F73">
        <v>2.5835076500000002E-8</v>
      </c>
      <c r="G73">
        <v>1.6291426299999999E-8</v>
      </c>
      <c r="H73">
        <v>2.3737309250000003E-8</v>
      </c>
      <c r="I73">
        <v>2.0074490500000004E-8</v>
      </c>
      <c r="J73">
        <v>2.3997031417500002E-8</v>
      </c>
      <c r="K73">
        <v>3.2187401470000002E-8</v>
      </c>
      <c r="M73">
        <v>15</v>
      </c>
      <c r="N73" s="35">
        <v>7.4999999999999997E-2</v>
      </c>
      <c r="O73" s="43">
        <v>3.4521125999999996E-8</v>
      </c>
      <c r="P73">
        <v>4.8557579999999996E-8</v>
      </c>
      <c r="Q73">
        <v>3.5202884999999994E-8</v>
      </c>
      <c r="R73">
        <v>2.6944641500000001E-8</v>
      </c>
      <c r="S73">
        <v>1.5449246550000003E-8</v>
      </c>
      <c r="T73">
        <v>2.4178941500000001E-8</v>
      </c>
      <c r="U73">
        <v>1.9320210999999998E-8</v>
      </c>
      <c r="V73">
        <v>3.9208850699999994E-8</v>
      </c>
      <c r="W73">
        <v>1.6380731077500004E-8</v>
      </c>
    </row>
    <row r="74" spans="1:23" x14ac:dyDescent="0.25">
      <c r="A74">
        <v>16</v>
      </c>
      <c r="B74" s="35">
        <v>0.08</v>
      </c>
      <c r="C74">
        <v>3.3151805799999999E-8</v>
      </c>
      <c r="D74">
        <v>2.6289028499999999E-8</v>
      </c>
      <c r="E74">
        <v>2.0134688099999999E-8</v>
      </c>
      <c r="F74">
        <v>2.6559495200000002E-8</v>
      </c>
      <c r="G74">
        <v>1.668302802E-8</v>
      </c>
      <c r="H74">
        <v>2.4253169700000002E-8</v>
      </c>
      <c r="I74">
        <v>2.0586086500000003E-8</v>
      </c>
      <c r="J74">
        <v>2.4599808497000003E-8</v>
      </c>
      <c r="K74">
        <v>3.2725648020000001E-8</v>
      </c>
      <c r="M74">
        <v>16</v>
      </c>
      <c r="N74" s="35">
        <v>0.08</v>
      </c>
      <c r="O74" s="43">
        <v>3.5484057499999999E-8</v>
      </c>
      <c r="P74">
        <v>4.9855959999999994E-8</v>
      </c>
      <c r="Q74">
        <v>3.6404664999999997E-8</v>
      </c>
      <c r="R74">
        <v>2.7636639799999999E-8</v>
      </c>
      <c r="S74">
        <v>1.5822489320000003E-8</v>
      </c>
      <c r="T74">
        <v>2.4972743500000001E-8</v>
      </c>
      <c r="U74">
        <v>1.9837254499999998E-8</v>
      </c>
      <c r="V74">
        <v>4.0691685799999994E-8</v>
      </c>
      <c r="W74">
        <v>1.6877456882000005E-8</v>
      </c>
    </row>
    <row r="75" spans="1:23" x14ac:dyDescent="0.25">
      <c r="A75">
        <v>17</v>
      </c>
      <c r="B75" s="35">
        <v>8.5000000000000006E-2</v>
      </c>
      <c r="C75">
        <v>3.38277906E-8</v>
      </c>
      <c r="D75">
        <v>2.6906135499999998E-8</v>
      </c>
      <c r="E75">
        <v>2.05866497E-8</v>
      </c>
      <c r="F75">
        <v>2.7231991900000001E-8</v>
      </c>
      <c r="G75">
        <v>1.7063134240000001E-8</v>
      </c>
      <c r="H75">
        <v>2.476059565E-8</v>
      </c>
      <c r="I75">
        <v>2.1101110000000003E-8</v>
      </c>
      <c r="J75">
        <v>2.5099055666500004E-8</v>
      </c>
      <c r="K75">
        <v>3.3257674430000002E-8</v>
      </c>
      <c r="M75">
        <v>17</v>
      </c>
      <c r="N75" s="35">
        <v>8.5000000000000006E-2</v>
      </c>
      <c r="O75" s="43">
        <v>3.6388598999999997E-8</v>
      </c>
      <c r="P75">
        <v>5.1378669999999994E-8</v>
      </c>
      <c r="Q75">
        <v>3.7508884999999995E-8</v>
      </c>
      <c r="R75">
        <v>2.8422350099999999E-8</v>
      </c>
      <c r="S75">
        <v>1.6210543090000002E-8</v>
      </c>
      <c r="T75">
        <v>2.5667093499999999E-8</v>
      </c>
      <c r="U75">
        <v>2.0362040999999997E-8</v>
      </c>
      <c r="V75">
        <v>4.2262139699999991E-8</v>
      </c>
      <c r="W75">
        <v>1.7379624691500006E-8</v>
      </c>
    </row>
    <row r="76" spans="1:23" x14ac:dyDescent="0.25">
      <c r="A76">
        <v>18</v>
      </c>
      <c r="B76" s="35">
        <v>9.0000000000000011E-2</v>
      </c>
      <c r="C76">
        <v>3.4510692399999998E-8</v>
      </c>
      <c r="D76">
        <v>2.7377048499999998E-8</v>
      </c>
      <c r="E76">
        <v>2.1082864800000001E-8</v>
      </c>
      <c r="F76">
        <v>2.7887026600000002E-8</v>
      </c>
      <c r="G76">
        <v>1.7474514460000002E-8</v>
      </c>
      <c r="H76">
        <v>2.5218133099999999E-8</v>
      </c>
      <c r="I76">
        <v>2.1615192000000004E-8</v>
      </c>
      <c r="J76">
        <v>2.5594153881000004E-8</v>
      </c>
      <c r="K76">
        <v>3.3794683970000003E-8</v>
      </c>
      <c r="M76">
        <v>18</v>
      </c>
      <c r="N76" s="35">
        <v>9.0000000000000011E-2</v>
      </c>
      <c r="O76" s="43">
        <v>3.7436719999999996E-8</v>
      </c>
      <c r="P76">
        <v>5.2641439999999996E-8</v>
      </c>
      <c r="Q76">
        <v>3.8683244999999992E-8</v>
      </c>
      <c r="R76">
        <v>2.9092218899999999E-8</v>
      </c>
      <c r="S76">
        <v>1.6564307360000001E-8</v>
      </c>
      <c r="T76">
        <v>2.6441257999999998E-8</v>
      </c>
      <c r="U76">
        <v>2.0882354499999997E-8</v>
      </c>
      <c r="V76">
        <v>4.3561104699999994E-8</v>
      </c>
      <c r="W76">
        <v>1.7834551516000007E-8</v>
      </c>
    </row>
    <row r="77" spans="1:23" x14ac:dyDescent="0.25">
      <c r="A77">
        <v>19</v>
      </c>
      <c r="B77" s="35">
        <v>9.5000000000000015E-2</v>
      </c>
      <c r="C77">
        <v>3.5315111199999998E-8</v>
      </c>
      <c r="D77">
        <v>2.7898760499999999E-8</v>
      </c>
      <c r="E77">
        <v>2.1587570900000002E-8</v>
      </c>
      <c r="F77">
        <v>2.8567779800000001E-8</v>
      </c>
      <c r="G77">
        <v>1.7873529180000001E-8</v>
      </c>
      <c r="H77">
        <v>2.5636507049999999E-8</v>
      </c>
      <c r="I77">
        <v>2.2093600500000003E-8</v>
      </c>
      <c r="J77">
        <v>2.6186180475500005E-8</v>
      </c>
      <c r="K77">
        <v>3.4321718210000006E-8</v>
      </c>
      <c r="M77">
        <v>19</v>
      </c>
      <c r="N77" s="35">
        <v>9.5000000000000015E-2</v>
      </c>
      <c r="O77" s="43">
        <v>3.8301269999999993E-8</v>
      </c>
      <c r="P77">
        <v>5.3679239999999998E-8</v>
      </c>
      <c r="Q77">
        <v>3.9830729999999994E-8</v>
      </c>
      <c r="R77">
        <v>2.9826922199999998E-8</v>
      </c>
      <c r="S77">
        <v>1.6963882130000001E-8</v>
      </c>
      <c r="T77">
        <v>2.6965477999999997E-8</v>
      </c>
      <c r="U77">
        <v>2.1357533999999995E-8</v>
      </c>
      <c r="V77">
        <v>4.4932109099999995E-8</v>
      </c>
      <c r="W77">
        <v>1.8320491380500007E-8</v>
      </c>
    </row>
    <row r="78" spans="1:23" x14ac:dyDescent="0.25">
      <c r="A78">
        <v>20</v>
      </c>
      <c r="B78" s="35">
        <v>0.10000000000000002</v>
      </c>
      <c r="C78">
        <v>3.5908899999999995E-8</v>
      </c>
      <c r="D78">
        <v>2.8379951999999998E-8</v>
      </c>
      <c r="E78">
        <v>2.2087113500000003E-8</v>
      </c>
      <c r="F78">
        <v>2.9236536500000002E-8</v>
      </c>
      <c r="G78">
        <v>1.8281146900000002E-8</v>
      </c>
      <c r="H78">
        <v>2.6114372499999999E-8</v>
      </c>
      <c r="I78">
        <v>2.2579328000000002E-8</v>
      </c>
      <c r="J78">
        <v>2.6510333765000004E-8</v>
      </c>
      <c r="K78">
        <v>3.4914836920000004E-8</v>
      </c>
      <c r="M78">
        <v>20</v>
      </c>
      <c r="N78" s="35">
        <v>0.10000000000000002</v>
      </c>
      <c r="O78" s="43">
        <v>3.9163647499999991E-8</v>
      </c>
      <c r="P78">
        <v>5.4776919999999996E-8</v>
      </c>
      <c r="Q78">
        <v>4.0880157999999997E-8</v>
      </c>
      <c r="R78">
        <v>3.05446845E-8</v>
      </c>
      <c r="S78">
        <v>1.7389483900000001E-8</v>
      </c>
      <c r="T78">
        <v>2.7841211999999996E-8</v>
      </c>
      <c r="U78">
        <v>2.1848095499999994E-8</v>
      </c>
      <c r="V78">
        <v>4.6010338599999992E-8</v>
      </c>
      <c r="W78">
        <v>1.8804722440000005E-8</v>
      </c>
    </row>
    <row r="79" spans="1:23" x14ac:dyDescent="0.25">
      <c r="A79">
        <v>21</v>
      </c>
      <c r="B79" s="35">
        <v>0.10500000000000002</v>
      </c>
      <c r="C79">
        <v>3.6579914799999993E-8</v>
      </c>
      <c r="D79">
        <v>2.8892012999999999E-8</v>
      </c>
      <c r="E79">
        <v>2.2547478100000002E-8</v>
      </c>
      <c r="F79">
        <v>2.98766262E-8</v>
      </c>
      <c r="G79">
        <v>1.8652325120000003E-8</v>
      </c>
      <c r="H79">
        <v>2.6547055449999998E-8</v>
      </c>
      <c r="I79">
        <v>2.3084382500000001E-8</v>
      </c>
      <c r="J79">
        <v>2.6993278949500003E-8</v>
      </c>
      <c r="K79">
        <v>3.5411963030000006E-8</v>
      </c>
      <c r="M79">
        <v>21</v>
      </c>
      <c r="N79" s="35">
        <v>0.10500000000000002</v>
      </c>
      <c r="O79" s="43">
        <v>4.0058112499999992E-8</v>
      </c>
      <c r="P79">
        <v>5.5911359999999999E-8</v>
      </c>
      <c r="Q79">
        <v>4.1971832999999997E-8</v>
      </c>
      <c r="R79">
        <v>3.1241353799999999E-8</v>
      </c>
      <c r="S79">
        <v>1.776380817E-8</v>
      </c>
      <c r="T79">
        <v>2.8391581999999996E-8</v>
      </c>
      <c r="U79">
        <v>2.2328665999999994E-8</v>
      </c>
      <c r="V79">
        <v>4.7206487599999989E-8</v>
      </c>
      <c r="W79">
        <v>1.9268231539500005E-8</v>
      </c>
    </row>
    <row r="80" spans="1:23" x14ac:dyDescent="0.25">
      <c r="A80">
        <v>22</v>
      </c>
      <c r="B80" s="35">
        <v>0.11000000000000003</v>
      </c>
      <c r="C80">
        <v>3.7178689599999992E-8</v>
      </c>
      <c r="D80">
        <v>2.93367355E-8</v>
      </c>
      <c r="E80">
        <v>2.3113891200000003E-8</v>
      </c>
      <c r="F80">
        <v>3.0544576399999997E-8</v>
      </c>
      <c r="G80">
        <v>1.9017062840000004E-8</v>
      </c>
      <c r="H80">
        <v>2.7044260899999999E-8</v>
      </c>
      <c r="I80">
        <v>2.3602677000000003E-8</v>
      </c>
      <c r="J80">
        <v>2.7395649794000003E-8</v>
      </c>
      <c r="K80">
        <v>3.5882876050000009E-8</v>
      </c>
      <c r="M80">
        <v>22</v>
      </c>
      <c r="N80" s="35">
        <v>0.11000000000000003</v>
      </c>
      <c r="O80" s="43">
        <v>4.0868222499999992E-8</v>
      </c>
      <c r="P80">
        <v>5.7006540000000001E-8</v>
      </c>
      <c r="Q80">
        <v>4.3039901499999994E-8</v>
      </c>
      <c r="R80">
        <v>3.1912978099999997E-8</v>
      </c>
      <c r="S80">
        <v>1.8136737440000001E-8</v>
      </c>
      <c r="T80">
        <v>2.9238362499999995E-8</v>
      </c>
      <c r="U80">
        <v>2.2838705999999993E-8</v>
      </c>
      <c r="V80">
        <v>4.8342804399999989E-8</v>
      </c>
      <c r="W80">
        <v>1.9734413139000005E-8</v>
      </c>
    </row>
    <row r="81" spans="1:23" x14ac:dyDescent="0.25">
      <c r="A81">
        <v>23</v>
      </c>
      <c r="B81" s="35">
        <v>0.11500000000000003</v>
      </c>
      <c r="C81">
        <v>3.7825430399999994E-8</v>
      </c>
      <c r="D81">
        <v>2.9774612999999999E-8</v>
      </c>
      <c r="E81">
        <v>2.3587151300000002E-8</v>
      </c>
      <c r="F81">
        <v>3.1159270099999996E-8</v>
      </c>
      <c r="G81">
        <v>1.9386885060000002E-8</v>
      </c>
      <c r="H81">
        <v>2.7514619349999999E-8</v>
      </c>
      <c r="I81">
        <v>2.4056621500000002E-8</v>
      </c>
      <c r="J81">
        <v>2.7838543028500004E-8</v>
      </c>
      <c r="K81">
        <v>3.640492050000001E-8</v>
      </c>
      <c r="M81">
        <v>23</v>
      </c>
      <c r="N81" s="35">
        <v>0.11500000000000003</v>
      </c>
      <c r="O81" s="43">
        <v>4.1569769499999992E-8</v>
      </c>
      <c r="P81">
        <v>5.8100399999999999E-8</v>
      </c>
      <c r="Q81">
        <v>4.4093214999999996E-8</v>
      </c>
      <c r="R81">
        <v>3.2500570899999998E-8</v>
      </c>
      <c r="S81">
        <v>1.850917571E-8</v>
      </c>
      <c r="T81">
        <v>2.9802787499999996E-8</v>
      </c>
      <c r="U81">
        <v>2.3286722499999991E-8</v>
      </c>
      <c r="V81">
        <v>4.9252234429999986E-8</v>
      </c>
      <c r="W81">
        <v>2.0208063108500005E-8</v>
      </c>
    </row>
    <row r="82" spans="1:23" x14ac:dyDescent="0.25">
      <c r="A82">
        <v>24</v>
      </c>
      <c r="B82" s="35">
        <v>0.12000000000000004</v>
      </c>
      <c r="C82">
        <v>3.8378024199999992E-8</v>
      </c>
      <c r="D82">
        <v>3.02127865E-8</v>
      </c>
      <c r="E82">
        <v>2.4045342400000001E-8</v>
      </c>
      <c r="F82">
        <v>3.1777824299999997E-8</v>
      </c>
      <c r="G82">
        <v>1.9755495780000003E-8</v>
      </c>
      <c r="H82">
        <v>2.79714988E-8</v>
      </c>
      <c r="I82">
        <v>2.4539074000000003E-8</v>
      </c>
      <c r="J82">
        <v>2.8296227643000005E-8</v>
      </c>
      <c r="K82">
        <v>3.6888936870000007E-8</v>
      </c>
      <c r="M82">
        <v>24</v>
      </c>
      <c r="N82" s="35">
        <v>0.12000000000000004</v>
      </c>
      <c r="O82" s="43">
        <v>4.2415522499999989E-8</v>
      </c>
      <c r="P82">
        <v>5.9018449E-8</v>
      </c>
      <c r="Q82">
        <v>4.5021228999999994E-8</v>
      </c>
      <c r="R82">
        <v>3.3212195699999998E-8</v>
      </c>
      <c r="S82">
        <v>1.8840795479999999E-8</v>
      </c>
      <c r="T82">
        <v>3.0564142999999998E-8</v>
      </c>
      <c r="U82">
        <v>2.3728758999999993E-8</v>
      </c>
      <c r="V82">
        <v>5.0518216129999988E-8</v>
      </c>
      <c r="W82">
        <v>2.0588371798000005E-8</v>
      </c>
    </row>
    <row r="83" spans="1:23" x14ac:dyDescent="0.25">
      <c r="A83">
        <v>25</v>
      </c>
      <c r="B83" s="35">
        <v>0.12500000000000003</v>
      </c>
      <c r="C83">
        <v>3.8804153999999991E-8</v>
      </c>
      <c r="D83">
        <v>3.0684636499999998E-8</v>
      </c>
      <c r="E83">
        <v>2.453728E-8</v>
      </c>
      <c r="F83">
        <v>3.2427719499999999E-8</v>
      </c>
      <c r="G83">
        <v>2.0124120000000004E-8</v>
      </c>
      <c r="H83">
        <v>2.8508075250000001E-8</v>
      </c>
      <c r="I83">
        <v>2.5020426500000004E-8</v>
      </c>
      <c r="J83">
        <v>2.8763769622500006E-8</v>
      </c>
      <c r="K83">
        <v>3.7380425210000009E-8</v>
      </c>
      <c r="M83">
        <v>25</v>
      </c>
      <c r="N83" s="35">
        <v>0.12500000000000003</v>
      </c>
      <c r="O83" s="43">
        <v>4.3222198499999987E-8</v>
      </c>
      <c r="P83">
        <v>6.0056288999999995E-8</v>
      </c>
      <c r="Q83">
        <v>4.6018862999999996E-8</v>
      </c>
      <c r="R83">
        <v>3.3915595499999999E-8</v>
      </c>
      <c r="S83">
        <v>1.9207028249999998E-8</v>
      </c>
      <c r="T83">
        <v>3.1184962999999996E-8</v>
      </c>
      <c r="U83">
        <v>2.4190487999999994E-8</v>
      </c>
      <c r="V83">
        <v>5.1506194049999991E-8</v>
      </c>
      <c r="W83">
        <v>2.1035847357500004E-8</v>
      </c>
    </row>
    <row r="84" spans="1:23" x14ac:dyDescent="0.25">
      <c r="A84">
        <v>26</v>
      </c>
      <c r="B84" s="35">
        <v>0.13000000000000003</v>
      </c>
      <c r="C84">
        <v>3.925514479999999E-8</v>
      </c>
      <c r="D84">
        <v>3.1111612499999998E-8</v>
      </c>
      <c r="E84">
        <v>2.5022477099999999E-8</v>
      </c>
      <c r="F84">
        <v>3.3038654699999996E-8</v>
      </c>
      <c r="G84">
        <v>2.0482046720000004E-8</v>
      </c>
      <c r="H84">
        <v>2.8946069200000002E-8</v>
      </c>
      <c r="I84">
        <v>2.5459701500000003E-8</v>
      </c>
      <c r="J84">
        <v>2.9131096292000006E-8</v>
      </c>
      <c r="K84">
        <v>3.7893739540000009E-8</v>
      </c>
      <c r="M84">
        <v>26</v>
      </c>
      <c r="N84" s="35">
        <v>0.13000000000000003</v>
      </c>
      <c r="O84" s="43">
        <v>4.392010699999999E-8</v>
      </c>
      <c r="P84">
        <v>6.0855387999999989E-8</v>
      </c>
      <c r="Q84">
        <v>4.6976646499999999E-8</v>
      </c>
      <c r="R84">
        <v>3.4523239799999998E-8</v>
      </c>
      <c r="S84">
        <v>1.9578242019999999E-8</v>
      </c>
      <c r="T84">
        <v>3.1951645999999994E-8</v>
      </c>
      <c r="U84">
        <v>2.4631176499999992E-8</v>
      </c>
      <c r="V84">
        <v>5.2532503949999988E-8</v>
      </c>
      <c r="W84">
        <v>2.1439076117000005E-8</v>
      </c>
    </row>
    <row r="85" spans="1:23" x14ac:dyDescent="0.25">
      <c r="A85">
        <v>27</v>
      </c>
      <c r="B85" s="35">
        <v>0.13500000000000004</v>
      </c>
      <c r="C85">
        <v>3.970429159999999E-8</v>
      </c>
      <c r="D85">
        <v>3.1462540000000001E-8</v>
      </c>
      <c r="E85">
        <v>2.54474327E-8</v>
      </c>
      <c r="F85">
        <v>3.3613919899999998E-8</v>
      </c>
      <c r="G85">
        <v>2.0848853940000004E-8</v>
      </c>
      <c r="H85">
        <v>2.9352525150000002E-8</v>
      </c>
      <c r="I85">
        <v>2.5954929500000002E-8</v>
      </c>
      <c r="J85">
        <v>2.9513058681500005E-8</v>
      </c>
      <c r="K85">
        <v>3.8383993310000012E-8</v>
      </c>
      <c r="M85">
        <v>27</v>
      </c>
      <c r="N85" s="35">
        <v>0.13500000000000004</v>
      </c>
      <c r="O85" s="43">
        <v>4.4823058999999993E-8</v>
      </c>
      <c r="P85">
        <v>6.2004107999999985E-8</v>
      </c>
      <c r="Q85">
        <v>4.7928506999999997E-8</v>
      </c>
      <c r="R85">
        <v>3.5170047099999997E-8</v>
      </c>
      <c r="S85">
        <v>1.9908942289999998E-8</v>
      </c>
      <c r="T85">
        <v>3.250422599999999E-8</v>
      </c>
      <c r="U85">
        <v>2.5059870999999993E-8</v>
      </c>
      <c r="V85">
        <v>5.3572990549999989E-8</v>
      </c>
      <c r="W85">
        <v>2.1881564376500004E-8</v>
      </c>
    </row>
    <row r="86" spans="1:23" x14ac:dyDescent="0.25">
      <c r="A86">
        <v>28</v>
      </c>
      <c r="B86" s="35">
        <v>0.14000000000000004</v>
      </c>
      <c r="C86">
        <v>4.0200831399999993E-8</v>
      </c>
      <c r="D86">
        <v>3.1794728500000002E-8</v>
      </c>
      <c r="E86">
        <v>2.59246308E-8</v>
      </c>
      <c r="F86">
        <v>3.4205533599999999E-8</v>
      </c>
      <c r="G86">
        <v>2.1191653160000005E-8</v>
      </c>
      <c r="H86">
        <v>2.9825799600000001E-8</v>
      </c>
      <c r="I86">
        <v>2.6420397000000002E-8</v>
      </c>
      <c r="J86">
        <v>2.9992510456000007E-8</v>
      </c>
      <c r="K86">
        <v>3.8907239190000011E-8</v>
      </c>
      <c r="M86">
        <v>28</v>
      </c>
      <c r="N86" s="35">
        <v>0.14000000000000004</v>
      </c>
      <c r="O86" s="43">
        <v>4.5749299999999991E-8</v>
      </c>
      <c r="P86">
        <v>6.2838686999999987E-8</v>
      </c>
      <c r="Q86">
        <v>4.8929126499999997E-8</v>
      </c>
      <c r="R86">
        <v>3.58107224E-8</v>
      </c>
      <c r="S86">
        <v>2.0271904059999999E-8</v>
      </c>
      <c r="T86">
        <v>3.3249728499999991E-8</v>
      </c>
      <c r="U86">
        <v>2.5496147999999993E-8</v>
      </c>
      <c r="V86">
        <v>5.4411366309999991E-8</v>
      </c>
      <c r="W86">
        <v>2.2272624526000005E-8</v>
      </c>
    </row>
    <row r="87" spans="1:23" x14ac:dyDescent="0.25">
      <c r="A87">
        <v>29</v>
      </c>
      <c r="B87" s="35">
        <v>0.14500000000000005</v>
      </c>
      <c r="C87">
        <v>4.0580799199999993E-8</v>
      </c>
      <c r="D87">
        <v>3.2230417999999999E-8</v>
      </c>
      <c r="E87">
        <v>2.6389972400000001E-8</v>
      </c>
      <c r="F87">
        <v>3.4808683299999998E-8</v>
      </c>
      <c r="G87">
        <v>2.1538103380000004E-8</v>
      </c>
      <c r="H87">
        <v>3.0254242549999998E-8</v>
      </c>
      <c r="I87">
        <v>2.6837876000000002E-8</v>
      </c>
      <c r="J87">
        <v>3.0393023675500004E-8</v>
      </c>
      <c r="K87">
        <v>3.938250684000001E-8</v>
      </c>
      <c r="M87">
        <v>29</v>
      </c>
      <c r="N87" s="35">
        <v>0.14500000000000005</v>
      </c>
      <c r="O87" s="43">
        <v>4.6467064499999991E-8</v>
      </c>
      <c r="P87">
        <v>6.3691963999999987E-8</v>
      </c>
      <c r="Q87">
        <v>4.9876943999999999E-8</v>
      </c>
      <c r="R87">
        <v>3.6481724699999999E-8</v>
      </c>
      <c r="S87">
        <v>2.060774083E-8</v>
      </c>
      <c r="T87">
        <v>3.382350849999999E-8</v>
      </c>
      <c r="U87">
        <v>2.6019739999999994E-8</v>
      </c>
      <c r="V87">
        <v>5.5483448609999994E-8</v>
      </c>
      <c r="W87">
        <v>2.2697327320500005E-8</v>
      </c>
    </row>
    <row r="88" spans="1:23" x14ac:dyDescent="0.25">
      <c r="A88">
        <v>30</v>
      </c>
      <c r="B88" s="35">
        <v>0.15000000000000005</v>
      </c>
      <c r="C88">
        <v>4.1000664999999993E-8</v>
      </c>
      <c r="D88">
        <v>3.2601595499999998E-8</v>
      </c>
      <c r="E88">
        <v>2.681959E-8</v>
      </c>
      <c r="F88">
        <v>3.5436122E-8</v>
      </c>
      <c r="G88">
        <v>2.1927305100000005E-8</v>
      </c>
      <c r="H88">
        <v>3.0782860999999997E-8</v>
      </c>
      <c r="I88">
        <v>2.7370813500000002E-8</v>
      </c>
      <c r="J88">
        <v>3.0780440495000002E-8</v>
      </c>
      <c r="K88">
        <v>3.9839668360000012E-8</v>
      </c>
      <c r="M88">
        <v>30</v>
      </c>
      <c r="N88" s="35">
        <v>0.15000000000000005</v>
      </c>
      <c r="O88" s="43">
        <v>4.7082282999999992E-8</v>
      </c>
      <c r="P88">
        <v>6.4566426999999984E-8</v>
      </c>
      <c r="Q88">
        <v>5.0745843499999998E-8</v>
      </c>
      <c r="R88">
        <v>3.7131641999999996E-8</v>
      </c>
      <c r="S88">
        <v>2.0958372099999999E-8</v>
      </c>
      <c r="T88">
        <v>3.4511033999999988E-8</v>
      </c>
      <c r="U88">
        <v>2.6465887999999994E-8</v>
      </c>
      <c r="V88">
        <v>5.6513496209999992E-8</v>
      </c>
      <c r="W88">
        <v>2.3078112090000006E-8</v>
      </c>
    </row>
    <row r="89" spans="1:23" x14ac:dyDescent="0.25">
      <c r="A89">
        <v>31</v>
      </c>
      <c r="B89" s="35">
        <v>0.15500000000000005</v>
      </c>
      <c r="C89">
        <v>4.1552055799999995E-8</v>
      </c>
      <c r="D89">
        <v>3.3014213500000001E-8</v>
      </c>
      <c r="E89">
        <v>2.72812146E-8</v>
      </c>
      <c r="F89">
        <v>3.6029590699999999E-8</v>
      </c>
      <c r="G89">
        <v>2.2304818820000005E-8</v>
      </c>
      <c r="H89">
        <v>3.1194230449999999E-8</v>
      </c>
      <c r="I89">
        <v>2.7894080500000002E-8</v>
      </c>
      <c r="J89">
        <v>3.1268215704500005E-8</v>
      </c>
      <c r="K89">
        <v>4.0312449660000011E-8</v>
      </c>
      <c r="M89">
        <v>31</v>
      </c>
      <c r="N89" s="35">
        <v>0.15500000000000005</v>
      </c>
      <c r="O89" s="43">
        <v>4.7861641999999994E-8</v>
      </c>
      <c r="P89">
        <v>6.5628586999999982E-8</v>
      </c>
      <c r="Q89">
        <v>5.16460735E-8</v>
      </c>
      <c r="R89">
        <v>3.7802432299999994E-8</v>
      </c>
      <c r="S89">
        <v>2.129032337E-8</v>
      </c>
      <c r="T89">
        <v>3.4991932999999989E-8</v>
      </c>
      <c r="U89">
        <v>2.6906472499999993E-8</v>
      </c>
      <c r="V89">
        <v>5.7448426899999991E-8</v>
      </c>
      <c r="W89">
        <v>2.3480211799500006E-8</v>
      </c>
    </row>
    <row r="90" spans="1:23" x14ac:dyDescent="0.25">
      <c r="A90">
        <v>32</v>
      </c>
      <c r="B90" s="35">
        <v>0.16000000000000006</v>
      </c>
      <c r="C90">
        <v>4.2065405599999997E-8</v>
      </c>
      <c r="D90">
        <v>3.3359226E-8</v>
      </c>
      <c r="E90">
        <v>2.7736378199999999E-8</v>
      </c>
      <c r="F90">
        <v>3.6626679400000001E-8</v>
      </c>
      <c r="G90">
        <v>2.2685241040000004E-8</v>
      </c>
      <c r="H90">
        <v>3.1603192899999999E-8</v>
      </c>
      <c r="I90">
        <v>2.8314340000000004E-8</v>
      </c>
      <c r="J90">
        <v>3.1713270769000005E-8</v>
      </c>
      <c r="K90">
        <v>4.0805192330000008E-8</v>
      </c>
      <c r="M90">
        <v>32</v>
      </c>
      <c r="N90" s="35">
        <v>0.16000000000000006</v>
      </c>
      <c r="O90" s="43">
        <v>4.8631030999999994E-8</v>
      </c>
      <c r="P90">
        <v>6.6789956999999981E-8</v>
      </c>
      <c r="Q90">
        <v>5.2543235000000002E-8</v>
      </c>
      <c r="R90">
        <v>3.8409346099999996E-8</v>
      </c>
      <c r="S90">
        <v>2.1658256140000001E-8</v>
      </c>
      <c r="T90">
        <v>3.5683515499999987E-8</v>
      </c>
      <c r="U90">
        <v>2.7280625499999993E-8</v>
      </c>
      <c r="V90">
        <v>5.8390337559999991E-8</v>
      </c>
      <c r="W90">
        <v>2.3864723794000006E-8</v>
      </c>
    </row>
    <row r="91" spans="1:23" x14ac:dyDescent="0.25">
      <c r="A91">
        <v>33</v>
      </c>
      <c r="B91" s="35">
        <v>0.16500000000000006</v>
      </c>
      <c r="C91">
        <v>4.2456593399999994E-8</v>
      </c>
      <c r="D91">
        <v>3.3717622499999998E-8</v>
      </c>
      <c r="E91">
        <v>2.8198630799999998E-8</v>
      </c>
      <c r="F91">
        <v>3.7235282100000001E-8</v>
      </c>
      <c r="G91">
        <v>2.3045503760000005E-8</v>
      </c>
      <c r="H91">
        <v>3.2081903849999999E-8</v>
      </c>
      <c r="I91">
        <v>2.8806619000000002E-8</v>
      </c>
      <c r="J91">
        <v>3.2182219513500003E-8</v>
      </c>
      <c r="K91">
        <v>4.1260523430000006E-8</v>
      </c>
      <c r="M91">
        <v>33</v>
      </c>
      <c r="N91" s="35">
        <v>0.16500000000000006</v>
      </c>
      <c r="O91" s="43">
        <v>4.9396889499999992E-8</v>
      </c>
      <c r="P91">
        <v>6.7621504999999986E-8</v>
      </c>
      <c r="Q91">
        <v>5.3356127000000002E-8</v>
      </c>
      <c r="R91">
        <v>3.9008668399999996E-8</v>
      </c>
      <c r="S91">
        <v>2.1976017410000001E-8</v>
      </c>
      <c r="T91">
        <v>3.6217075499999989E-8</v>
      </c>
      <c r="U91">
        <v>2.7682352999999993E-8</v>
      </c>
      <c r="V91">
        <v>5.9254937669999991E-8</v>
      </c>
      <c r="W91">
        <v>2.4285697223500005E-8</v>
      </c>
    </row>
    <row r="92" spans="1:23" x14ac:dyDescent="0.25">
      <c r="A92">
        <v>34</v>
      </c>
      <c r="B92" s="35">
        <v>0.17000000000000007</v>
      </c>
      <c r="C92">
        <v>4.2840307199999991E-8</v>
      </c>
      <c r="D92">
        <v>3.4090990000000001E-8</v>
      </c>
      <c r="E92">
        <v>2.8683423399999999E-8</v>
      </c>
      <c r="F92">
        <v>3.7813354300000001E-8</v>
      </c>
      <c r="G92">
        <v>2.3407543480000006E-8</v>
      </c>
      <c r="H92">
        <v>3.2523963299999997E-8</v>
      </c>
      <c r="I92">
        <v>2.9252924000000003E-8</v>
      </c>
      <c r="J92">
        <v>3.2667776238000006E-8</v>
      </c>
      <c r="K92">
        <v>4.1733330600000003E-8</v>
      </c>
      <c r="M92">
        <v>34</v>
      </c>
      <c r="N92" s="35">
        <v>0.17000000000000007</v>
      </c>
      <c r="O92" s="43">
        <v>5.0222670499999995E-8</v>
      </c>
      <c r="P92">
        <v>6.8722114999999992E-8</v>
      </c>
      <c r="Q92">
        <v>5.4189865499999999E-8</v>
      </c>
      <c r="R92">
        <v>3.9631569699999997E-8</v>
      </c>
      <c r="S92">
        <v>2.2331331680000002E-8</v>
      </c>
      <c r="T92">
        <v>3.6866598499999988E-8</v>
      </c>
      <c r="U92">
        <v>2.8175768499999994E-8</v>
      </c>
      <c r="V92">
        <v>5.9922838349999991E-8</v>
      </c>
      <c r="W92">
        <v>2.4726773873000004E-8</v>
      </c>
    </row>
    <row r="93" spans="1:23" x14ac:dyDescent="0.25">
      <c r="A93">
        <v>35</v>
      </c>
      <c r="B93" s="35">
        <v>0.17500000000000007</v>
      </c>
      <c r="C93">
        <v>4.3460253999999988E-8</v>
      </c>
      <c r="D93">
        <v>3.4412627999999999E-8</v>
      </c>
      <c r="E93">
        <v>2.9188550499999998E-8</v>
      </c>
      <c r="F93">
        <v>3.8424283999999998E-8</v>
      </c>
      <c r="G93">
        <v>2.3743863700000005E-8</v>
      </c>
      <c r="H93">
        <v>3.2944478249999995E-8</v>
      </c>
      <c r="I93">
        <v>2.9793194500000002E-8</v>
      </c>
      <c r="J93">
        <v>3.2970867197500004E-8</v>
      </c>
      <c r="K93">
        <v>4.2230412360000001E-8</v>
      </c>
      <c r="M93">
        <v>35</v>
      </c>
      <c r="N93" s="35">
        <v>0.17500000000000007</v>
      </c>
      <c r="O93" s="43">
        <v>5.0958399999999994E-8</v>
      </c>
      <c r="P93">
        <v>6.9662144999999989E-8</v>
      </c>
      <c r="Q93">
        <v>5.4997632999999999E-8</v>
      </c>
      <c r="R93">
        <v>4.0244190999999998E-8</v>
      </c>
      <c r="S93">
        <v>2.2604991950000003E-8</v>
      </c>
      <c r="T93">
        <v>3.7391743499999991E-8</v>
      </c>
      <c r="U93">
        <v>2.8650895999999993E-8</v>
      </c>
      <c r="V93">
        <v>6.0777666889999987E-8</v>
      </c>
      <c r="W93">
        <v>2.5105043987500004E-8</v>
      </c>
    </row>
    <row r="94" spans="1:23" x14ac:dyDescent="0.25">
      <c r="A94">
        <v>36</v>
      </c>
      <c r="B94" s="35">
        <v>0.18000000000000008</v>
      </c>
      <c r="C94">
        <v>4.3821527799999985E-8</v>
      </c>
      <c r="D94">
        <v>3.4795323499999997E-8</v>
      </c>
      <c r="E94">
        <v>2.96619071E-8</v>
      </c>
      <c r="F94">
        <v>3.9053766200000002E-8</v>
      </c>
      <c r="G94">
        <v>2.4093066920000006E-8</v>
      </c>
      <c r="H94">
        <v>3.3360769699999998E-8</v>
      </c>
      <c r="I94">
        <v>3.0286253999999999E-8</v>
      </c>
      <c r="J94">
        <v>3.3402863582000002E-8</v>
      </c>
      <c r="K94">
        <v>4.274683742E-8</v>
      </c>
      <c r="M94">
        <v>36</v>
      </c>
      <c r="N94" s="35">
        <v>0.18000000000000008</v>
      </c>
      <c r="O94" s="43">
        <v>5.1506270999999995E-8</v>
      </c>
      <c r="P94">
        <v>7.0506681999999995E-8</v>
      </c>
      <c r="Q94">
        <v>5.5902085499999999E-8</v>
      </c>
      <c r="R94">
        <v>4.08550543E-8</v>
      </c>
      <c r="S94">
        <v>2.2900937720000002E-8</v>
      </c>
      <c r="T94">
        <v>3.8065236499999988E-8</v>
      </c>
      <c r="U94">
        <v>2.9117040499999993E-8</v>
      </c>
      <c r="V94">
        <v>6.1624151109999988E-8</v>
      </c>
      <c r="W94">
        <v>2.5504525417000004E-8</v>
      </c>
    </row>
    <row r="95" spans="1:23" x14ac:dyDescent="0.25">
      <c r="A95">
        <v>37</v>
      </c>
      <c r="B95" s="35">
        <v>0.18500000000000008</v>
      </c>
      <c r="C95">
        <v>4.4263179599999988E-8</v>
      </c>
      <c r="D95">
        <v>3.5223824999999999E-8</v>
      </c>
      <c r="E95">
        <v>3.0124958199999997E-8</v>
      </c>
      <c r="F95">
        <v>3.9676698900000003E-8</v>
      </c>
      <c r="G95">
        <v>2.4455569640000005E-8</v>
      </c>
      <c r="H95">
        <v>3.3819134149999996E-8</v>
      </c>
      <c r="I95">
        <v>3.0751720999999997E-8</v>
      </c>
      <c r="J95">
        <v>3.3868804281499999E-8</v>
      </c>
      <c r="K95">
        <v>4.3288189870000002E-8</v>
      </c>
      <c r="M95">
        <v>37</v>
      </c>
      <c r="N95" s="35">
        <v>0.18500000000000008</v>
      </c>
      <c r="O95" s="43">
        <v>5.2310255499999997E-8</v>
      </c>
      <c r="P95">
        <v>7.1227186999999997E-8</v>
      </c>
      <c r="Q95">
        <v>5.6702628000000002E-8</v>
      </c>
      <c r="R95">
        <v>4.1489579600000001E-8</v>
      </c>
      <c r="S95">
        <v>2.3273872490000003E-8</v>
      </c>
      <c r="T95">
        <v>3.8574496499999986E-8</v>
      </c>
      <c r="U95">
        <v>2.9437640999999993E-8</v>
      </c>
      <c r="V95">
        <v>6.2644473009999988E-8</v>
      </c>
      <c r="W95">
        <v>2.5899950476500003E-8</v>
      </c>
    </row>
    <row r="96" spans="1:23" x14ac:dyDescent="0.25">
      <c r="A96">
        <v>38</v>
      </c>
      <c r="B96" s="35">
        <v>0.19000000000000009</v>
      </c>
      <c r="C96">
        <v>4.4684901399999991E-8</v>
      </c>
      <c r="D96">
        <v>3.5623069500000001E-8</v>
      </c>
      <c r="E96">
        <v>3.0525910799999996E-8</v>
      </c>
      <c r="F96">
        <v>4.0351050100000006E-8</v>
      </c>
      <c r="G96">
        <v>2.4797641860000005E-8</v>
      </c>
      <c r="H96">
        <v>3.4182263099999997E-8</v>
      </c>
      <c r="I96">
        <v>3.1251312499999995E-8</v>
      </c>
      <c r="J96">
        <v>3.4374151465999999E-8</v>
      </c>
      <c r="K96">
        <v>4.3778457460000003E-8</v>
      </c>
      <c r="M96">
        <v>38</v>
      </c>
      <c r="N96" s="35">
        <v>0.19000000000000009</v>
      </c>
      <c r="O96" s="43">
        <v>5.3071956E-8</v>
      </c>
      <c r="P96">
        <v>7.1924074999999997E-8</v>
      </c>
      <c r="Q96">
        <v>5.7584514500000002E-8</v>
      </c>
      <c r="R96">
        <v>4.2078732899999998E-8</v>
      </c>
      <c r="S96">
        <v>2.3577302760000004E-8</v>
      </c>
      <c r="T96">
        <v>3.9345221499999989E-8</v>
      </c>
      <c r="U96">
        <v>2.9949759499999995E-8</v>
      </c>
      <c r="V96">
        <v>6.3435772479999985E-8</v>
      </c>
      <c r="W96">
        <v>2.6283060536000004E-8</v>
      </c>
    </row>
    <row r="97" spans="1:23" x14ac:dyDescent="0.25">
      <c r="A97">
        <v>39</v>
      </c>
      <c r="B97" s="35">
        <v>0.19500000000000009</v>
      </c>
      <c r="C97">
        <v>4.5188298199999993E-8</v>
      </c>
      <c r="D97">
        <v>3.60332055E-8</v>
      </c>
      <c r="E97">
        <v>3.0983039899999998E-8</v>
      </c>
      <c r="F97">
        <v>4.0965245800000005E-8</v>
      </c>
      <c r="G97">
        <v>2.5146634080000005E-8</v>
      </c>
      <c r="H97">
        <v>3.4717340549999994E-8</v>
      </c>
      <c r="I97">
        <v>3.1685455499999993E-8</v>
      </c>
      <c r="J97">
        <v>3.4770247500499998E-8</v>
      </c>
      <c r="K97">
        <v>4.4259971610000003E-8</v>
      </c>
      <c r="M97">
        <v>39</v>
      </c>
      <c r="N97" s="35">
        <v>0.19500000000000009</v>
      </c>
      <c r="O97" s="43">
        <v>5.3846417499999997E-8</v>
      </c>
      <c r="P97">
        <v>7.2734349999999994E-8</v>
      </c>
      <c r="Q97">
        <v>5.8523919500000001E-8</v>
      </c>
      <c r="R97">
        <v>4.27368567E-8</v>
      </c>
      <c r="S97">
        <v>2.3900207030000003E-8</v>
      </c>
      <c r="T97">
        <v>3.9911191499999986E-8</v>
      </c>
      <c r="U97">
        <v>3.0472624999999994E-8</v>
      </c>
      <c r="V97">
        <v>6.4442049279999984E-8</v>
      </c>
      <c r="W97">
        <v>2.6701542475500003E-8</v>
      </c>
    </row>
    <row r="98" spans="1:23" x14ac:dyDescent="0.25">
      <c r="A98">
        <v>40</v>
      </c>
      <c r="B98" s="35">
        <v>0.20000000000000009</v>
      </c>
      <c r="C98">
        <v>4.558009899999999E-8</v>
      </c>
      <c r="D98">
        <v>3.6445847999999999E-8</v>
      </c>
      <c r="E98">
        <v>3.1494120499999998E-8</v>
      </c>
      <c r="F98">
        <v>4.1581779500000002E-8</v>
      </c>
      <c r="G98">
        <v>2.5495413300000005E-8</v>
      </c>
      <c r="H98">
        <v>3.5134713499999996E-8</v>
      </c>
      <c r="I98">
        <v>3.2196418499999995E-8</v>
      </c>
      <c r="J98">
        <v>3.5221257794999999E-8</v>
      </c>
      <c r="K98">
        <v>4.4749001310000006E-8</v>
      </c>
      <c r="M98">
        <v>40</v>
      </c>
      <c r="N98" s="35">
        <v>0.20000000000000009</v>
      </c>
      <c r="O98" s="43">
        <v>5.4607904999999995E-8</v>
      </c>
      <c r="P98">
        <v>7.3557779999999999E-8</v>
      </c>
      <c r="Q98">
        <v>5.9403920000000001E-8</v>
      </c>
      <c r="R98">
        <v>4.3321737999999998E-8</v>
      </c>
      <c r="S98">
        <v>2.4286062300000005E-8</v>
      </c>
      <c r="T98">
        <v>4.0571261499999989E-8</v>
      </c>
      <c r="U98">
        <v>3.0939707499999996E-8</v>
      </c>
      <c r="V98">
        <v>6.5219019489999983E-8</v>
      </c>
      <c r="W98">
        <v>2.7063473105000005E-8</v>
      </c>
    </row>
    <row r="99" spans="1:23" x14ac:dyDescent="0.25">
      <c r="A99">
        <v>41</v>
      </c>
      <c r="B99" s="35">
        <v>0.2050000000000001</v>
      </c>
      <c r="C99">
        <v>4.5973103799999988E-8</v>
      </c>
      <c r="D99">
        <v>3.6892764499999998E-8</v>
      </c>
      <c r="E99">
        <v>3.2017546099999998E-8</v>
      </c>
      <c r="F99">
        <v>4.2162631700000002E-8</v>
      </c>
      <c r="G99">
        <v>2.5844200020000007E-8</v>
      </c>
      <c r="H99">
        <v>3.5610155449999997E-8</v>
      </c>
      <c r="I99">
        <v>3.2608744999999993E-8</v>
      </c>
      <c r="J99">
        <v>3.5773521889499999E-8</v>
      </c>
      <c r="K99">
        <v>4.5231148730000004E-8</v>
      </c>
      <c r="M99">
        <v>41</v>
      </c>
      <c r="N99" s="35">
        <v>0.2050000000000001</v>
      </c>
      <c r="O99" s="43">
        <v>5.5324200499999992E-8</v>
      </c>
      <c r="P99">
        <v>7.4351241999999993E-8</v>
      </c>
      <c r="Q99">
        <v>6.0298935500000007E-8</v>
      </c>
      <c r="R99">
        <v>4.3887614299999997E-8</v>
      </c>
      <c r="S99">
        <v>2.4608346070000006E-8</v>
      </c>
      <c r="T99">
        <v>4.1051516999999991E-8</v>
      </c>
      <c r="U99">
        <v>3.1334258499999993E-8</v>
      </c>
      <c r="V99">
        <v>6.6193204329999988E-8</v>
      </c>
      <c r="W99">
        <v>2.7411988409500004E-8</v>
      </c>
    </row>
    <row r="100" spans="1:23" x14ac:dyDescent="0.25">
      <c r="A100">
        <v>42</v>
      </c>
      <c r="B100" s="35">
        <v>0.2100000000000001</v>
      </c>
      <c r="C100">
        <v>4.638982159999999E-8</v>
      </c>
      <c r="D100">
        <v>3.7217804999999997E-8</v>
      </c>
      <c r="E100">
        <v>3.2455671199999997E-8</v>
      </c>
      <c r="F100">
        <v>4.2760480400000001E-8</v>
      </c>
      <c r="G100">
        <v>2.6197811240000006E-8</v>
      </c>
      <c r="H100">
        <v>3.6027782899999995E-8</v>
      </c>
      <c r="I100">
        <v>3.3164432499999992E-8</v>
      </c>
      <c r="J100">
        <v>3.6196640374E-8</v>
      </c>
      <c r="K100">
        <v>4.5701449130000004E-8</v>
      </c>
      <c r="M100">
        <v>42</v>
      </c>
      <c r="N100" s="35">
        <v>0.2100000000000001</v>
      </c>
      <c r="O100" s="43">
        <v>5.6008079499999992E-8</v>
      </c>
      <c r="P100">
        <v>7.5168414999999998E-8</v>
      </c>
      <c r="Q100">
        <v>6.1221036000000001E-8</v>
      </c>
      <c r="R100">
        <v>4.4493803599999998E-8</v>
      </c>
      <c r="S100">
        <v>2.5021162840000004E-8</v>
      </c>
      <c r="T100">
        <v>4.1813544499999989E-8</v>
      </c>
      <c r="U100">
        <v>3.1751889499999995E-8</v>
      </c>
      <c r="V100">
        <v>6.6870451869999992E-8</v>
      </c>
      <c r="W100">
        <v>2.7803660414000005E-8</v>
      </c>
    </row>
    <row r="101" spans="1:23" x14ac:dyDescent="0.25">
      <c r="A101">
        <v>43</v>
      </c>
      <c r="B101" s="35">
        <v>0.21500000000000011</v>
      </c>
      <c r="C101">
        <v>4.6915659399999989E-8</v>
      </c>
      <c r="D101">
        <v>3.7607994E-8</v>
      </c>
      <c r="E101">
        <v>3.2885703799999996E-8</v>
      </c>
      <c r="F101">
        <v>4.3335413600000003E-8</v>
      </c>
      <c r="G101">
        <v>2.6552508960000006E-8</v>
      </c>
      <c r="H101">
        <v>3.6498198849999995E-8</v>
      </c>
      <c r="I101">
        <v>3.3690672999999992E-8</v>
      </c>
      <c r="J101">
        <v>3.6694992733500002E-8</v>
      </c>
      <c r="K101">
        <v>4.6152412780000005E-8</v>
      </c>
      <c r="M101">
        <v>43</v>
      </c>
      <c r="N101" s="35">
        <v>0.21500000000000011</v>
      </c>
      <c r="O101" s="43">
        <v>5.6864910499999993E-8</v>
      </c>
      <c r="P101">
        <v>7.6032956999999993E-8</v>
      </c>
      <c r="Q101">
        <v>6.2174160499999998E-8</v>
      </c>
      <c r="R101">
        <v>4.5124809899999999E-8</v>
      </c>
      <c r="S101">
        <v>2.5355919610000005E-8</v>
      </c>
      <c r="T101">
        <v>4.2356089499999986E-8</v>
      </c>
      <c r="U101">
        <v>3.2290968499999993E-8</v>
      </c>
      <c r="V101">
        <v>6.7690701179999988E-8</v>
      </c>
      <c r="W101">
        <v>2.8253600698500003E-8</v>
      </c>
    </row>
    <row r="102" spans="1:23" x14ac:dyDescent="0.25">
      <c r="A102">
        <v>44</v>
      </c>
      <c r="B102" s="35">
        <v>0.22000000000000011</v>
      </c>
      <c r="C102">
        <v>4.7419591199999986E-8</v>
      </c>
      <c r="D102">
        <v>3.8024707000000001E-8</v>
      </c>
      <c r="E102">
        <v>3.3422523399999998E-8</v>
      </c>
      <c r="F102">
        <v>4.3911146300000001E-8</v>
      </c>
      <c r="G102">
        <v>2.6905819680000007E-8</v>
      </c>
      <c r="H102">
        <v>3.6907381299999998E-8</v>
      </c>
      <c r="I102">
        <v>3.4110948499999992E-8</v>
      </c>
      <c r="J102">
        <v>3.7213946293E-8</v>
      </c>
      <c r="K102">
        <v>4.6713101430000006E-8</v>
      </c>
      <c r="M102">
        <v>44</v>
      </c>
      <c r="N102" s="35">
        <v>0.22000000000000011</v>
      </c>
      <c r="O102" s="43">
        <v>5.7578302999999995E-8</v>
      </c>
      <c r="P102">
        <v>7.710503699999999E-8</v>
      </c>
      <c r="Q102">
        <v>6.2993390500000001E-8</v>
      </c>
      <c r="R102">
        <v>4.5764750699999998E-8</v>
      </c>
      <c r="S102">
        <v>2.5729158380000006E-8</v>
      </c>
      <c r="T102">
        <v>4.3057642999999983E-8</v>
      </c>
      <c r="U102">
        <v>3.2630263499999991E-8</v>
      </c>
      <c r="V102">
        <v>6.8687113129999994E-8</v>
      </c>
      <c r="W102">
        <v>2.8691262873000002E-8</v>
      </c>
    </row>
    <row r="103" spans="1:23" x14ac:dyDescent="0.25">
      <c r="A103">
        <v>45</v>
      </c>
      <c r="B103" s="35">
        <v>0.22500000000000012</v>
      </c>
      <c r="C103">
        <v>4.7879317999999984E-8</v>
      </c>
      <c r="D103">
        <v>3.84644415E-8</v>
      </c>
      <c r="E103">
        <v>3.3895051999999997E-8</v>
      </c>
      <c r="F103">
        <v>4.4490748499999999E-8</v>
      </c>
      <c r="G103">
        <v>2.7280352400000007E-8</v>
      </c>
      <c r="H103">
        <v>3.7319619250000001E-8</v>
      </c>
      <c r="I103">
        <v>3.455101849999999E-8</v>
      </c>
      <c r="J103">
        <v>3.77146158825E-8</v>
      </c>
      <c r="K103">
        <v>4.7218308130000008E-8</v>
      </c>
      <c r="M103">
        <v>45</v>
      </c>
      <c r="N103" s="35">
        <v>0.22500000000000012</v>
      </c>
      <c r="O103" s="43">
        <v>5.8273415999999995E-8</v>
      </c>
      <c r="P103">
        <v>7.8024419999999986E-8</v>
      </c>
      <c r="Q103">
        <v>6.3858383500000003E-8</v>
      </c>
      <c r="R103">
        <v>4.6398755499999997E-8</v>
      </c>
      <c r="S103">
        <v>2.6050515650000005E-8</v>
      </c>
      <c r="T103">
        <v>4.3510498999999981E-8</v>
      </c>
      <c r="U103">
        <v>3.3033137499999991E-8</v>
      </c>
      <c r="V103">
        <v>6.9554780349999995E-8</v>
      </c>
      <c r="W103">
        <v>2.9086958602500002E-8</v>
      </c>
    </row>
    <row r="104" spans="1:23" x14ac:dyDescent="0.25">
      <c r="A104">
        <v>46</v>
      </c>
      <c r="B104" s="35">
        <v>0.23000000000000012</v>
      </c>
      <c r="C104">
        <v>4.8301001799999981E-8</v>
      </c>
      <c r="D104">
        <v>3.8851212499999998E-8</v>
      </c>
      <c r="E104">
        <v>3.4429354599999994E-8</v>
      </c>
      <c r="F104">
        <v>4.5089859699999999E-8</v>
      </c>
      <c r="G104">
        <v>2.7604833120000006E-8</v>
      </c>
      <c r="H104">
        <v>3.77323067E-8</v>
      </c>
      <c r="I104">
        <v>3.5032695499999987E-8</v>
      </c>
      <c r="J104">
        <v>3.8118404847E-8</v>
      </c>
      <c r="K104">
        <v>4.7665549980000011E-8</v>
      </c>
      <c r="M104">
        <v>46</v>
      </c>
      <c r="N104" s="35">
        <v>0.23000000000000012</v>
      </c>
      <c r="O104" s="43">
        <v>5.9092983999999993E-8</v>
      </c>
      <c r="P104">
        <v>7.9263599999999993E-8</v>
      </c>
      <c r="Q104">
        <v>6.4681080000000008E-8</v>
      </c>
      <c r="R104">
        <v>4.71266753E-8</v>
      </c>
      <c r="S104">
        <v>2.6409254920000005E-8</v>
      </c>
      <c r="T104">
        <v>4.4198913499999982E-8</v>
      </c>
      <c r="U104">
        <v>3.3548210999999988E-8</v>
      </c>
      <c r="V104">
        <v>7.0323322139999992E-8</v>
      </c>
      <c r="W104">
        <v>2.9484562187000001E-8</v>
      </c>
    </row>
    <row r="105" spans="1:23" x14ac:dyDescent="0.25">
      <c r="A105">
        <v>47</v>
      </c>
      <c r="B105" s="35">
        <v>0.23500000000000013</v>
      </c>
      <c r="C105">
        <v>4.8677203599999979E-8</v>
      </c>
      <c r="D105">
        <v>3.9242661499999999E-8</v>
      </c>
      <c r="E105">
        <v>3.4860331699999997E-8</v>
      </c>
      <c r="F105">
        <v>4.5678681899999998E-8</v>
      </c>
      <c r="G105">
        <v>2.7945098840000004E-8</v>
      </c>
      <c r="H105">
        <v>3.8173983149999999E-8</v>
      </c>
      <c r="I105">
        <v>3.5509363999999988E-8</v>
      </c>
      <c r="J105">
        <v>3.84755923215E-8</v>
      </c>
      <c r="K105">
        <v>4.8087858050000012E-8</v>
      </c>
      <c r="M105">
        <v>47</v>
      </c>
      <c r="N105" s="35">
        <v>0.23500000000000013</v>
      </c>
      <c r="O105" s="43">
        <v>5.9855184999999998E-8</v>
      </c>
      <c r="P105">
        <v>8.0017819999999991E-8</v>
      </c>
      <c r="Q105">
        <v>6.5730568500000004E-8</v>
      </c>
      <c r="R105">
        <v>4.7768062100000003E-8</v>
      </c>
      <c r="S105">
        <v>2.6773734690000004E-8</v>
      </c>
      <c r="T105">
        <v>4.4767998499999982E-8</v>
      </c>
      <c r="U105">
        <v>3.4064950499999987E-8</v>
      </c>
      <c r="V105">
        <v>7.1060971299999989E-8</v>
      </c>
      <c r="W105">
        <v>2.9915182926500002E-8</v>
      </c>
    </row>
    <row r="106" spans="1:23" x14ac:dyDescent="0.25">
      <c r="A106">
        <v>48</v>
      </c>
      <c r="B106" s="35">
        <v>0.24000000000000013</v>
      </c>
      <c r="C106">
        <v>4.9166885399999979E-8</v>
      </c>
      <c r="D106">
        <v>3.9649679000000001E-8</v>
      </c>
      <c r="E106">
        <v>3.5339372299999994E-8</v>
      </c>
      <c r="F106">
        <v>4.6241784599999999E-8</v>
      </c>
      <c r="G106">
        <v>2.8307911560000003E-8</v>
      </c>
      <c r="H106">
        <v>3.8600304599999996E-8</v>
      </c>
      <c r="I106">
        <v>3.5855609999999988E-8</v>
      </c>
      <c r="J106">
        <v>3.8965869170999998E-8</v>
      </c>
      <c r="K106">
        <v>4.8526367380000012E-8</v>
      </c>
      <c r="M106">
        <v>48</v>
      </c>
      <c r="N106" s="35">
        <v>0.24000000000000013</v>
      </c>
      <c r="O106" s="43">
        <v>6.0591120000000002E-8</v>
      </c>
      <c r="P106">
        <v>8.0972740999999993E-8</v>
      </c>
      <c r="Q106">
        <v>6.6663895499999999E-8</v>
      </c>
      <c r="R106">
        <v>4.8429981400000002E-8</v>
      </c>
      <c r="S106">
        <v>2.7128890960000003E-8</v>
      </c>
      <c r="T106">
        <v>4.5483870499999979E-8</v>
      </c>
      <c r="U106">
        <v>3.4364102499999984E-8</v>
      </c>
      <c r="V106">
        <v>7.1874433709999991E-8</v>
      </c>
      <c r="W106">
        <v>3.0259793256000003E-8</v>
      </c>
    </row>
    <row r="107" spans="1:23" x14ac:dyDescent="0.25">
      <c r="A107">
        <v>49</v>
      </c>
      <c r="B107" s="35">
        <v>0.24500000000000013</v>
      </c>
      <c r="C107">
        <v>4.9627235199999981E-8</v>
      </c>
      <c r="D107">
        <v>4.0063555999999998E-8</v>
      </c>
      <c r="E107">
        <v>3.5769934899999996E-8</v>
      </c>
      <c r="F107">
        <v>4.6814543799999996E-8</v>
      </c>
      <c r="G107">
        <v>2.8633483280000003E-8</v>
      </c>
      <c r="H107">
        <v>3.9021434049999999E-8</v>
      </c>
      <c r="I107">
        <v>3.638824849999999E-8</v>
      </c>
      <c r="J107">
        <v>3.94026981455E-8</v>
      </c>
      <c r="K107">
        <v>4.9124427800000011E-8</v>
      </c>
      <c r="M107">
        <v>49</v>
      </c>
      <c r="N107" s="35">
        <v>0.24500000000000013</v>
      </c>
      <c r="O107" s="43">
        <v>6.12379245E-8</v>
      </c>
      <c r="P107">
        <v>8.1868436999999999E-8</v>
      </c>
      <c r="Q107">
        <v>6.7496709999999992E-8</v>
      </c>
      <c r="R107">
        <v>4.9055180700000001E-8</v>
      </c>
      <c r="S107">
        <v>2.7519270230000004E-8</v>
      </c>
      <c r="T107">
        <v>4.5976613999999978E-8</v>
      </c>
      <c r="U107">
        <v>3.4971999499999982E-8</v>
      </c>
      <c r="V107">
        <v>7.2493078229999996E-8</v>
      </c>
      <c r="W107">
        <v>3.0680462690500004E-8</v>
      </c>
    </row>
    <row r="108" spans="1:23" x14ac:dyDescent="0.25">
      <c r="A108">
        <v>50</v>
      </c>
      <c r="B108" s="35">
        <v>0.25000000000000011</v>
      </c>
      <c r="C108">
        <v>5.0147438999999983E-8</v>
      </c>
      <c r="D108">
        <v>4.0442521499999998E-8</v>
      </c>
      <c r="E108">
        <v>3.6278786499999997E-8</v>
      </c>
      <c r="F108">
        <v>4.7402418499999999E-8</v>
      </c>
      <c r="G108">
        <v>2.8958429000000001E-8</v>
      </c>
      <c r="H108">
        <v>3.9428526499999998E-8</v>
      </c>
      <c r="I108">
        <v>3.682738149999999E-8</v>
      </c>
      <c r="J108">
        <v>3.980663846E-8</v>
      </c>
      <c r="K108">
        <v>4.9615956890000009E-8</v>
      </c>
      <c r="M108">
        <v>50</v>
      </c>
      <c r="N108" s="35">
        <v>0.25000000000000011</v>
      </c>
      <c r="O108" s="43">
        <v>6.1952966999999998E-8</v>
      </c>
      <c r="P108">
        <v>8.2654398999999998E-8</v>
      </c>
      <c r="Q108">
        <v>6.8362014499999987E-8</v>
      </c>
      <c r="R108">
        <v>4.95911375E-8</v>
      </c>
      <c r="S108">
        <v>2.7862269000000005E-8</v>
      </c>
      <c r="T108">
        <v>4.6683151999999978E-8</v>
      </c>
      <c r="U108">
        <v>3.5573503999999979E-8</v>
      </c>
      <c r="V108">
        <v>7.3337355819999991E-8</v>
      </c>
      <c r="W108">
        <v>3.1083988965000005E-8</v>
      </c>
    </row>
    <row r="109" spans="1:23" x14ac:dyDescent="0.25">
      <c r="A109">
        <v>51</v>
      </c>
      <c r="B109" s="35">
        <v>0.25500000000000012</v>
      </c>
      <c r="C109">
        <v>5.0568541799999984E-8</v>
      </c>
      <c r="D109">
        <v>4.0823685499999999E-8</v>
      </c>
      <c r="E109">
        <v>3.6780189599999997E-8</v>
      </c>
      <c r="F109">
        <v>4.7995263199999999E-8</v>
      </c>
      <c r="G109">
        <v>2.9295579220000001E-8</v>
      </c>
      <c r="H109">
        <v>3.9880076950000001E-8</v>
      </c>
      <c r="I109">
        <v>3.7374496999999991E-8</v>
      </c>
      <c r="J109">
        <v>4.0387718254500003E-8</v>
      </c>
      <c r="K109">
        <v>5.0053854930000009E-8</v>
      </c>
      <c r="M109">
        <v>51</v>
      </c>
      <c r="N109" s="35">
        <v>0.25500000000000012</v>
      </c>
      <c r="O109" s="43">
        <v>6.2653790999999996E-8</v>
      </c>
      <c r="P109">
        <v>8.3447871999999993E-8</v>
      </c>
      <c r="Q109">
        <v>6.9196397999999981E-8</v>
      </c>
      <c r="R109">
        <v>5.0139139299999996E-8</v>
      </c>
      <c r="S109">
        <v>2.8222889770000004E-8</v>
      </c>
      <c r="T109">
        <v>4.715374649999998E-8</v>
      </c>
      <c r="U109">
        <v>3.5997260999999982E-8</v>
      </c>
      <c r="V109">
        <v>7.4171530879999985E-8</v>
      </c>
      <c r="W109">
        <v>3.1568533059500004E-8</v>
      </c>
    </row>
    <row r="110" spans="1:23" x14ac:dyDescent="0.25">
      <c r="A110">
        <v>52</v>
      </c>
      <c r="B110" s="35">
        <v>0.26000000000000012</v>
      </c>
      <c r="C110">
        <v>5.1088092599999987E-8</v>
      </c>
      <c r="D110">
        <v>4.1299581999999998E-8</v>
      </c>
      <c r="E110">
        <v>3.7229742199999997E-8</v>
      </c>
      <c r="F110">
        <v>4.85642694E-8</v>
      </c>
      <c r="G110">
        <v>2.9615746940000002E-8</v>
      </c>
      <c r="H110">
        <v>4.0286825899999998E-8</v>
      </c>
      <c r="I110">
        <v>3.7765012499999993E-8</v>
      </c>
      <c r="J110">
        <v>4.0806042699000005E-8</v>
      </c>
      <c r="K110">
        <v>5.0554044310000008E-8</v>
      </c>
      <c r="M110">
        <v>52</v>
      </c>
      <c r="N110" s="35">
        <v>0.26000000000000012</v>
      </c>
      <c r="O110" s="43">
        <v>6.3310033499999992E-8</v>
      </c>
      <c r="P110">
        <v>8.4388443999999997E-8</v>
      </c>
      <c r="Q110">
        <v>7.0177122999999977E-8</v>
      </c>
      <c r="R110">
        <v>5.0700964599999997E-8</v>
      </c>
      <c r="S110">
        <v>2.8610620040000005E-8</v>
      </c>
      <c r="T110">
        <v>4.7807907999999978E-8</v>
      </c>
      <c r="U110">
        <v>3.638044899999998E-8</v>
      </c>
      <c r="V110">
        <v>7.5021678219999991E-8</v>
      </c>
      <c r="W110">
        <v>3.2036732574000008E-8</v>
      </c>
    </row>
    <row r="111" spans="1:23" x14ac:dyDescent="0.25">
      <c r="A111">
        <v>53</v>
      </c>
      <c r="B111" s="35">
        <v>0.26500000000000012</v>
      </c>
      <c r="C111">
        <v>5.146869039999999E-8</v>
      </c>
      <c r="D111">
        <v>4.1631490000000001E-8</v>
      </c>
      <c r="E111">
        <v>3.7746606299999999E-8</v>
      </c>
      <c r="F111">
        <v>4.9135933100000001E-8</v>
      </c>
      <c r="G111">
        <v>2.9947446160000004E-8</v>
      </c>
      <c r="H111">
        <v>4.0697394849999995E-8</v>
      </c>
      <c r="I111">
        <v>3.8325692499999992E-8</v>
      </c>
      <c r="J111">
        <v>4.1325752083500008E-8</v>
      </c>
      <c r="K111">
        <v>5.1049905150000009E-8</v>
      </c>
      <c r="M111">
        <v>53</v>
      </c>
      <c r="N111" s="35">
        <v>0.26500000000000012</v>
      </c>
      <c r="O111" s="43">
        <v>6.4078157499999989E-8</v>
      </c>
      <c r="P111">
        <v>8.5138933000000001E-8</v>
      </c>
      <c r="Q111">
        <v>7.1071463499999976E-8</v>
      </c>
      <c r="R111">
        <v>5.1336959899999997E-8</v>
      </c>
      <c r="S111">
        <v>2.8958628810000004E-8</v>
      </c>
      <c r="T111">
        <v>4.8297803499999976E-8</v>
      </c>
      <c r="U111">
        <v>3.6902096499999981E-8</v>
      </c>
      <c r="V111">
        <v>7.6026852719999991E-8</v>
      </c>
      <c r="W111">
        <v>3.2421852208500009E-8</v>
      </c>
    </row>
    <row r="112" spans="1:23" x14ac:dyDescent="0.25">
      <c r="A112">
        <v>54</v>
      </c>
      <c r="B112" s="35">
        <v>0.27000000000000013</v>
      </c>
      <c r="C112">
        <v>5.188419619999999E-8</v>
      </c>
      <c r="D112">
        <v>4.2078039000000004E-8</v>
      </c>
      <c r="E112">
        <v>3.81634484E-8</v>
      </c>
      <c r="F112">
        <v>4.9689373799999999E-8</v>
      </c>
      <c r="G112">
        <v>3.0306987380000004E-8</v>
      </c>
      <c r="H112">
        <v>4.1136815799999997E-8</v>
      </c>
      <c r="I112">
        <v>3.8725558999999994E-8</v>
      </c>
      <c r="J112">
        <v>4.1836596398000006E-8</v>
      </c>
      <c r="K112">
        <v>5.1542013880000012E-8</v>
      </c>
      <c r="M112">
        <v>54</v>
      </c>
      <c r="N112" s="35">
        <v>0.27000000000000013</v>
      </c>
      <c r="O112" s="43">
        <v>6.484639949999999E-8</v>
      </c>
      <c r="P112">
        <v>8.6019656999999999E-8</v>
      </c>
      <c r="Q112">
        <v>7.2107547499999973E-8</v>
      </c>
      <c r="R112">
        <v>5.1935353199999995E-8</v>
      </c>
      <c r="S112">
        <v>2.9317996080000002E-8</v>
      </c>
      <c r="T112">
        <v>4.8942939499999976E-8</v>
      </c>
      <c r="U112">
        <v>3.734678749999998E-8</v>
      </c>
      <c r="V112">
        <v>7.6949948039999987E-8</v>
      </c>
      <c r="W112">
        <v>3.2868218048000011E-8</v>
      </c>
    </row>
    <row r="113" spans="1:23" x14ac:dyDescent="0.25">
      <c r="A113">
        <v>55</v>
      </c>
      <c r="B113" s="35">
        <v>0.27500000000000013</v>
      </c>
      <c r="C113">
        <v>5.2227389999999987E-8</v>
      </c>
      <c r="D113">
        <v>4.2523703500000001E-8</v>
      </c>
      <c r="E113">
        <v>3.8688131000000001E-8</v>
      </c>
      <c r="F113">
        <v>5.0225204999999997E-8</v>
      </c>
      <c r="G113">
        <v>3.0632446100000004E-8</v>
      </c>
      <c r="H113">
        <v>4.1670755249999995E-8</v>
      </c>
      <c r="I113">
        <v>3.9253985999999991E-8</v>
      </c>
      <c r="J113">
        <v>4.2300228292500006E-8</v>
      </c>
      <c r="K113">
        <v>5.2029146200000012E-8</v>
      </c>
      <c r="M113">
        <v>55</v>
      </c>
      <c r="N113" s="35">
        <v>0.27500000000000013</v>
      </c>
      <c r="O113" s="43">
        <v>6.5691421999999985E-8</v>
      </c>
      <c r="P113">
        <v>8.7220166999999993E-8</v>
      </c>
      <c r="Q113">
        <v>7.3180469999999969E-8</v>
      </c>
      <c r="R113">
        <v>5.2600216999999994E-8</v>
      </c>
      <c r="S113">
        <v>2.9615791350000001E-8</v>
      </c>
      <c r="T113">
        <v>4.9378956999999978E-8</v>
      </c>
      <c r="U113">
        <v>3.766499799999998E-8</v>
      </c>
      <c r="V113">
        <v>7.7881764769999986E-8</v>
      </c>
      <c r="W113">
        <v>3.3210976052500013E-8</v>
      </c>
    </row>
    <row r="114" spans="1:23" x14ac:dyDescent="0.25">
      <c r="A114">
        <v>56</v>
      </c>
      <c r="B114" s="35">
        <v>0.28000000000000014</v>
      </c>
      <c r="C114">
        <v>5.2667752799999986E-8</v>
      </c>
      <c r="D114">
        <v>4.2920452500000003E-8</v>
      </c>
      <c r="E114">
        <v>3.9126586099999999E-8</v>
      </c>
      <c r="F114">
        <v>5.0789533199999997E-8</v>
      </c>
      <c r="G114">
        <v>3.1009607820000005E-8</v>
      </c>
      <c r="H114">
        <v>4.2098956199999995E-8</v>
      </c>
      <c r="I114">
        <v>3.9626426999999994E-8</v>
      </c>
      <c r="J114">
        <v>4.2848134627000003E-8</v>
      </c>
      <c r="K114">
        <v>5.2493867120000012E-8</v>
      </c>
      <c r="M114">
        <v>56</v>
      </c>
      <c r="N114" s="35">
        <v>0.28000000000000014</v>
      </c>
      <c r="O114" s="43">
        <v>6.6397859999999979E-8</v>
      </c>
      <c r="P114">
        <v>8.8226216999999992E-8</v>
      </c>
      <c r="Q114">
        <v>7.4095639999999969E-8</v>
      </c>
      <c r="R114">
        <v>5.3205261799999993E-8</v>
      </c>
      <c r="S114">
        <v>2.9947425620000003E-8</v>
      </c>
      <c r="T114">
        <v>5.0051552499999975E-8</v>
      </c>
      <c r="U114">
        <v>3.8202876999999979E-8</v>
      </c>
      <c r="V114">
        <v>7.8781178589999985E-8</v>
      </c>
      <c r="W114">
        <v>3.3784029012000014E-8</v>
      </c>
    </row>
    <row r="115" spans="1:23" x14ac:dyDescent="0.25">
      <c r="A115">
        <v>57</v>
      </c>
      <c r="B115" s="35">
        <v>0.28500000000000014</v>
      </c>
      <c r="C115">
        <v>5.3183591599999984E-8</v>
      </c>
      <c r="D115">
        <v>4.3320004500000003E-8</v>
      </c>
      <c r="E115">
        <v>3.9595460699999998E-8</v>
      </c>
      <c r="F115">
        <v>5.1361988399999997E-8</v>
      </c>
      <c r="G115">
        <v>3.1359540040000003E-8</v>
      </c>
      <c r="H115">
        <v>4.2480062149999993E-8</v>
      </c>
      <c r="I115">
        <v>4.0140980499999997E-8</v>
      </c>
      <c r="J115">
        <v>4.3266743176500001E-8</v>
      </c>
      <c r="K115">
        <v>5.2971654090000012E-8</v>
      </c>
      <c r="M115">
        <v>57</v>
      </c>
      <c r="N115" s="35">
        <v>0.28500000000000014</v>
      </c>
      <c r="O115" s="43">
        <v>6.7132435999999975E-8</v>
      </c>
      <c r="P115">
        <v>8.9092639999999994E-8</v>
      </c>
      <c r="Q115">
        <v>7.5028049999999972E-8</v>
      </c>
      <c r="R115">
        <v>5.3820794599999993E-8</v>
      </c>
      <c r="S115">
        <v>3.0328601890000005E-8</v>
      </c>
      <c r="T115">
        <v>5.0537123999999978E-8</v>
      </c>
      <c r="U115">
        <v>3.8487736999999979E-8</v>
      </c>
      <c r="V115">
        <v>7.9626812989999981E-8</v>
      </c>
      <c r="W115">
        <v>3.4176491051500016E-8</v>
      </c>
    </row>
    <row r="116" spans="1:23" x14ac:dyDescent="0.25">
      <c r="A116">
        <v>58</v>
      </c>
      <c r="B116" s="35">
        <v>0.29000000000000015</v>
      </c>
      <c r="C116">
        <v>5.3713161399999981E-8</v>
      </c>
      <c r="D116">
        <v>4.3790920000000006E-8</v>
      </c>
      <c r="E116">
        <v>4.00876228E-8</v>
      </c>
      <c r="F116">
        <v>5.1976500599999999E-8</v>
      </c>
      <c r="G116">
        <v>3.1703344760000001E-8</v>
      </c>
      <c r="H116">
        <v>4.2940448099999992E-8</v>
      </c>
      <c r="I116">
        <v>4.0497065999999996E-8</v>
      </c>
      <c r="J116">
        <v>4.3792435946000001E-8</v>
      </c>
      <c r="K116">
        <v>5.3413288200000012E-8</v>
      </c>
      <c r="M116">
        <v>58</v>
      </c>
      <c r="N116" s="35">
        <v>0.29000000000000015</v>
      </c>
      <c r="O116" s="43">
        <v>6.7805524499999974E-8</v>
      </c>
      <c r="P116">
        <v>9.0024497999999993E-8</v>
      </c>
      <c r="Q116">
        <v>7.5863287999999968E-8</v>
      </c>
      <c r="R116">
        <v>5.4491993899999992E-8</v>
      </c>
      <c r="S116">
        <v>3.0699501160000004E-8</v>
      </c>
      <c r="T116">
        <v>5.1224964999999976E-8</v>
      </c>
      <c r="U116">
        <v>3.895595199999998E-8</v>
      </c>
      <c r="V116">
        <v>8.0224901179999984E-8</v>
      </c>
      <c r="W116">
        <v>3.4620071836000013E-8</v>
      </c>
    </row>
    <row r="117" spans="1:23" x14ac:dyDescent="0.25">
      <c r="A117">
        <v>59</v>
      </c>
      <c r="B117" s="35">
        <v>0.29500000000000015</v>
      </c>
      <c r="C117">
        <v>5.4157344199999981E-8</v>
      </c>
      <c r="D117">
        <v>4.4169914500000005E-8</v>
      </c>
      <c r="E117">
        <v>4.05354204E-8</v>
      </c>
      <c r="F117">
        <v>5.2532595299999996E-8</v>
      </c>
      <c r="G117">
        <v>3.2063294980000002E-8</v>
      </c>
      <c r="H117">
        <v>4.3364593049999995E-8</v>
      </c>
      <c r="I117">
        <v>4.1037469499999995E-8</v>
      </c>
      <c r="J117">
        <v>4.4216170895499999E-8</v>
      </c>
      <c r="K117">
        <v>5.3923471140000015E-8</v>
      </c>
      <c r="M117">
        <v>59</v>
      </c>
      <c r="N117" s="35">
        <v>0.29500000000000015</v>
      </c>
      <c r="O117" s="43">
        <v>6.8677450999999969E-8</v>
      </c>
      <c r="P117">
        <v>9.0964483999999989E-8</v>
      </c>
      <c r="Q117">
        <v>7.6852789999999973E-8</v>
      </c>
      <c r="R117">
        <v>5.5091297199999996E-8</v>
      </c>
      <c r="S117">
        <v>3.1004796430000001E-8</v>
      </c>
      <c r="T117">
        <v>5.1758844999999974E-8</v>
      </c>
      <c r="U117">
        <v>3.9363031499999982E-8</v>
      </c>
      <c r="V117">
        <v>8.1349295979999988E-8</v>
      </c>
      <c r="W117">
        <v>3.4978724685500015E-8</v>
      </c>
    </row>
    <row r="118" spans="1:23" x14ac:dyDescent="0.25">
      <c r="A118">
        <v>60</v>
      </c>
      <c r="B118" s="35">
        <v>0.30000000000000016</v>
      </c>
      <c r="C118">
        <v>5.4449416999999977E-8</v>
      </c>
      <c r="D118">
        <v>4.4582250500000004E-8</v>
      </c>
      <c r="E118">
        <v>4.0931391E-8</v>
      </c>
      <c r="F118">
        <v>5.3077157499999995E-8</v>
      </c>
      <c r="G118">
        <v>3.2412959200000001E-8</v>
      </c>
      <c r="H118">
        <v>4.3781821999999997E-8</v>
      </c>
      <c r="I118">
        <v>4.1378278499999993E-8</v>
      </c>
      <c r="J118">
        <v>4.4702388124999997E-8</v>
      </c>
      <c r="K118">
        <v>5.4352003400000014E-8</v>
      </c>
      <c r="M118">
        <v>60</v>
      </c>
      <c r="N118" s="35">
        <v>0.30000000000000016</v>
      </c>
      <c r="O118" s="43">
        <v>6.9389494499999968E-8</v>
      </c>
      <c r="P118">
        <v>9.2021003999999989E-8</v>
      </c>
      <c r="Q118">
        <v>7.7796182499999978E-8</v>
      </c>
      <c r="R118">
        <v>5.5665784499999996E-8</v>
      </c>
      <c r="S118">
        <v>3.13478102E-8</v>
      </c>
      <c r="T118">
        <v>5.2540752499999976E-8</v>
      </c>
      <c r="U118">
        <v>3.9784770999999979E-8</v>
      </c>
      <c r="V118">
        <v>8.2217271389999993E-8</v>
      </c>
      <c r="W118">
        <v>3.5362911330000018E-8</v>
      </c>
    </row>
    <row r="119" spans="1:23" x14ac:dyDescent="0.25">
      <c r="A119">
        <v>61</v>
      </c>
      <c r="B119" s="35">
        <v>0.30500000000000016</v>
      </c>
      <c r="C119">
        <v>5.4955302799999976E-8</v>
      </c>
      <c r="D119">
        <v>4.5008601500000007E-8</v>
      </c>
      <c r="E119">
        <v>4.1366622599999998E-8</v>
      </c>
      <c r="F119">
        <v>5.3661924699999995E-8</v>
      </c>
      <c r="G119">
        <v>3.2745804420000001E-8</v>
      </c>
      <c r="H119">
        <v>4.4244693449999999E-8</v>
      </c>
      <c r="I119">
        <v>4.1980720999999991E-8</v>
      </c>
      <c r="J119">
        <v>4.5234870514499994E-8</v>
      </c>
      <c r="K119">
        <v>5.4847233690000013E-8</v>
      </c>
      <c r="M119">
        <v>61</v>
      </c>
      <c r="N119" s="35">
        <v>0.30500000000000016</v>
      </c>
      <c r="O119" s="43">
        <v>6.9916924999999969E-8</v>
      </c>
      <c r="P119">
        <v>9.2882432999999993E-8</v>
      </c>
      <c r="Q119">
        <v>7.8613523499999984E-8</v>
      </c>
      <c r="R119">
        <v>5.6208192299999996E-8</v>
      </c>
      <c r="S119">
        <v>3.1696743469999997E-8</v>
      </c>
      <c r="T119">
        <v>5.3030356499999975E-8</v>
      </c>
      <c r="U119">
        <v>4.0169316499999977E-8</v>
      </c>
      <c r="V119">
        <v>8.3072503439999989E-8</v>
      </c>
      <c r="W119">
        <v>3.5759425129500018E-8</v>
      </c>
    </row>
    <row r="120" spans="1:23" x14ac:dyDescent="0.25">
      <c r="A120">
        <v>62</v>
      </c>
      <c r="B120" s="35">
        <v>0.31000000000000016</v>
      </c>
      <c r="C120">
        <v>5.5407603599999975E-8</v>
      </c>
      <c r="D120">
        <v>4.5401581000000007E-8</v>
      </c>
      <c r="E120">
        <v>4.1789389699999998E-8</v>
      </c>
      <c r="F120">
        <v>5.4238115899999995E-8</v>
      </c>
      <c r="G120">
        <v>3.3122435640000003E-8</v>
      </c>
      <c r="H120">
        <v>4.4667898400000001E-8</v>
      </c>
      <c r="I120">
        <v>4.2447129999999991E-8</v>
      </c>
      <c r="J120">
        <v>4.5712821808999996E-8</v>
      </c>
      <c r="K120">
        <v>5.5334361020000013E-8</v>
      </c>
      <c r="M120">
        <v>62</v>
      </c>
      <c r="N120" s="35">
        <v>0.31000000000000016</v>
      </c>
      <c r="O120" s="43">
        <v>7.0703549999999965E-8</v>
      </c>
      <c r="P120">
        <v>9.3819293999999996E-8</v>
      </c>
      <c r="Q120">
        <v>7.948658899999998E-8</v>
      </c>
      <c r="R120">
        <v>5.6777599099999997E-8</v>
      </c>
      <c r="S120">
        <v>3.2032121739999999E-8</v>
      </c>
      <c r="T120">
        <v>5.3845340999999976E-8</v>
      </c>
      <c r="U120">
        <v>4.0656286499999977E-8</v>
      </c>
      <c r="V120">
        <v>8.3874108829999983E-8</v>
      </c>
      <c r="W120">
        <v>3.616527180900002E-8</v>
      </c>
    </row>
    <row r="121" spans="1:23" x14ac:dyDescent="0.25">
      <c r="A121">
        <v>63</v>
      </c>
      <c r="B121" s="35">
        <v>0.31500000000000017</v>
      </c>
      <c r="C121">
        <v>5.5762023399999978E-8</v>
      </c>
      <c r="D121">
        <v>4.5798953500000009E-8</v>
      </c>
      <c r="E121">
        <v>4.2323839800000001E-8</v>
      </c>
      <c r="F121">
        <v>5.4785326599999992E-8</v>
      </c>
      <c r="G121">
        <v>3.3469093360000001E-8</v>
      </c>
      <c r="H121">
        <v>4.5047646849999998E-8</v>
      </c>
      <c r="I121">
        <v>4.2959815499999988E-8</v>
      </c>
      <c r="J121">
        <v>4.6229748253499997E-8</v>
      </c>
      <c r="K121">
        <v>5.584705945000001E-8</v>
      </c>
      <c r="M121">
        <v>63</v>
      </c>
      <c r="N121" s="35">
        <v>0.31500000000000017</v>
      </c>
      <c r="O121" s="43">
        <v>7.1415687499999961E-8</v>
      </c>
      <c r="P121">
        <v>9.4538524999999995E-8</v>
      </c>
      <c r="Q121">
        <v>8.0239437999999982E-8</v>
      </c>
      <c r="R121">
        <v>5.7332760399999998E-8</v>
      </c>
      <c r="S121">
        <v>3.2372643509999997E-8</v>
      </c>
      <c r="T121">
        <v>5.4302533499999975E-8</v>
      </c>
      <c r="U121">
        <v>4.1128249499999975E-8</v>
      </c>
      <c r="V121">
        <v>8.4677902199999978E-8</v>
      </c>
      <c r="W121">
        <v>3.6492593708500021E-8</v>
      </c>
    </row>
    <row r="122" spans="1:23" x14ac:dyDescent="0.25">
      <c r="A122">
        <v>64</v>
      </c>
      <c r="B122" s="35">
        <v>0.32000000000000017</v>
      </c>
      <c r="C122">
        <v>5.6173789199999976E-8</v>
      </c>
      <c r="D122">
        <v>4.6208756000000009E-8</v>
      </c>
      <c r="E122">
        <v>4.2744198900000001E-8</v>
      </c>
      <c r="F122">
        <v>5.5372724799999994E-8</v>
      </c>
      <c r="G122">
        <v>3.3816269079999998E-8</v>
      </c>
      <c r="H122">
        <v>4.5475458300000001E-8</v>
      </c>
      <c r="I122">
        <v>4.3441959499999985E-8</v>
      </c>
      <c r="J122">
        <v>4.6589451047999997E-8</v>
      </c>
      <c r="K122">
        <v>5.6306730410000007E-8</v>
      </c>
      <c r="M122">
        <v>64</v>
      </c>
      <c r="N122" s="35">
        <v>0.32000000000000017</v>
      </c>
      <c r="O122" s="43">
        <v>7.2208340499999958E-8</v>
      </c>
      <c r="P122">
        <v>9.5404910999999994E-8</v>
      </c>
      <c r="Q122">
        <v>8.1146473999999977E-8</v>
      </c>
      <c r="R122">
        <v>5.7981643699999997E-8</v>
      </c>
      <c r="S122">
        <v>3.2680750279999995E-8</v>
      </c>
      <c r="T122">
        <v>5.4967295499999979E-8</v>
      </c>
      <c r="U122">
        <v>4.1469523499999972E-8</v>
      </c>
      <c r="V122">
        <v>8.5244523449999975E-8</v>
      </c>
      <c r="W122">
        <v>3.6862619348000024E-8</v>
      </c>
    </row>
    <row r="123" spans="1:23" x14ac:dyDescent="0.25">
      <c r="A123">
        <v>65</v>
      </c>
      <c r="B123" s="35">
        <v>0.32500000000000018</v>
      </c>
      <c r="C123">
        <v>5.6598582999999979E-8</v>
      </c>
      <c r="D123">
        <v>4.6604867000000007E-8</v>
      </c>
      <c r="E123">
        <v>4.3210493000000003E-8</v>
      </c>
      <c r="F123">
        <v>5.5943462499999997E-8</v>
      </c>
      <c r="G123">
        <v>3.4178968800000001E-8</v>
      </c>
      <c r="H123">
        <v>4.5967389750000002E-8</v>
      </c>
      <c r="I123">
        <v>4.3872696499999983E-8</v>
      </c>
      <c r="J123">
        <v>4.7031406212499996E-8</v>
      </c>
      <c r="K123">
        <v>5.6747094480000007E-8</v>
      </c>
      <c r="M123">
        <v>65</v>
      </c>
      <c r="N123" s="35">
        <v>0.32500000000000018</v>
      </c>
      <c r="O123" s="43">
        <v>7.2700148999999954E-8</v>
      </c>
      <c r="P123">
        <v>9.6398389999999999E-8</v>
      </c>
      <c r="Q123">
        <v>8.1983328999999976E-8</v>
      </c>
      <c r="R123">
        <v>5.8521855499999998E-8</v>
      </c>
      <c r="S123">
        <v>3.2972183049999992E-8</v>
      </c>
      <c r="T123">
        <v>5.5400197999999977E-8</v>
      </c>
      <c r="U123">
        <v>4.203414549999997E-8</v>
      </c>
      <c r="V123">
        <v>8.6058530309999969E-8</v>
      </c>
      <c r="W123">
        <v>3.7238255777500023E-8</v>
      </c>
    </row>
    <row r="124" spans="1:23" x14ac:dyDescent="0.25">
      <c r="A124">
        <v>66</v>
      </c>
      <c r="B124" s="35">
        <v>0.33000000000000018</v>
      </c>
      <c r="C124">
        <v>5.7165532799999981E-8</v>
      </c>
      <c r="D124">
        <v>4.7059856500000008E-8</v>
      </c>
      <c r="E124">
        <v>4.36042666E-8</v>
      </c>
      <c r="F124">
        <v>5.6525574199999999E-8</v>
      </c>
      <c r="G124">
        <v>3.4507709520000002E-8</v>
      </c>
      <c r="H124">
        <v>4.6399623200000004E-8</v>
      </c>
      <c r="I124">
        <v>4.4354230499999984E-8</v>
      </c>
      <c r="J124">
        <v>4.7545166246999995E-8</v>
      </c>
      <c r="K124">
        <v>5.7129505570000009E-8</v>
      </c>
      <c r="M124">
        <v>66</v>
      </c>
      <c r="N124" s="35">
        <v>0.33000000000000018</v>
      </c>
      <c r="O124" s="43">
        <v>7.3608530499999959E-8</v>
      </c>
      <c r="P124">
        <v>9.7080284000000004E-8</v>
      </c>
      <c r="Q124">
        <v>8.283102949999997E-8</v>
      </c>
      <c r="R124">
        <v>5.9080149799999995E-8</v>
      </c>
      <c r="S124">
        <v>3.341134731999999E-8</v>
      </c>
      <c r="T124">
        <v>5.6064662999999975E-8</v>
      </c>
      <c r="U124">
        <v>4.245472199999997E-8</v>
      </c>
      <c r="V124">
        <v>8.681090968999997E-8</v>
      </c>
      <c r="W124">
        <v>3.7607028807000022E-8</v>
      </c>
    </row>
    <row r="125" spans="1:23" x14ac:dyDescent="0.25">
      <c r="A125">
        <v>67</v>
      </c>
      <c r="B125" s="35">
        <v>0.33500000000000019</v>
      </c>
      <c r="C125">
        <v>5.7632152599999982E-8</v>
      </c>
      <c r="D125">
        <v>4.7475567000000005E-8</v>
      </c>
      <c r="E125">
        <v>4.4081357699999999E-8</v>
      </c>
      <c r="F125">
        <v>5.70732509E-8</v>
      </c>
      <c r="G125">
        <v>3.4860341240000005E-8</v>
      </c>
      <c r="H125">
        <v>4.6863677650000003E-8</v>
      </c>
      <c r="I125">
        <v>4.4882127499999984E-8</v>
      </c>
      <c r="J125">
        <v>4.7978570461499996E-8</v>
      </c>
      <c r="K125">
        <v>5.7615376520000009E-8</v>
      </c>
      <c r="M125">
        <v>67</v>
      </c>
      <c r="N125" s="35">
        <v>0.33500000000000019</v>
      </c>
      <c r="O125" s="43">
        <v>7.4385806999999963E-8</v>
      </c>
      <c r="P125">
        <v>9.8071986000000008E-8</v>
      </c>
      <c r="Q125">
        <v>8.3687294999999972E-8</v>
      </c>
      <c r="R125">
        <v>5.9660779099999995E-8</v>
      </c>
      <c r="S125">
        <v>3.3764176589999992E-8</v>
      </c>
      <c r="T125">
        <v>5.6598537999999975E-8</v>
      </c>
      <c r="U125">
        <v>4.291395799999997E-8</v>
      </c>
      <c r="V125">
        <v>8.7597508199999967E-8</v>
      </c>
      <c r="W125">
        <v>3.7978305741500019E-8</v>
      </c>
    </row>
    <row r="126" spans="1:23" x14ac:dyDescent="0.25">
      <c r="A126">
        <v>68</v>
      </c>
      <c r="B126" s="35">
        <v>0.34000000000000019</v>
      </c>
      <c r="C126">
        <v>5.8075068399999984E-8</v>
      </c>
      <c r="D126">
        <v>4.7822760500000002E-8</v>
      </c>
      <c r="E126">
        <v>4.45029758E-8</v>
      </c>
      <c r="F126">
        <v>5.7627459599999998E-8</v>
      </c>
      <c r="G126">
        <v>3.5200768460000007E-8</v>
      </c>
      <c r="H126">
        <v>4.7274572100000002E-8</v>
      </c>
      <c r="I126">
        <v>4.5328898999999986E-8</v>
      </c>
      <c r="J126">
        <v>4.8391716115999994E-8</v>
      </c>
      <c r="K126">
        <v>5.8047657280000007E-8</v>
      </c>
      <c r="M126">
        <v>68</v>
      </c>
      <c r="N126" s="35">
        <v>0.34000000000000019</v>
      </c>
      <c r="O126" s="43">
        <v>7.5163610499999961E-8</v>
      </c>
      <c r="P126">
        <v>9.8906646000000013E-8</v>
      </c>
      <c r="Q126">
        <v>8.4444818999999978E-8</v>
      </c>
      <c r="R126">
        <v>6.0289813899999998E-8</v>
      </c>
      <c r="S126">
        <v>3.4110924859999992E-8</v>
      </c>
      <c r="T126">
        <v>5.7200673999999973E-8</v>
      </c>
      <c r="U126">
        <v>4.3552229499999971E-8</v>
      </c>
      <c r="V126">
        <v>8.8560532079999963E-8</v>
      </c>
      <c r="W126">
        <v>3.8408785606000019E-8</v>
      </c>
    </row>
    <row r="127" spans="1:23" x14ac:dyDescent="0.25">
      <c r="A127">
        <v>69</v>
      </c>
      <c r="B127" s="35">
        <v>0.3450000000000002</v>
      </c>
      <c r="C127">
        <v>5.8421994199999987E-8</v>
      </c>
      <c r="D127">
        <v>4.8256588500000003E-8</v>
      </c>
      <c r="E127">
        <v>4.49719654E-8</v>
      </c>
      <c r="F127">
        <v>5.8168281799999996E-8</v>
      </c>
      <c r="G127">
        <v>3.5564359180000006E-8</v>
      </c>
      <c r="H127">
        <v>4.7657703050000001E-8</v>
      </c>
      <c r="I127">
        <v>4.5825384499999987E-8</v>
      </c>
      <c r="J127">
        <v>4.8765406655499995E-8</v>
      </c>
      <c r="K127">
        <v>5.8530423710000005E-8</v>
      </c>
      <c r="M127">
        <v>69</v>
      </c>
      <c r="N127" s="35">
        <v>0.3450000000000002</v>
      </c>
      <c r="O127" s="43">
        <v>7.5741425499999958E-8</v>
      </c>
      <c r="P127">
        <v>9.9691413000000018E-8</v>
      </c>
      <c r="Q127">
        <v>8.5314541999999973E-8</v>
      </c>
      <c r="R127">
        <v>6.0935555700000003E-8</v>
      </c>
      <c r="S127">
        <v>3.444986862999999E-8</v>
      </c>
      <c r="T127">
        <v>5.7700898999999973E-8</v>
      </c>
      <c r="U127">
        <v>4.3918488499999969E-8</v>
      </c>
      <c r="V127">
        <v>8.9416989599999969E-8</v>
      </c>
      <c r="W127">
        <v>3.874687698550002E-8</v>
      </c>
    </row>
    <row r="128" spans="1:23" x14ac:dyDescent="0.25">
      <c r="A128">
        <v>70</v>
      </c>
      <c r="B128" s="35">
        <v>0.3500000000000002</v>
      </c>
      <c r="C128">
        <v>5.8717764999999985E-8</v>
      </c>
      <c r="D128">
        <v>4.8617182500000005E-8</v>
      </c>
      <c r="E128">
        <v>4.5500488500000002E-8</v>
      </c>
      <c r="F128">
        <v>5.8727018499999995E-8</v>
      </c>
      <c r="G128">
        <v>3.5929507900000005E-8</v>
      </c>
      <c r="H128">
        <v>4.8170923E-8</v>
      </c>
      <c r="I128">
        <v>4.6299423999999986E-8</v>
      </c>
      <c r="J128">
        <v>4.9216553234999997E-8</v>
      </c>
      <c r="K128">
        <v>5.8967041890000001E-8</v>
      </c>
      <c r="M128">
        <v>70</v>
      </c>
      <c r="N128" s="35">
        <v>0.3500000000000002</v>
      </c>
      <c r="O128" s="43">
        <v>7.6482251999999957E-8</v>
      </c>
      <c r="P128">
        <v>1.0067071200000002E-7</v>
      </c>
      <c r="Q128">
        <v>8.6111959999999971E-8</v>
      </c>
      <c r="R128">
        <v>6.1503511500000007E-8</v>
      </c>
      <c r="S128">
        <v>3.4803628399999993E-8</v>
      </c>
      <c r="T128">
        <v>5.8534611499999975E-8</v>
      </c>
      <c r="U128">
        <v>4.432228599999997E-8</v>
      </c>
      <c r="V128">
        <v>9.0401855569999964E-8</v>
      </c>
      <c r="W128">
        <v>3.9200414810000018E-8</v>
      </c>
    </row>
    <row r="129" spans="1:23" x14ac:dyDescent="0.25">
      <c r="A129">
        <v>71</v>
      </c>
      <c r="B129" s="35">
        <v>0.3550000000000002</v>
      </c>
      <c r="C129">
        <v>5.9048488799999984E-8</v>
      </c>
      <c r="D129">
        <v>4.9099224500000002E-8</v>
      </c>
      <c r="E129">
        <v>4.5899455599999999E-8</v>
      </c>
      <c r="F129">
        <v>5.9280149199999993E-8</v>
      </c>
      <c r="G129">
        <v>3.6273874620000004E-8</v>
      </c>
      <c r="H129">
        <v>4.8609595950000003E-8</v>
      </c>
      <c r="I129">
        <v>4.6707395499999988E-8</v>
      </c>
      <c r="J129">
        <v>4.9743131764499999E-8</v>
      </c>
      <c r="K129">
        <v>5.9416771080000004E-8</v>
      </c>
      <c r="M129">
        <v>71</v>
      </c>
      <c r="N129" s="35">
        <v>0.3550000000000002</v>
      </c>
      <c r="O129" s="43">
        <v>7.7147859999999952E-8</v>
      </c>
      <c r="P129">
        <v>1.0170981200000002E-7</v>
      </c>
      <c r="Q129">
        <v>8.7002326999999969E-8</v>
      </c>
      <c r="R129">
        <v>6.2058480300000005E-8</v>
      </c>
      <c r="S129">
        <v>3.5121703669999994E-8</v>
      </c>
      <c r="T129">
        <v>5.9018297999999975E-8</v>
      </c>
      <c r="U129">
        <v>4.4781928999999971E-8</v>
      </c>
      <c r="V129">
        <v>9.1123969109999969E-8</v>
      </c>
      <c r="W129">
        <v>3.9636343634500018E-8</v>
      </c>
    </row>
    <row r="130" spans="1:23" x14ac:dyDescent="0.25">
      <c r="A130">
        <v>72</v>
      </c>
      <c r="B130" s="35">
        <v>0.36000000000000021</v>
      </c>
      <c r="C130">
        <v>5.9446525599999984E-8</v>
      </c>
      <c r="D130">
        <v>4.9526159499999999E-8</v>
      </c>
      <c r="E130">
        <v>4.6340273199999998E-8</v>
      </c>
      <c r="F130">
        <v>5.9837182899999989E-8</v>
      </c>
      <c r="G130">
        <v>3.6623894840000003E-8</v>
      </c>
      <c r="H130">
        <v>4.9012502400000004E-8</v>
      </c>
      <c r="I130">
        <v>4.722193599999999E-8</v>
      </c>
      <c r="J130">
        <v>5.0123845098999999E-8</v>
      </c>
      <c r="K130">
        <v>5.9851544900000008E-8</v>
      </c>
      <c r="M130">
        <v>72</v>
      </c>
      <c r="N130" s="35">
        <v>0.36000000000000021</v>
      </c>
      <c r="O130" s="43">
        <v>7.7770455499999946E-8</v>
      </c>
      <c r="P130">
        <v>1.0261485600000002E-7</v>
      </c>
      <c r="Q130">
        <v>8.7692214499999973E-8</v>
      </c>
      <c r="R130">
        <v>6.2649290100000009E-8</v>
      </c>
      <c r="S130">
        <v>3.5579252439999991E-8</v>
      </c>
      <c r="T130">
        <v>5.9676537499999976E-8</v>
      </c>
      <c r="U130">
        <v>4.5200424999999968E-8</v>
      </c>
      <c r="V130">
        <v>9.1929577129999974E-8</v>
      </c>
      <c r="W130">
        <v>3.9981585834000019E-8</v>
      </c>
    </row>
    <row r="131" spans="1:23" x14ac:dyDescent="0.25">
      <c r="A131">
        <v>73</v>
      </c>
      <c r="B131" s="35">
        <v>0.36500000000000021</v>
      </c>
      <c r="C131">
        <v>5.9870764399999978E-8</v>
      </c>
      <c r="D131">
        <v>4.9918224499999998E-8</v>
      </c>
      <c r="E131">
        <v>4.67824673E-8</v>
      </c>
      <c r="F131">
        <v>6.0360707099999985E-8</v>
      </c>
      <c r="G131">
        <v>3.6958239060000002E-8</v>
      </c>
      <c r="H131">
        <v>4.9429424350000004E-8</v>
      </c>
      <c r="I131">
        <v>4.7575362999999988E-8</v>
      </c>
      <c r="J131">
        <v>5.0546899538499999E-8</v>
      </c>
      <c r="K131">
        <v>6.0320627660000011E-8</v>
      </c>
      <c r="M131">
        <v>73</v>
      </c>
      <c r="N131" s="35">
        <v>0.36500000000000021</v>
      </c>
      <c r="O131" s="43">
        <v>7.8487070499999945E-8</v>
      </c>
      <c r="P131">
        <v>1.0331788800000002E-7</v>
      </c>
      <c r="Q131">
        <v>8.8482526999999977E-8</v>
      </c>
      <c r="R131">
        <v>6.3271153900000006E-8</v>
      </c>
      <c r="S131">
        <v>3.5907461709999993E-8</v>
      </c>
      <c r="T131">
        <v>6.0113802499999977E-8</v>
      </c>
      <c r="U131">
        <v>4.5646466499999969E-8</v>
      </c>
      <c r="V131">
        <v>9.2515186299999977E-8</v>
      </c>
      <c r="W131">
        <v>4.0343672408500017E-8</v>
      </c>
    </row>
    <row r="132" spans="1:23" x14ac:dyDescent="0.25">
      <c r="A132">
        <v>74</v>
      </c>
      <c r="B132" s="35">
        <v>0.37000000000000022</v>
      </c>
      <c r="C132">
        <v>6.0247000199999974E-8</v>
      </c>
      <c r="D132">
        <v>5.0437121500000001E-8</v>
      </c>
      <c r="E132">
        <v>4.7207192899999997E-8</v>
      </c>
      <c r="F132">
        <v>6.0877553299999989E-8</v>
      </c>
      <c r="G132">
        <v>3.7294091779999999E-8</v>
      </c>
      <c r="H132">
        <v>4.9917411800000005E-8</v>
      </c>
      <c r="I132">
        <v>4.8123888999999989E-8</v>
      </c>
      <c r="J132">
        <v>5.1039959172999997E-8</v>
      </c>
      <c r="K132">
        <v>6.082026509000001E-8</v>
      </c>
      <c r="M132">
        <v>74</v>
      </c>
      <c r="N132" s="35">
        <v>0.37000000000000022</v>
      </c>
      <c r="O132" s="43">
        <v>7.9289963499999951E-8</v>
      </c>
      <c r="P132">
        <v>1.0424476600000002E-7</v>
      </c>
      <c r="Q132">
        <v>8.9300128499999975E-8</v>
      </c>
      <c r="R132">
        <v>6.3849182200000007E-8</v>
      </c>
      <c r="S132">
        <v>3.6228502979999994E-8</v>
      </c>
      <c r="T132">
        <v>6.0775158499999979E-8</v>
      </c>
      <c r="U132">
        <v>4.6052922499999966E-8</v>
      </c>
      <c r="V132">
        <v>9.3493205849999976E-8</v>
      </c>
      <c r="W132">
        <v>4.0732548193000017E-8</v>
      </c>
    </row>
    <row r="133" spans="1:23" x14ac:dyDescent="0.25">
      <c r="A133">
        <v>75</v>
      </c>
      <c r="B133" s="35">
        <v>0.37500000000000022</v>
      </c>
      <c r="C133">
        <v>6.0466779999999978E-8</v>
      </c>
      <c r="D133">
        <v>5.0836960999999998E-8</v>
      </c>
      <c r="E133">
        <v>4.7661748499999995E-8</v>
      </c>
      <c r="F133">
        <v>6.1441738499999993E-8</v>
      </c>
      <c r="G133">
        <v>3.7631346500000001E-8</v>
      </c>
      <c r="H133">
        <v>5.0349523750000004E-8</v>
      </c>
      <c r="I133">
        <v>4.8492588999999988E-8</v>
      </c>
      <c r="J133">
        <v>5.1450760647499995E-8</v>
      </c>
      <c r="K133">
        <v>6.1365987490000011E-8</v>
      </c>
      <c r="M133">
        <v>75</v>
      </c>
      <c r="N133" s="35">
        <v>0.37500000000000022</v>
      </c>
      <c r="O133" s="43">
        <v>8.0161989999999951E-8</v>
      </c>
      <c r="P133">
        <v>1.0499276200000002E-7</v>
      </c>
      <c r="Q133">
        <v>9.007071099999997E-8</v>
      </c>
      <c r="R133">
        <v>6.4438846000000009E-8</v>
      </c>
      <c r="S133">
        <v>3.6528194249999991E-8</v>
      </c>
      <c r="T133">
        <v>6.1384448499999975E-8</v>
      </c>
      <c r="U133">
        <v>4.6664975999999967E-8</v>
      </c>
      <c r="V133">
        <v>9.4539449149999977E-8</v>
      </c>
      <c r="W133">
        <v>4.1088243347500016E-8</v>
      </c>
    </row>
    <row r="134" spans="1:23" x14ac:dyDescent="0.25">
      <c r="A134">
        <v>76</v>
      </c>
      <c r="B134" s="35">
        <v>0.38000000000000023</v>
      </c>
      <c r="C134">
        <v>6.081933179999998E-8</v>
      </c>
      <c r="D134">
        <v>5.1243362499999996E-8</v>
      </c>
      <c r="E134">
        <v>4.8075044099999995E-8</v>
      </c>
      <c r="F134">
        <v>6.1990975699999996E-8</v>
      </c>
      <c r="G134">
        <v>3.7973263720000001E-8</v>
      </c>
      <c r="H134">
        <v>5.0741852700000003E-8</v>
      </c>
      <c r="I134">
        <v>4.9081163999999987E-8</v>
      </c>
      <c r="J134">
        <v>5.1838842811999997E-8</v>
      </c>
      <c r="K134">
        <v>6.1807568200000005E-8</v>
      </c>
      <c r="M134">
        <v>76</v>
      </c>
      <c r="N134" s="35">
        <v>0.38000000000000023</v>
      </c>
      <c r="O134" s="43">
        <v>8.0820011999999956E-8</v>
      </c>
      <c r="P134">
        <v>1.0583860300000001E-7</v>
      </c>
      <c r="Q134">
        <v>9.0894621499999971E-8</v>
      </c>
      <c r="R134">
        <v>6.4984459800000006E-8</v>
      </c>
      <c r="S134">
        <v>3.6880554519999993E-8</v>
      </c>
      <c r="T134">
        <v>6.2171714499999979E-8</v>
      </c>
      <c r="U134">
        <v>4.6956166999999964E-8</v>
      </c>
      <c r="V134">
        <v>9.5356915579999982E-8</v>
      </c>
      <c r="W134">
        <v>4.1461217172000015E-8</v>
      </c>
    </row>
    <row r="135" spans="1:23" x14ac:dyDescent="0.25">
      <c r="A135">
        <v>77</v>
      </c>
      <c r="B135" s="35">
        <v>0.38500000000000023</v>
      </c>
      <c r="C135">
        <v>6.1262783599999975E-8</v>
      </c>
      <c r="D135">
        <v>5.1700552999999994E-8</v>
      </c>
      <c r="E135">
        <v>4.8561905699999993E-8</v>
      </c>
      <c r="F135">
        <v>6.2552359400000002E-8</v>
      </c>
      <c r="G135">
        <v>3.8321477940000001E-8</v>
      </c>
      <c r="H135">
        <v>5.1121858150000006E-8</v>
      </c>
      <c r="I135">
        <v>4.9416659999999989E-8</v>
      </c>
      <c r="J135">
        <v>5.2285147516499997E-8</v>
      </c>
      <c r="K135">
        <v>6.2277251650000001E-8</v>
      </c>
      <c r="M135">
        <v>77</v>
      </c>
      <c r="N135" s="35">
        <v>0.38500000000000023</v>
      </c>
      <c r="O135" s="43">
        <v>8.1473457999999958E-8</v>
      </c>
      <c r="P135">
        <v>1.0686324300000002E-7</v>
      </c>
      <c r="Q135">
        <v>9.1702725499999968E-8</v>
      </c>
      <c r="R135">
        <v>6.5580655100000011E-8</v>
      </c>
      <c r="S135">
        <v>3.7226358789999996E-8</v>
      </c>
      <c r="T135">
        <v>6.2689694499999978E-8</v>
      </c>
      <c r="U135">
        <v>4.7524520499999965E-8</v>
      </c>
      <c r="V135">
        <v>9.6054418519999987E-8</v>
      </c>
      <c r="W135">
        <v>4.1793687811500014E-8</v>
      </c>
    </row>
    <row r="136" spans="1:23" x14ac:dyDescent="0.25">
      <c r="A136">
        <v>78</v>
      </c>
      <c r="B136" s="35">
        <v>0.39000000000000024</v>
      </c>
      <c r="C136">
        <v>6.180792539999998E-8</v>
      </c>
      <c r="D136">
        <v>5.2056451999999992E-8</v>
      </c>
      <c r="E136">
        <v>4.8987348799999993E-8</v>
      </c>
      <c r="F136">
        <v>6.3133204599999996E-8</v>
      </c>
      <c r="G136">
        <v>3.865207916E-8</v>
      </c>
      <c r="H136">
        <v>5.1574555100000006E-8</v>
      </c>
      <c r="I136">
        <v>4.9957865499999992E-8</v>
      </c>
      <c r="J136">
        <v>5.2703723645999995E-8</v>
      </c>
      <c r="K136">
        <v>6.2696470080000004E-8</v>
      </c>
      <c r="M136">
        <v>78</v>
      </c>
      <c r="N136" s="35">
        <v>0.39000000000000024</v>
      </c>
      <c r="O136" s="43">
        <v>8.2241387999999953E-8</v>
      </c>
      <c r="P136">
        <v>1.0792975300000002E-7</v>
      </c>
      <c r="Q136">
        <v>9.2418996499999963E-8</v>
      </c>
      <c r="R136">
        <v>6.6130320900000015E-8</v>
      </c>
      <c r="S136">
        <v>3.7588062059999994E-8</v>
      </c>
      <c r="T136">
        <v>6.3464163999999978E-8</v>
      </c>
      <c r="U136">
        <v>4.7925520499999963E-8</v>
      </c>
      <c r="V136">
        <v>9.6823250739999984E-8</v>
      </c>
      <c r="W136">
        <v>4.2207184431000017E-8</v>
      </c>
    </row>
    <row r="137" spans="1:23" x14ac:dyDescent="0.25">
      <c r="A137">
        <v>79</v>
      </c>
      <c r="B137" s="35">
        <v>0.39500000000000024</v>
      </c>
      <c r="C137">
        <v>6.2136124199999985E-8</v>
      </c>
      <c r="D137">
        <v>5.2473451999999995E-8</v>
      </c>
      <c r="E137">
        <v>4.9409280899999995E-8</v>
      </c>
      <c r="F137">
        <v>6.3662976299999996E-8</v>
      </c>
      <c r="G137">
        <v>3.9017490379999999E-8</v>
      </c>
      <c r="H137">
        <v>5.1968492550000003E-8</v>
      </c>
      <c r="I137">
        <v>5.0534114999999995E-8</v>
      </c>
      <c r="J137">
        <v>5.3133344165499995E-8</v>
      </c>
      <c r="K137">
        <v>6.315805223000001E-8</v>
      </c>
      <c r="M137">
        <v>79</v>
      </c>
      <c r="N137" s="35">
        <v>0.39500000000000024</v>
      </c>
      <c r="O137" s="43">
        <v>8.3004123999999953E-8</v>
      </c>
      <c r="P137">
        <v>1.0887908500000002E-7</v>
      </c>
      <c r="Q137">
        <v>9.3152335999999961E-8</v>
      </c>
      <c r="R137">
        <v>6.6645399700000009E-8</v>
      </c>
      <c r="S137">
        <v>3.7871235329999994E-8</v>
      </c>
      <c r="T137">
        <v>6.3985568999999973E-8</v>
      </c>
      <c r="U137">
        <v>4.8303350999999962E-8</v>
      </c>
      <c r="V137">
        <v>9.7675226009999984E-8</v>
      </c>
      <c r="W137">
        <v>4.2537937040500017E-8</v>
      </c>
    </row>
    <row r="138" spans="1:23" x14ac:dyDescent="0.25">
      <c r="A138">
        <v>80</v>
      </c>
      <c r="B138" s="35">
        <v>0.40000000000000024</v>
      </c>
      <c r="C138">
        <v>6.2723655999999983E-8</v>
      </c>
      <c r="D138">
        <v>5.2850873999999994E-8</v>
      </c>
      <c r="E138">
        <v>4.9795566499999994E-8</v>
      </c>
      <c r="F138">
        <v>6.422779349999999E-8</v>
      </c>
      <c r="G138">
        <v>3.93735456E-8</v>
      </c>
      <c r="H138">
        <v>5.2390979000000006E-8</v>
      </c>
      <c r="I138">
        <v>5.0968737999999994E-8</v>
      </c>
      <c r="J138">
        <v>5.3470909749999993E-8</v>
      </c>
      <c r="K138">
        <v>6.3653276530000006E-8</v>
      </c>
      <c r="M138">
        <v>80</v>
      </c>
      <c r="N138" s="35">
        <v>0.40000000000000024</v>
      </c>
      <c r="O138" s="43">
        <v>8.3653630999999948E-8</v>
      </c>
      <c r="P138">
        <v>1.0962771500000002E-7</v>
      </c>
      <c r="Q138">
        <v>9.3942777999999959E-8</v>
      </c>
      <c r="R138">
        <v>6.7209813000000014E-8</v>
      </c>
      <c r="S138">
        <v>3.8226560099999996E-8</v>
      </c>
      <c r="T138">
        <v>6.4673394999999977E-8</v>
      </c>
      <c r="U138">
        <v>4.8673141499999959E-8</v>
      </c>
      <c r="V138">
        <v>9.8477484709999981E-8</v>
      </c>
      <c r="W138">
        <v>4.2874934535000016E-8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7 A1, 100Hz</vt:lpstr>
      <vt:lpstr>Fig. 7 A2,A3,A4, 100 Hz</vt:lpstr>
      <vt:lpstr>Fig 7 B1</vt:lpstr>
      <vt:lpstr>Fig 7 B2,B3,B4, 200 Hz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</dc:creator>
  <cp:lastModifiedBy>kp</cp:lastModifiedBy>
  <dcterms:created xsi:type="dcterms:W3CDTF">2018-03-29T18:16:58Z</dcterms:created>
  <dcterms:modified xsi:type="dcterms:W3CDTF">2018-07-15T19:26:27Z</dcterms:modified>
</cp:coreProperties>
</file>