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4385" yWindow="-15" windowWidth="14430" windowHeight="12855" activeTab="2"/>
  </bookViews>
  <sheets>
    <sheet name="Sup Figure 1A" sheetId="1" r:id="rId1"/>
    <sheet name="Sup Figure 1B" sheetId="2" r:id="rId2"/>
    <sheet name="Sup Figure 1C-D" sheetId="3" r:id="rId3"/>
  </sheets>
  <calcPr calcId="145621"/>
</workbook>
</file>

<file path=xl/calcChain.xml><?xml version="1.0" encoding="utf-8"?>
<calcChain xmlns="http://schemas.openxmlformats.org/spreadsheetml/2006/main">
  <c r="K20" i="3" l="1"/>
  <c r="K19" i="3" s="1"/>
  <c r="J20" i="3"/>
  <c r="J19" i="3" s="1"/>
  <c r="I20" i="3"/>
  <c r="I19" i="3" s="1"/>
  <c r="K18" i="3"/>
  <c r="J18" i="3"/>
  <c r="I18" i="3"/>
  <c r="D18" i="3"/>
  <c r="E18" i="3"/>
  <c r="D19" i="3"/>
  <c r="D20" i="3"/>
  <c r="E20" i="3"/>
  <c r="E19" i="3" s="1"/>
  <c r="C20" i="3"/>
  <c r="C19" i="3"/>
  <c r="C18" i="3"/>
  <c r="E7" i="2" l="1"/>
  <c r="E8" i="2"/>
  <c r="E9" i="2"/>
  <c r="E10" i="2"/>
  <c r="E11" i="2"/>
  <c r="E6" i="2"/>
  <c r="O13" i="2"/>
  <c r="O7" i="2"/>
  <c r="O8" i="2"/>
  <c r="O9" i="2"/>
  <c r="O10" i="2"/>
  <c r="O11" i="2"/>
  <c r="O12" i="2"/>
  <c r="O6" i="2"/>
  <c r="J7" i="2"/>
  <c r="J8" i="2"/>
  <c r="J9" i="2"/>
  <c r="J10" i="2"/>
  <c r="J11" i="2"/>
  <c r="J12" i="2"/>
  <c r="J6" i="2"/>
  <c r="N16" i="2" l="1"/>
  <c r="N15" i="2" s="1"/>
  <c r="M16" i="2"/>
  <c r="N14" i="2"/>
  <c r="M14" i="2"/>
  <c r="O16" i="2"/>
  <c r="I16" i="2"/>
  <c r="I15" i="2" s="1"/>
  <c r="H16" i="2"/>
  <c r="I14" i="2"/>
  <c r="H14" i="2"/>
  <c r="H15" i="2" s="1"/>
  <c r="J14" i="2"/>
  <c r="D14" i="2"/>
  <c r="E14" i="2"/>
  <c r="D16" i="2"/>
  <c r="D15" i="2" s="1"/>
  <c r="E16" i="2"/>
  <c r="C16" i="2"/>
  <c r="C14" i="2"/>
  <c r="C15" i="2" s="1"/>
  <c r="M15" i="2" l="1"/>
  <c r="E15" i="2"/>
  <c r="O14" i="2"/>
  <c r="O15" i="2" s="1"/>
  <c r="J16" i="2"/>
  <c r="J15" i="2" s="1"/>
  <c r="E12" i="1" l="1"/>
  <c r="F12" i="1"/>
  <c r="E14" i="1"/>
  <c r="E13" i="1" s="1"/>
  <c r="F14" i="1"/>
  <c r="F13" i="1" s="1"/>
  <c r="D14" i="1"/>
  <c r="D13" i="1" s="1"/>
  <c r="D12" i="1"/>
</calcChain>
</file>

<file path=xl/sharedStrings.xml><?xml version="1.0" encoding="utf-8"?>
<sst xmlns="http://schemas.openxmlformats.org/spreadsheetml/2006/main" count="173" uniqueCount="59">
  <si>
    <t>WT</t>
  </si>
  <si>
    <t>Mean</t>
  </si>
  <si>
    <t>SD</t>
  </si>
  <si>
    <t>n</t>
  </si>
  <si>
    <t>Plasma leptin level (ng/ml)</t>
  </si>
  <si>
    <t xml:space="preserve">WT </t>
  </si>
  <si>
    <t>ob/ob</t>
  </si>
  <si>
    <t>ob/ob + Lep</t>
  </si>
  <si>
    <r>
      <t xml:space="preserve">One-way ANOVA of your </t>
    </r>
    <r>
      <rPr>
        <b/>
        <i/>
        <sz val="13.95"/>
        <color theme="1"/>
        <rFont val="MathJax_Math"/>
      </rPr>
      <t>k</t>
    </r>
  </si>
  <si>
    <t xml:space="preserve">=3 independent treatments: </t>
  </si>
  <si>
    <t>source</t>
  </si>
  <si>
    <t>sum of</t>
  </si>
  <si>
    <t>squares SS</t>
  </si>
  <si>
    <t>degrees of</t>
  </si>
  <si>
    <r>
      <t xml:space="preserve">freedom </t>
    </r>
    <r>
      <rPr>
        <i/>
        <sz val="13.85"/>
        <color theme="1"/>
        <rFont val="MathJax_Math"/>
      </rPr>
      <t>ν</t>
    </r>
  </si>
  <si>
    <t>mean square</t>
  </si>
  <si>
    <t>MS</t>
  </si>
  <si>
    <t>F statistic</t>
  </si>
  <si>
    <t>p-value</t>
  </si>
  <si>
    <t>treatment</t>
  </si>
  <si>
    <t>1,122.6128</t>
  </si>
  <si>
    <t>error</t>
  </si>
  <si>
    <t>total</t>
  </si>
  <si>
    <t>1,609.9753</t>
  </si>
  <si>
    <t>Tukey HSD results</t>
  </si>
  <si>
    <t>treatments</t>
  </si>
  <si>
    <t>pair</t>
  </si>
  <si>
    <t>Tukey HSD</t>
  </si>
  <si>
    <t>Q statistic</t>
  </si>
  <si>
    <t>inferfence</t>
  </si>
  <si>
    <t>** p&lt;0.01</t>
  </si>
  <si>
    <t>insignificant</t>
  </si>
  <si>
    <t>* p&lt;0.05</t>
  </si>
  <si>
    <t>wt vs ob</t>
  </si>
  <si>
    <t>wt vs ob+Lep</t>
  </si>
  <si>
    <t>ob ve ob+Lep</t>
  </si>
  <si>
    <t>Control frequency (Hz)</t>
  </si>
  <si>
    <t>Isoguvacine frequency (Hz)</t>
  </si>
  <si>
    <t>% of control</t>
  </si>
  <si>
    <t>mean</t>
  </si>
  <si>
    <t>sem</t>
  </si>
  <si>
    <t>p compared to ctr frq (paired t-test)</t>
  </si>
  <si>
    <t>51,662.1294</t>
  </si>
  <si>
    <t>25,831.0647</t>
  </si>
  <si>
    <t>49,664.8299</t>
  </si>
  <si>
    <t>2,759.1572</t>
  </si>
  <si>
    <t>101,326.9592</t>
  </si>
  <si>
    <t>wt vs ob/ob</t>
  </si>
  <si>
    <t>wt vs ob/ob+lep</t>
  </si>
  <si>
    <t>ob/ob vs ob/ob+lep</t>
  </si>
  <si>
    <t>Egaba</t>
  </si>
  <si>
    <t>RMP</t>
  </si>
  <si>
    <t>2,215.6903</t>
  </si>
  <si>
    <t>1,107.8452</t>
  </si>
  <si>
    <t>5,630.1558</t>
  </si>
  <si>
    <t>7,845.8462</t>
  </si>
  <si>
    <t>2,814.5649</t>
  </si>
  <si>
    <t>3,088.4615</t>
  </si>
  <si>
    <r>
      <t xml:space="preserve">one-way ANOVA of your </t>
    </r>
    <r>
      <rPr>
        <b/>
        <i/>
        <sz val="11"/>
        <color theme="1"/>
        <rFont val="MathJax_Math"/>
      </rPr>
      <t>k=3 independent treatment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</si>
</sst>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3.5"/>
      <color theme="1"/>
      <name val="Calibri"/>
      <family val="2"/>
      <scheme val="minor"/>
    </font>
    <font>
      <b/>
      <i/>
      <sz val="13.95"/>
      <color theme="1"/>
      <name val="MathJax_Math"/>
    </font>
    <font>
      <i/>
      <sz val="13.85"/>
      <color theme="1"/>
      <name val="MathJax_Math"/>
    </font>
    <font>
      <b/>
      <sz val="12"/>
      <color theme="1"/>
      <name val="Calibri"/>
      <family val="2"/>
      <scheme val="minor"/>
    </font>
    <font>
      <b/>
      <i/>
      <sz val="11"/>
      <color theme="1"/>
      <name val="MathJax_Math"/>
    </font>
  </fonts>
  <fills count="5">
    <fill>
      <patternFill patternType="none"/>
    </fill>
    <fill>
      <patternFill patternType="gray125"/>
    </fill>
    <fill>
      <patternFill patternType="solid">
        <fgColor rgb="FF32CD32"/>
        <bgColor indexed="64"/>
      </patternFill>
    </fill>
    <fill>
      <patternFill patternType="solid">
        <fgColor rgb="FFFF6347"/>
        <bgColor indexed="64"/>
      </patternFill>
    </fill>
    <fill>
      <patternFill patternType="solid">
        <fgColor rgb="FF00FF00"/>
        <bgColor indexed="64"/>
      </patternFill>
    </fill>
  </fills>
  <borders count="1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/>
      <diagonal/>
    </border>
    <border>
      <left style="thin">
        <color rgb="FF000000"/>
      </left>
      <right style="thin">
        <color indexed="64"/>
      </right>
      <top/>
      <bottom style="thin">
        <color rgb="FF000000"/>
      </bottom>
      <diagonal/>
    </border>
    <border>
      <left/>
      <right/>
      <top/>
      <bottom style="double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2" fillId="0" borderId="0" xfId="0" applyFont="1"/>
    <xf numFmtId="0" fontId="3" fillId="0" borderId="0" xfId="0" applyFont="1" applyAlignment="1">
      <alignment vertical="center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right" vertical="center" wrapText="1"/>
    </xf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0" xfId="0" applyBorder="1"/>
    <xf numFmtId="0" fontId="6" fillId="0" borderId="0" xfId="0" applyFont="1" applyAlignment="1">
      <alignment vertical="center"/>
    </xf>
    <xf numFmtId="0" fontId="0" fillId="0" borderId="2" xfId="0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2" borderId="1" xfId="0" applyFill="1" applyBorder="1" applyAlignment="1">
      <alignment horizontal="right" vertical="center" wrapText="1"/>
    </xf>
    <xf numFmtId="0" fontId="0" fillId="2" borderId="1" xfId="0" applyFill="1" applyBorder="1" applyAlignment="1">
      <alignment vertical="center" wrapText="1"/>
    </xf>
    <xf numFmtId="0" fontId="0" fillId="3" borderId="1" xfId="0" applyFill="1" applyBorder="1" applyAlignment="1">
      <alignment horizontal="right" vertical="center" wrapText="1"/>
    </xf>
    <xf numFmtId="0" fontId="0" fillId="3" borderId="1" xfId="0" applyFill="1" applyBorder="1" applyAlignment="1">
      <alignment vertical="center" wrapText="1"/>
    </xf>
    <xf numFmtId="0" fontId="0" fillId="4" borderId="1" xfId="0" applyFill="1" applyBorder="1" applyAlignment="1">
      <alignment horizontal="right" vertical="center" wrapText="1"/>
    </xf>
    <xf numFmtId="0" fontId="0" fillId="4" borderId="1" xfId="0" applyFill="1" applyBorder="1" applyAlignment="1">
      <alignment vertical="center" wrapText="1"/>
    </xf>
    <xf numFmtId="0" fontId="1" fillId="0" borderId="0" xfId="0" applyFont="1" applyFill="1" applyBorder="1"/>
    <xf numFmtId="0" fontId="1" fillId="0" borderId="9" xfId="0" applyFont="1" applyFill="1" applyBorder="1"/>
    <xf numFmtId="0" fontId="0" fillId="0" borderId="9" xfId="0" applyFont="1" applyFill="1" applyBorder="1"/>
    <xf numFmtId="0" fontId="2" fillId="0" borderId="9" xfId="0" applyFont="1" applyBorder="1"/>
    <xf numFmtId="0" fontId="0" fillId="0" borderId="9" xfId="0" applyBorder="1"/>
    <xf numFmtId="0" fontId="0" fillId="0" borderId="10" xfId="0" applyBorder="1" applyAlignment="1">
      <alignment horizontal="right" vertical="center" wrapText="1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P20"/>
  <sheetViews>
    <sheetView workbookViewId="0">
      <selection activeCell="D4" sqref="D4:F13"/>
    </sheetView>
  </sheetViews>
  <sheetFormatPr baseColWidth="10" defaultRowHeight="15"/>
  <cols>
    <col min="3" max="3" width="18.28515625" bestFit="1" customWidth="1"/>
    <col min="9" max="9" width="24.7109375" customWidth="1"/>
    <col min="10" max="10" width="10.28515625" bestFit="1" customWidth="1"/>
    <col min="11" max="11" width="10.85546875" bestFit="1" customWidth="1"/>
    <col min="12" max="12" width="26.7109375" bestFit="1" customWidth="1"/>
    <col min="13" max="13" width="9.28515625" bestFit="1" customWidth="1"/>
    <col min="14" max="14" width="7.7109375" bestFit="1" customWidth="1"/>
  </cols>
  <sheetData>
    <row r="2" spans="3:16">
      <c r="D2" s="26" t="s">
        <v>4</v>
      </c>
      <c r="E2" s="26"/>
      <c r="F2" s="26"/>
    </row>
    <row r="3" spans="3:16" ht="18.75">
      <c r="I3" s="2" t="s">
        <v>8</v>
      </c>
      <c r="J3" s="1" t="s">
        <v>9</v>
      </c>
    </row>
    <row r="4" spans="3:16">
      <c r="D4" s="1" t="s">
        <v>5</v>
      </c>
      <c r="E4" s="1" t="s">
        <v>6</v>
      </c>
      <c r="F4" s="1" t="s">
        <v>7</v>
      </c>
    </row>
    <row r="5" spans="3:16" ht="18">
      <c r="D5">
        <v>28.27</v>
      </c>
      <c r="E5">
        <v>1.7</v>
      </c>
      <c r="F5">
        <v>12.42</v>
      </c>
      <c r="I5" s="2"/>
    </row>
    <row r="6" spans="3:16">
      <c r="D6">
        <v>9.07</v>
      </c>
      <c r="E6">
        <v>1.8</v>
      </c>
      <c r="F6">
        <v>23.42</v>
      </c>
      <c r="O6" s="10"/>
      <c r="P6" s="10"/>
    </row>
    <row r="7" spans="3:16">
      <c r="D7">
        <v>24.42</v>
      </c>
      <c r="E7">
        <v>0.9</v>
      </c>
      <c r="F7">
        <v>11.28</v>
      </c>
      <c r="I7" s="27" t="s">
        <v>10</v>
      </c>
      <c r="J7" s="3" t="s">
        <v>11</v>
      </c>
      <c r="K7" s="3" t="s">
        <v>13</v>
      </c>
      <c r="L7" s="3" t="s">
        <v>15</v>
      </c>
      <c r="M7" s="27" t="s">
        <v>17</v>
      </c>
      <c r="N7" s="29" t="s">
        <v>18</v>
      </c>
      <c r="O7" s="10"/>
      <c r="P7" s="10"/>
    </row>
    <row r="8" spans="3:16" ht="18">
      <c r="D8">
        <v>36.450000000000003</v>
      </c>
      <c r="E8">
        <v>0</v>
      </c>
      <c r="F8">
        <v>16.21</v>
      </c>
      <c r="I8" s="28"/>
      <c r="J8" s="4" t="s">
        <v>12</v>
      </c>
      <c r="K8" s="4" t="s">
        <v>14</v>
      </c>
      <c r="L8" s="4" t="s">
        <v>16</v>
      </c>
      <c r="M8" s="28"/>
      <c r="N8" s="30"/>
      <c r="O8" s="10"/>
      <c r="P8" s="10"/>
    </row>
    <row r="9" spans="3:16">
      <c r="I9" s="5" t="s">
        <v>19</v>
      </c>
      <c r="J9" s="6" t="s">
        <v>20</v>
      </c>
      <c r="K9" s="6">
        <v>2</v>
      </c>
      <c r="L9" s="6">
        <v>561.30640000000005</v>
      </c>
      <c r="M9" s="6">
        <v>10.365500000000001</v>
      </c>
      <c r="N9" s="6">
        <v>4.5999999999999999E-3</v>
      </c>
    </row>
    <row r="10" spans="3:16">
      <c r="I10" s="5" t="s">
        <v>21</v>
      </c>
      <c r="J10" s="6">
        <v>487.36239999999998</v>
      </c>
      <c r="K10" s="6">
        <v>9</v>
      </c>
      <c r="L10" s="6">
        <v>54.151400000000002</v>
      </c>
      <c r="N10" s="7"/>
    </row>
    <row r="11" spans="3:16">
      <c r="I11" s="5" t="s">
        <v>22</v>
      </c>
      <c r="J11" s="6" t="s">
        <v>23</v>
      </c>
      <c r="K11" s="6">
        <v>11</v>
      </c>
      <c r="L11" s="8"/>
      <c r="M11" s="8"/>
      <c r="N11" s="9"/>
    </row>
    <row r="12" spans="3:16">
      <c r="C12" s="1" t="s">
        <v>1</v>
      </c>
      <c r="D12" s="1">
        <f>AVERAGE(D5:D11)</f>
        <v>24.552500000000002</v>
      </c>
      <c r="E12" s="1">
        <f t="shared" ref="E12:F12" si="0">AVERAGE(E5:E11)</f>
        <v>1.1000000000000001</v>
      </c>
      <c r="F12" s="1">
        <f t="shared" si="0"/>
        <v>15.832500000000001</v>
      </c>
    </row>
    <row r="13" spans="3:16">
      <c r="C13" s="1" t="s">
        <v>2</v>
      </c>
      <c r="D13" s="1">
        <f>STDEV(D5:D11)/SQRT(D14)</f>
        <v>5.7379996151388282</v>
      </c>
      <c r="E13" s="1">
        <f t="shared" ref="E13:F13" si="1">STDEV(E5:E11)/SQRT(E14)</f>
        <v>0.41833001326703767</v>
      </c>
      <c r="F13" s="1">
        <f t="shared" si="1"/>
        <v>2.739876441861322</v>
      </c>
    </row>
    <row r="14" spans="3:16" ht="15.75">
      <c r="C14" s="1" t="s">
        <v>3</v>
      </c>
      <c r="D14" s="1">
        <f>COUNT(D5:D11)</f>
        <v>4</v>
      </c>
      <c r="E14" s="1">
        <f t="shared" ref="E14:F14" si="2">COUNT(E5:E11)</f>
        <v>4</v>
      </c>
      <c r="F14" s="1">
        <f t="shared" si="2"/>
        <v>4</v>
      </c>
      <c r="I14" s="11" t="s">
        <v>24</v>
      </c>
    </row>
    <row r="16" spans="3:16">
      <c r="I16" s="12" t="s">
        <v>25</v>
      </c>
      <c r="J16" s="12" t="s">
        <v>27</v>
      </c>
      <c r="K16" s="12" t="s">
        <v>27</v>
      </c>
      <c r="L16" s="12" t="s">
        <v>27</v>
      </c>
    </row>
    <row r="17" spans="9:12">
      <c r="I17" s="13" t="s">
        <v>26</v>
      </c>
      <c r="J17" s="13" t="s">
        <v>28</v>
      </c>
      <c r="K17" s="13" t="s">
        <v>18</v>
      </c>
      <c r="L17" s="13" t="s">
        <v>29</v>
      </c>
    </row>
    <row r="18" spans="9:12">
      <c r="I18" s="5" t="s">
        <v>33</v>
      </c>
      <c r="J18" s="6">
        <v>6.37</v>
      </c>
      <c r="K18" s="14">
        <v>3.7707000000000001E-3</v>
      </c>
      <c r="L18" s="15" t="s">
        <v>30</v>
      </c>
    </row>
    <row r="19" spans="9:12">
      <c r="I19" s="5" t="s">
        <v>34</v>
      </c>
      <c r="J19" s="6">
        <v>2.37</v>
      </c>
      <c r="K19" s="16">
        <v>0.26571899999999998</v>
      </c>
      <c r="L19" s="17" t="s">
        <v>31</v>
      </c>
    </row>
    <row r="20" spans="9:12">
      <c r="I20" s="5" t="s">
        <v>35</v>
      </c>
      <c r="J20" s="6">
        <v>4</v>
      </c>
      <c r="K20" s="18">
        <v>4.7063899999999999E-2</v>
      </c>
      <c r="L20" s="19" t="s">
        <v>32</v>
      </c>
    </row>
  </sheetData>
  <mergeCells count="4">
    <mergeCell ref="D2:F2"/>
    <mergeCell ref="I7:I8"/>
    <mergeCell ref="M7:M8"/>
    <mergeCell ref="N7:N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Q30"/>
  <sheetViews>
    <sheetView zoomScale="85" zoomScaleNormal="85" workbookViewId="0">
      <selection activeCell="D33" sqref="D33"/>
    </sheetView>
  </sheetViews>
  <sheetFormatPr baseColWidth="10" defaultRowHeight="15"/>
  <cols>
    <col min="2" max="2" width="32.85546875" bestFit="1" customWidth="1"/>
    <col min="3" max="3" width="21.28515625" bestFit="1" customWidth="1"/>
    <col min="4" max="4" width="25.140625" bestFit="1" customWidth="1"/>
    <col min="5" max="5" width="12.28515625" bestFit="1" customWidth="1"/>
    <col min="7" max="7" width="32.85546875" bestFit="1" customWidth="1"/>
    <col min="8" max="8" width="21.28515625" bestFit="1" customWidth="1"/>
    <col min="9" max="9" width="25.140625" bestFit="1" customWidth="1"/>
    <col min="10" max="10" width="12.28515625" bestFit="1" customWidth="1"/>
    <col min="12" max="12" width="32.85546875" bestFit="1" customWidth="1"/>
    <col min="13" max="13" width="21.28515625" bestFit="1" customWidth="1"/>
    <col min="14" max="14" width="25.140625" bestFit="1" customWidth="1"/>
    <col min="15" max="15" width="12.28515625" bestFit="1" customWidth="1"/>
  </cols>
  <sheetData>
    <row r="4" spans="1:15" s="1" customFormat="1">
      <c r="B4" s="1" t="s">
        <v>0</v>
      </c>
      <c r="C4" s="1" t="s">
        <v>36</v>
      </c>
      <c r="D4" s="1" t="s">
        <v>37</v>
      </c>
      <c r="E4" s="1" t="s">
        <v>38</v>
      </c>
      <c r="G4" s="1" t="s">
        <v>6</v>
      </c>
      <c r="H4" s="1" t="s">
        <v>36</v>
      </c>
      <c r="I4" s="1" t="s">
        <v>37</v>
      </c>
      <c r="J4" s="1" t="s">
        <v>38</v>
      </c>
      <c r="L4" s="1" t="s">
        <v>7</v>
      </c>
      <c r="M4" s="1" t="s">
        <v>36</v>
      </c>
      <c r="N4" s="1" t="s">
        <v>37</v>
      </c>
      <c r="O4" s="1" t="s">
        <v>38</v>
      </c>
    </row>
    <row r="6" spans="1:15">
      <c r="C6">
        <v>1.3</v>
      </c>
      <c r="D6">
        <v>0.95799999999999996</v>
      </c>
      <c r="E6">
        <f>D6/C6*100</f>
        <v>73.692307692307693</v>
      </c>
      <c r="H6">
        <v>0.6</v>
      </c>
      <c r="I6">
        <v>0.61</v>
      </c>
      <c r="J6">
        <f>I6/H6*100</f>
        <v>101.66666666666666</v>
      </c>
      <c r="M6">
        <v>2.5</v>
      </c>
      <c r="N6">
        <v>3</v>
      </c>
      <c r="O6">
        <f>N6/M6*100</f>
        <v>120</v>
      </c>
    </row>
    <row r="7" spans="1:15">
      <c r="C7">
        <v>0.47699999999999998</v>
      </c>
      <c r="D7">
        <v>0.86799999999999999</v>
      </c>
      <c r="E7">
        <f t="shared" ref="E7:E11" si="0">D7/C7*100</f>
        <v>181.97064989517818</v>
      </c>
      <c r="H7">
        <v>4.7</v>
      </c>
      <c r="I7">
        <v>1.6</v>
      </c>
      <c r="J7">
        <f t="shared" ref="J7:J12" si="1">I7/H7*100</f>
        <v>34.042553191489361</v>
      </c>
      <c r="M7">
        <v>0.22</v>
      </c>
      <c r="N7">
        <v>0.4</v>
      </c>
      <c r="O7">
        <f t="shared" ref="O7:O12" si="2">N7/M7*100</f>
        <v>181.81818181818184</v>
      </c>
    </row>
    <row r="8" spans="1:15">
      <c r="C8">
        <v>0.14499999999999999</v>
      </c>
      <c r="D8">
        <v>0.3</v>
      </c>
      <c r="E8">
        <f t="shared" si="0"/>
        <v>206.89655172413794</v>
      </c>
      <c r="H8">
        <v>0.57999999999999996</v>
      </c>
      <c r="I8">
        <v>0.34</v>
      </c>
      <c r="J8">
        <f t="shared" si="1"/>
        <v>58.62068965517242</v>
      </c>
      <c r="M8">
        <v>0.77500000000000002</v>
      </c>
      <c r="N8">
        <v>1.06</v>
      </c>
      <c r="O8">
        <f t="shared" si="2"/>
        <v>136.7741935483871</v>
      </c>
    </row>
    <row r="9" spans="1:15">
      <c r="C9">
        <v>0.43</v>
      </c>
      <c r="D9">
        <v>0.85</v>
      </c>
      <c r="E9">
        <f t="shared" si="0"/>
        <v>197.67441860465115</v>
      </c>
      <c r="H9">
        <v>1.17</v>
      </c>
      <c r="I9">
        <v>1.1599999999999999</v>
      </c>
      <c r="J9">
        <f t="shared" si="1"/>
        <v>99.145299145299148</v>
      </c>
      <c r="M9">
        <v>0.7</v>
      </c>
      <c r="N9">
        <v>0.69</v>
      </c>
      <c r="O9">
        <f t="shared" si="2"/>
        <v>98.571428571428569</v>
      </c>
    </row>
    <row r="10" spans="1:15">
      <c r="C10">
        <v>0.1</v>
      </c>
      <c r="D10">
        <v>0.33</v>
      </c>
      <c r="E10">
        <f t="shared" si="0"/>
        <v>330</v>
      </c>
      <c r="H10">
        <v>1.1000000000000001</v>
      </c>
      <c r="I10">
        <v>1</v>
      </c>
      <c r="J10">
        <f t="shared" si="1"/>
        <v>90.909090909090907</v>
      </c>
      <c r="M10">
        <v>0.08</v>
      </c>
      <c r="N10">
        <v>0.15</v>
      </c>
      <c r="O10">
        <f t="shared" si="2"/>
        <v>187.5</v>
      </c>
    </row>
    <row r="11" spans="1:15">
      <c r="C11">
        <v>0.2</v>
      </c>
      <c r="D11">
        <v>0.47</v>
      </c>
      <c r="E11">
        <f t="shared" si="0"/>
        <v>234.99999999999997</v>
      </c>
      <c r="H11">
        <v>0.6</v>
      </c>
      <c r="I11">
        <v>0.7</v>
      </c>
      <c r="J11">
        <f t="shared" si="1"/>
        <v>116.66666666666667</v>
      </c>
      <c r="M11">
        <v>0.1</v>
      </c>
      <c r="N11">
        <v>0.2</v>
      </c>
      <c r="O11">
        <f t="shared" si="2"/>
        <v>200</v>
      </c>
    </row>
    <row r="12" spans="1:15">
      <c r="H12">
        <v>2.0099999999999998</v>
      </c>
      <c r="I12">
        <v>1.1000000000000001</v>
      </c>
      <c r="J12">
        <f t="shared" si="1"/>
        <v>54.726368159203986</v>
      </c>
      <c r="M12">
        <v>0.8</v>
      </c>
      <c r="N12">
        <v>1.01</v>
      </c>
      <c r="O12">
        <f t="shared" si="2"/>
        <v>126.25</v>
      </c>
    </row>
    <row r="13" spans="1:15" ht="15.75" thickBot="1">
      <c r="A13" s="20"/>
      <c r="B13" s="21"/>
      <c r="C13" s="21"/>
      <c r="D13" s="21"/>
      <c r="E13" s="21"/>
      <c r="F13" s="10"/>
      <c r="G13" s="21"/>
      <c r="H13" s="21"/>
      <c r="I13" s="21"/>
      <c r="J13" s="21"/>
      <c r="L13" s="21"/>
      <c r="M13" s="22">
        <v>0.34</v>
      </c>
      <c r="N13" s="22">
        <v>0.6</v>
      </c>
      <c r="O13" s="22">
        <f>N13/M13*100</f>
        <v>176.47058823529409</v>
      </c>
    </row>
    <row r="14" spans="1:15" ht="15.75" thickTop="1">
      <c r="B14" s="1" t="s">
        <v>39</v>
      </c>
      <c r="C14" s="1">
        <f>AVERAGE(C6:C13)</f>
        <v>0.44200000000000012</v>
      </c>
      <c r="D14" s="1">
        <f t="shared" ref="D14:E14" si="3">AVERAGE(D6:D13)</f>
        <v>0.6293333333333333</v>
      </c>
      <c r="E14" s="1">
        <f t="shared" si="3"/>
        <v>204.2056546527125</v>
      </c>
      <c r="G14" s="1" t="s">
        <v>39</v>
      </c>
      <c r="H14" s="1">
        <f>AVERAGE(H6:H13)</f>
        <v>1.5371428571428571</v>
      </c>
      <c r="I14" s="1">
        <f t="shared" ref="I14" si="4">AVERAGE(I6:I13)</f>
        <v>0.92999999999999994</v>
      </c>
      <c r="J14" s="1">
        <f t="shared" ref="J14" si="5">AVERAGE(J6:J13)</f>
        <v>79.396762056227018</v>
      </c>
      <c r="L14" s="1" t="s">
        <v>39</v>
      </c>
      <c r="M14" s="1">
        <f>AVERAGE(M6:M13)</f>
        <v>0.68937499999999996</v>
      </c>
      <c r="N14" s="1">
        <f t="shared" ref="N14" si="6">AVERAGE(N6:N13)</f>
        <v>0.88875000000000004</v>
      </c>
      <c r="O14" s="1">
        <f t="shared" ref="O14" si="7">AVERAGE(O6:O13)</f>
        <v>153.42304902166146</v>
      </c>
    </row>
    <row r="15" spans="1:15">
      <c r="B15" s="1" t="s">
        <v>40</v>
      </c>
      <c r="C15" s="1">
        <f>STDEV(C6:C14)/SQRT(C16)</f>
        <v>0.16677246641923704</v>
      </c>
      <c r="D15" s="1">
        <f t="shared" ref="D15:E15" si="8">STDEV(D6:D14)/SQRT(D16)</f>
        <v>0.11019242428756332</v>
      </c>
      <c r="E15" s="1">
        <f t="shared" si="8"/>
        <v>30.889829398408274</v>
      </c>
      <c r="G15" s="1" t="s">
        <v>40</v>
      </c>
      <c r="H15" s="1">
        <f>STDEV(H6:H14)/SQRT(H16)</f>
        <v>0.51953163477648567</v>
      </c>
      <c r="I15" s="1">
        <f t="shared" ref="I15" si="9">STDEV(I6:I14)/SQRT(I16)</f>
        <v>0.14561621349510873</v>
      </c>
      <c r="J15" s="1">
        <f t="shared" ref="J15" si="10">STDEV(J6:J14)/SQRT(J16)</f>
        <v>10.599201601621207</v>
      </c>
      <c r="L15" s="1" t="s">
        <v>40</v>
      </c>
      <c r="M15" s="1">
        <f>STDEV(M6:M14)/SQRT(M16)</f>
        <v>0.26098137729898468</v>
      </c>
      <c r="N15" s="1">
        <f t="shared" ref="N15" si="11">STDEV(N6:N14)/SQRT(N16)</f>
        <v>0.30319361336858658</v>
      </c>
      <c r="O15" s="1">
        <f t="shared" ref="O15" si="12">STDEV(O6:O14)/SQRT(O16)</f>
        <v>12.380354292675626</v>
      </c>
    </row>
    <row r="16" spans="1:15">
      <c r="B16" s="1" t="s">
        <v>3</v>
      </c>
      <c r="C16" s="1">
        <f>COUNT(C6:C13)</f>
        <v>6</v>
      </c>
      <c r="D16" s="1">
        <f t="shared" ref="D16:E16" si="13">COUNT(D6:D13)</f>
        <v>6</v>
      </c>
      <c r="E16" s="1">
        <f t="shared" si="13"/>
        <v>6</v>
      </c>
      <c r="G16" s="1" t="s">
        <v>3</v>
      </c>
      <c r="H16" s="1">
        <f>COUNT(H6:H13)</f>
        <v>7</v>
      </c>
      <c r="I16" s="1">
        <f t="shared" ref="I16:J16" si="14">COUNT(I6:I13)</f>
        <v>7</v>
      </c>
      <c r="J16" s="1">
        <f t="shared" si="14"/>
        <v>7</v>
      </c>
      <c r="L16" s="1" t="s">
        <v>3</v>
      </c>
      <c r="M16" s="1">
        <f>COUNT(M6:M13)</f>
        <v>8</v>
      </c>
      <c r="N16" s="1">
        <f t="shared" ref="N16:O16" si="15">COUNT(N6:N13)</f>
        <v>8</v>
      </c>
      <c r="O16" s="1">
        <f t="shared" si="15"/>
        <v>8</v>
      </c>
    </row>
    <row r="17" spans="2:17">
      <c r="B17" s="1" t="s">
        <v>41</v>
      </c>
      <c r="D17" s="1">
        <v>0.1</v>
      </c>
      <c r="G17" s="1" t="s">
        <v>41</v>
      </c>
      <c r="I17" s="1">
        <v>0.2</v>
      </c>
      <c r="L17" s="1" t="s">
        <v>41</v>
      </c>
      <c r="N17" s="1">
        <v>8.0000000000000002E-3</v>
      </c>
    </row>
    <row r="22" spans="2:17" ht="18.75">
      <c r="G22" s="2" t="s">
        <v>8</v>
      </c>
      <c r="H22" s="2" t="s">
        <v>9</v>
      </c>
    </row>
    <row r="23" spans="2:17" ht="15.75">
      <c r="N23" s="11" t="s">
        <v>24</v>
      </c>
    </row>
    <row r="25" spans="2:17">
      <c r="N25" s="12" t="s">
        <v>25</v>
      </c>
      <c r="O25" s="12" t="s">
        <v>27</v>
      </c>
      <c r="P25" s="12" t="s">
        <v>27</v>
      </c>
      <c r="Q25" s="12" t="s">
        <v>27</v>
      </c>
    </row>
    <row r="26" spans="2:17" ht="30">
      <c r="G26" s="27" t="s">
        <v>10</v>
      </c>
      <c r="H26" s="3" t="s">
        <v>11</v>
      </c>
      <c r="I26" s="3" t="s">
        <v>13</v>
      </c>
      <c r="J26" s="3" t="s">
        <v>15</v>
      </c>
      <c r="K26" s="27" t="s">
        <v>17</v>
      </c>
      <c r="L26" s="29" t="s">
        <v>18</v>
      </c>
      <c r="M26" s="10"/>
      <c r="N26" s="13" t="s">
        <v>26</v>
      </c>
      <c r="O26" s="13" t="s">
        <v>28</v>
      </c>
      <c r="P26" s="13" t="s">
        <v>18</v>
      </c>
      <c r="Q26" s="13" t="s">
        <v>29</v>
      </c>
    </row>
    <row r="27" spans="2:17" ht="18">
      <c r="G27" s="28"/>
      <c r="H27" s="4" t="s">
        <v>12</v>
      </c>
      <c r="I27" s="4" t="s">
        <v>14</v>
      </c>
      <c r="J27" s="4" t="s">
        <v>16</v>
      </c>
      <c r="K27" s="28"/>
      <c r="L27" s="30"/>
      <c r="M27" s="10"/>
      <c r="N27" s="5" t="s">
        <v>47</v>
      </c>
      <c r="O27" s="6">
        <v>6.0397999999999996</v>
      </c>
      <c r="P27" s="14">
        <v>1.2688E-3</v>
      </c>
      <c r="Q27" s="15" t="s">
        <v>30</v>
      </c>
    </row>
    <row r="28" spans="2:17" ht="30">
      <c r="G28" s="5" t="s">
        <v>19</v>
      </c>
      <c r="H28" s="6" t="s">
        <v>42</v>
      </c>
      <c r="I28" s="6">
        <v>2</v>
      </c>
      <c r="J28" s="6" t="s">
        <v>43</v>
      </c>
      <c r="K28" s="6">
        <v>9.3619000000000003</v>
      </c>
      <c r="L28" s="6">
        <v>1.6000000000000001E-3</v>
      </c>
      <c r="M28" s="10"/>
      <c r="N28" s="5" t="s">
        <v>48</v>
      </c>
      <c r="O28" s="6">
        <v>2.5316000000000001</v>
      </c>
      <c r="P28" s="16">
        <v>0.2009978</v>
      </c>
      <c r="Q28" s="17" t="s">
        <v>31</v>
      </c>
    </row>
    <row r="29" spans="2:17">
      <c r="G29" s="5" t="s">
        <v>21</v>
      </c>
      <c r="H29" s="6" t="s">
        <v>44</v>
      </c>
      <c r="I29" s="6">
        <v>18</v>
      </c>
      <c r="J29" s="6" t="s">
        <v>45</v>
      </c>
      <c r="L29" s="7"/>
      <c r="N29" s="5" t="s">
        <v>49</v>
      </c>
      <c r="O29" s="6">
        <v>3.8509000000000002</v>
      </c>
      <c r="P29" s="18">
        <v>3.5391199999999998E-2</v>
      </c>
      <c r="Q29" s="19" t="s">
        <v>32</v>
      </c>
    </row>
    <row r="30" spans="2:17">
      <c r="G30" s="5" t="s">
        <v>22</v>
      </c>
      <c r="H30" s="6" t="s">
        <v>46</v>
      </c>
      <c r="I30" s="6">
        <v>20</v>
      </c>
      <c r="J30" s="8"/>
      <c r="K30" s="8"/>
      <c r="L30" s="9"/>
    </row>
  </sheetData>
  <mergeCells count="3">
    <mergeCell ref="G26:G27"/>
    <mergeCell ref="K26:K27"/>
    <mergeCell ref="L26:L27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P40"/>
  <sheetViews>
    <sheetView tabSelected="1" topLeftCell="A4" workbookViewId="0">
      <selection activeCell="B23" sqref="B23:G23"/>
    </sheetView>
  </sheetViews>
  <sheetFormatPr baseColWidth="10" defaultRowHeight="15"/>
  <sheetData>
    <row r="3" spans="3:11">
      <c r="C3" t="s">
        <v>5</v>
      </c>
      <c r="D3" t="s">
        <v>6</v>
      </c>
      <c r="E3" t="s">
        <v>7</v>
      </c>
      <c r="I3" t="s">
        <v>5</v>
      </c>
      <c r="J3" t="s">
        <v>6</v>
      </c>
      <c r="K3" t="s">
        <v>7</v>
      </c>
    </row>
    <row r="4" spans="3:11">
      <c r="C4" t="s">
        <v>50</v>
      </c>
      <c r="D4" t="s">
        <v>50</v>
      </c>
      <c r="E4" t="s">
        <v>50</v>
      </c>
      <c r="I4" t="s">
        <v>51</v>
      </c>
      <c r="J4" t="s">
        <v>51</v>
      </c>
      <c r="K4" t="s">
        <v>51</v>
      </c>
    </row>
    <row r="6" spans="3:11">
      <c r="C6">
        <v>-31</v>
      </c>
      <c r="D6">
        <v>-80</v>
      </c>
      <c r="E6">
        <v>-64</v>
      </c>
      <c r="I6">
        <v>-55</v>
      </c>
      <c r="J6">
        <v>-75</v>
      </c>
      <c r="K6">
        <v>-50</v>
      </c>
    </row>
    <row r="7" spans="3:11">
      <c r="C7">
        <v>-65</v>
      </c>
      <c r="D7">
        <v>-91</v>
      </c>
      <c r="E7">
        <v>-81</v>
      </c>
      <c r="I7">
        <v>-60</v>
      </c>
      <c r="J7">
        <v>-90</v>
      </c>
      <c r="K7">
        <v>-80</v>
      </c>
    </row>
    <row r="8" spans="3:11">
      <c r="C8">
        <v>-79</v>
      </c>
      <c r="D8">
        <v>-62</v>
      </c>
      <c r="E8">
        <v>-73</v>
      </c>
      <c r="I8">
        <v>-70</v>
      </c>
      <c r="J8">
        <v>-53</v>
      </c>
      <c r="K8">
        <v>-60</v>
      </c>
    </row>
    <row r="9" spans="3:11">
      <c r="C9">
        <v>-42</v>
      </c>
      <c r="D9">
        <v>-83</v>
      </c>
      <c r="E9">
        <v>-67</v>
      </c>
      <c r="I9">
        <v>-80</v>
      </c>
      <c r="J9">
        <v>-65</v>
      </c>
      <c r="K9">
        <v>-80</v>
      </c>
    </row>
    <row r="10" spans="3:11">
      <c r="C10">
        <v>-65</v>
      </c>
      <c r="D10">
        <v>-75</v>
      </c>
      <c r="E10">
        <v>-22</v>
      </c>
      <c r="I10">
        <v>-60</v>
      </c>
      <c r="J10">
        <v>-75</v>
      </c>
      <c r="K10">
        <v>-60</v>
      </c>
    </row>
    <row r="11" spans="3:11">
      <c r="C11">
        <v>-61</v>
      </c>
      <c r="D11">
        <v>-86</v>
      </c>
      <c r="E11">
        <v>-51</v>
      </c>
      <c r="I11">
        <v>-75</v>
      </c>
      <c r="J11">
        <v>-60</v>
      </c>
      <c r="K11">
        <v>-70</v>
      </c>
    </row>
    <row r="12" spans="3:11">
      <c r="C12">
        <v>-78</v>
      </c>
      <c r="D12">
        <v>-71</v>
      </c>
      <c r="E12">
        <v>-52</v>
      </c>
      <c r="I12">
        <v>-60</v>
      </c>
      <c r="J12">
        <v>-70</v>
      </c>
      <c r="K12">
        <v>-65</v>
      </c>
    </row>
    <row r="13" spans="3:11">
      <c r="C13">
        <v>-39</v>
      </c>
      <c r="E13">
        <v>-46</v>
      </c>
      <c r="I13">
        <v>-50</v>
      </c>
      <c r="K13">
        <v>-60</v>
      </c>
    </row>
    <row r="14" spans="3:11">
      <c r="E14">
        <v>-43</v>
      </c>
      <c r="K14">
        <v>-55</v>
      </c>
    </row>
    <row r="15" spans="3:11">
      <c r="E15">
        <v>-66</v>
      </c>
      <c r="K15">
        <v>-50</v>
      </c>
    </row>
    <row r="16" spans="3:11">
      <c r="E16">
        <v>-67</v>
      </c>
      <c r="K16">
        <v>-50</v>
      </c>
    </row>
    <row r="17" spans="2:16" ht="15.75" thickBot="1">
      <c r="B17" s="23"/>
      <c r="C17" s="24"/>
      <c r="D17" s="24"/>
      <c r="E17" s="24"/>
      <c r="I17" s="24"/>
      <c r="J17" s="24"/>
      <c r="K17" s="24"/>
    </row>
    <row r="18" spans="2:16" ht="15.75" thickTop="1">
      <c r="B18" s="1" t="s">
        <v>1</v>
      </c>
      <c r="C18" s="1">
        <f>AVERAGE(C6:C17)</f>
        <v>-57.5</v>
      </c>
      <c r="D18" s="1">
        <f t="shared" ref="D18:E18" si="0">AVERAGE(D6:D17)</f>
        <v>-78.285714285714292</v>
      </c>
      <c r="E18" s="1">
        <f t="shared" si="0"/>
        <v>-57.454545454545453</v>
      </c>
      <c r="I18" s="1">
        <f>AVERAGE(I6:I17)</f>
        <v>-63.75</v>
      </c>
      <c r="J18" s="1">
        <f t="shared" ref="J18" si="1">AVERAGE(J6:J17)</f>
        <v>-69.714285714285708</v>
      </c>
      <c r="K18" s="1">
        <f t="shared" ref="K18" si="2">AVERAGE(K6:K17)</f>
        <v>-61.81818181818182</v>
      </c>
    </row>
    <row r="19" spans="2:16">
      <c r="B19" s="1" t="s">
        <v>40</v>
      </c>
      <c r="C19" s="1">
        <f>STDEV(C6:C17)/SQRT(C20)</f>
        <v>6.3975441716780219</v>
      </c>
      <c r="D19" s="1">
        <f t="shared" ref="D19:E19" si="3">STDEV(D6:D17)/SQRT(D20)</f>
        <v>3.7014429986302462</v>
      </c>
      <c r="E19" s="1">
        <f t="shared" si="3"/>
        <v>5.0115568917591702</v>
      </c>
      <c r="I19" s="1">
        <f>STDEV(I6:I17)/SQRT(I20)</f>
        <v>3.629000255875281</v>
      </c>
      <c r="J19" s="1">
        <f t="shared" ref="J19" si="4">STDEV(J6:J17)/SQRT(J20)</f>
        <v>4.5340735690162468</v>
      </c>
      <c r="K19" s="1">
        <f t="shared" ref="K19" si="5">STDEV(K6:K17)/SQRT(K20)</f>
        <v>3.3216047102627431</v>
      </c>
    </row>
    <row r="20" spans="2:16">
      <c r="B20" s="1" t="s">
        <v>3</v>
      </c>
      <c r="C20" s="1">
        <f>COUNT(C6:C17)</f>
        <v>8</v>
      </c>
      <c r="D20" s="1">
        <f t="shared" ref="D20:E20" si="6">COUNT(D6:D17)</f>
        <v>7</v>
      </c>
      <c r="E20" s="1">
        <f t="shared" si="6"/>
        <v>11</v>
      </c>
      <c r="I20" s="1">
        <f>COUNT(I6:I17)</f>
        <v>8</v>
      </c>
      <c r="J20" s="1">
        <f t="shared" ref="J20:K20" si="7">COUNT(J6:J17)</f>
        <v>7</v>
      </c>
      <c r="K20" s="1">
        <f t="shared" si="7"/>
        <v>11</v>
      </c>
    </row>
    <row r="23" spans="2:16" ht="18">
      <c r="B23" s="31" t="s">
        <v>58</v>
      </c>
      <c r="C23" s="31"/>
      <c r="D23" s="31"/>
      <c r="E23" s="31"/>
      <c r="F23" s="31"/>
      <c r="G23" s="31"/>
      <c r="I23" s="31" t="s">
        <v>58</v>
      </c>
      <c r="J23" s="31"/>
      <c r="K23" s="31"/>
      <c r="L23" s="31"/>
      <c r="M23" s="31"/>
      <c r="N23" s="31"/>
    </row>
    <row r="27" spans="2:16" ht="30">
      <c r="B27" s="27" t="s">
        <v>10</v>
      </c>
      <c r="C27" s="3" t="s">
        <v>11</v>
      </c>
      <c r="D27" s="3" t="s">
        <v>13</v>
      </c>
      <c r="E27" s="3" t="s">
        <v>15</v>
      </c>
      <c r="F27" s="27" t="s">
        <v>17</v>
      </c>
      <c r="G27" s="29" t="s">
        <v>18</v>
      </c>
      <c r="H27" s="10"/>
      <c r="I27" s="27" t="s">
        <v>10</v>
      </c>
      <c r="J27" s="3" t="s">
        <v>11</v>
      </c>
      <c r="K27" s="3" t="s">
        <v>13</v>
      </c>
      <c r="L27" s="3" t="s">
        <v>15</v>
      </c>
      <c r="M27" s="27" t="s">
        <v>17</v>
      </c>
      <c r="N27" s="29" t="s">
        <v>18</v>
      </c>
      <c r="O27" s="10"/>
      <c r="P27" s="10"/>
    </row>
    <row r="28" spans="2:16" ht="18">
      <c r="B28" s="28"/>
      <c r="C28" s="4" t="s">
        <v>12</v>
      </c>
      <c r="D28" s="4" t="s">
        <v>14</v>
      </c>
      <c r="E28" s="4" t="s">
        <v>16</v>
      </c>
      <c r="F28" s="28"/>
      <c r="G28" s="30"/>
      <c r="H28" s="10"/>
      <c r="I28" s="28"/>
      <c r="J28" s="4" t="s">
        <v>12</v>
      </c>
      <c r="K28" s="4" t="s">
        <v>14</v>
      </c>
      <c r="L28" s="4" t="s">
        <v>16</v>
      </c>
      <c r="M28" s="28"/>
      <c r="N28" s="30"/>
      <c r="O28" s="10"/>
      <c r="P28" s="10"/>
    </row>
    <row r="29" spans="2:16">
      <c r="B29" s="5" t="s">
        <v>19</v>
      </c>
      <c r="C29" s="6" t="s">
        <v>52</v>
      </c>
      <c r="D29" s="6">
        <v>2</v>
      </c>
      <c r="E29" s="6" t="s">
        <v>53</v>
      </c>
      <c r="F29" s="6">
        <v>4.5256999999999996</v>
      </c>
      <c r="G29" s="6">
        <v>2.1999999999999999E-2</v>
      </c>
      <c r="I29" s="5" t="s">
        <v>19</v>
      </c>
      <c r="J29" s="6">
        <v>273.89659999999998</v>
      </c>
      <c r="K29" s="6">
        <v>2</v>
      </c>
      <c r="L29" s="6">
        <v>136.94829999999999</v>
      </c>
      <c r="M29" s="6">
        <v>1.1191</v>
      </c>
      <c r="N29" s="25">
        <v>0.34370000000000001</v>
      </c>
      <c r="O29" s="10"/>
      <c r="P29" s="10"/>
    </row>
    <row r="30" spans="2:16">
      <c r="B30" s="5" t="s">
        <v>21</v>
      </c>
      <c r="C30" s="6" t="s">
        <v>54</v>
      </c>
      <c r="D30" s="6">
        <v>23</v>
      </c>
      <c r="E30" s="6">
        <v>244.7894</v>
      </c>
      <c r="G30" s="7"/>
      <c r="I30" s="5" t="s">
        <v>21</v>
      </c>
      <c r="J30" s="6" t="s">
        <v>56</v>
      </c>
      <c r="K30" s="6">
        <v>23</v>
      </c>
      <c r="L30" s="6">
        <v>122.3724</v>
      </c>
      <c r="N30" s="10"/>
      <c r="O30" s="10"/>
      <c r="P30" s="10"/>
    </row>
    <row r="31" spans="2:16">
      <c r="B31" s="5" t="s">
        <v>22</v>
      </c>
      <c r="C31" s="6" t="s">
        <v>55</v>
      </c>
      <c r="D31" s="6">
        <v>25</v>
      </c>
      <c r="E31" s="8"/>
      <c r="F31" s="8"/>
      <c r="G31" s="9"/>
      <c r="I31" s="5" t="s">
        <v>22</v>
      </c>
      <c r="J31" s="6" t="s">
        <v>57</v>
      </c>
      <c r="K31" s="6">
        <v>25</v>
      </c>
      <c r="L31" s="8"/>
      <c r="M31" s="8"/>
      <c r="N31" s="8"/>
      <c r="O31" s="10"/>
      <c r="P31" s="10"/>
    </row>
    <row r="32" spans="2:16">
      <c r="O32" s="10"/>
      <c r="P32" s="10"/>
    </row>
    <row r="34" spans="2:12" ht="15.75">
      <c r="B34" s="11" t="s">
        <v>24</v>
      </c>
      <c r="I34" s="11" t="s">
        <v>24</v>
      </c>
    </row>
    <row r="36" spans="2:12">
      <c r="B36" s="12" t="s">
        <v>25</v>
      </c>
      <c r="C36" s="12" t="s">
        <v>27</v>
      </c>
      <c r="D36" s="12" t="s">
        <v>27</v>
      </c>
      <c r="E36" s="12" t="s">
        <v>27</v>
      </c>
      <c r="I36" s="12" t="s">
        <v>25</v>
      </c>
      <c r="J36" s="12" t="s">
        <v>27</v>
      </c>
      <c r="K36" s="12" t="s">
        <v>27</v>
      </c>
      <c r="L36" s="12" t="s">
        <v>27</v>
      </c>
    </row>
    <row r="37" spans="2:12">
      <c r="B37" s="13" t="s">
        <v>26</v>
      </c>
      <c r="C37" s="13" t="s">
        <v>28</v>
      </c>
      <c r="D37" s="13" t="s">
        <v>18</v>
      </c>
      <c r="E37" s="13" t="s">
        <v>29</v>
      </c>
      <c r="I37" s="13" t="s">
        <v>26</v>
      </c>
      <c r="J37" s="13" t="s">
        <v>28</v>
      </c>
      <c r="K37" s="13" t="s">
        <v>18</v>
      </c>
      <c r="L37" s="13" t="s">
        <v>29</v>
      </c>
    </row>
    <row r="38" spans="2:12" ht="30">
      <c r="B38" s="5" t="s">
        <v>47</v>
      </c>
      <c r="C38" s="6">
        <v>3.6301999999999999</v>
      </c>
      <c r="D38" s="18">
        <v>4.37752E-2</v>
      </c>
      <c r="E38" s="19" t="s">
        <v>32</v>
      </c>
      <c r="I38" s="5" t="s">
        <v>47</v>
      </c>
      <c r="J38" s="6">
        <v>1.4733000000000001</v>
      </c>
      <c r="K38" s="16">
        <v>0.55711940000000004</v>
      </c>
      <c r="L38" s="17" t="s">
        <v>31</v>
      </c>
    </row>
    <row r="39" spans="2:12" ht="30">
      <c r="B39" s="5" t="s">
        <v>48</v>
      </c>
      <c r="C39" s="6">
        <v>8.8000000000000005E-3</v>
      </c>
      <c r="D39" s="16">
        <v>0.89999470000000004</v>
      </c>
      <c r="E39" s="17" t="s">
        <v>31</v>
      </c>
      <c r="I39" s="5" t="s">
        <v>48</v>
      </c>
      <c r="J39" s="6">
        <v>0.53149999999999997</v>
      </c>
      <c r="K39" s="16">
        <v>0.89999470000000004</v>
      </c>
      <c r="L39" s="17" t="s">
        <v>31</v>
      </c>
    </row>
    <row r="40" spans="2:12" ht="30">
      <c r="B40" s="5" t="s">
        <v>49</v>
      </c>
      <c r="C40" s="6">
        <v>3.8944000000000001</v>
      </c>
      <c r="D40" s="18">
        <v>2.92631E-2</v>
      </c>
      <c r="E40" s="19" t="s">
        <v>32</v>
      </c>
      <c r="I40" s="5" t="s">
        <v>49</v>
      </c>
      <c r="J40" s="6">
        <v>2.0878000000000001</v>
      </c>
      <c r="K40" s="16">
        <v>0.32074170000000002</v>
      </c>
      <c r="L40" s="17" t="s">
        <v>31</v>
      </c>
    </row>
  </sheetData>
  <mergeCells count="8">
    <mergeCell ref="M27:M28"/>
    <mergeCell ref="N27:N28"/>
    <mergeCell ref="I23:N23"/>
    <mergeCell ref="B23:G23"/>
    <mergeCell ref="B27:B28"/>
    <mergeCell ref="F27:F28"/>
    <mergeCell ref="G27:G28"/>
    <mergeCell ref="I27:I2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Sup Figure 1A</vt:lpstr>
      <vt:lpstr>Sup Figure 1B</vt:lpstr>
      <vt:lpstr>Sup Figure 1C-D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Jean-Luc Gaiarsa</dc:creator>
  <cp:lastModifiedBy>Jean-Luc Gaiarsa</cp:lastModifiedBy>
  <dcterms:created xsi:type="dcterms:W3CDTF">2018-03-20T09:39:15Z</dcterms:created>
  <dcterms:modified xsi:type="dcterms:W3CDTF">2018-06-01T09:32:40Z</dcterms:modified>
</cp:coreProperties>
</file>