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6255"/>
  </bookViews>
  <sheets>
    <sheet name="Figure 2 B" sheetId="1" r:id="rId1"/>
    <sheet name="Figure 2D" sheetId="2" r:id="rId2"/>
  </sheets>
  <calcPr calcId="145621"/>
</workbook>
</file>

<file path=xl/calcChain.xml><?xml version="1.0" encoding="utf-8"?>
<calcChain xmlns="http://schemas.openxmlformats.org/spreadsheetml/2006/main">
  <c r="E33" i="1" l="1"/>
  <c r="E32" i="1"/>
  <c r="D32" i="1"/>
  <c r="D33" i="1"/>
  <c r="C33" i="1"/>
  <c r="C32" i="1"/>
  <c r="F14" i="2" l="1"/>
  <c r="E14" i="2"/>
  <c r="M33" i="1" l="1"/>
  <c r="AP66" i="2" l="1"/>
  <c r="AQ66" i="2"/>
  <c r="AR66" i="2"/>
  <c r="AS66" i="2"/>
  <c r="AT66" i="2"/>
  <c r="AP68" i="2"/>
  <c r="AP67" i="2" s="1"/>
  <c r="AQ68" i="2"/>
  <c r="AQ67" i="2" s="1"/>
  <c r="AR68" i="2"/>
  <c r="AR67" i="2" s="1"/>
  <c r="AS68" i="2"/>
  <c r="AS67" i="2" s="1"/>
  <c r="AT68" i="2"/>
  <c r="AT67" i="2" s="1"/>
  <c r="E10" i="2"/>
  <c r="F10" i="2"/>
  <c r="E11" i="2"/>
  <c r="F11" i="2"/>
  <c r="E12" i="2"/>
  <c r="F12" i="2"/>
  <c r="D12" i="2"/>
  <c r="D11" i="2"/>
  <c r="D10" i="2"/>
  <c r="E53" i="2"/>
  <c r="AO68" i="2"/>
  <c r="AO67" i="2" s="1"/>
  <c r="AN68" i="2"/>
  <c r="AN67" i="2" s="1"/>
  <c r="AM68" i="2"/>
  <c r="AL68" i="2"/>
  <c r="AK68" i="2"/>
  <c r="AK67" i="2" s="1"/>
  <c r="AJ68" i="2"/>
  <c r="AJ67" i="2" s="1"/>
  <c r="AI68" i="2"/>
  <c r="AI67" i="2" s="1"/>
  <c r="AH68" i="2"/>
  <c r="AG68" i="2"/>
  <c r="AG67" i="2" s="1"/>
  <c r="AF68" i="2"/>
  <c r="AF67" i="2" s="1"/>
  <c r="AE68" i="2"/>
  <c r="AD68" i="2"/>
  <c r="AC68" i="2"/>
  <c r="AC67" i="2" s="1"/>
  <c r="AB68" i="2"/>
  <c r="AB67" i="2" s="1"/>
  <c r="AA68" i="2"/>
  <c r="AA67" i="2" s="1"/>
  <c r="Z68" i="2"/>
  <c r="Y68" i="2"/>
  <c r="Y67" i="2" s="1"/>
  <c r="X68" i="2"/>
  <c r="X67" i="2" s="1"/>
  <c r="W68" i="2"/>
  <c r="V68" i="2"/>
  <c r="U68" i="2"/>
  <c r="U67" i="2" s="1"/>
  <c r="T68" i="2"/>
  <c r="T67" i="2" s="1"/>
  <c r="S68" i="2"/>
  <c r="S67" i="2" s="1"/>
  <c r="R68" i="2"/>
  <c r="Q68" i="2"/>
  <c r="Q67" i="2" s="1"/>
  <c r="P68" i="2"/>
  <c r="P67" i="2" s="1"/>
  <c r="O68" i="2"/>
  <c r="N68" i="2"/>
  <c r="M68" i="2"/>
  <c r="M67" i="2" s="1"/>
  <c r="L68" i="2"/>
  <c r="L67" i="2" s="1"/>
  <c r="K68" i="2"/>
  <c r="K67" i="2" s="1"/>
  <c r="J68" i="2"/>
  <c r="I68" i="2"/>
  <c r="I67" i="2" s="1"/>
  <c r="H68" i="2"/>
  <c r="H67" i="2" s="1"/>
  <c r="G68" i="2"/>
  <c r="F68" i="2"/>
  <c r="E68" i="2"/>
  <c r="E67" i="2" s="1"/>
  <c r="D68" i="2"/>
  <c r="AM67" i="2"/>
  <c r="AL67" i="2"/>
  <c r="AH67" i="2"/>
  <c r="AE67" i="2"/>
  <c r="AD67" i="2"/>
  <c r="Z67" i="2"/>
  <c r="W67" i="2"/>
  <c r="V67" i="2"/>
  <c r="R67" i="2"/>
  <c r="O67" i="2"/>
  <c r="N67" i="2"/>
  <c r="J67" i="2"/>
  <c r="G67" i="2"/>
  <c r="F67" i="2"/>
  <c r="AO66" i="2"/>
  <c r="AN66" i="2"/>
  <c r="AM66" i="2"/>
  <c r="AL66" i="2"/>
  <c r="AK66" i="2"/>
  <c r="AJ66" i="2"/>
  <c r="AI66" i="2"/>
  <c r="AH66" i="2"/>
  <c r="AG66" i="2"/>
  <c r="AF66" i="2"/>
  <c r="AE66" i="2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AT53" i="2"/>
  <c r="AT52" i="2" s="1"/>
  <c r="AS53" i="2"/>
  <c r="AS52" i="2" s="1"/>
  <c r="AR53" i="2"/>
  <c r="AQ53" i="2"/>
  <c r="AQ52" i="2" s="1"/>
  <c r="AP53" i="2"/>
  <c r="AP52" i="2" s="1"/>
  <c r="AO53" i="2"/>
  <c r="AO52" i="2" s="1"/>
  <c r="AN53" i="2"/>
  <c r="AN52" i="2" s="1"/>
  <c r="AM53" i="2"/>
  <c r="AM52" i="2" s="1"/>
  <c r="AL53" i="2"/>
  <c r="AL52" i="2" s="1"/>
  <c r="AK53" i="2"/>
  <c r="AK52" i="2" s="1"/>
  <c r="AJ53" i="2"/>
  <c r="AJ52" i="2" s="1"/>
  <c r="AI53" i="2"/>
  <c r="AI52" i="2" s="1"/>
  <c r="AH53" i="2"/>
  <c r="AH52" i="2" s="1"/>
  <c r="AG53" i="2"/>
  <c r="AF53" i="2"/>
  <c r="AF52" i="2" s="1"/>
  <c r="AE53" i="2"/>
  <c r="AE52" i="2" s="1"/>
  <c r="AD53" i="2"/>
  <c r="AD52" i="2" s="1"/>
  <c r="AC53" i="2"/>
  <c r="AC52" i="2" s="1"/>
  <c r="AB53" i="2"/>
  <c r="AB52" i="2" s="1"/>
  <c r="AA53" i="2"/>
  <c r="AA52" i="2" s="1"/>
  <c r="Z53" i="2"/>
  <c r="Z52" i="2" s="1"/>
  <c r="Y53" i="2"/>
  <c r="Y52" i="2" s="1"/>
  <c r="X53" i="2"/>
  <c r="X52" i="2" s="1"/>
  <c r="W53" i="2"/>
  <c r="W52" i="2" s="1"/>
  <c r="V53" i="2"/>
  <c r="V52" i="2" s="1"/>
  <c r="U53" i="2"/>
  <c r="U52" i="2" s="1"/>
  <c r="T53" i="2"/>
  <c r="T52" i="2" s="1"/>
  <c r="S53" i="2"/>
  <c r="S52" i="2" s="1"/>
  <c r="R53" i="2"/>
  <c r="R52" i="2" s="1"/>
  <c r="Q53" i="2"/>
  <c r="Q52" i="2" s="1"/>
  <c r="P53" i="2"/>
  <c r="P52" i="2" s="1"/>
  <c r="O53" i="2"/>
  <c r="O52" i="2" s="1"/>
  <c r="N53" i="2"/>
  <c r="N52" i="2" s="1"/>
  <c r="M53" i="2"/>
  <c r="M52" i="2" s="1"/>
  <c r="L53" i="2"/>
  <c r="L52" i="2" s="1"/>
  <c r="K53" i="2"/>
  <c r="K52" i="2" s="1"/>
  <c r="J53" i="2"/>
  <c r="J52" i="2" s="1"/>
  <c r="I53" i="2"/>
  <c r="I52" i="2" s="1"/>
  <c r="H53" i="2"/>
  <c r="H52" i="2" s="1"/>
  <c r="G53" i="2"/>
  <c r="G52" i="2" s="1"/>
  <c r="F53" i="2"/>
  <c r="F52" i="2" s="1"/>
  <c r="D53" i="2"/>
  <c r="AR52" i="2"/>
  <c r="AG52" i="2"/>
  <c r="E52" i="2"/>
  <c r="AT51" i="2"/>
  <c r="AS51" i="2"/>
  <c r="AR51" i="2"/>
  <c r="AQ51" i="2"/>
  <c r="AP51" i="2"/>
  <c r="AO51" i="2"/>
  <c r="AN51" i="2"/>
  <c r="AM51" i="2"/>
  <c r="AL51" i="2"/>
  <c r="AK51" i="2"/>
  <c r="AJ51" i="2"/>
  <c r="AI51" i="2"/>
  <c r="AH51" i="2"/>
  <c r="AG51" i="2"/>
  <c r="AF51" i="2"/>
  <c r="AE51" i="2"/>
  <c r="AD51" i="2"/>
  <c r="AC51" i="2"/>
  <c r="AB51" i="2"/>
  <c r="AA51" i="2"/>
  <c r="Z51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D51" i="2"/>
  <c r="AT39" i="2"/>
  <c r="AS39" i="2"/>
  <c r="AS38" i="2" s="1"/>
  <c r="AR39" i="2"/>
  <c r="AQ39" i="2"/>
  <c r="AQ38" i="2" s="1"/>
  <c r="AP39" i="2"/>
  <c r="AO39" i="2"/>
  <c r="AO38" i="2" s="1"/>
  <c r="AN39" i="2"/>
  <c r="AM39" i="2"/>
  <c r="AM38" i="2" s="1"/>
  <c r="AL39" i="2"/>
  <c r="AK39" i="2"/>
  <c r="AK38" i="2" s="1"/>
  <c r="AJ39" i="2"/>
  <c r="AI39" i="2"/>
  <c r="AI38" i="2" s="1"/>
  <c r="AH39" i="2"/>
  <c r="AG39" i="2"/>
  <c r="AG38" i="2" s="1"/>
  <c r="AF39" i="2"/>
  <c r="AE39" i="2"/>
  <c r="AE38" i="2" s="1"/>
  <c r="AD39" i="2"/>
  <c r="AC39" i="2"/>
  <c r="AC38" i="2" s="1"/>
  <c r="AB39" i="2"/>
  <c r="AA39" i="2"/>
  <c r="AA38" i="2" s="1"/>
  <c r="Z39" i="2"/>
  <c r="Y39" i="2"/>
  <c r="Y38" i="2" s="1"/>
  <c r="X39" i="2"/>
  <c r="W39" i="2"/>
  <c r="W38" i="2" s="1"/>
  <c r="V39" i="2"/>
  <c r="U39" i="2"/>
  <c r="U38" i="2" s="1"/>
  <c r="T39" i="2"/>
  <c r="S39" i="2"/>
  <c r="S38" i="2" s="1"/>
  <c r="R39" i="2"/>
  <c r="Q39" i="2"/>
  <c r="Q38" i="2" s="1"/>
  <c r="P39" i="2"/>
  <c r="O39" i="2"/>
  <c r="O38" i="2" s="1"/>
  <c r="N39" i="2"/>
  <c r="M39" i="2"/>
  <c r="M38" i="2" s="1"/>
  <c r="L39" i="2"/>
  <c r="K39" i="2"/>
  <c r="K38" i="2" s="1"/>
  <c r="J39" i="2"/>
  <c r="I39" i="2"/>
  <c r="I38" i="2" s="1"/>
  <c r="H39" i="2"/>
  <c r="G39" i="2"/>
  <c r="G38" i="2" s="1"/>
  <c r="F39" i="2"/>
  <c r="E39" i="2"/>
  <c r="E38" i="2" s="1"/>
  <c r="D39" i="2"/>
  <c r="AT38" i="2"/>
  <c r="AR38" i="2"/>
  <c r="AP38" i="2"/>
  <c r="AN38" i="2"/>
  <c r="AL38" i="2"/>
  <c r="AJ38" i="2"/>
  <c r="AH38" i="2"/>
  <c r="AF38" i="2"/>
  <c r="AD38" i="2"/>
  <c r="AB38" i="2"/>
  <c r="Z38" i="2"/>
  <c r="X38" i="2"/>
  <c r="V38" i="2"/>
  <c r="T38" i="2"/>
  <c r="R38" i="2"/>
  <c r="P38" i="2"/>
  <c r="N38" i="2"/>
  <c r="L38" i="2"/>
  <c r="J38" i="2"/>
  <c r="H38" i="2"/>
  <c r="F38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M39" i="1"/>
  <c r="L39" i="1"/>
  <c r="K39" i="1"/>
  <c r="M38" i="1"/>
  <c r="L38" i="1"/>
  <c r="K38" i="1"/>
  <c r="K37" i="1"/>
  <c r="L37" i="1"/>
  <c r="M37" i="1"/>
  <c r="M36" i="1"/>
  <c r="L36" i="1"/>
  <c r="K36" i="1"/>
  <c r="M35" i="1"/>
  <c r="L35" i="1"/>
  <c r="K35" i="1"/>
  <c r="L34" i="1"/>
  <c r="K34" i="1"/>
  <c r="M34" i="1"/>
  <c r="L33" i="1"/>
  <c r="K33" i="1"/>
  <c r="M32" i="1"/>
  <c r="L32" i="1"/>
  <c r="K32" i="1"/>
</calcChain>
</file>

<file path=xl/sharedStrings.xml><?xml version="1.0" encoding="utf-8"?>
<sst xmlns="http://schemas.openxmlformats.org/spreadsheetml/2006/main" count="156" uniqueCount="84">
  <si>
    <t>Control</t>
  </si>
  <si>
    <t>Egaba</t>
  </si>
  <si>
    <t>Mean</t>
  </si>
  <si>
    <t>SEM</t>
  </si>
  <si>
    <t>control</t>
  </si>
  <si>
    <t>n</t>
  </si>
  <si>
    <t># cultures</t>
  </si>
  <si>
    <t xml:space="preserve">number of cells recorded </t>
  </si>
  <si>
    <t>number of cultures used</t>
  </si>
  <si>
    <t>Control + lep</t>
  </si>
  <si>
    <t>control + leptin</t>
  </si>
  <si>
    <t>Sh-LepR</t>
  </si>
  <si>
    <t>Sh-Rlep + Lep</t>
  </si>
  <si>
    <t>Sh-LepR + leptin</t>
  </si>
  <si>
    <t>Sh-Sbl</t>
  </si>
  <si>
    <t>Sh-Sbl + Lep</t>
  </si>
  <si>
    <t>VUO</t>
  </si>
  <si>
    <t>VUO + Lep</t>
  </si>
  <si>
    <t>VUO  + Lep</t>
  </si>
  <si>
    <r>
      <t xml:space="preserve">One-way ANOVA of your </t>
    </r>
    <r>
      <rPr>
        <b/>
        <i/>
        <sz val="13.95"/>
        <color theme="1"/>
        <rFont val="MathJax_Math"/>
      </rPr>
      <t>k</t>
    </r>
  </si>
  <si>
    <t xml:space="preserve">=8 independent treatments: </t>
  </si>
  <si>
    <t>source</t>
  </si>
  <si>
    <t>sum of</t>
  </si>
  <si>
    <t>squares SS</t>
  </si>
  <si>
    <t>degrees of</t>
  </si>
  <si>
    <r>
      <t xml:space="preserve">freedom </t>
    </r>
    <r>
      <rPr>
        <i/>
        <sz val="13.85"/>
        <color theme="1"/>
        <rFont val="MathJax_Math"/>
      </rPr>
      <t>ν</t>
    </r>
  </si>
  <si>
    <t>mean square</t>
  </si>
  <si>
    <t>MS</t>
  </si>
  <si>
    <t>F statistic</t>
  </si>
  <si>
    <t>p-value</t>
  </si>
  <si>
    <t>treatment</t>
  </si>
  <si>
    <t>6,953.3521</t>
  </si>
  <si>
    <t>error</t>
  </si>
  <si>
    <t>4,210.4368</t>
  </si>
  <si>
    <t>total</t>
  </si>
  <si>
    <t>11,163.7889</t>
  </si>
  <si>
    <t>Tukey HSD results</t>
  </si>
  <si>
    <t>treatments</t>
  </si>
  <si>
    <t>pair</t>
  </si>
  <si>
    <t>Tukey HSD</t>
  </si>
  <si>
    <t>Q statistic</t>
  </si>
  <si>
    <t>inferfence</t>
  </si>
  <si>
    <t>** p&lt;0.01</t>
  </si>
  <si>
    <t>insignificant</t>
  </si>
  <si>
    <t>* p&lt;0.05</t>
  </si>
  <si>
    <t>Ctr vs Ctr+Lep</t>
  </si>
  <si>
    <t>Ctr vs Sh-Rlep</t>
  </si>
  <si>
    <t>Ctr vs Sh-Rlep + Lep</t>
  </si>
  <si>
    <t>Ctr vs Sh-Sbl</t>
  </si>
  <si>
    <t>Ctr vs Sh-Sbl + Lep</t>
  </si>
  <si>
    <t>Ctr vs VUO + Lep</t>
  </si>
  <si>
    <t>Ctr vs VUO</t>
  </si>
  <si>
    <t>Ctr + Lep vs Sh-LepR</t>
  </si>
  <si>
    <t>Ctr + Lep vs Sh-LepR + leptin</t>
  </si>
  <si>
    <t>Ctr + Lep vs Sh-Sbl</t>
  </si>
  <si>
    <t>Ctr + Lep vs Sh-Sbl + Lep</t>
  </si>
  <si>
    <t>Ctr + Lep vs VUO</t>
  </si>
  <si>
    <t>Ctr + Lep vs  VUO  + Lep</t>
  </si>
  <si>
    <t>Sh-LepR vs Sh-LepR + leptin</t>
  </si>
  <si>
    <t>Sh-LepR vs Sh-Sbl</t>
  </si>
  <si>
    <t>Sh-LepR vs Sh-Sbl + Lep</t>
  </si>
  <si>
    <t>Sh-LepR vs VUO</t>
  </si>
  <si>
    <t>Sh-LepR vs VUO  + Lep</t>
  </si>
  <si>
    <t>Sh-LepR + leptin vs Sh-Sbl</t>
  </si>
  <si>
    <t>Sh-LepR + leptin vs Sh-Sbl + Lep</t>
  </si>
  <si>
    <t>Sh-LepR + leptin vs VUO</t>
  </si>
  <si>
    <t>Sh-LepR + leptin vs VUO  + Lep</t>
  </si>
  <si>
    <t>Sh-Sbl vs Sh-Sbl + Lep</t>
  </si>
  <si>
    <t>Sh-Sbl vs VUO</t>
  </si>
  <si>
    <t>Sh-Sbl + Lep vs VUO</t>
  </si>
  <si>
    <t>Sh-Sbl vs VUO  + Lep</t>
  </si>
  <si>
    <t>Sh-Sbl + Lep vs VUO  + Lep</t>
  </si>
  <si>
    <t>VUO vs VUO  + Lep</t>
  </si>
  <si>
    <t>Ctr</t>
  </si>
  <si>
    <t>Mean Lep</t>
  </si>
  <si>
    <t>SD</t>
  </si>
  <si>
    <t>LEP</t>
  </si>
  <si>
    <t>Time</t>
  </si>
  <si>
    <t xml:space="preserve">ctr </t>
  </si>
  <si>
    <t>lep</t>
  </si>
  <si>
    <t>p compared to control (two-tailed unpaired Student's t-tes)</t>
  </si>
  <si>
    <t>15 DIV</t>
  </si>
  <si>
    <t>6 DIV</t>
  </si>
  <si>
    <t xml:space="preserve">  15 DIV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</si>
</sst>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3.5"/>
      <color theme="1"/>
      <name val="Calibri"/>
      <family val="2"/>
      <scheme val="minor"/>
    </font>
    <font>
      <b/>
      <i/>
      <sz val="13.95"/>
      <color theme="1"/>
      <name val="MathJax_Math"/>
    </font>
    <font>
      <i/>
      <sz val="13.85"/>
      <color theme="1"/>
      <name val="MathJax_Math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2CD32"/>
        <bgColor indexed="64"/>
      </patternFill>
    </fill>
    <fill>
      <patternFill patternType="solid">
        <fgColor rgb="FFFF6347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right" vertical="center" wrapText="1"/>
    </xf>
    <xf numFmtId="11" fontId="0" fillId="0" borderId="2" xfId="0" applyNumberFormat="1" applyBorder="1" applyAlignment="1">
      <alignment horizontal="right" vertical="center" wrapTex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6" fillId="0" borderId="0" xfId="0" applyFont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2" borderId="2" xfId="0" applyFill="1" applyBorder="1" applyAlignment="1">
      <alignment horizontal="right" vertical="center" wrapText="1"/>
    </xf>
    <xf numFmtId="0" fontId="0" fillId="2" borderId="2" xfId="0" applyFill="1" applyBorder="1" applyAlignment="1">
      <alignment vertical="center" wrapText="1"/>
    </xf>
    <xf numFmtId="0" fontId="0" fillId="3" borderId="2" xfId="0" applyFill="1" applyBorder="1" applyAlignment="1">
      <alignment horizontal="right" vertical="center" wrapText="1"/>
    </xf>
    <xf numFmtId="0" fontId="0" fillId="3" borderId="2" xfId="0" applyFill="1" applyBorder="1" applyAlignment="1">
      <alignment vertical="center" wrapText="1"/>
    </xf>
    <xf numFmtId="0" fontId="0" fillId="4" borderId="2" xfId="0" applyFill="1" applyBorder="1" applyAlignment="1">
      <alignment horizontal="right" vertical="center" wrapText="1"/>
    </xf>
    <xf numFmtId="0" fontId="0" fillId="4" borderId="2" xfId="0" applyFill="1" applyBorder="1" applyAlignment="1">
      <alignment vertical="center" wrapText="1"/>
    </xf>
    <xf numFmtId="0" fontId="0" fillId="0" borderId="9" xfId="0" applyBorder="1"/>
    <xf numFmtId="0" fontId="0" fillId="0" borderId="10" xfId="0" applyBorder="1"/>
    <xf numFmtId="0" fontId="2" fillId="5" borderId="11" xfId="0" applyFont="1" applyFill="1" applyBorder="1" applyAlignment="1">
      <alignment horizontal="center"/>
    </xf>
    <xf numFmtId="0" fontId="0" fillId="0" borderId="0" xfId="0" applyBorder="1"/>
    <xf numFmtId="0" fontId="0" fillId="0" borderId="12" xfId="0" applyBorder="1"/>
    <xf numFmtId="0" fontId="0" fillId="5" borderId="11" xfId="0" applyFill="1" applyBorder="1" applyAlignment="1">
      <alignment horizontal="center"/>
    </xf>
    <xf numFmtId="0" fontId="0" fillId="0" borderId="0" xfId="0" applyFont="1" applyBorder="1"/>
    <xf numFmtId="0" fontId="0" fillId="6" borderId="11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0" xfId="0" applyFont="1"/>
    <xf numFmtId="0" fontId="2" fillId="5" borderId="8" xfId="0" applyFont="1" applyFill="1" applyBorder="1" applyAlignment="1">
      <alignment horizontal="center"/>
    </xf>
    <xf numFmtId="0" fontId="0" fillId="0" borderId="9" xfId="0" applyFont="1" applyBorder="1"/>
    <xf numFmtId="0" fontId="0" fillId="0" borderId="10" xfId="0" applyFont="1" applyBorder="1"/>
    <xf numFmtId="0" fontId="0" fillId="0" borderId="12" xfId="0" applyFont="1" applyBorder="1"/>
    <xf numFmtId="0" fontId="0" fillId="5" borderId="11" xfId="0" applyFont="1" applyFill="1" applyBorder="1" applyAlignment="1">
      <alignment horizontal="center"/>
    </xf>
    <xf numFmtId="0" fontId="0" fillId="5" borderId="13" xfId="0" applyFont="1" applyFill="1" applyBorder="1" applyAlignment="1">
      <alignment horizontal="center"/>
    </xf>
    <xf numFmtId="0" fontId="0" fillId="0" borderId="14" xfId="0" applyFont="1" applyBorder="1"/>
    <xf numFmtId="0" fontId="0" fillId="6" borderId="11" xfId="0" applyFont="1" applyFill="1" applyBorder="1" applyAlignment="1">
      <alignment horizontal="center"/>
    </xf>
    <xf numFmtId="0" fontId="0" fillId="6" borderId="15" xfId="0" applyFont="1" applyFill="1" applyBorder="1" applyAlignment="1">
      <alignment horizontal="center"/>
    </xf>
    <xf numFmtId="0" fontId="0" fillId="0" borderId="16" xfId="0" applyFont="1" applyBorder="1"/>
    <xf numFmtId="0" fontId="0" fillId="0" borderId="17" xfId="0" applyFont="1" applyBorder="1"/>
    <xf numFmtId="0" fontId="2" fillId="0" borderId="0" xfId="0" applyFont="1" applyBorder="1"/>
    <xf numFmtId="0" fontId="0" fillId="5" borderId="0" xfId="0" applyFill="1" applyAlignment="1">
      <alignment horizontal="center"/>
    </xf>
    <xf numFmtId="0" fontId="0" fillId="5" borderId="13" xfId="0" applyFill="1" applyBorder="1" applyAlignment="1">
      <alignment horizontal="center"/>
    </xf>
    <xf numFmtId="0" fontId="0" fillId="0" borderId="14" xfId="0" applyBorder="1"/>
    <xf numFmtId="0" fontId="0" fillId="7" borderId="0" xfId="0" applyFont="1" applyFill="1" applyBorder="1" applyAlignment="1">
      <alignment horizontal="center"/>
    </xf>
    <xf numFmtId="0" fontId="0" fillId="5" borderId="0" xfId="0" applyFont="1" applyFill="1" applyAlignment="1">
      <alignment horizontal="center"/>
    </xf>
    <xf numFmtId="0" fontId="0" fillId="5" borderId="14" xfId="0" applyFont="1" applyFill="1" applyBorder="1" applyAlignment="1">
      <alignment horizontal="center"/>
    </xf>
    <xf numFmtId="0" fontId="0" fillId="0" borderId="18" xfId="0" applyFont="1" applyBorder="1"/>
    <xf numFmtId="0" fontId="2" fillId="0" borderId="0" xfId="0" applyFont="1"/>
    <xf numFmtId="0" fontId="0" fillId="0" borderId="0" xfId="0" applyFont="1" applyFill="1" applyBorder="1"/>
    <xf numFmtId="0" fontId="7" fillId="0" borderId="14" xfId="0" applyFont="1" applyBorder="1"/>
    <xf numFmtId="0" fontId="2" fillId="0" borderId="0" xfId="0" applyFont="1" applyAlignment="1">
      <alignment horizontal="center"/>
    </xf>
    <xf numFmtId="0" fontId="3" fillId="0" borderId="0" xfId="0" applyFont="1" applyFill="1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19" xfId="0" applyBorder="1" applyAlignment="1">
      <alignment horizontal="center"/>
    </xf>
    <xf numFmtId="0" fontId="8" fillId="0" borderId="0" xfId="0" applyFont="1" applyAlignment="1">
      <alignment horizontal="center"/>
    </xf>
    <xf numFmtId="0" fontId="0" fillId="0" borderId="20" xfId="0" applyBorder="1" applyAlignment="1">
      <alignment horizontal="center"/>
    </xf>
    <xf numFmtId="0" fontId="8" fillId="0" borderId="0" xfId="0" applyFont="1" applyAlignment="1">
      <alignment horizontal="center"/>
    </xf>
    <xf numFmtId="0" fontId="2" fillId="5" borderId="0" xfId="0" applyFont="1" applyFill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2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'Figure 2D'!$A$28</c:f>
              <c:strCache>
                <c:ptCount val="1"/>
                <c:pt idx="0">
                  <c:v>Ctr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3"/>
            <c:spPr>
              <a:solidFill>
                <a:schemeClr val="bg1"/>
              </a:solidFill>
              <a:ln w="3175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 2D'!$D$38:$AB$38</c:f>
                <c:numCache>
                  <c:formatCode>General</c:formatCode>
                  <c:ptCount val="25"/>
                  <c:pt idx="0">
                    <c:v>0</c:v>
                  </c:pt>
                  <c:pt idx="1">
                    <c:v>3.4473467341680109E-2</c:v>
                  </c:pt>
                  <c:pt idx="2">
                    <c:v>3.8476678273754131E-2</c:v>
                  </c:pt>
                  <c:pt idx="3">
                    <c:v>3.9687602147547192E-2</c:v>
                  </c:pt>
                  <c:pt idx="4">
                    <c:v>4.28633281620215E-2</c:v>
                  </c:pt>
                  <c:pt idx="5">
                    <c:v>3.383659933124597E-2</c:v>
                  </c:pt>
                  <c:pt idx="6">
                    <c:v>6.2323379960215093E-2</c:v>
                  </c:pt>
                  <c:pt idx="7">
                    <c:v>5.7782226071708361E-2</c:v>
                  </c:pt>
                  <c:pt idx="8">
                    <c:v>4.08357344573844E-2</c:v>
                  </c:pt>
                  <c:pt idx="9">
                    <c:v>7.1036899659061459E-2</c:v>
                  </c:pt>
                  <c:pt idx="10">
                    <c:v>8.8195264333508605E-2</c:v>
                  </c:pt>
                  <c:pt idx="11">
                    <c:v>9.1128844164480458E-2</c:v>
                  </c:pt>
                  <c:pt idx="12">
                    <c:v>0.1204845998691385</c:v>
                  </c:pt>
                  <c:pt idx="13">
                    <c:v>9.8802117574195603E-2</c:v>
                  </c:pt>
                  <c:pt idx="14">
                    <c:v>9.5918207943448394E-2</c:v>
                  </c:pt>
                  <c:pt idx="15">
                    <c:v>9.3096212770736819E-2</c:v>
                  </c:pt>
                  <c:pt idx="16">
                    <c:v>8.3624165589603242E-2</c:v>
                  </c:pt>
                  <c:pt idx="17">
                    <c:v>8.7544106859499621E-2</c:v>
                  </c:pt>
                  <c:pt idx="18">
                    <c:v>9.3897857921952085E-2</c:v>
                  </c:pt>
                  <c:pt idx="19">
                    <c:v>9.3795312084063262E-2</c:v>
                  </c:pt>
                  <c:pt idx="20">
                    <c:v>0.12510338587201608</c:v>
                  </c:pt>
                  <c:pt idx="21">
                    <c:v>0.11377997590307745</c:v>
                  </c:pt>
                  <c:pt idx="22">
                    <c:v>0.1152298400957934</c:v>
                  </c:pt>
                  <c:pt idx="23">
                    <c:v>0.24901394882908504</c:v>
                  </c:pt>
                  <c:pt idx="24">
                    <c:v>0.19441413612651634</c:v>
                  </c:pt>
                </c:numCache>
              </c:numRef>
            </c:plus>
            <c:minus>
              <c:numRef>
                <c:f>'Figure 2D'!$D$38:$AB$38</c:f>
                <c:numCache>
                  <c:formatCode>General</c:formatCode>
                  <c:ptCount val="25"/>
                  <c:pt idx="0">
                    <c:v>0</c:v>
                  </c:pt>
                  <c:pt idx="1">
                    <c:v>3.4473467341680109E-2</c:v>
                  </c:pt>
                  <c:pt idx="2">
                    <c:v>3.8476678273754131E-2</c:v>
                  </c:pt>
                  <c:pt idx="3">
                    <c:v>3.9687602147547192E-2</c:v>
                  </c:pt>
                  <c:pt idx="4">
                    <c:v>4.28633281620215E-2</c:v>
                  </c:pt>
                  <c:pt idx="5">
                    <c:v>3.383659933124597E-2</c:v>
                  </c:pt>
                  <c:pt idx="6">
                    <c:v>6.2323379960215093E-2</c:v>
                  </c:pt>
                  <c:pt idx="7">
                    <c:v>5.7782226071708361E-2</c:v>
                  </c:pt>
                  <c:pt idx="8">
                    <c:v>4.08357344573844E-2</c:v>
                  </c:pt>
                  <c:pt idx="9">
                    <c:v>7.1036899659061459E-2</c:v>
                  </c:pt>
                  <c:pt idx="10">
                    <c:v>8.8195264333508605E-2</c:v>
                  </c:pt>
                  <c:pt idx="11">
                    <c:v>9.1128844164480458E-2</c:v>
                  </c:pt>
                  <c:pt idx="12">
                    <c:v>0.1204845998691385</c:v>
                  </c:pt>
                  <c:pt idx="13">
                    <c:v>9.8802117574195603E-2</c:v>
                  </c:pt>
                  <c:pt idx="14">
                    <c:v>9.5918207943448394E-2</c:v>
                  </c:pt>
                  <c:pt idx="15">
                    <c:v>9.3096212770736819E-2</c:v>
                  </c:pt>
                  <c:pt idx="16">
                    <c:v>8.3624165589603242E-2</c:v>
                  </c:pt>
                  <c:pt idx="17">
                    <c:v>8.7544106859499621E-2</c:v>
                  </c:pt>
                  <c:pt idx="18">
                    <c:v>9.3897857921952085E-2</c:v>
                  </c:pt>
                  <c:pt idx="19">
                    <c:v>9.3795312084063262E-2</c:v>
                  </c:pt>
                  <c:pt idx="20">
                    <c:v>0.12510338587201608</c:v>
                  </c:pt>
                  <c:pt idx="21">
                    <c:v>0.11377997590307745</c:v>
                  </c:pt>
                  <c:pt idx="22">
                    <c:v>0.1152298400957934</c:v>
                  </c:pt>
                  <c:pt idx="23">
                    <c:v>0.24901394882908504</c:v>
                  </c:pt>
                  <c:pt idx="24">
                    <c:v>0.19441413612651634</c:v>
                  </c:pt>
                </c:numCache>
              </c:numRef>
            </c:minus>
            <c:spPr>
              <a:ln w="3175"/>
            </c:spPr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'Figure 2D'!$D$29:$Z$29</c:f>
              <c:numCache>
                <c:formatCode>General</c:formatCode>
                <c:ptCount val="23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  <c:pt idx="4">
                  <c:v>100</c:v>
                </c:pt>
                <c:pt idx="5">
                  <c:v>120</c:v>
                </c:pt>
                <c:pt idx="6">
                  <c:v>140</c:v>
                </c:pt>
                <c:pt idx="7">
                  <c:v>160</c:v>
                </c:pt>
                <c:pt idx="8">
                  <c:v>180</c:v>
                </c:pt>
                <c:pt idx="9">
                  <c:v>200</c:v>
                </c:pt>
                <c:pt idx="10">
                  <c:v>220</c:v>
                </c:pt>
                <c:pt idx="11">
                  <c:v>240</c:v>
                </c:pt>
                <c:pt idx="12">
                  <c:v>260</c:v>
                </c:pt>
                <c:pt idx="13">
                  <c:v>280</c:v>
                </c:pt>
                <c:pt idx="14">
                  <c:v>300</c:v>
                </c:pt>
                <c:pt idx="15">
                  <c:v>320</c:v>
                </c:pt>
                <c:pt idx="16">
                  <c:v>340</c:v>
                </c:pt>
                <c:pt idx="17">
                  <c:v>360</c:v>
                </c:pt>
                <c:pt idx="18">
                  <c:v>380</c:v>
                </c:pt>
                <c:pt idx="19">
                  <c:v>400</c:v>
                </c:pt>
                <c:pt idx="20">
                  <c:v>420</c:v>
                </c:pt>
                <c:pt idx="21">
                  <c:v>440</c:v>
                </c:pt>
                <c:pt idx="22">
                  <c:v>460</c:v>
                </c:pt>
              </c:numCache>
            </c:numRef>
          </c:xVal>
          <c:yVal>
            <c:numRef>
              <c:f>'Figure 2D'!$D$37:$Z$37</c:f>
              <c:numCache>
                <c:formatCode>General</c:formatCode>
                <c:ptCount val="23"/>
                <c:pt idx="0">
                  <c:v>0.99999999983451071</c:v>
                </c:pt>
                <c:pt idx="1">
                  <c:v>0.87886342592860289</c:v>
                </c:pt>
                <c:pt idx="2">
                  <c:v>0.7769147622997622</c:v>
                </c:pt>
                <c:pt idx="3">
                  <c:v>0.72161816402676726</c:v>
                </c:pt>
                <c:pt idx="4">
                  <c:v>0.67562047894573374</c:v>
                </c:pt>
                <c:pt idx="5">
                  <c:v>0.64762398594179515</c:v>
                </c:pt>
                <c:pt idx="6">
                  <c:v>0.55857898929324079</c:v>
                </c:pt>
                <c:pt idx="7">
                  <c:v>0.52179912087006042</c:v>
                </c:pt>
                <c:pt idx="8">
                  <c:v>0.492301321482493</c:v>
                </c:pt>
                <c:pt idx="9">
                  <c:v>0.43307332827364486</c:v>
                </c:pt>
                <c:pt idx="10">
                  <c:v>0.3931808713868592</c:v>
                </c:pt>
                <c:pt idx="11">
                  <c:v>0.3275031950721804</c:v>
                </c:pt>
                <c:pt idx="12">
                  <c:v>0.26074224154953951</c:v>
                </c:pt>
                <c:pt idx="13">
                  <c:v>0.23907844325558961</c:v>
                </c:pt>
                <c:pt idx="14">
                  <c:v>0.22865267135863324</c:v>
                </c:pt>
                <c:pt idx="15">
                  <c:v>0.20882446630778714</c:v>
                </c:pt>
                <c:pt idx="16">
                  <c:v>0.19283411462721345</c:v>
                </c:pt>
                <c:pt idx="17">
                  <c:v>0.18557318529297318</c:v>
                </c:pt>
                <c:pt idx="18">
                  <c:v>0.18128795311018975</c:v>
                </c:pt>
                <c:pt idx="19">
                  <c:v>0.16858223832767263</c:v>
                </c:pt>
                <c:pt idx="20">
                  <c:v>0.18808402679306885</c:v>
                </c:pt>
                <c:pt idx="21">
                  <c:v>0.17209615447690768</c:v>
                </c:pt>
                <c:pt idx="22">
                  <c:v>0.17066709049497303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'Figure 2D'!$A$42</c:f>
              <c:strCache>
                <c:ptCount val="1"/>
                <c:pt idx="0">
                  <c:v>LEP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3"/>
            <c:spPr>
              <a:solidFill>
                <a:schemeClr val="tx1"/>
              </a:solidFill>
              <a:ln w="3175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 2D'!$D$52:$AB$52</c:f>
                <c:numCache>
                  <c:formatCode>General</c:formatCode>
                  <c:ptCount val="25"/>
                  <c:pt idx="0">
                    <c:v>0</c:v>
                  </c:pt>
                  <c:pt idx="1">
                    <c:v>1.4434524564599554E-2</c:v>
                  </c:pt>
                  <c:pt idx="2">
                    <c:v>3.4640609289699788E-2</c:v>
                  </c:pt>
                  <c:pt idx="3">
                    <c:v>3.2460901738286869E-2</c:v>
                  </c:pt>
                  <c:pt idx="4">
                    <c:v>3.1998270520874103E-2</c:v>
                  </c:pt>
                  <c:pt idx="5">
                    <c:v>4.1568406700926624E-2</c:v>
                  </c:pt>
                  <c:pt idx="6">
                    <c:v>4.9724255074269572E-2</c:v>
                  </c:pt>
                  <c:pt idx="7">
                    <c:v>5.8284380157362814E-2</c:v>
                  </c:pt>
                  <c:pt idx="8">
                    <c:v>6.0996716066894573E-2</c:v>
                  </c:pt>
                  <c:pt idx="9">
                    <c:v>7.5498115810920904E-2</c:v>
                  </c:pt>
                  <c:pt idx="10">
                    <c:v>7.4758798078421063E-2</c:v>
                  </c:pt>
                  <c:pt idx="11">
                    <c:v>6.7560379075619209E-2</c:v>
                  </c:pt>
                  <c:pt idx="12">
                    <c:v>7.0459687251709188E-2</c:v>
                  </c:pt>
                  <c:pt idx="13">
                    <c:v>5.791095882075311E-2</c:v>
                  </c:pt>
                  <c:pt idx="14">
                    <c:v>6.4078940212917185E-2</c:v>
                  </c:pt>
                  <c:pt idx="15">
                    <c:v>7.9239726307941627E-2</c:v>
                  </c:pt>
                  <c:pt idx="16">
                    <c:v>7.0009597332126888E-2</c:v>
                  </c:pt>
                  <c:pt idx="17">
                    <c:v>6.7412089951357612E-2</c:v>
                  </c:pt>
                  <c:pt idx="18">
                    <c:v>7.3309586370922067E-2</c:v>
                  </c:pt>
                  <c:pt idx="19">
                    <c:v>8.1017682443696629E-2</c:v>
                  </c:pt>
                  <c:pt idx="20">
                    <c:v>9.3616850514688599E-2</c:v>
                  </c:pt>
                  <c:pt idx="21">
                    <c:v>8.9087666110217956E-2</c:v>
                  </c:pt>
                  <c:pt idx="22">
                    <c:v>9.8999038548627544E-2</c:v>
                  </c:pt>
                  <c:pt idx="23">
                    <c:v>8.7705354880839054E-2</c:v>
                  </c:pt>
                  <c:pt idx="24">
                    <c:v>0.10227450993364307</c:v>
                  </c:pt>
                </c:numCache>
              </c:numRef>
            </c:plus>
            <c:minus>
              <c:numRef>
                <c:f>'Figure 2D'!$D$52:$AB$52</c:f>
                <c:numCache>
                  <c:formatCode>General</c:formatCode>
                  <c:ptCount val="25"/>
                  <c:pt idx="0">
                    <c:v>0</c:v>
                  </c:pt>
                  <c:pt idx="1">
                    <c:v>1.4434524564599554E-2</c:v>
                  </c:pt>
                  <c:pt idx="2">
                    <c:v>3.4640609289699788E-2</c:v>
                  </c:pt>
                  <c:pt idx="3">
                    <c:v>3.2460901738286869E-2</c:v>
                  </c:pt>
                  <c:pt idx="4">
                    <c:v>3.1998270520874103E-2</c:v>
                  </c:pt>
                  <c:pt idx="5">
                    <c:v>4.1568406700926624E-2</c:v>
                  </c:pt>
                  <c:pt idx="6">
                    <c:v>4.9724255074269572E-2</c:v>
                  </c:pt>
                  <c:pt idx="7">
                    <c:v>5.8284380157362814E-2</c:v>
                  </c:pt>
                  <c:pt idx="8">
                    <c:v>6.0996716066894573E-2</c:v>
                  </c:pt>
                  <c:pt idx="9">
                    <c:v>7.5498115810920904E-2</c:v>
                  </c:pt>
                  <c:pt idx="10">
                    <c:v>7.4758798078421063E-2</c:v>
                  </c:pt>
                  <c:pt idx="11">
                    <c:v>6.7560379075619209E-2</c:v>
                  </c:pt>
                  <c:pt idx="12">
                    <c:v>7.0459687251709188E-2</c:v>
                  </c:pt>
                  <c:pt idx="13">
                    <c:v>5.791095882075311E-2</c:v>
                  </c:pt>
                  <c:pt idx="14">
                    <c:v>6.4078940212917185E-2</c:v>
                  </c:pt>
                  <c:pt idx="15">
                    <c:v>7.9239726307941627E-2</c:v>
                  </c:pt>
                  <c:pt idx="16">
                    <c:v>7.0009597332126888E-2</c:v>
                  </c:pt>
                  <c:pt idx="17">
                    <c:v>6.7412089951357612E-2</c:v>
                  </c:pt>
                  <c:pt idx="18">
                    <c:v>7.3309586370922067E-2</c:v>
                  </c:pt>
                  <c:pt idx="19">
                    <c:v>8.1017682443696629E-2</c:v>
                  </c:pt>
                  <c:pt idx="20">
                    <c:v>9.3616850514688599E-2</c:v>
                  </c:pt>
                  <c:pt idx="21">
                    <c:v>8.9087666110217956E-2</c:v>
                  </c:pt>
                  <c:pt idx="22">
                    <c:v>9.8999038548627544E-2</c:v>
                  </c:pt>
                  <c:pt idx="23">
                    <c:v>8.7705354880839054E-2</c:v>
                  </c:pt>
                  <c:pt idx="24">
                    <c:v>0.10227450993364307</c:v>
                  </c:pt>
                </c:numCache>
              </c:numRef>
            </c:minus>
            <c:spPr>
              <a:ln w="3175"/>
            </c:spPr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'Figure 2D'!$D$29:$Z$29</c:f>
              <c:numCache>
                <c:formatCode>General</c:formatCode>
                <c:ptCount val="23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  <c:pt idx="4">
                  <c:v>100</c:v>
                </c:pt>
                <c:pt idx="5">
                  <c:v>120</c:v>
                </c:pt>
                <c:pt idx="6">
                  <c:v>140</c:v>
                </c:pt>
                <c:pt idx="7">
                  <c:v>160</c:v>
                </c:pt>
                <c:pt idx="8">
                  <c:v>180</c:v>
                </c:pt>
                <c:pt idx="9">
                  <c:v>200</c:v>
                </c:pt>
                <c:pt idx="10">
                  <c:v>220</c:v>
                </c:pt>
                <c:pt idx="11">
                  <c:v>240</c:v>
                </c:pt>
                <c:pt idx="12">
                  <c:v>260</c:v>
                </c:pt>
                <c:pt idx="13">
                  <c:v>280</c:v>
                </c:pt>
                <c:pt idx="14">
                  <c:v>300</c:v>
                </c:pt>
                <c:pt idx="15">
                  <c:v>320</c:v>
                </c:pt>
                <c:pt idx="16">
                  <c:v>340</c:v>
                </c:pt>
                <c:pt idx="17">
                  <c:v>360</c:v>
                </c:pt>
                <c:pt idx="18">
                  <c:v>380</c:v>
                </c:pt>
                <c:pt idx="19">
                  <c:v>400</c:v>
                </c:pt>
                <c:pt idx="20">
                  <c:v>420</c:v>
                </c:pt>
                <c:pt idx="21">
                  <c:v>440</c:v>
                </c:pt>
                <c:pt idx="22">
                  <c:v>460</c:v>
                </c:pt>
              </c:numCache>
            </c:numRef>
          </c:xVal>
          <c:yVal>
            <c:numRef>
              <c:f>'Figure 2D'!$D$51:$AB$51</c:f>
              <c:numCache>
                <c:formatCode>General</c:formatCode>
                <c:ptCount val="25"/>
                <c:pt idx="0">
                  <c:v>0.99999999999287736</c:v>
                </c:pt>
                <c:pt idx="1">
                  <c:v>0.95359839462727225</c:v>
                </c:pt>
                <c:pt idx="2">
                  <c:v>0.8995395725519143</c:v>
                </c:pt>
                <c:pt idx="3">
                  <c:v>0.83145688997441847</c:v>
                </c:pt>
                <c:pt idx="4">
                  <c:v>0.80250123797680206</c:v>
                </c:pt>
                <c:pt idx="5">
                  <c:v>0.78665078601994287</c:v>
                </c:pt>
                <c:pt idx="6">
                  <c:v>0.74788423899088341</c:v>
                </c:pt>
                <c:pt idx="7">
                  <c:v>0.75300409234433408</c:v>
                </c:pt>
                <c:pt idx="8">
                  <c:v>0.72445755318679694</c:v>
                </c:pt>
                <c:pt idx="9">
                  <c:v>0.72633093995438858</c:v>
                </c:pt>
                <c:pt idx="10">
                  <c:v>0.70216942102933533</c:v>
                </c:pt>
                <c:pt idx="11">
                  <c:v>0.6744407433815397</c:v>
                </c:pt>
                <c:pt idx="12">
                  <c:v>0.65977417643108682</c:v>
                </c:pt>
                <c:pt idx="13">
                  <c:v>0.61996724473289788</c:v>
                </c:pt>
                <c:pt idx="14">
                  <c:v>0.61201910514388425</c:v>
                </c:pt>
                <c:pt idx="15">
                  <c:v>0.63549997053419183</c:v>
                </c:pt>
                <c:pt idx="16">
                  <c:v>0.55170753580825527</c:v>
                </c:pt>
                <c:pt idx="17">
                  <c:v>0.56108750246360872</c:v>
                </c:pt>
                <c:pt idx="18">
                  <c:v>0.53187994119825577</c:v>
                </c:pt>
                <c:pt idx="19">
                  <c:v>0.52218641965740342</c:v>
                </c:pt>
                <c:pt idx="20">
                  <c:v>0.54001415222852245</c:v>
                </c:pt>
                <c:pt idx="21">
                  <c:v>0.51183084017594538</c:v>
                </c:pt>
                <c:pt idx="22">
                  <c:v>0.51751714384274838</c:v>
                </c:pt>
                <c:pt idx="23">
                  <c:v>0.54069819883907388</c:v>
                </c:pt>
                <c:pt idx="24">
                  <c:v>0.53549236650616971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'Figure 2D'!$A$57</c:f>
              <c:strCache>
                <c:ptCount val="1"/>
                <c:pt idx="0">
                  <c:v>VUO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3"/>
            <c:spPr>
              <a:solidFill>
                <a:schemeClr val="accent6">
                  <a:lumMod val="75000"/>
                </a:schemeClr>
              </a:solidFill>
              <a:ln w="3175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 2D'!$D$67:$AB$67</c:f>
                <c:numCache>
                  <c:formatCode>General</c:formatCode>
                  <c:ptCount val="25"/>
                  <c:pt idx="0">
                    <c:v>0</c:v>
                  </c:pt>
                  <c:pt idx="1">
                    <c:v>7.5870927458974766E-2</c:v>
                  </c:pt>
                  <c:pt idx="2">
                    <c:v>7.091657186585551E-2</c:v>
                  </c:pt>
                  <c:pt idx="3">
                    <c:v>6.3728217349037122E-2</c:v>
                  </c:pt>
                  <c:pt idx="4">
                    <c:v>7.9544247266355075E-2</c:v>
                  </c:pt>
                  <c:pt idx="5">
                    <c:v>7.0257595350047899E-2</c:v>
                  </c:pt>
                  <c:pt idx="6">
                    <c:v>8.9898155120761561E-2</c:v>
                  </c:pt>
                  <c:pt idx="7">
                    <c:v>7.8539916255263575E-2</c:v>
                  </c:pt>
                  <c:pt idx="8">
                    <c:v>6.777639336711061E-2</c:v>
                  </c:pt>
                  <c:pt idx="9">
                    <c:v>6.2878645554614407E-2</c:v>
                  </c:pt>
                  <c:pt idx="10">
                    <c:v>4.9817811519005176E-2</c:v>
                  </c:pt>
                  <c:pt idx="11">
                    <c:v>4.1603372263278392E-2</c:v>
                  </c:pt>
                  <c:pt idx="12">
                    <c:v>4.7512615760851855E-2</c:v>
                  </c:pt>
                  <c:pt idx="13">
                    <c:v>4.5299474112667271E-2</c:v>
                  </c:pt>
                  <c:pt idx="14">
                    <c:v>5.0470242681548538E-2</c:v>
                  </c:pt>
                  <c:pt idx="15">
                    <c:v>4.0279476435218023E-2</c:v>
                  </c:pt>
                  <c:pt idx="16">
                    <c:v>4.4675938620176048E-2</c:v>
                  </c:pt>
                  <c:pt idx="17">
                    <c:v>4.7613159309546405E-2</c:v>
                  </c:pt>
                  <c:pt idx="18">
                    <c:v>6.440740214079077E-2</c:v>
                  </c:pt>
                  <c:pt idx="19">
                    <c:v>4.7599428105573688E-2</c:v>
                  </c:pt>
                  <c:pt idx="20">
                    <c:v>6.1225661312444279E-2</c:v>
                  </c:pt>
                  <c:pt idx="21">
                    <c:v>5.4084956141903527E-2</c:v>
                  </c:pt>
                  <c:pt idx="22">
                    <c:v>4.2466465564285412E-2</c:v>
                  </c:pt>
                  <c:pt idx="23">
                    <c:v>6.871274325162717E-2</c:v>
                  </c:pt>
                  <c:pt idx="24">
                    <c:v>5.1075194859515588E-2</c:v>
                  </c:pt>
                </c:numCache>
              </c:numRef>
            </c:plus>
            <c:minus>
              <c:numRef>
                <c:f>'Figure 2D'!$D$67:$AB$67</c:f>
                <c:numCache>
                  <c:formatCode>General</c:formatCode>
                  <c:ptCount val="25"/>
                  <c:pt idx="0">
                    <c:v>0</c:v>
                  </c:pt>
                  <c:pt idx="1">
                    <c:v>7.5870927458974766E-2</c:v>
                  </c:pt>
                  <c:pt idx="2">
                    <c:v>7.091657186585551E-2</c:v>
                  </c:pt>
                  <c:pt idx="3">
                    <c:v>6.3728217349037122E-2</c:v>
                  </c:pt>
                  <c:pt idx="4">
                    <c:v>7.9544247266355075E-2</c:v>
                  </c:pt>
                  <c:pt idx="5">
                    <c:v>7.0257595350047899E-2</c:v>
                  </c:pt>
                  <c:pt idx="6">
                    <c:v>8.9898155120761561E-2</c:v>
                  </c:pt>
                  <c:pt idx="7">
                    <c:v>7.8539916255263575E-2</c:v>
                  </c:pt>
                  <c:pt idx="8">
                    <c:v>6.777639336711061E-2</c:v>
                  </c:pt>
                  <c:pt idx="9">
                    <c:v>6.2878645554614407E-2</c:v>
                  </c:pt>
                  <c:pt idx="10">
                    <c:v>4.9817811519005176E-2</c:v>
                  </c:pt>
                  <c:pt idx="11">
                    <c:v>4.1603372263278392E-2</c:v>
                  </c:pt>
                  <c:pt idx="12">
                    <c:v>4.7512615760851855E-2</c:v>
                  </c:pt>
                  <c:pt idx="13">
                    <c:v>4.5299474112667271E-2</c:v>
                  </c:pt>
                  <c:pt idx="14">
                    <c:v>5.0470242681548538E-2</c:v>
                  </c:pt>
                  <c:pt idx="15">
                    <c:v>4.0279476435218023E-2</c:v>
                  </c:pt>
                  <c:pt idx="16">
                    <c:v>4.4675938620176048E-2</c:v>
                  </c:pt>
                  <c:pt idx="17">
                    <c:v>4.7613159309546405E-2</c:v>
                  </c:pt>
                  <c:pt idx="18">
                    <c:v>6.440740214079077E-2</c:v>
                  </c:pt>
                  <c:pt idx="19">
                    <c:v>4.7599428105573688E-2</c:v>
                  </c:pt>
                  <c:pt idx="20">
                    <c:v>6.1225661312444279E-2</c:v>
                  </c:pt>
                  <c:pt idx="21">
                    <c:v>5.4084956141903527E-2</c:v>
                  </c:pt>
                  <c:pt idx="22">
                    <c:v>4.2466465564285412E-2</c:v>
                  </c:pt>
                  <c:pt idx="23">
                    <c:v>6.871274325162717E-2</c:v>
                  </c:pt>
                  <c:pt idx="24">
                    <c:v>5.1075194859515588E-2</c:v>
                  </c:pt>
                </c:numCache>
              </c:numRef>
            </c:minus>
            <c:spPr>
              <a:ln w="3175"/>
            </c:spPr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'Figure 2D'!$D$29:$Z$29</c:f>
              <c:numCache>
                <c:formatCode>General</c:formatCode>
                <c:ptCount val="23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  <c:pt idx="4">
                  <c:v>100</c:v>
                </c:pt>
                <c:pt idx="5">
                  <c:v>120</c:v>
                </c:pt>
                <c:pt idx="6">
                  <c:v>140</c:v>
                </c:pt>
                <c:pt idx="7">
                  <c:v>160</c:v>
                </c:pt>
                <c:pt idx="8">
                  <c:v>180</c:v>
                </c:pt>
                <c:pt idx="9">
                  <c:v>200</c:v>
                </c:pt>
                <c:pt idx="10">
                  <c:v>220</c:v>
                </c:pt>
                <c:pt idx="11">
                  <c:v>240</c:v>
                </c:pt>
                <c:pt idx="12">
                  <c:v>260</c:v>
                </c:pt>
                <c:pt idx="13">
                  <c:v>280</c:v>
                </c:pt>
                <c:pt idx="14">
                  <c:v>300</c:v>
                </c:pt>
                <c:pt idx="15">
                  <c:v>320</c:v>
                </c:pt>
                <c:pt idx="16">
                  <c:v>340</c:v>
                </c:pt>
                <c:pt idx="17">
                  <c:v>360</c:v>
                </c:pt>
                <c:pt idx="18">
                  <c:v>380</c:v>
                </c:pt>
                <c:pt idx="19">
                  <c:v>400</c:v>
                </c:pt>
                <c:pt idx="20">
                  <c:v>420</c:v>
                </c:pt>
                <c:pt idx="21">
                  <c:v>440</c:v>
                </c:pt>
                <c:pt idx="22">
                  <c:v>460</c:v>
                </c:pt>
              </c:numCache>
            </c:numRef>
          </c:xVal>
          <c:yVal>
            <c:numRef>
              <c:f>'Figure 2D'!$D$66:$AB$66</c:f>
              <c:numCache>
                <c:formatCode>General</c:formatCode>
                <c:ptCount val="25"/>
                <c:pt idx="0">
                  <c:v>1.0000000000064246</c:v>
                </c:pt>
                <c:pt idx="1">
                  <c:v>0.85204450635929729</c:v>
                </c:pt>
                <c:pt idx="2">
                  <c:v>0.78989680665281758</c:v>
                </c:pt>
                <c:pt idx="3">
                  <c:v>0.7598980625747902</c:v>
                </c:pt>
                <c:pt idx="4">
                  <c:v>0.76207873505464774</c:v>
                </c:pt>
                <c:pt idx="5">
                  <c:v>0.72630444257647886</c:v>
                </c:pt>
                <c:pt idx="6">
                  <c:v>0.71190232181748203</c:v>
                </c:pt>
                <c:pt idx="7">
                  <c:v>0.70168017777770164</c:v>
                </c:pt>
                <c:pt idx="8">
                  <c:v>0.67817198854397309</c:v>
                </c:pt>
                <c:pt idx="9">
                  <c:v>0.64512015261178457</c:v>
                </c:pt>
                <c:pt idx="10">
                  <c:v>0.69631149332778575</c:v>
                </c:pt>
                <c:pt idx="11">
                  <c:v>0.66644087466926882</c:v>
                </c:pt>
                <c:pt idx="12">
                  <c:v>0.69056139335651467</c:v>
                </c:pt>
                <c:pt idx="13">
                  <c:v>0.6443609252056659</c:v>
                </c:pt>
                <c:pt idx="14">
                  <c:v>0.6526371580093312</c:v>
                </c:pt>
                <c:pt idx="15">
                  <c:v>0.62833827833459455</c:v>
                </c:pt>
                <c:pt idx="16">
                  <c:v>0.65107436820819165</c:v>
                </c:pt>
                <c:pt idx="17">
                  <c:v>0.63033655488909124</c:v>
                </c:pt>
                <c:pt idx="18">
                  <c:v>0.64213669614919722</c:v>
                </c:pt>
                <c:pt idx="19">
                  <c:v>0.6647463186273298</c:v>
                </c:pt>
                <c:pt idx="20">
                  <c:v>0.64484200167001526</c:v>
                </c:pt>
                <c:pt idx="21">
                  <c:v>0.64330270299223657</c:v>
                </c:pt>
                <c:pt idx="22">
                  <c:v>0.63465991685124246</c:v>
                </c:pt>
                <c:pt idx="23">
                  <c:v>0.6750635694085817</c:v>
                </c:pt>
                <c:pt idx="24">
                  <c:v>0.62043554377390853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366784"/>
        <c:axId val="141368704"/>
      </c:scatterChart>
      <c:valAx>
        <c:axId val="141366784"/>
        <c:scaling>
          <c:orientation val="minMax"/>
          <c:max val="500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141368704"/>
        <c:crosses val="autoZero"/>
        <c:crossBetween val="midCat"/>
        <c:majorUnit val="100"/>
      </c:valAx>
      <c:valAx>
        <c:axId val="141368704"/>
        <c:scaling>
          <c:orientation val="minMax"/>
          <c:max val="1.1000000000000001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141366784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368878</xdr:colOff>
      <xdr:row>4</xdr:row>
      <xdr:rowOff>179676</xdr:rowOff>
    </xdr:from>
    <xdr:to>
      <xdr:col>12</xdr:col>
      <xdr:colOff>561975</xdr:colOff>
      <xdr:row>14</xdr:row>
      <xdr:rowOff>67973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61"/>
  <sheetViews>
    <sheetView tabSelected="1" zoomScaleNormal="100" workbookViewId="0">
      <selection activeCell="I19" sqref="I19"/>
    </sheetView>
  </sheetViews>
  <sheetFormatPr baseColWidth="10" defaultRowHeight="15"/>
  <cols>
    <col min="1" max="1" width="11.42578125" style="4"/>
    <col min="2" max="2" width="14.42578125" style="4" bestFit="1" customWidth="1"/>
    <col min="3" max="4" width="11.42578125" style="4"/>
    <col min="5" max="5" width="23.85546875" style="4" bestFit="1" customWidth="1"/>
    <col min="6" max="6" width="22.85546875" style="4" bestFit="1" customWidth="1"/>
    <col min="7" max="8" width="11.42578125" style="4"/>
    <col min="9" max="9" width="12.85546875" style="4" bestFit="1" customWidth="1"/>
    <col min="10" max="10" width="17.28515625" style="4" bestFit="1" customWidth="1"/>
    <col min="11" max="11" width="12.85546875" style="4" bestFit="1" customWidth="1"/>
    <col min="12" max="12" width="12.28515625" style="4" bestFit="1" customWidth="1"/>
    <col min="13" max="13" width="24.85546875" style="4" bestFit="1" customWidth="1"/>
    <col min="14" max="14" width="23.85546875" style="4" bestFit="1" customWidth="1"/>
    <col min="15" max="15" width="12" style="4" customWidth="1"/>
    <col min="16" max="16" width="9.5703125" style="4" bestFit="1" customWidth="1"/>
    <col min="17" max="17" width="7.7109375" style="4" bestFit="1" customWidth="1"/>
    <col min="18" max="16384" width="11.42578125" style="4"/>
  </cols>
  <sheetData>
    <row r="2" spans="1:32">
      <c r="B2" s="79" t="s">
        <v>82</v>
      </c>
      <c r="C2" s="79"/>
      <c r="D2" s="79"/>
      <c r="E2" s="79"/>
      <c r="F2" s="79"/>
      <c r="J2" s="79" t="s">
        <v>81</v>
      </c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</row>
    <row r="3" spans="1:32" s="73" customFormat="1">
      <c r="A3" s="74"/>
      <c r="B3" s="78" t="s">
        <v>0</v>
      </c>
      <c r="C3" s="78"/>
      <c r="D3" s="76"/>
      <c r="E3" s="76" t="s">
        <v>9</v>
      </c>
      <c r="F3" s="76"/>
      <c r="G3" s="76"/>
      <c r="H3" s="76"/>
      <c r="J3" s="78" t="s">
        <v>0</v>
      </c>
      <c r="K3" s="78"/>
      <c r="M3" s="78" t="s">
        <v>9</v>
      </c>
      <c r="N3" s="78"/>
      <c r="P3" s="78" t="s">
        <v>11</v>
      </c>
      <c r="Q3" s="78"/>
      <c r="S3" s="78" t="s">
        <v>12</v>
      </c>
      <c r="T3" s="78"/>
      <c r="V3" s="78" t="s">
        <v>14</v>
      </c>
      <c r="W3" s="78"/>
      <c r="Y3" s="78" t="s">
        <v>15</v>
      </c>
      <c r="Z3" s="78"/>
      <c r="AB3" s="78" t="s">
        <v>16</v>
      </c>
      <c r="AC3" s="78"/>
      <c r="AE3" s="78" t="s">
        <v>17</v>
      </c>
      <c r="AF3" s="78"/>
    </row>
    <row r="4" spans="1:32" s="58" customFormat="1">
      <c r="B4" s="58" t="s">
        <v>6</v>
      </c>
      <c r="C4" s="58" t="s">
        <v>1</v>
      </c>
      <c r="E4" s="58" t="s">
        <v>6</v>
      </c>
      <c r="F4" s="58" t="s">
        <v>1</v>
      </c>
      <c r="J4" s="58" t="s">
        <v>6</v>
      </c>
      <c r="K4" s="58" t="s">
        <v>1</v>
      </c>
      <c r="M4" s="58" t="s">
        <v>6</v>
      </c>
      <c r="N4" s="58" t="s">
        <v>1</v>
      </c>
      <c r="P4" s="58" t="s">
        <v>6</v>
      </c>
      <c r="Q4" s="58" t="s">
        <v>1</v>
      </c>
      <c r="S4" s="58" t="s">
        <v>6</v>
      </c>
      <c r="T4" s="58" t="s">
        <v>1</v>
      </c>
      <c r="V4" s="58" t="s">
        <v>6</v>
      </c>
      <c r="W4" s="58" t="s">
        <v>1</v>
      </c>
      <c r="Y4" s="58" t="s">
        <v>6</v>
      </c>
      <c r="Z4" s="58" t="s">
        <v>1</v>
      </c>
      <c r="AB4" s="58" t="s">
        <v>6</v>
      </c>
      <c r="AC4" s="58" t="s">
        <v>1</v>
      </c>
      <c r="AE4" s="58" t="s">
        <v>6</v>
      </c>
      <c r="AF4" s="58" t="s">
        <v>1</v>
      </c>
    </row>
    <row r="6" spans="1:32">
      <c r="B6" s="4">
        <v>1</v>
      </c>
      <c r="C6" s="75">
        <v>-73</v>
      </c>
      <c r="E6" s="4">
        <v>1</v>
      </c>
      <c r="F6" s="75">
        <v>-80</v>
      </c>
      <c r="G6" s="68"/>
      <c r="H6" s="68"/>
      <c r="J6" s="4">
        <v>1</v>
      </c>
      <c r="K6" s="1">
        <v>-110</v>
      </c>
      <c r="M6" s="4">
        <v>1</v>
      </c>
      <c r="N6" s="1">
        <v>-89</v>
      </c>
      <c r="P6" s="4">
        <v>1</v>
      </c>
      <c r="Q6" s="1">
        <v>-80</v>
      </c>
      <c r="S6" s="4">
        <v>1</v>
      </c>
      <c r="T6" s="2">
        <v>-103</v>
      </c>
      <c r="V6" s="4">
        <v>1</v>
      </c>
      <c r="W6" s="2">
        <v>-90</v>
      </c>
      <c r="Y6" s="4">
        <v>1</v>
      </c>
      <c r="Z6" s="2">
        <v>-84</v>
      </c>
      <c r="AB6" s="4">
        <v>1</v>
      </c>
      <c r="AC6" s="2">
        <v>-78</v>
      </c>
      <c r="AE6" s="4">
        <v>1</v>
      </c>
      <c r="AF6" s="2">
        <v>-75</v>
      </c>
    </row>
    <row r="7" spans="1:32">
      <c r="B7" s="4">
        <v>1</v>
      </c>
      <c r="C7" s="75">
        <v>-64</v>
      </c>
      <c r="E7" s="4">
        <v>1</v>
      </c>
      <c r="F7" s="75">
        <v>-67</v>
      </c>
      <c r="G7" s="68"/>
      <c r="H7" s="68"/>
      <c r="J7" s="4">
        <v>1</v>
      </c>
      <c r="K7" s="2">
        <v>-91.7</v>
      </c>
      <c r="M7" s="4">
        <v>1</v>
      </c>
      <c r="N7" s="2">
        <v>-74</v>
      </c>
      <c r="P7" s="4">
        <v>1</v>
      </c>
      <c r="Q7" s="2">
        <v>-113</v>
      </c>
      <c r="S7" s="4">
        <v>1</v>
      </c>
      <c r="T7" s="2">
        <v>-100</v>
      </c>
      <c r="V7" s="4">
        <v>1</v>
      </c>
      <c r="W7" s="2">
        <v>-93</v>
      </c>
      <c r="Y7" s="4">
        <v>1</v>
      </c>
      <c r="Z7" s="2">
        <v>-81</v>
      </c>
      <c r="AB7" s="4">
        <v>1</v>
      </c>
      <c r="AC7" s="2">
        <v>-74</v>
      </c>
      <c r="AE7" s="4">
        <v>1</v>
      </c>
      <c r="AF7" s="2">
        <v>-81</v>
      </c>
    </row>
    <row r="8" spans="1:32">
      <c r="B8" s="4">
        <v>1</v>
      </c>
      <c r="C8" s="75">
        <v>-61</v>
      </c>
      <c r="E8" s="4">
        <v>1</v>
      </c>
      <c r="F8" s="75">
        <v>-64</v>
      </c>
      <c r="G8" s="68"/>
      <c r="H8" s="68"/>
      <c r="J8" s="4">
        <v>1</v>
      </c>
      <c r="K8" s="2">
        <v>-96.8</v>
      </c>
      <c r="M8" s="4">
        <v>1</v>
      </c>
      <c r="N8" s="2">
        <v>-89</v>
      </c>
      <c r="P8" s="4">
        <v>2</v>
      </c>
      <c r="Q8" s="2">
        <v>-100</v>
      </c>
      <c r="S8" s="4">
        <v>1</v>
      </c>
      <c r="T8" s="2">
        <v>-99</v>
      </c>
      <c r="V8" s="4">
        <v>2</v>
      </c>
      <c r="W8" s="2">
        <v>-85</v>
      </c>
      <c r="Y8" s="4">
        <v>1</v>
      </c>
      <c r="Z8" s="2">
        <v>-76</v>
      </c>
      <c r="AB8" s="4">
        <v>2</v>
      </c>
      <c r="AC8" s="2">
        <v>-80</v>
      </c>
      <c r="AE8" s="4">
        <v>2</v>
      </c>
      <c r="AF8" s="2">
        <v>-71</v>
      </c>
    </row>
    <row r="9" spans="1:32">
      <c r="B9" s="4">
        <v>1</v>
      </c>
      <c r="C9" s="75">
        <v>-61</v>
      </c>
      <c r="E9" s="4">
        <v>1</v>
      </c>
      <c r="F9" s="75">
        <v>-72</v>
      </c>
      <c r="G9" s="68"/>
      <c r="H9" s="68"/>
      <c r="J9" s="4">
        <v>1</v>
      </c>
      <c r="K9" s="2">
        <v>-97.8</v>
      </c>
      <c r="M9" s="4">
        <v>1</v>
      </c>
      <c r="N9" s="2">
        <v>-87</v>
      </c>
      <c r="P9" s="4">
        <v>2</v>
      </c>
      <c r="Q9" s="2">
        <v>-101</v>
      </c>
      <c r="S9" s="4">
        <v>2</v>
      </c>
      <c r="T9" s="5">
        <v>-115</v>
      </c>
      <c r="V9" s="4">
        <v>2</v>
      </c>
      <c r="W9" s="2">
        <v>-88</v>
      </c>
      <c r="Y9" s="4">
        <v>1</v>
      </c>
      <c r="Z9" s="2">
        <v>-78</v>
      </c>
      <c r="AB9" s="4">
        <v>2</v>
      </c>
      <c r="AC9" s="2">
        <v>-76.400000000000006</v>
      </c>
      <c r="AE9" s="4">
        <v>2</v>
      </c>
      <c r="AF9" s="2">
        <v>-68</v>
      </c>
    </row>
    <row r="10" spans="1:32">
      <c r="B10" s="4">
        <v>2</v>
      </c>
      <c r="C10" s="75">
        <v>-63</v>
      </c>
      <c r="E10" s="4">
        <v>2</v>
      </c>
      <c r="F10" s="75">
        <v>-71</v>
      </c>
      <c r="G10" s="68"/>
      <c r="H10" s="68"/>
      <c r="J10" s="4">
        <v>2</v>
      </c>
      <c r="K10" s="1">
        <v>-99</v>
      </c>
      <c r="M10" s="4">
        <v>1</v>
      </c>
      <c r="N10" s="2">
        <v>-97</v>
      </c>
      <c r="P10" s="4">
        <v>2</v>
      </c>
      <c r="Q10" s="2">
        <v>-100</v>
      </c>
      <c r="S10" s="4">
        <v>2</v>
      </c>
      <c r="T10" s="2">
        <v>-100</v>
      </c>
      <c r="V10" s="4">
        <v>3</v>
      </c>
      <c r="W10" s="2">
        <v>-105</v>
      </c>
      <c r="Y10" s="4">
        <v>2</v>
      </c>
      <c r="Z10" s="2">
        <v>-96</v>
      </c>
      <c r="AB10" s="4">
        <v>3</v>
      </c>
      <c r="AC10" s="2">
        <v>-80</v>
      </c>
      <c r="AE10" s="4">
        <v>3</v>
      </c>
      <c r="AF10" s="2">
        <v>-79</v>
      </c>
    </row>
    <row r="11" spans="1:32">
      <c r="B11" s="4">
        <v>2</v>
      </c>
      <c r="C11" s="75">
        <v>-65</v>
      </c>
      <c r="E11" s="4">
        <v>2</v>
      </c>
      <c r="F11" s="75">
        <v>-75</v>
      </c>
      <c r="G11" s="68"/>
      <c r="H11" s="68"/>
      <c r="J11" s="4">
        <v>2</v>
      </c>
      <c r="K11" s="1">
        <v>-100</v>
      </c>
      <c r="M11" s="4">
        <v>2</v>
      </c>
      <c r="N11" s="1">
        <v>-84</v>
      </c>
      <c r="P11" s="4">
        <v>3</v>
      </c>
      <c r="Q11" s="2">
        <v>-96</v>
      </c>
      <c r="S11" s="4">
        <v>2</v>
      </c>
      <c r="T11" s="5">
        <v>-112</v>
      </c>
      <c r="V11" s="4">
        <v>3</v>
      </c>
      <c r="W11" s="2">
        <v>-96</v>
      </c>
      <c r="Y11" s="4">
        <v>2</v>
      </c>
      <c r="Z11" s="5">
        <v>-70</v>
      </c>
      <c r="AB11" s="4">
        <v>3</v>
      </c>
      <c r="AC11" s="2">
        <v>-84</v>
      </c>
      <c r="AE11" s="4">
        <v>3</v>
      </c>
      <c r="AF11" s="2">
        <v>-75</v>
      </c>
    </row>
    <row r="12" spans="1:32">
      <c r="B12" s="4">
        <v>2</v>
      </c>
      <c r="C12" s="75">
        <v>-66</v>
      </c>
      <c r="E12" s="4">
        <v>2</v>
      </c>
      <c r="F12" s="75">
        <v>-54</v>
      </c>
      <c r="G12" s="68"/>
      <c r="H12" s="68"/>
      <c r="J12" s="4">
        <v>2</v>
      </c>
      <c r="K12" s="2">
        <v>-97</v>
      </c>
      <c r="M12" s="4">
        <v>2</v>
      </c>
      <c r="N12" s="1">
        <v>-76</v>
      </c>
      <c r="P12" s="4">
        <v>3</v>
      </c>
      <c r="Q12" s="2">
        <v>-85</v>
      </c>
      <c r="S12" s="4">
        <v>3</v>
      </c>
      <c r="T12" s="3">
        <v>-97</v>
      </c>
      <c r="V12" s="4">
        <v>3</v>
      </c>
      <c r="W12" s="2">
        <v>-94</v>
      </c>
      <c r="Y12" s="4">
        <v>2</v>
      </c>
      <c r="Z12" s="3">
        <v>-75</v>
      </c>
    </row>
    <row r="13" spans="1:32">
      <c r="B13" s="4">
        <v>2</v>
      </c>
      <c r="C13" s="75">
        <v>-61</v>
      </c>
      <c r="E13" s="4">
        <v>2</v>
      </c>
      <c r="F13" s="75">
        <v>-44</v>
      </c>
      <c r="G13" s="68"/>
      <c r="H13" s="68"/>
      <c r="J13" s="4">
        <v>2</v>
      </c>
      <c r="K13" s="2">
        <v>-98</v>
      </c>
      <c r="M13" s="4">
        <v>3</v>
      </c>
      <c r="N13" s="2">
        <v>-80</v>
      </c>
      <c r="S13" s="4">
        <v>3</v>
      </c>
      <c r="T13" s="2">
        <v>-110</v>
      </c>
      <c r="V13" s="4">
        <v>3</v>
      </c>
      <c r="W13" s="1">
        <v>-93</v>
      </c>
      <c r="Y13" s="4">
        <v>2</v>
      </c>
      <c r="Z13" s="5">
        <v>-84</v>
      </c>
    </row>
    <row r="14" spans="1:32">
      <c r="B14" s="4">
        <v>2</v>
      </c>
      <c r="C14" s="75">
        <v>-66</v>
      </c>
      <c r="E14" s="4">
        <v>2</v>
      </c>
      <c r="F14" s="75">
        <v>-57</v>
      </c>
      <c r="G14" s="68"/>
      <c r="H14" s="68"/>
      <c r="J14" s="4">
        <v>2</v>
      </c>
      <c r="K14" s="2">
        <v>-109</v>
      </c>
      <c r="M14" s="4">
        <v>3</v>
      </c>
      <c r="N14" s="2">
        <v>-105</v>
      </c>
      <c r="Y14" s="4">
        <v>3</v>
      </c>
      <c r="Z14" s="2">
        <v>-84</v>
      </c>
    </row>
    <row r="15" spans="1:32">
      <c r="B15" s="4">
        <v>2</v>
      </c>
      <c r="C15" s="75">
        <v>-72</v>
      </c>
      <c r="E15" s="4">
        <v>2</v>
      </c>
      <c r="F15" s="75">
        <v>-62</v>
      </c>
      <c r="G15" s="68"/>
      <c r="H15" s="68"/>
      <c r="J15" s="4">
        <v>2</v>
      </c>
      <c r="K15" s="2">
        <v>-98</v>
      </c>
      <c r="M15" s="4">
        <v>4</v>
      </c>
      <c r="N15" s="2">
        <v>-75</v>
      </c>
      <c r="Y15" s="4">
        <v>3</v>
      </c>
      <c r="Z15" s="2">
        <v>-86</v>
      </c>
    </row>
    <row r="16" spans="1:32">
      <c r="B16" s="83">
        <v>3</v>
      </c>
      <c r="C16" s="4">
        <v>-52</v>
      </c>
      <c r="E16" s="4">
        <v>3</v>
      </c>
      <c r="F16" s="75">
        <v>-53</v>
      </c>
      <c r="G16" s="68"/>
      <c r="H16" s="68"/>
      <c r="J16" s="4">
        <v>3</v>
      </c>
      <c r="K16" s="2">
        <v>-107</v>
      </c>
      <c r="M16" s="4">
        <v>4</v>
      </c>
      <c r="N16" s="2">
        <v>-87</v>
      </c>
      <c r="Y16" s="4">
        <v>3</v>
      </c>
      <c r="Z16" s="2">
        <v>-84</v>
      </c>
    </row>
    <row r="17" spans="2:26">
      <c r="B17" s="83">
        <v>3</v>
      </c>
      <c r="C17" s="4">
        <v>-46</v>
      </c>
      <c r="E17" s="83">
        <v>3</v>
      </c>
      <c r="F17" s="4">
        <v>-54</v>
      </c>
      <c r="J17" s="4">
        <v>3</v>
      </c>
      <c r="K17" s="2">
        <v>-80</v>
      </c>
      <c r="M17" s="4">
        <v>5</v>
      </c>
      <c r="N17" s="2">
        <v>-77</v>
      </c>
    </row>
    <row r="18" spans="2:26">
      <c r="B18" s="83">
        <v>3</v>
      </c>
      <c r="C18" s="4">
        <v>-51</v>
      </c>
      <c r="E18" s="83">
        <v>3</v>
      </c>
      <c r="F18" s="4">
        <v>-59</v>
      </c>
      <c r="J18" s="4">
        <v>3</v>
      </c>
      <c r="K18" s="2">
        <v>-105</v>
      </c>
      <c r="M18" s="4">
        <v>5</v>
      </c>
      <c r="N18" s="2">
        <v>-87</v>
      </c>
    </row>
    <row r="19" spans="2:26">
      <c r="B19" s="83">
        <v>3</v>
      </c>
      <c r="C19" s="4">
        <v>-59</v>
      </c>
      <c r="E19" s="83">
        <v>3</v>
      </c>
      <c r="F19" s="4">
        <v>-45</v>
      </c>
      <c r="J19" s="4">
        <v>4</v>
      </c>
      <c r="K19" s="2">
        <v>-97</v>
      </c>
    </row>
    <row r="20" spans="2:26">
      <c r="B20" s="83">
        <v>3</v>
      </c>
      <c r="C20" s="4">
        <v>-50</v>
      </c>
      <c r="E20" s="83">
        <v>3</v>
      </c>
      <c r="F20" s="4">
        <v>-56</v>
      </c>
      <c r="J20" s="4">
        <v>4</v>
      </c>
      <c r="K20" s="2">
        <v>-100</v>
      </c>
    </row>
    <row r="21" spans="2:26">
      <c r="B21" s="83">
        <v>3</v>
      </c>
      <c r="C21" s="4">
        <v>-64</v>
      </c>
      <c r="E21" s="83">
        <v>3</v>
      </c>
      <c r="F21" s="4">
        <v>-62</v>
      </c>
      <c r="J21" s="4">
        <v>4</v>
      </c>
      <c r="K21" s="2">
        <v>-105</v>
      </c>
      <c r="U21" s="68"/>
      <c r="V21" s="68"/>
      <c r="W21" s="68"/>
    </row>
    <row r="22" spans="2:26">
      <c r="B22" s="83">
        <v>3</v>
      </c>
      <c r="C22" s="4">
        <v>-67</v>
      </c>
      <c r="E22" s="83">
        <v>3</v>
      </c>
      <c r="F22" s="4">
        <v>-68</v>
      </c>
      <c r="J22" s="4">
        <v>4</v>
      </c>
      <c r="K22" s="2">
        <v>-90</v>
      </c>
      <c r="V22" s="68"/>
      <c r="W22" s="68"/>
    </row>
    <row r="23" spans="2:26">
      <c r="B23" s="83">
        <v>3</v>
      </c>
      <c r="C23" s="4">
        <v>-63</v>
      </c>
      <c r="E23" s="83">
        <v>3</v>
      </c>
      <c r="F23" s="4">
        <v>-64</v>
      </c>
      <c r="J23" s="4">
        <v>5</v>
      </c>
      <c r="K23" s="2">
        <v>-90</v>
      </c>
      <c r="V23" s="68"/>
      <c r="W23" s="68"/>
    </row>
    <row r="24" spans="2:26">
      <c r="B24" s="83">
        <v>3</v>
      </c>
      <c r="C24" s="4">
        <v>-60</v>
      </c>
      <c r="E24" s="83">
        <v>3</v>
      </c>
      <c r="F24" s="4">
        <v>-62</v>
      </c>
      <c r="J24" s="4">
        <v>5</v>
      </c>
      <c r="K24" s="2">
        <v>-90</v>
      </c>
      <c r="V24" s="68"/>
      <c r="W24" s="68"/>
    </row>
    <row r="25" spans="2:26">
      <c r="J25" s="4">
        <v>6</v>
      </c>
      <c r="K25" s="2">
        <v>-112</v>
      </c>
      <c r="V25" s="68"/>
      <c r="W25" s="68"/>
    </row>
    <row r="26" spans="2:26">
      <c r="J26" s="4">
        <v>6</v>
      </c>
      <c r="K26" s="3">
        <v>-108</v>
      </c>
      <c r="V26" s="68"/>
      <c r="W26" s="68"/>
    </row>
    <row r="27" spans="2:26">
      <c r="V27" s="68"/>
      <c r="W27" s="68"/>
    </row>
    <row r="28" spans="2:26">
      <c r="V28" s="68"/>
      <c r="W28" s="68"/>
    </row>
    <row r="29" spans="2:26" ht="15.75" thickBot="1">
      <c r="W29" s="68"/>
    </row>
    <row r="30" spans="2:26" ht="19.5" thickBot="1">
      <c r="B30" s="77" t="s">
        <v>82</v>
      </c>
      <c r="C30" s="65" t="s">
        <v>2</v>
      </c>
      <c r="D30" s="65" t="s">
        <v>3</v>
      </c>
      <c r="E30" s="65" t="s">
        <v>7</v>
      </c>
      <c r="F30" s="66" t="s">
        <v>8</v>
      </c>
      <c r="J30" s="77" t="s">
        <v>83</v>
      </c>
      <c r="K30" s="65" t="s">
        <v>2</v>
      </c>
      <c r="L30" s="65" t="s">
        <v>3</v>
      </c>
      <c r="M30" s="65" t="s">
        <v>7</v>
      </c>
      <c r="N30" s="66" t="s">
        <v>8</v>
      </c>
      <c r="P30" s="6" t="s">
        <v>19</v>
      </c>
      <c r="Q30"/>
      <c r="R30"/>
      <c r="S30"/>
      <c r="T30"/>
      <c r="U30"/>
      <c r="W30" s="15" t="s">
        <v>36</v>
      </c>
      <c r="X30"/>
      <c r="Y30"/>
      <c r="Z30"/>
    </row>
    <row r="31" spans="2:26">
      <c r="B31" s="67"/>
      <c r="C31" s="68"/>
      <c r="D31" s="68"/>
      <c r="E31" s="68"/>
      <c r="F31" s="69"/>
      <c r="J31" s="67"/>
      <c r="K31" s="68"/>
      <c r="L31" s="68"/>
      <c r="M31" s="68"/>
      <c r="N31" s="69"/>
      <c r="P31"/>
      <c r="Q31"/>
      <c r="R31"/>
      <c r="S31"/>
      <c r="T31"/>
      <c r="U31"/>
      <c r="W31"/>
      <c r="X31"/>
      <c r="Y31"/>
      <c r="Z31"/>
    </row>
    <row r="32" spans="2:26" ht="18">
      <c r="B32" s="67" t="s">
        <v>4</v>
      </c>
      <c r="C32" s="68">
        <f>AVERAGE(C6:C24)</f>
        <v>-61.263157894736842</v>
      </c>
      <c r="D32" s="68">
        <f>STDEV(C6:C26)/SQRT(COUNT(C6:C26))</f>
        <v>1.6434205258943193</v>
      </c>
      <c r="E32" s="68">
        <f>COUNT(C6:C26)</f>
        <v>19</v>
      </c>
      <c r="F32" s="69">
        <v>3</v>
      </c>
      <c r="J32" s="67" t="s">
        <v>4</v>
      </c>
      <c r="K32" s="68">
        <f>AVERAGE(K6:K23)</f>
        <v>-98.405555555555551</v>
      </c>
      <c r="L32" s="68">
        <f>STDEV(K6:K26)/SQRT(COUNT(K6:K26))</f>
        <v>1.7473231876202711</v>
      </c>
      <c r="M32" s="68">
        <f>COUNT(K6:K26)</f>
        <v>21</v>
      </c>
      <c r="N32" s="69">
        <v>6</v>
      </c>
      <c r="P32" s="6" t="s">
        <v>20</v>
      </c>
      <c r="Q32"/>
      <c r="R32"/>
      <c r="S32"/>
      <c r="T32"/>
      <c r="U32"/>
      <c r="W32" s="16" t="s">
        <v>37</v>
      </c>
      <c r="X32" s="16" t="s">
        <v>39</v>
      </c>
      <c r="Y32" s="16" t="s">
        <v>39</v>
      </c>
      <c r="Z32" s="16" t="s">
        <v>39</v>
      </c>
    </row>
    <row r="33" spans="2:36" ht="15.75" thickBot="1">
      <c r="B33" s="70" t="s">
        <v>10</v>
      </c>
      <c r="C33" s="71">
        <f>AVERAGE(F6:F24)</f>
        <v>-61.526315789473685</v>
      </c>
      <c r="D33" s="71">
        <f>STDEV(F6:F24)/SQRT(COUNT(F6:F24))</f>
        <v>2.1836291764914564</v>
      </c>
      <c r="E33" s="71">
        <f>COUNT(F6:F24)</f>
        <v>19</v>
      </c>
      <c r="F33" s="72">
        <v>3</v>
      </c>
      <c r="J33" s="67" t="s">
        <v>10</v>
      </c>
      <c r="K33" s="68">
        <f>AVERAGE(N6:N18)</f>
        <v>-85.15384615384616</v>
      </c>
      <c r="L33" s="68">
        <f>STDEV(N6:N18)/SQRT(COUNT(N6:N18))</f>
        <v>2.5060085585375682</v>
      </c>
      <c r="M33" s="68">
        <f>COUNT(N6:N18)</f>
        <v>13</v>
      </c>
      <c r="N33" s="69">
        <v>5</v>
      </c>
      <c r="P33"/>
      <c r="Q33"/>
      <c r="R33"/>
      <c r="S33"/>
      <c r="T33"/>
      <c r="U33"/>
      <c r="W33" s="17" t="s">
        <v>38</v>
      </c>
      <c r="X33" s="17" t="s">
        <v>40</v>
      </c>
      <c r="Y33" s="17" t="s">
        <v>29</v>
      </c>
      <c r="Z33" s="17" t="s">
        <v>41</v>
      </c>
      <c r="AG33" s="68"/>
      <c r="AH33" s="68"/>
      <c r="AI33" s="68"/>
      <c r="AJ33" s="68"/>
    </row>
    <row r="34" spans="2:36" ht="30">
      <c r="J34" s="67" t="s">
        <v>11</v>
      </c>
      <c r="K34" s="68">
        <f>AVERAGE(Q6:Q12)</f>
        <v>-96.428571428571431</v>
      </c>
      <c r="L34" s="68">
        <f>STDEV(Q6:Q12)/SQRT(COUNT(Q6:Q12))</f>
        <v>4.1453194652991074</v>
      </c>
      <c r="M34" s="68">
        <f>COUNT(Q6:Q12)</f>
        <v>7</v>
      </c>
      <c r="N34" s="69">
        <v>3</v>
      </c>
      <c r="P34" s="80" t="s">
        <v>21</v>
      </c>
      <c r="Q34" s="7" t="s">
        <v>22</v>
      </c>
      <c r="R34" s="7" t="s">
        <v>24</v>
      </c>
      <c r="S34" s="7" t="s">
        <v>26</v>
      </c>
      <c r="T34" s="80" t="s">
        <v>28</v>
      </c>
      <c r="U34" s="80" t="s">
        <v>29</v>
      </c>
      <c r="W34" s="9" t="s">
        <v>45</v>
      </c>
      <c r="X34" s="10">
        <v>7.3132999999999999</v>
      </c>
      <c r="Y34" s="18">
        <v>1.0053E-3</v>
      </c>
      <c r="Z34" s="19" t="s">
        <v>42</v>
      </c>
      <c r="AG34" s="68"/>
      <c r="AH34" s="68"/>
      <c r="AI34" s="68"/>
      <c r="AJ34" s="68"/>
    </row>
    <row r="35" spans="2:36" ht="30">
      <c r="J35" s="67" t="s">
        <v>13</v>
      </c>
      <c r="K35" s="68">
        <f>AVERAGE(T6:T13)</f>
        <v>-104.5</v>
      </c>
      <c r="L35" s="68">
        <f>STDEV(T6:T13)/SQRT(COUNT(T6:T13))</f>
        <v>2.4127636791506482</v>
      </c>
      <c r="M35" s="68">
        <f>COUNT(T6:T13)</f>
        <v>8</v>
      </c>
      <c r="N35" s="69">
        <v>3</v>
      </c>
      <c r="P35" s="81"/>
      <c r="Q35" s="8" t="s">
        <v>23</v>
      </c>
      <c r="R35" s="8" t="s">
        <v>25</v>
      </c>
      <c r="S35" s="8" t="s">
        <v>27</v>
      </c>
      <c r="T35" s="81"/>
      <c r="U35" s="81"/>
      <c r="W35" s="9" t="s">
        <v>46</v>
      </c>
      <c r="X35" s="10">
        <v>1.1359999999999999</v>
      </c>
      <c r="Y35" s="20">
        <v>0.89999470000000004</v>
      </c>
      <c r="Z35" s="21" t="s">
        <v>43</v>
      </c>
      <c r="AG35" s="68"/>
      <c r="AH35" s="68"/>
      <c r="AI35" s="68"/>
      <c r="AJ35" s="68"/>
    </row>
    <row r="36" spans="2:36" ht="30">
      <c r="J36" s="67" t="s">
        <v>14</v>
      </c>
      <c r="K36" s="68">
        <f>AVERAGE(W6:W13)</f>
        <v>-93</v>
      </c>
      <c r="L36" s="68">
        <f>STDEV(W6:W13)/SQRT(COUNT(W6:W13))</f>
        <v>2.1213203435596424</v>
      </c>
      <c r="M36" s="68">
        <f>COUNT(W6:W13)</f>
        <v>8</v>
      </c>
      <c r="N36" s="69">
        <v>3</v>
      </c>
      <c r="P36" s="80"/>
      <c r="W36" s="9" t="s">
        <v>47</v>
      </c>
      <c r="X36" s="10">
        <v>2.3994</v>
      </c>
      <c r="Y36" s="20">
        <v>0.66634210000000005</v>
      </c>
      <c r="Z36" s="21" t="s">
        <v>43</v>
      </c>
      <c r="AG36" s="68"/>
      <c r="AH36" s="68"/>
      <c r="AI36" s="68"/>
      <c r="AJ36" s="68"/>
    </row>
    <row r="37" spans="2:36" ht="30">
      <c r="J37" s="67" t="s">
        <v>15</v>
      </c>
      <c r="K37" s="68">
        <f>AVERAGE(Z6:Z16)</f>
        <v>-81.63636363636364</v>
      </c>
      <c r="L37" s="68">
        <f>STDEV(Z6:Z16)/SQRT(COUNT(Z6:Z16))</f>
        <v>2.0726475263766009</v>
      </c>
      <c r="M37" s="68">
        <f>COUNT(Z6:Z16)</f>
        <v>11</v>
      </c>
      <c r="N37" s="69">
        <v>3</v>
      </c>
      <c r="P37" s="81"/>
      <c r="W37" s="9" t="s">
        <v>48</v>
      </c>
      <c r="X37" s="10">
        <v>2.7193999999999998</v>
      </c>
      <c r="Y37" s="20">
        <v>0.53472169999999997</v>
      </c>
      <c r="Z37" s="21" t="s">
        <v>43</v>
      </c>
      <c r="AG37" s="68"/>
      <c r="AH37" s="68"/>
      <c r="AI37" s="27"/>
      <c r="AJ37" s="68"/>
    </row>
    <row r="38" spans="2:36" ht="30">
      <c r="J38" s="67" t="s">
        <v>16</v>
      </c>
      <c r="K38" s="68">
        <f>AVERAGE(AC6:AC11)</f>
        <v>-78.733333333333334</v>
      </c>
      <c r="L38" s="68">
        <f>STDEV(AC6:AC11)/SQRT(COUNT(AC6:AC11))</f>
        <v>1.4063348739819324</v>
      </c>
      <c r="M38" s="68">
        <f>COUNT(AC6:AC11)</f>
        <v>6</v>
      </c>
      <c r="N38" s="69">
        <v>3</v>
      </c>
      <c r="P38" s="9" t="s">
        <v>30</v>
      </c>
      <c r="Q38" s="10" t="s">
        <v>31</v>
      </c>
      <c r="R38" s="10">
        <v>7</v>
      </c>
      <c r="S38" s="10">
        <v>993.33600000000001</v>
      </c>
      <c r="T38" s="10">
        <v>16.9864</v>
      </c>
      <c r="U38" s="11">
        <v>4.7739999999999997E-13</v>
      </c>
      <c r="W38" s="9" t="s">
        <v>49</v>
      </c>
      <c r="X38" s="10">
        <v>8.6820000000000004</v>
      </c>
      <c r="Y38" s="18">
        <v>1.0053E-3</v>
      </c>
      <c r="Z38" s="19" t="s">
        <v>42</v>
      </c>
      <c r="AG38" s="68"/>
      <c r="AH38" s="68"/>
      <c r="AI38" s="27"/>
      <c r="AJ38" s="68"/>
    </row>
    <row r="39" spans="2:36" ht="30.75" thickBot="1">
      <c r="J39" s="70" t="s">
        <v>18</v>
      </c>
      <c r="K39" s="71">
        <f>AVERAGE(AF6:AF11)</f>
        <v>-74.833333333333329</v>
      </c>
      <c r="L39" s="71">
        <f>STDEV(AF6:AF11)/SQRT(COUNT(AF6:AF11))</f>
        <v>1.9734346820820916</v>
      </c>
      <c r="M39" s="71">
        <f>COUNT(AF6:AF11)</f>
        <v>6</v>
      </c>
      <c r="N39" s="72">
        <v>3</v>
      </c>
      <c r="P39" s="9" t="s">
        <v>32</v>
      </c>
      <c r="Q39" s="10" t="s">
        <v>33</v>
      </c>
      <c r="R39" s="10">
        <v>72</v>
      </c>
      <c r="S39" s="10">
        <v>58.478299999999997</v>
      </c>
      <c r="T39"/>
      <c r="U39" s="12"/>
      <c r="W39" s="9" t="s">
        <v>51</v>
      </c>
      <c r="X39" s="10">
        <v>8.1403999999999996</v>
      </c>
      <c r="Y39" s="18">
        <v>1.0053E-3</v>
      </c>
      <c r="Z39" s="19" t="s">
        <v>42</v>
      </c>
      <c r="AG39" s="68"/>
      <c r="AH39" s="68"/>
      <c r="AI39" s="68"/>
      <c r="AJ39" s="68"/>
    </row>
    <row r="40" spans="2:36" ht="30">
      <c r="P40" s="9" t="s">
        <v>34</v>
      </c>
      <c r="Q40" s="10" t="s">
        <v>35</v>
      </c>
      <c r="R40" s="10">
        <v>79</v>
      </c>
      <c r="S40" s="13"/>
      <c r="T40" s="13"/>
      <c r="U40" s="14"/>
      <c r="W40" s="9" t="s">
        <v>50</v>
      </c>
      <c r="X40" s="10">
        <v>9.6983999999999995</v>
      </c>
      <c r="Y40" s="18">
        <v>1.0053E-3</v>
      </c>
      <c r="Z40" s="19" t="s">
        <v>42</v>
      </c>
    </row>
    <row r="41" spans="2:36" ht="30">
      <c r="W41" s="9" t="s">
        <v>52</v>
      </c>
      <c r="X41" s="10">
        <v>4.4476000000000004</v>
      </c>
      <c r="Y41" s="22">
        <v>4.7034600000000003E-2</v>
      </c>
      <c r="Z41" s="23" t="s">
        <v>44</v>
      </c>
    </row>
    <row r="42" spans="2:36" ht="45">
      <c r="W42" s="9" t="s">
        <v>53</v>
      </c>
      <c r="X42" s="10">
        <v>7.9619</v>
      </c>
      <c r="Y42" s="18">
        <v>1.0053E-3</v>
      </c>
      <c r="Z42" s="19" t="s">
        <v>42</v>
      </c>
    </row>
    <row r="43" spans="2:36" ht="30">
      <c r="W43" s="9" t="s">
        <v>54</v>
      </c>
      <c r="X43" s="10">
        <v>3.2290999999999999</v>
      </c>
      <c r="Y43" s="20">
        <v>0.31697199999999998</v>
      </c>
      <c r="Z43" s="21" t="s">
        <v>43</v>
      </c>
    </row>
    <row r="44" spans="2:36" ht="45">
      <c r="W44" s="9" t="s">
        <v>55</v>
      </c>
      <c r="X44" s="10">
        <v>1.5879000000000001</v>
      </c>
      <c r="Y44" s="20">
        <v>0.89999470000000004</v>
      </c>
      <c r="Z44" s="21" t="s">
        <v>43</v>
      </c>
    </row>
    <row r="45" spans="2:36" ht="30">
      <c r="W45" s="9" t="s">
        <v>56</v>
      </c>
      <c r="X45" s="10">
        <v>2.4058000000000002</v>
      </c>
      <c r="Y45" s="20">
        <v>0.66371089999999999</v>
      </c>
      <c r="Z45" s="21" t="s">
        <v>43</v>
      </c>
    </row>
    <row r="46" spans="2:36" ht="30">
      <c r="W46" s="9" t="s">
        <v>57</v>
      </c>
      <c r="X46" s="10">
        <v>3.8671000000000002</v>
      </c>
      <c r="Y46" s="20">
        <v>0.128716</v>
      </c>
      <c r="Z46" s="21" t="s">
        <v>43</v>
      </c>
    </row>
    <row r="47" spans="2:36" ht="45">
      <c r="W47" s="9" t="s">
        <v>58</v>
      </c>
      <c r="X47" s="10">
        <v>2.8841000000000001</v>
      </c>
      <c r="Y47" s="20">
        <v>0.46536240000000001</v>
      </c>
      <c r="Z47" s="21" t="s">
        <v>43</v>
      </c>
    </row>
    <row r="48" spans="2:36" ht="30">
      <c r="W48" s="9" t="s">
        <v>59</v>
      </c>
      <c r="X48" s="10">
        <v>1.2251000000000001</v>
      </c>
      <c r="Y48" s="20">
        <v>0.89999470000000004</v>
      </c>
      <c r="Z48" s="21" t="s">
        <v>43</v>
      </c>
    </row>
    <row r="49" spans="23:26" ht="45">
      <c r="W49" s="9" t="s">
        <v>60</v>
      </c>
      <c r="X49" s="10">
        <v>5.6580000000000004</v>
      </c>
      <c r="Y49" s="18">
        <v>3.6094999999999999E-3</v>
      </c>
      <c r="Z49" s="19" t="s">
        <v>42</v>
      </c>
    </row>
    <row r="50" spans="23:26" ht="30">
      <c r="W50" s="9" t="s">
        <v>61</v>
      </c>
      <c r="X50" s="10">
        <v>5.8819999999999997</v>
      </c>
      <c r="Y50" s="18">
        <v>2.1218000000000001E-3</v>
      </c>
      <c r="Z50" s="19" t="s">
        <v>42</v>
      </c>
    </row>
    <row r="51" spans="23:26" ht="30">
      <c r="W51" s="9" t="s">
        <v>62</v>
      </c>
      <c r="X51" s="10">
        <v>7.1783999999999999</v>
      </c>
      <c r="Y51" s="18">
        <v>1.0053E-3</v>
      </c>
      <c r="Z51" s="19" t="s">
        <v>42</v>
      </c>
    </row>
    <row r="52" spans="23:26" ht="45">
      <c r="W52" s="9" t="s">
        <v>63</v>
      </c>
      <c r="X52" s="10">
        <v>4.2534999999999998</v>
      </c>
      <c r="Y52" s="20">
        <v>6.7317199999999994E-2</v>
      </c>
      <c r="Z52" s="21" t="s">
        <v>43</v>
      </c>
    </row>
    <row r="53" spans="23:26" ht="45">
      <c r="W53" s="9" t="s">
        <v>64</v>
      </c>
      <c r="X53" s="10">
        <v>9.0997000000000003</v>
      </c>
      <c r="Y53" s="18">
        <v>1.0053E-3</v>
      </c>
      <c r="Z53" s="19" t="s">
        <v>42</v>
      </c>
    </row>
    <row r="54" spans="23:26" ht="45">
      <c r="W54" s="9" t="s">
        <v>65</v>
      </c>
      <c r="X54" s="10">
        <v>8.8232999999999997</v>
      </c>
      <c r="Y54" s="18">
        <v>1.0053E-3</v>
      </c>
      <c r="Z54" s="19" t="s">
        <v>42</v>
      </c>
    </row>
    <row r="55" spans="23:26" ht="45">
      <c r="W55" s="9" t="s">
        <v>66</v>
      </c>
      <c r="X55" s="10">
        <v>10.158799999999999</v>
      </c>
      <c r="Y55" s="18">
        <v>1.0053E-3</v>
      </c>
      <c r="Z55" s="19" t="s">
        <v>42</v>
      </c>
    </row>
    <row r="56" spans="23:26" ht="30">
      <c r="W56" s="9" t="s">
        <v>67</v>
      </c>
      <c r="X56" s="10">
        <v>4.5227000000000004</v>
      </c>
      <c r="Y56" s="22">
        <v>4.0821400000000001E-2</v>
      </c>
      <c r="Z56" s="23" t="s">
        <v>44</v>
      </c>
    </row>
    <row r="57" spans="23:26" ht="30">
      <c r="W57" s="9" t="s">
        <v>68</v>
      </c>
      <c r="X57" s="10">
        <v>4.8853999999999997</v>
      </c>
      <c r="Y57" s="22">
        <v>1.98213E-2</v>
      </c>
      <c r="Z57" s="23" t="s">
        <v>44</v>
      </c>
    </row>
    <row r="58" spans="23:26" ht="30">
      <c r="W58" s="9" t="s">
        <v>70</v>
      </c>
      <c r="X58" s="10">
        <v>6.2207999999999997</v>
      </c>
      <c r="Y58" s="18">
        <v>1.0053E-3</v>
      </c>
      <c r="Z58" s="19" t="s">
        <v>42</v>
      </c>
    </row>
    <row r="59" spans="23:26" ht="30">
      <c r="W59" s="9" t="s">
        <v>69</v>
      </c>
      <c r="X59" s="10">
        <v>1.0578000000000001</v>
      </c>
      <c r="Y59" s="20">
        <v>0.89999470000000004</v>
      </c>
      <c r="Z59" s="21" t="s">
        <v>43</v>
      </c>
    </row>
    <row r="60" spans="23:26" ht="45">
      <c r="W60" s="9" t="s">
        <v>71</v>
      </c>
      <c r="X60" s="10">
        <v>2.4788999999999999</v>
      </c>
      <c r="Y60" s="20">
        <v>0.63362370000000001</v>
      </c>
      <c r="Z60" s="21" t="s">
        <v>43</v>
      </c>
    </row>
    <row r="61" spans="23:26" ht="30">
      <c r="W61" s="9" t="s">
        <v>72</v>
      </c>
      <c r="X61" s="10">
        <v>1.2492000000000001</v>
      </c>
      <c r="Y61" s="20">
        <v>0.89999470000000004</v>
      </c>
      <c r="Z61" s="21" t="s">
        <v>43</v>
      </c>
    </row>
  </sheetData>
  <mergeCells count="15">
    <mergeCell ref="AE3:AF3"/>
    <mergeCell ref="J2:AF2"/>
    <mergeCell ref="P34:P35"/>
    <mergeCell ref="P36:P37"/>
    <mergeCell ref="T34:T35"/>
    <mergeCell ref="U34:U35"/>
    <mergeCell ref="J3:K3"/>
    <mergeCell ref="M3:N3"/>
    <mergeCell ref="P3:Q3"/>
    <mergeCell ref="S3:T3"/>
    <mergeCell ref="B3:C3"/>
    <mergeCell ref="B2:F2"/>
    <mergeCell ref="V3:W3"/>
    <mergeCell ref="Y3:Z3"/>
    <mergeCell ref="AB3:AC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8"/>
  <sheetViews>
    <sheetView zoomScaleNormal="100" workbookViewId="0">
      <selection activeCell="F21" sqref="F21"/>
    </sheetView>
  </sheetViews>
  <sheetFormatPr baseColWidth="10" defaultRowHeight="15"/>
  <cols>
    <col min="1" max="11" width="11.42578125" style="35"/>
    <col min="12" max="12" width="13.28515625" style="35" bestFit="1" customWidth="1"/>
    <col min="13" max="18" width="11.42578125" style="35"/>
    <col min="19" max="19" width="12" style="35" bestFit="1" customWidth="1"/>
    <col min="20" max="16384" width="11.42578125" style="35"/>
  </cols>
  <sheetData>
    <row r="1" spans="2:18" ht="18">
      <c r="I1" s="59"/>
      <c r="J1" s="60"/>
      <c r="K1" s="60"/>
      <c r="L1" s="60"/>
      <c r="M1" s="60"/>
      <c r="N1" s="60"/>
    </row>
    <row r="2" spans="2:18">
      <c r="D2" s="55" t="s">
        <v>78</v>
      </c>
      <c r="E2" s="55" t="s">
        <v>79</v>
      </c>
      <c r="F2" s="55" t="s">
        <v>16</v>
      </c>
      <c r="G2"/>
      <c r="I2" s="60"/>
      <c r="J2" s="60"/>
      <c r="K2" s="60"/>
      <c r="L2" s="60"/>
      <c r="M2" s="60"/>
      <c r="N2" s="60"/>
    </row>
    <row r="3" spans="2:18" ht="18">
      <c r="D3">
        <v>220</v>
      </c>
      <c r="E3" s="35">
        <v>160</v>
      </c>
      <c r="F3" s="35">
        <v>160</v>
      </c>
      <c r="G3"/>
      <c r="I3" s="59"/>
      <c r="J3" s="60"/>
      <c r="K3" s="60"/>
      <c r="L3" s="60"/>
      <c r="M3" s="60"/>
      <c r="N3" s="60"/>
      <c r="P3"/>
      <c r="Q3"/>
      <c r="R3"/>
    </row>
    <row r="4" spans="2:18">
      <c r="D4">
        <v>140</v>
      </c>
      <c r="E4" s="35">
        <v>980</v>
      </c>
      <c r="F4">
        <v>540</v>
      </c>
      <c r="G4"/>
      <c r="I4" s="60"/>
      <c r="J4" s="60"/>
      <c r="K4" s="60"/>
      <c r="L4" s="60"/>
      <c r="M4" s="60"/>
      <c r="N4" s="60"/>
      <c r="P4"/>
      <c r="Q4"/>
      <c r="R4"/>
    </row>
    <row r="5" spans="2:18">
      <c r="D5">
        <v>120</v>
      </c>
      <c r="E5" s="35">
        <v>980</v>
      </c>
      <c r="F5">
        <v>900</v>
      </c>
      <c r="G5"/>
      <c r="I5" s="82"/>
      <c r="J5" s="61"/>
      <c r="K5" s="61"/>
      <c r="L5" s="60"/>
      <c r="M5" s="60"/>
      <c r="N5" s="60"/>
      <c r="O5" s="27"/>
      <c r="P5"/>
      <c r="Q5"/>
      <c r="R5"/>
    </row>
    <row r="6" spans="2:18">
      <c r="D6">
        <v>220</v>
      </c>
      <c r="E6" s="35">
        <v>600</v>
      </c>
      <c r="F6">
        <v>900</v>
      </c>
      <c r="G6"/>
      <c r="I6" s="82"/>
      <c r="J6" s="61"/>
      <c r="K6" s="61"/>
      <c r="L6" s="60"/>
      <c r="M6" s="60"/>
      <c r="N6" s="60"/>
      <c r="O6" s="27"/>
      <c r="P6"/>
      <c r="R6"/>
    </row>
    <row r="7" spans="2:18">
      <c r="D7">
        <v>240</v>
      </c>
      <c r="E7" s="35">
        <v>340</v>
      </c>
      <c r="G7"/>
      <c r="I7" s="82"/>
      <c r="J7" s="61"/>
      <c r="K7" s="82"/>
      <c r="L7" s="82"/>
      <c r="M7" s="60"/>
      <c r="N7" s="60"/>
      <c r="P7"/>
      <c r="Q7"/>
      <c r="R7"/>
    </row>
    <row r="8" spans="2:18">
      <c r="D8">
        <v>200</v>
      </c>
      <c r="E8" s="35">
        <v>320</v>
      </c>
      <c r="F8"/>
      <c r="G8"/>
      <c r="I8" s="82"/>
      <c r="J8" s="61"/>
      <c r="K8" s="82"/>
      <c r="L8" s="82"/>
      <c r="M8" s="60"/>
      <c r="N8" s="60"/>
      <c r="P8"/>
      <c r="Q8"/>
      <c r="R8"/>
    </row>
    <row r="9" spans="2:18" ht="15.75" thickBot="1">
      <c r="D9" s="50">
        <v>220</v>
      </c>
      <c r="E9" s="57"/>
      <c r="F9" s="50"/>
      <c r="G9"/>
      <c r="I9" s="62"/>
      <c r="J9" s="63"/>
      <c r="K9" s="63"/>
      <c r="L9" s="63"/>
      <c r="M9" s="63"/>
      <c r="N9" s="63"/>
      <c r="P9"/>
      <c r="Q9"/>
      <c r="R9"/>
    </row>
    <row r="10" spans="2:18" ht="15.75" thickTop="1">
      <c r="C10" s="55" t="s">
        <v>2</v>
      </c>
      <c r="D10">
        <f>AVERAGE(D3:D9)</f>
        <v>194.28571428571428</v>
      </c>
      <c r="E10">
        <f>AVERAGE(E3:E9)</f>
        <v>563.33333333333337</v>
      </c>
      <c r="F10">
        <f>AVERAGE(F3:F9)</f>
        <v>625</v>
      </c>
      <c r="G10"/>
      <c r="I10" s="62"/>
      <c r="J10" s="63"/>
      <c r="K10" s="63"/>
      <c r="L10" s="63"/>
      <c r="M10" s="60"/>
      <c r="N10" s="60"/>
    </row>
    <row r="11" spans="2:18">
      <c r="C11" s="55" t="s">
        <v>3</v>
      </c>
      <c r="D11">
        <f>STDEV(D3:D9)/SQRT(COUNT(D3:D9))</f>
        <v>17.300859166271387</v>
      </c>
      <c r="E11">
        <f>STDEV(E3:E9)/SQRT(COUNT(E3:E9))</f>
        <v>143.79769740081994</v>
      </c>
      <c r="F11">
        <f>STDEV(F3:F9)/SQRT(COUNT(F3:F9))</f>
        <v>176.70597047072292</v>
      </c>
      <c r="G11"/>
      <c r="I11" s="62"/>
      <c r="J11" s="63"/>
      <c r="K11" s="63"/>
      <c r="L11" s="60"/>
      <c r="M11" s="60"/>
      <c r="N11" s="60"/>
    </row>
    <row r="12" spans="2:18">
      <c r="C12" s="55" t="s">
        <v>5</v>
      </c>
      <c r="D12" s="35">
        <f>COUNT(D3:D9)</f>
        <v>7</v>
      </c>
      <c r="E12" s="35">
        <f>COUNT(E3:E9)</f>
        <v>6</v>
      </c>
      <c r="F12" s="35">
        <f>COUNT(F3:F9)</f>
        <v>4</v>
      </c>
      <c r="G12"/>
      <c r="I12" s="56"/>
      <c r="J12" s="56"/>
      <c r="K12" s="56"/>
      <c r="L12" s="56"/>
      <c r="M12" s="56"/>
      <c r="N12" s="56"/>
    </row>
    <row r="13" spans="2:18">
      <c r="D13"/>
      <c r="E13"/>
      <c r="F13"/>
      <c r="G13"/>
      <c r="I13" s="56"/>
      <c r="J13" s="56"/>
      <c r="K13" s="56"/>
      <c r="L13" s="56"/>
      <c r="M13" s="56"/>
      <c r="N13" s="56"/>
    </row>
    <row r="14" spans="2:18" ht="15.75">
      <c r="B14" s="58" t="s">
        <v>80</v>
      </c>
      <c r="E14" s="55">
        <f>TTEST(D3:D9,E3:E9,2,2)</f>
        <v>1.8376590664503565E-2</v>
      </c>
      <c r="F14" s="55">
        <f>TTEST(E3:E9,F3:F9,2,2)</f>
        <v>0.79333873423644297</v>
      </c>
      <c r="G14"/>
      <c r="I14" s="64"/>
      <c r="J14" s="60"/>
      <c r="K14" s="60"/>
      <c r="L14" s="60"/>
      <c r="M14" s="56"/>
      <c r="N14" s="56"/>
    </row>
    <row r="15" spans="2:18">
      <c r="G15"/>
      <c r="I15" s="60"/>
      <c r="J15" s="60"/>
      <c r="K15" s="60"/>
      <c r="L15" s="60"/>
      <c r="M15" s="56"/>
      <c r="N15" s="56"/>
    </row>
    <row r="16" spans="2:18">
      <c r="I16" s="62"/>
      <c r="J16" s="62"/>
      <c r="K16" s="62"/>
      <c r="L16" s="62"/>
      <c r="M16" s="56"/>
      <c r="N16" s="56"/>
    </row>
    <row r="17" spans="1:47">
      <c r="I17" s="62"/>
      <c r="J17" s="62"/>
      <c r="K17" s="62"/>
      <c r="L17" s="62"/>
      <c r="M17" s="56"/>
      <c r="N17" s="56"/>
    </row>
    <row r="18" spans="1:47">
      <c r="I18" s="62"/>
      <c r="J18" s="63"/>
      <c r="K18" s="63"/>
      <c r="L18" s="62"/>
      <c r="M18" s="56"/>
      <c r="N18" s="56"/>
    </row>
    <row r="19" spans="1:47">
      <c r="I19" s="62"/>
      <c r="J19" s="63"/>
      <c r="K19" s="63"/>
      <c r="L19" s="62"/>
      <c r="M19" s="56"/>
      <c r="N19" s="56"/>
    </row>
    <row r="20" spans="1:47">
      <c r="I20" s="62"/>
      <c r="J20" s="63"/>
      <c r="K20" s="63"/>
      <c r="L20" s="62"/>
      <c r="M20" s="56"/>
      <c r="N20" s="56"/>
    </row>
    <row r="21" spans="1:47">
      <c r="I21" s="56"/>
      <c r="J21" s="56"/>
      <c r="K21" s="56"/>
      <c r="L21" s="56"/>
      <c r="M21" s="56"/>
      <c r="N21" s="56"/>
    </row>
    <row r="27" spans="1:47" ht="15.75" thickBot="1"/>
    <row r="28" spans="1:47">
      <c r="A28" s="36" t="s">
        <v>73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8"/>
    </row>
    <row r="29" spans="1:47">
      <c r="A29" s="26"/>
      <c r="B29" s="47" t="s">
        <v>77</v>
      </c>
      <c r="C29" s="51">
        <v>0</v>
      </c>
      <c r="D29" s="30">
        <v>20</v>
      </c>
      <c r="E29" s="30">
        <v>40</v>
      </c>
      <c r="F29" s="30">
        <v>60</v>
      </c>
      <c r="G29" s="30">
        <v>80</v>
      </c>
      <c r="H29" s="30">
        <v>100</v>
      </c>
      <c r="I29" s="30">
        <v>120</v>
      </c>
      <c r="J29" s="30">
        <v>140</v>
      </c>
      <c r="K29" s="30">
        <v>160</v>
      </c>
      <c r="L29" s="30">
        <v>180</v>
      </c>
      <c r="M29" s="30">
        <v>200</v>
      </c>
      <c r="N29" s="30">
        <v>220</v>
      </c>
      <c r="O29" s="30">
        <v>240</v>
      </c>
      <c r="P29" s="30">
        <v>260</v>
      </c>
      <c r="Q29" s="30">
        <v>280</v>
      </c>
      <c r="R29" s="30">
        <v>300</v>
      </c>
      <c r="S29" s="30">
        <v>320</v>
      </c>
      <c r="T29" s="30">
        <v>340</v>
      </c>
      <c r="U29" s="30">
        <v>360</v>
      </c>
      <c r="V29" s="30">
        <v>380</v>
      </c>
      <c r="W29" s="30">
        <v>400</v>
      </c>
      <c r="X29" s="30">
        <v>420</v>
      </c>
      <c r="Y29" s="30">
        <v>440</v>
      </c>
      <c r="Z29" s="30">
        <v>460</v>
      </c>
      <c r="AA29" s="30">
        <v>480</v>
      </c>
      <c r="AB29" s="30">
        <v>500</v>
      </c>
      <c r="AC29" s="30">
        <v>520</v>
      </c>
      <c r="AD29" s="30">
        <v>540</v>
      </c>
      <c r="AE29" s="30">
        <v>560</v>
      </c>
      <c r="AF29" s="30">
        <v>580</v>
      </c>
      <c r="AG29" s="30">
        <v>600</v>
      </c>
      <c r="AH29" s="30">
        <v>620</v>
      </c>
      <c r="AI29" s="30">
        <v>640</v>
      </c>
      <c r="AJ29" s="30">
        <v>660</v>
      </c>
      <c r="AK29" s="30">
        <v>680</v>
      </c>
      <c r="AL29" s="30">
        <v>700</v>
      </c>
      <c r="AM29" s="30">
        <v>720</v>
      </c>
      <c r="AN29" s="30">
        <v>740</v>
      </c>
      <c r="AO29" s="30">
        <v>760</v>
      </c>
      <c r="AP29" s="30">
        <v>780</v>
      </c>
      <c r="AQ29" s="30">
        <v>800</v>
      </c>
      <c r="AR29" s="30">
        <v>820</v>
      </c>
      <c r="AS29" s="30">
        <v>840</v>
      </c>
      <c r="AT29" s="30">
        <v>860</v>
      </c>
      <c r="AU29" s="39"/>
    </row>
    <row r="30" spans="1:47">
      <c r="A30" s="40"/>
      <c r="B30" s="30"/>
      <c r="C30" s="30"/>
      <c r="D30" s="30">
        <v>0.99999999990846267</v>
      </c>
      <c r="E30" s="30">
        <v>0.75954643926524512</v>
      </c>
      <c r="F30" s="30">
        <v>0.74603867988882022</v>
      </c>
      <c r="G30" s="30">
        <v>0.69095543133140325</v>
      </c>
      <c r="H30" s="30">
        <v>0.65228667518078121</v>
      </c>
      <c r="I30" s="30">
        <v>0.65057650906109754</v>
      </c>
      <c r="J30" s="30">
        <v>0.5960178539383475</v>
      </c>
      <c r="K30" s="30">
        <v>0.59482360738153239</v>
      </c>
      <c r="L30" s="30">
        <v>0.58185429790643362</v>
      </c>
      <c r="M30" s="30">
        <v>0.53598447237061886</v>
      </c>
      <c r="N30" s="30">
        <v>0.52502373377940736</v>
      </c>
      <c r="O30" s="30">
        <v>0.47428763893188547</v>
      </c>
      <c r="P30" s="30">
        <v>0.51548967290247616</v>
      </c>
      <c r="Q30" s="30">
        <v>0.46496355148482971</v>
      </c>
      <c r="R30" s="30">
        <v>0.42739108726182501</v>
      </c>
      <c r="S30" s="30">
        <v>0.3939478177630733</v>
      </c>
      <c r="T30" s="30">
        <v>0.37873843998867635</v>
      </c>
      <c r="U30" s="30">
        <v>0.33175750689908307</v>
      </c>
      <c r="V30" s="30">
        <v>0.30224685469535811</v>
      </c>
      <c r="W30" s="30">
        <v>0.30750149403289878</v>
      </c>
      <c r="X30" s="30">
        <v>0.26283705966380061</v>
      </c>
      <c r="Y30" s="30">
        <v>0.21962001098049186</v>
      </c>
      <c r="Z30" s="30">
        <v>0.22579046221790955</v>
      </c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9"/>
    </row>
    <row r="31" spans="1:47">
      <c r="A31" s="40"/>
      <c r="B31" s="30"/>
      <c r="C31" s="30"/>
      <c r="D31" s="30">
        <v>1</v>
      </c>
      <c r="E31" s="30">
        <v>0.88869934712270848</v>
      </c>
      <c r="F31" s="30">
        <v>0.78690319833734457</v>
      </c>
      <c r="G31" s="30">
        <v>0.75205786376347261</v>
      </c>
      <c r="H31" s="30">
        <v>0.6199828052979901</v>
      </c>
      <c r="I31" s="30">
        <v>0.58745313126126175</v>
      </c>
      <c r="J31" s="30">
        <v>0.47534903981651222</v>
      </c>
      <c r="K31" s="30">
        <v>0.40034750171499139</v>
      </c>
      <c r="L31" s="30">
        <v>0.32772471612813692</v>
      </c>
      <c r="M31" s="30">
        <v>0.24144630737665002</v>
      </c>
      <c r="N31" s="30">
        <v>0.19003633837844067</v>
      </c>
      <c r="O31" s="30">
        <v>0.17632790030274512</v>
      </c>
      <c r="P31" s="30">
        <v>0.15632790030274513</v>
      </c>
      <c r="Q31" s="30">
        <v>0.13632790030274514</v>
      </c>
      <c r="R31" s="30">
        <v>0.11632790030274513</v>
      </c>
      <c r="S31" s="30">
        <v>9.6327900302745129E-2</v>
      </c>
      <c r="T31" s="30">
        <v>7.6327900302745125E-2</v>
      </c>
      <c r="U31" s="30">
        <v>5.6327900302745121E-2</v>
      </c>
      <c r="V31" s="30">
        <v>3.6327900302745117E-2</v>
      </c>
      <c r="W31" s="30">
        <v>1.6327900302745117E-2</v>
      </c>
      <c r="X31" s="30">
        <v>-3.6720996972548839E-3</v>
      </c>
      <c r="Y31" s="30">
        <v>-2.3672099697254884E-2</v>
      </c>
      <c r="Z31" s="30">
        <v>-4.3672099697254885E-2</v>
      </c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9"/>
    </row>
    <row r="32" spans="1:47">
      <c r="A32" s="40"/>
      <c r="B32" s="30"/>
      <c r="C32" s="30"/>
      <c r="D32" s="30">
        <v>1</v>
      </c>
      <c r="E32" s="30">
        <v>0.91206560039046414</v>
      </c>
      <c r="F32" s="30">
        <v>0.82604715083792557</v>
      </c>
      <c r="G32" s="30">
        <v>0.68933288965777328</v>
      </c>
      <c r="H32" s="30">
        <v>0.54075295804297852</v>
      </c>
      <c r="I32" s="30">
        <v>0.56460220498123626</v>
      </c>
      <c r="J32" s="30">
        <v>0.28779636204507253</v>
      </c>
      <c r="K32" s="30">
        <v>0.23563496742205661</v>
      </c>
      <c r="L32" s="30">
        <v>0.3632136601622204</v>
      </c>
      <c r="M32" s="30">
        <v>9.4115622860436607E-2</v>
      </c>
      <c r="N32" s="30">
        <v>-4.9915231347533034E-2</v>
      </c>
      <c r="O32" s="30">
        <v>-0.14701788293820908</v>
      </c>
      <c r="P32" s="30">
        <v>-0.27947609937234702</v>
      </c>
      <c r="Q32" s="30">
        <v>-0.1666867952471856</v>
      </c>
      <c r="R32" s="30">
        <v>-0.16227989607698101</v>
      </c>
      <c r="S32" s="30">
        <v>-0.1528125514915</v>
      </c>
      <c r="T32" s="30">
        <v>-0.141931715743982</v>
      </c>
      <c r="U32" s="30">
        <v>-0.13193171574398199</v>
      </c>
      <c r="V32" s="30">
        <v>-0.12579454423419001</v>
      </c>
      <c r="W32" s="30">
        <v>-0.12178624572728999</v>
      </c>
      <c r="X32" s="30">
        <v>-0.11457945442341901</v>
      </c>
      <c r="Y32" s="30">
        <v>-0.11455835138209999</v>
      </c>
      <c r="Z32" s="30">
        <v>-9.4504864568898006E-2</v>
      </c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9"/>
    </row>
    <row r="33" spans="1:53">
      <c r="A33" s="40"/>
      <c r="B33" s="30"/>
      <c r="C33" s="30"/>
      <c r="D33" s="30">
        <v>1</v>
      </c>
      <c r="E33" s="30">
        <v>0.95213077144089231</v>
      </c>
      <c r="F33" s="30">
        <v>0.81908455462789309</v>
      </c>
      <c r="G33" s="30">
        <v>0.82320530445934104</v>
      </c>
      <c r="H33" s="30">
        <v>0.77692692387409845</v>
      </c>
      <c r="I33" s="30">
        <v>0.71376879183946174</v>
      </c>
      <c r="J33" s="30">
        <v>0.63501497124784068</v>
      </c>
      <c r="K33" s="30">
        <v>0.58939288869834638</v>
      </c>
      <c r="L33" s="30">
        <v>0.50762047116595344</v>
      </c>
      <c r="M33" s="30">
        <v>0.51325712990778183</v>
      </c>
      <c r="N33" s="30">
        <v>0.51070873792791283</v>
      </c>
      <c r="O33" s="30">
        <v>0.41156228604366002</v>
      </c>
      <c r="P33" s="30">
        <v>0.371521583195</v>
      </c>
      <c r="Q33" s="30">
        <v>0.22040265689180644</v>
      </c>
      <c r="R33" s="30">
        <v>0.26069462034408009</v>
      </c>
      <c r="S33" s="30">
        <v>0.23787152158319499</v>
      </c>
      <c r="T33" s="30">
        <v>0.23400000000000001</v>
      </c>
      <c r="U33" s="30">
        <v>0.23029353957274482</v>
      </c>
      <c r="V33" s="30">
        <v>0.21790131016742076</v>
      </c>
      <c r="W33" s="30">
        <v>0.16858711463050827</v>
      </c>
      <c r="X33" s="30">
        <v>0.18461762447446323</v>
      </c>
      <c r="Y33" s="30">
        <v>0.2453329192550229</v>
      </c>
      <c r="Z33" s="30">
        <v>0.21521583194999999</v>
      </c>
      <c r="AA33" s="30">
        <v>0.1571521583195</v>
      </c>
      <c r="AB33" s="30">
        <v>0.12279896076981001</v>
      </c>
      <c r="AC33" s="30">
        <v>5.28125514915E-2</v>
      </c>
      <c r="AD33" s="30">
        <v>4.3875182115672338E-2</v>
      </c>
      <c r="AE33" s="30">
        <v>8.7965259267382287E-2</v>
      </c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9"/>
    </row>
    <row r="34" spans="1:53">
      <c r="A34" s="40"/>
      <c r="B34" s="30"/>
      <c r="C34" s="30"/>
      <c r="D34" s="30">
        <v>1</v>
      </c>
      <c r="E34" s="30">
        <v>0.90317675973617062</v>
      </c>
      <c r="F34" s="30">
        <v>0.72442588884530312</v>
      </c>
      <c r="G34" s="30">
        <v>0.69297897637376171</v>
      </c>
      <c r="H34" s="30">
        <v>0.77904421050640127</v>
      </c>
      <c r="I34" s="30">
        <v>0.69930730241292638</v>
      </c>
      <c r="J34" s="30">
        <v>0.66868636996535535</v>
      </c>
      <c r="K34" s="30">
        <v>0.64994635930744171</v>
      </c>
      <c r="L34" s="30">
        <v>0.53160666237506204</v>
      </c>
      <c r="M34" s="30">
        <v>0.58539743370796182</v>
      </c>
      <c r="N34" s="30">
        <v>0.58539743370796182</v>
      </c>
      <c r="O34" s="30">
        <v>0.55539743370796202</v>
      </c>
      <c r="P34" s="30">
        <v>0.49150808738144663</v>
      </c>
      <c r="Q34" s="30">
        <v>0.49192509712633298</v>
      </c>
      <c r="R34" s="30">
        <v>0.49318468285156236</v>
      </c>
      <c r="S34" s="30">
        <v>0.49318468285156236</v>
      </c>
      <c r="T34" s="30">
        <v>0.41161186478628614</v>
      </c>
      <c r="U34" s="30">
        <v>0.48128626338622033</v>
      </c>
      <c r="V34" s="30">
        <v>0.54049383329093237</v>
      </c>
      <c r="W34" s="30">
        <v>0.53375829322837853</v>
      </c>
      <c r="X34" s="30">
        <v>0.61121700394775436</v>
      </c>
      <c r="Y34" s="30">
        <v>0.53375829322837853</v>
      </c>
      <c r="Z34" s="30">
        <v>0.55050612257310838</v>
      </c>
      <c r="AA34" s="30">
        <v>0.65518005597767015</v>
      </c>
      <c r="AB34" s="30">
        <v>0.51162723302284263</v>
      </c>
      <c r="AC34" s="30">
        <v>0.62574051220763693</v>
      </c>
      <c r="AD34" s="30">
        <v>0.51162723302284263</v>
      </c>
      <c r="AE34" s="30">
        <v>0.55312297090822204</v>
      </c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9"/>
    </row>
    <row r="35" spans="1:53">
      <c r="A35" s="40"/>
      <c r="B35" s="30"/>
      <c r="C35" s="30"/>
      <c r="D35" s="30">
        <v>0.99999999920835481</v>
      </c>
      <c r="E35" s="30">
        <v>0.7492759106870942</v>
      </c>
      <c r="F35" s="30">
        <v>0.60360782696549709</v>
      </c>
      <c r="G35" s="30">
        <v>0.54126169336067675</v>
      </c>
      <c r="H35" s="30">
        <v>0.54915025253023952</v>
      </c>
      <c r="I35" s="30">
        <v>0.53581141611625138</v>
      </c>
      <c r="K35" s="56">
        <v>0.52947609937234696</v>
      </c>
      <c r="L35" s="30">
        <v>0.51548967290247605</v>
      </c>
      <c r="M35" s="30">
        <v>0.50762047116595344</v>
      </c>
      <c r="N35" s="56">
        <v>0.49739108726182502</v>
      </c>
      <c r="O35" s="30">
        <v>0.467010988029404</v>
      </c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9"/>
    </row>
    <row r="36" spans="1:53" ht="15.75" thickBot="1">
      <c r="A36" s="41"/>
      <c r="B36" s="42"/>
      <c r="C36" s="42"/>
      <c r="D36" s="42">
        <v>0.99999999972475684</v>
      </c>
      <c r="E36" s="42">
        <v>0.98714915285764504</v>
      </c>
      <c r="F36" s="42">
        <v>0.93229603659555116</v>
      </c>
      <c r="G36" s="42">
        <v>0.86153498924094207</v>
      </c>
      <c r="H36" s="42">
        <v>0.8111995271876471</v>
      </c>
      <c r="I36" s="42">
        <v>0.78184854592033104</v>
      </c>
      <c r="J36" s="42">
        <v>0.68860933874631614</v>
      </c>
      <c r="K36" s="42">
        <v>0.6529724221937071</v>
      </c>
      <c r="L36" s="42">
        <v>0.61859976973716857</v>
      </c>
      <c r="M36" s="42">
        <v>0.55369186052611141</v>
      </c>
      <c r="N36" s="42">
        <v>0.49362400000000001</v>
      </c>
      <c r="O36" s="42">
        <v>0.35495400142781514</v>
      </c>
      <c r="P36" s="42">
        <v>0.30908230488791599</v>
      </c>
      <c r="Q36" s="42">
        <v>0.28753824897500924</v>
      </c>
      <c r="R36" s="42">
        <v>0.23659763346856774</v>
      </c>
      <c r="S36" s="42">
        <v>0.18442742683764704</v>
      </c>
      <c r="T36" s="42">
        <v>0.19825819842955514</v>
      </c>
      <c r="U36" s="42">
        <v>0.14570561734102772</v>
      </c>
      <c r="V36" s="42">
        <v>0.11655236443887212</v>
      </c>
      <c r="W36" s="42">
        <v>0.10710487349879523</v>
      </c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39"/>
    </row>
    <row r="37" spans="1:53" ht="15.75" thickTop="1">
      <c r="A37" s="43" t="s">
        <v>74</v>
      </c>
      <c r="B37" s="30"/>
      <c r="C37" s="30"/>
      <c r="D37" s="30">
        <f>AVERAGE(D30:D36)</f>
        <v>0.99999999983451071</v>
      </c>
      <c r="E37" s="30">
        <f t="shared" ref="E37:Z37" si="0">AVERAGE(E30:E36)</f>
        <v>0.87886342592860289</v>
      </c>
      <c r="F37" s="30">
        <f t="shared" si="0"/>
        <v>0.7769147622997622</v>
      </c>
      <c r="G37" s="30">
        <f t="shared" si="0"/>
        <v>0.72161816402676726</v>
      </c>
      <c r="H37" s="30">
        <f t="shared" si="0"/>
        <v>0.67562047894573374</v>
      </c>
      <c r="I37" s="30">
        <f t="shared" si="0"/>
        <v>0.64762398594179515</v>
      </c>
      <c r="J37" s="30">
        <f t="shared" si="0"/>
        <v>0.55857898929324079</v>
      </c>
      <c r="K37" s="30">
        <f t="shared" si="0"/>
        <v>0.52179912087006042</v>
      </c>
      <c r="L37" s="30">
        <f t="shared" si="0"/>
        <v>0.492301321482493</v>
      </c>
      <c r="M37" s="30">
        <f t="shared" si="0"/>
        <v>0.43307332827364486</v>
      </c>
      <c r="N37" s="30">
        <f t="shared" si="0"/>
        <v>0.3931808713868592</v>
      </c>
      <c r="O37" s="30">
        <f t="shared" si="0"/>
        <v>0.3275031950721804</v>
      </c>
      <c r="P37" s="30">
        <f t="shared" si="0"/>
        <v>0.26074224154953951</v>
      </c>
      <c r="Q37" s="30">
        <f t="shared" si="0"/>
        <v>0.23907844325558961</v>
      </c>
      <c r="R37" s="30">
        <f t="shared" si="0"/>
        <v>0.22865267135863324</v>
      </c>
      <c r="S37" s="30">
        <f t="shared" si="0"/>
        <v>0.20882446630778714</v>
      </c>
      <c r="T37" s="30">
        <f t="shared" si="0"/>
        <v>0.19283411462721345</v>
      </c>
      <c r="U37" s="30">
        <f t="shared" si="0"/>
        <v>0.18557318529297318</v>
      </c>
      <c r="V37" s="30">
        <f t="shared" si="0"/>
        <v>0.18128795311018975</v>
      </c>
      <c r="W37" s="30">
        <f t="shared" si="0"/>
        <v>0.16858223832767263</v>
      </c>
      <c r="X37" s="30">
        <f t="shared" si="0"/>
        <v>0.18808402679306885</v>
      </c>
      <c r="Y37" s="30">
        <f t="shared" si="0"/>
        <v>0.17209615447690768</v>
      </c>
      <c r="Z37" s="30">
        <f t="shared" si="0"/>
        <v>0.17066709049497303</v>
      </c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9"/>
    </row>
    <row r="38" spans="1:53">
      <c r="A38" s="43" t="s">
        <v>75</v>
      </c>
      <c r="B38" s="30"/>
      <c r="C38" s="30"/>
      <c r="D38" s="30">
        <v>0</v>
      </c>
      <c r="E38" s="30">
        <f t="shared" ref="E38:AT38" si="1">STDEV(E30:E36)/SQRT(E39)</f>
        <v>3.4473467341680109E-2</v>
      </c>
      <c r="F38" s="30">
        <f t="shared" si="1"/>
        <v>3.8476678273754131E-2</v>
      </c>
      <c r="G38" s="30">
        <f t="shared" si="1"/>
        <v>3.9687602147547192E-2</v>
      </c>
      <c r="H38" s="30">
        <f t="shared" si="1"/>
        <v>4.28633281620215E-2</v>
      </c>
      <c r="I38" s="30">
        <f t="shared" si="1"/>
        <v>3.383659933124597E-2</v>
      </c>
      <c r="J38" s="30">
        <f t="shared" si="1"/>
        <v>6.2323379960215093E-2</v>
      </c>
      <c r="K38" s="30">
        <f t="shared" si="1"/>
        <v>5.7782226071708361E-2</v>
      </c>
      <c r="L38" s="30">
        <f t="shared" si="1"/>
        <v>4.08357344573844E-2</v>
      </c>
      <c r="M38" s="30">
        <f t="shared" si="1"/>
        <v>7.1036899659061459E-2</v>
      </c>
      <c r="N38" s="30">
        <f t="shared" si="1"/>
        <v>8.8195264333508605E-2</v>
      </c>
      <c r="O38" s="30">
        <f t="shared" si="1"/>
        <v>9.1128844164480458E-2</v>
      </c>
      <c r="P38" s="30">
        <f t="shared" si="1"/>
        <v>0.1204845998691385</v>
      </c>
      <c r="Q38" s="30">
        <f t="shared" si="1"/>
        <v>9.8802117574195603E-2</v>
      </c>
      <c r="R38" s="30">
        <f t="shared" si="1"/>
        <v>9.5918207943448394E-2</v>
      </c>
      <c r="S38" s="30">
        <f t="shared" si="1"/>
        <v>9.3096212770736819E-2</v>
      </c>
      <c r="T38" s="30">
        <f t="shared" si="1"/>
        <v>8.3624165589603242E-2</v>
      </c>
      <c r="U38" s="30">
        <f t="shared" si="1"/>
        <v>8.7544106859499621E-2</v>
      </c>
      <c r="V38" s="30">
        <f t="shared" si="1"/>
        <v>9.3897857921952085E-2</v>
      </c>
      <c r="W38" s="30">
        <f t="shared" si="1"/>
        <v>9.3795312084063262E-2</v>
      </c>
      <c r="X38" s="30">
        <f t="shared" si="1"/>
        <v>0.12510338587201608</v>
      </c>
      <c r="Y38" s="30">
        <f t="shared" si="1"/>
        <v>0.11377997590307745</v>
      </c>
      <c r="Z38" s="30">
        <f t="shared" si="1"/>
        <v>0.1152298400957934</v>
      </c>
      <c r="AA38" s="30">
        <f t="shared" si="1"/>
        <v>0.24901394882908504</v>
      </c>
      <c r="AB38" s="30">
        <f t="shared" si="1"/>
        <v>0.19441413612651634</v>
      </c>
      <c r="AC38" s="30">
        <f t="shared" si="1"/>
        <v>0.28646398035806842</v>
      </c>
      <c r="AD38" s="30">
        <f t="shared" si="1"/>
        <v>0.23387602545358516</v>
      </c>
      <c r="AE38" s="30">
        <f t="shared" si="1"/>
        <v>0.23257885582041982</v>
      </c>
      <c r="AF38" s="30" t="e">
        <f t="shared" si="1"/>
        <v>#DIV/0!</v>
      </c>
      <c r="AG38" s="30" t="e">
        <f t="shared" si="1"/>
        <v>#DIV/0!</v>
      </c>
      <c r="AH38" s="30" t="e">
        <f t="shared" si="1"/>
        <v>#DIV/0!</v>
      </c>
      <c r="AI38" s="30" t="e">
        <f t="shared" si="1"/>
        <v>#DIV/0!</v>
      </c>
      <c r="AJ38" s="30" t="e">
        <f t="shared" si="1"/>
        <v>#DIV/0!</v>
      </c>
      <c r="AK38" s="30" t="e">
        <f t="shared" si="1"/>
        <v>#DIV/0!</v>
      </c>
      <c r="AL38" s="30" t="e">
        <f t="shared" si="1"/>
        <v>#DIV/0!</v>
      </c>
      <c r="AM38" s="30" t="e">
        <f t="shared" si="1"/>
        <v>#DIV/0!</v>
      </c>
      <c r="AN38" s="30" t="e">
        <f t="shared" si="1"/>
        <v>#DIV/0!</v>
      </c>
      <c r="AO38" s="30" t="e">
        <f t="shared" si="1"/>
        <v>#DIV/0!</v>
      </c>
      <c r="AP38" s="30" t="e">
        <f t="shared" si="1"/>
        <v>#DIV/0!</v>
      </c>
      <c r="AQ38" s="30" t="e">
        <f t="shared" si="1"/>
        <v>#DIV/0!</v>
      </c>
      <c r="AR38" s="30" t="e">
        <f t="shared" si="1"/>
        <v>#DIV/0!</v>
      </c>
      <c r="AS38" s="30" t="e">
        <f t="shared" si="1"/>
        <v>#DIV/0!</v>
      </c>
      <c r="AT38" s="30" t="e">
        <f t="shared" si="1"/>
        <v>#DIV/0!</v>
      </c>
      <c r="AU38" s="39"/>
    </row>
    <row r="39" spans="1:53" ht="15.75" thickBot="1">
      <c r="A39" s="44" t="s">
        <v>5</v>
      </c>
      <c r="B39" s="45"/>
      <c r="C39" s="45"/>
      <c r="D39" s="45">
        <f>COUNT(D30:D36)</f>
        <v>7</v>
      </c>
      <c r="E39" s="45">
        <f t="shared" ref="E39:AT39" si="2">COUNT(E30:E36)</f>
        <v>7</v>
      </c>
      <c r="F39" s="45">
        <f t="shared" si="2"/>
        <v>7</v>
      </c>
      <c r="G39" s="45">
        <f t="shared" si="2"/>
        <v>7</v>
      </c>
      <c r="H39" s="45">
        <f t="shared" si="2"/>
        <v>7</v>
      </c>
      <c r="I39" s="45">
        <f t="shared" si="2"/>
        <v>7</v>
      </c>
      <c r="J39" s="45">
        <f t="shared" si="2"/>
        <v>6</v>
      </c>
      <c r="K39" s="45">
        <f t="shared" si="2"/>
        <v>7</v>
      </c>
      <c r="L39" s="45">
        <f t="shared" si="2"/>
        <v>7</v>
      </c>
      <c r="M39" s="45">
        <f t="shared" si="2"/>
        <v>7</v>
      </c>
      <c r="N39" s="45">
        <f t="shared" si="2"/>
        <v>7</v>
      </c>
      <c r="O39" s="45">
        <f t="shared" si="2"/>
        <v>7</v>
      </c>
      <c r="P39" s="45">
        <f t="shared" si="2"/>
        <v>6</v>
      </c>
      <c r="Q39" s="45">
        <f t="shared" si="2"/>
        <v>6</v>
      </c>
      <c r="R39" s="45">
        <f t="shared" si="2"/>
        <v>6</v>
      </c>
      <c r="S39" s="45">
        <f t="shared" si="2"/>
        <v>6</v>
      </c>
      <c r="T39" s="45">
        <f t="shared" si="2"/>
        <v>6</v>
      </c>
      <c r="U39" s="45">
        <f t="shared" si="2"/>
        <v>6</v>
      </c>
      <c r="V39" s="45">
        <f t="shared" si="2"/>
        <v>6</v>
      </c>
      <c r="W39" s="45">
        <f t="shared" si="2"/>
        <v>6</v>
      </c>
      <c r="X39" s="45">
        <f t="shared" si="2"/>
        <v>5</v>
      </c>
      <c r="Y39" s="45">
        <f t="shared" si="2"/>
        <v>5</v>
      </c>
      <c r="Z39" s="45">
        <f t="shared" si="2"/>
        <v>5</v>
      </c>
      <c r="AA39" s="45">
        <f t="shared" si="2"/>
        <v>2</v>
      </c>
      <c r="AB39" s="45">
        <f t="shared" si="2"/>
        <v>2</v>
      </c>
      <c r="AC39" s="45">
        <f t="shared" si="2"/>
        <v>2</v>
      </c>
      <c r="AD39" s="45">
        <f t="shared" si="2"/>
        <v>2</v>
      </c>
      <c r="AE39" s="45">
        <f t="shared" si="2"/>
        <v>2</v>
      </c>
      <c r="AF39" s="45">
        <f t="shared" si="2"/>
        <v>0</v>
      </c>
      <c r="AG39" s="45">
        <f t="shared" si="2"/>
        <v>0</v>
      </c>
      <c r="AH39" s="45">
        <f t="shared" si="2"/>
        <v>0</v>
      </c>
      <c r="AI39" s="45">
        <f t="shared" si="2"/>
        <v>0</v>
      </c>
      <c r="AJ39" s="45">
        <f t="shared" si="2"/>
        <v>0</v>
      </c>
      <c r="AK39" s="45">
        <f t="shared" si="2"/>
        <v>0</v>
      </c>
      <c r="AL39" s="45">
        <f t="shared" si="2"/>
        <v>0</v>
      </c>
      <c r="AM39" s="45">
        <f t="shared" si="2"/>
        <v>0</v>
      </c>
      <c r="AN39" s="45">
        <f t="shared" si="2"/>
        <v>0</v>
      </c>
      <c r="AO39" s="45">
        <f t="shared" si="2"/>
        <v>0</v>
      </c>
      <c r="AP39" s="45">
        <f t="shared" si="2"/>
        <v>0</v>
      </c>
      <c r="AQ39" s="45">
        <f t="shared" si="2"/>
        <v>0</v>
      </c>
      <c r="AR39" s="45">
        <f t="shared" si="2"/>
        <v>0</v>
      </c>
      <c r="AS39" s="45">
        <f t="shared" si="2"/>
        <v>0</v>
      </c>
      <c r="AT39" s="45">
        <f t="shared" si="2"/>
        <v>0</v>
      </c>
      <c r="AU39" s="46"/>
    </row>
    <row r="40" spans="1:53">
      <c r="E40" s="30">
        <v>0.7492759106870942</v>
      </c>
      <c r="F40" s="30">
        <v>0.56456277359682161</v>
      </c>
      <c r="G40" s="30">
        <v>0.36701098802940385</v>
      </c>
      <c r="H40" s="30">
        <v>0.54126169336067675</v>
      </c>
      <c r="I40" s="30">
        <v>0.53581141611625138</v>
      </c>
      <c r="J40" s="30">
        <v>0.60360782696549709</v>
      </c>
      <c r="K40" s="30">
        <v>0.54915025253023952</v>
      </c>
    </row>
    <row r="41" spans="1:53" ht="15.75" thickBot="1"/>
    <row r="42" spans="1:53">
      <c r="A42" s="36" t="s">
        <v>76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8"/>
    </row>
    <row r="43" spans="1:53">
      <c r="A43" s="26"/>
      <c r="B43" s="47" t="s">
        <v>77</v>
      </c>
      <c r="C43" s="51">
        <v>0</v>
      </c>
      <c r="D43" s="30">
        <v>20</v>
      </c>
      <c r="E43" s="30">
        <v>40</v>
      </c>
      <c r="F43" s="30">
        <v>60</v>
      </c>
      <c r="G43" s="30">
        <v>80</v>
      </c>
      <c r="H43" s="30">
        <v>100</v>
      </c>
      <c r="I43" s="30">
        <v>120</v>
      </c>
      <c r="J43" s="30">
        <v>140</v>
      </c>
      <c r="K43" s="30">
        <v>160</v>
      </c>
      <c r="L43" s="30">
        <v>180</v>
      </c>
      <c r="M43" s="30">
        <v>200</v>
      </c>
      <c r="N43" s="30">
        <v>220</v>
      </c>
      <c r="O43" s="30">
        <v>240</v>
      </c>
      <c r="P43" s="30">
        <v>260</v>
      </c>
      <c r="Q43" s="30">
        <v>280</v>
      </c>
      <c r="R43" s="30">
        <v>300</v>
      </c>
      <c r="S43" s="30">
        <v>320</v>
      </c>
      <c r="T43" s="30">
        <v>340</v>
      </c>
      <c r="U43" s="30">
        <v>360</v>
      </c>
      <c r="V43" s="30">
        <v>380</v>
      </c>
      <c r="W43" s="30">
        <v>400</v>
      </c>
      <c r="X43" s="30">
        <v>420</v>
      </c>
      <c r="Y43" s="30">
        <v>440</v>
      </c>
      <c r="Z43" s="30">
        <v>460</v>
      </c>
      <c r="AA43" s="30">
        <v>480</v>
      </c>
      <c r="AB43" s="30">
        <v>500</v>
      </c>
      <c r="AC43" s="30">
        <v>520</v>
      </c>
      <c r="AD43" s="30">
        <v>540</v>
      </c>
      <c r="AE43" s="30">
        <v>560</v>
      </c>
      <c r="AF43" s="30">
        <v>580</v>
      </c>
      <c r="AG43" s="30">
        <v>600</v>
      </c>
      <c r="AH43" s="30">
        <v>620</v>
      </c>
      <c r="AI43" s="30">
        <v>640</v>
      </c>
      <c r="AJ43" s="30">
        <v>660</v>
      </c>
      <c r="AK43" s="30">
        <v>680</v>
      </c>
      <c r="AL43" s="30">
        <v>700</v>
      </c>
      <c r="AM43" s="30">
        <v>720</v>
      </c>
      <c r="AN43" s="30">
        <v>740</v>
      </c>
      <c r="AO43" s="30">
        <v>760</v>
      </c>
      <c r="AP43" s="30">
        <v>780</v>
      </c>
      <c r="AQ43" s="30">
        <v>800</v>
      </c>
      <c r="AR43" s="30">
        <v>820</v>
      </c>
      <c r="AS43" s="30">
        <v>840</v>
      </c>
      <c r="AT43" s="30">
        <v>860</v>
      </c>
      <c r="AU43" s="39">
        <v>880</v>
      </c>
      <c r="AV43" s="56">
        <v>900</v>
      </c>
      <c r="AW43" s="56">
        <v>920</v>
      </c>
      <c r="AX43" s="56">
        <v>940</v>
      </c>
      <c r="AY43" s="56">
        <v>960</v>
      </c>
      <c r="AZ43" s="56"/>
      <c r="BA43" s="56"/>
    </row>
    <row r="44" spans="1:53">
      <c r="A44" s="40"/>
      <c r="B44" s="30"/>
      <c r="C44" s="51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9"/>
    </row>
    <row r="45" spans="1:53">
      <c r="A45" s="40"/>
      <c r="B45" s="30"/>
      <c r="C45" s="30"/>
      <c r="D45" s="30">
        <v>1</v>
      </c>
      <c r="E45" s="30">
        <v>0.92426123031695084</v>
      </c>
      <c r="F45" s="30">
        <v>0.77897098102399731</v>
      </c>
      <c r="G45" s="30">
        <v>0.71184055063095686</v>
      </c>
      <c r="H45" s="30">
        <v>0.6762310578503018</v>
      </c>
      <c r="I45" s="30">
        <v>0.64685058649309934</v>
      </c>
      <c r="J45" s="30">
        <v>0.56289666649214065</v>
      </c>
      <c r="K45" s="30">
        <v>0.52605832484737491</v>
      </c>
      <c r="L45" s="30">
        <v>0.48124506034171577</v>
      </c>
      <c r="M45" s="30">
        <v>0.45195915278874649</v>
      </c>
      <c r="N45" s="30">
        <v>0.40460925794493813</v>
      </c>
      <c r="O45" s="30">
        <v>0.4021568984350834</v>
      </c>
      <c r="P45" s="30">
        <v>0.33420968648952959</v>
      </c>
      <c r="Q45" s="30">
        <v>0.38405453160355352</v>
      </c>
      <c r="R45" s="30">
        <v>0.34985446695645689</v>
      </c>
      <c r="S45" s="30">
        <v>0.31680701073699613</v>
      </c>
      <c r="T45" s="30">
        <v>0.26832605653639652</v>
      </c>
      <c r="U45" s="30">
        <v>0.31097616459169963</v>
      </c>
      <c r="V45" s="30">
        <v>0.25738576039431948</v>
      </c>
      <c r="W45" s="30">
        <v>0.25552513734764176</v>
      </c>
      <c r="X45" s="30">
        <v>0.31730471422780654</v>
      </c>
      <c r="Y45" s="30">
        <v>0.22912129909143003</v>
      </c>
      <c r="Z45" s="30">
        <v>0.25617444296986608</v>
      </c>
      <c r="AA45" s="30">
        <v>0.25102328503355348</v>
      </c>
      <c r="AB45" s="30">
        <v>0.24479823566144135</v>
      </c>
      <c r="AC45" s="30">
        <v>0.31630014358783126</v>
      </c>
      <c r="AD45" s="30">
        <v>0.24479823566144135</v>
      </c>
      <c r="AE45" s="30">
        <v>0.26681678601661224</v>
      </c>
      <c r="AF45" s="30">
        <v>0.2497477602112288</v>
      </c>
      <c r="AG45" s="30">
        <v>0.22766104091939107</v>
      </c>
      <c r="AH45" s="30">
        <v>0.23979866659709392</v>
      </c>
      <c r="AI45" s="30">
        <v>0.24572635617712071</v>
      </c>
      <c r="AJ45" s="30">
        <v>0.22041068929775445</v>
      </c>
      <c r="AK45" s="30">
        <v>0.2251513038195937</v>
      </c>
      <c r="AL45" s="30">
        <v>0.21334624412795453</v>
      </c>
      <c r="AM45" s="30">
        <v>0.2349648349362736</v>
      </c>
      <c r="AN45" s="30">
        <v>0.17671547092910131</v>
      </c>
      <c r="AO45" s="30">
        <v>0.22794961212821219</v>
      </c>
      <c r="AP45" s="30">
        <v>0.22826210633880134</v>
      </c>
      <c r="AQ45" s="30">
        <v>0.26459679446357787</v>
      </c>
      <c r="AR45" s="30">
        <v>0.2285140234631132</v>
      </c>
      <c r="AS45" s="30"/>
      <c r="AT45" s="30"/>
      <c r="AU45" s="39"/>
    </row>
    <row r="46" spans="1:53">
      <c r="A46" s="40"/>
      <c r="B46" s="30"/>
      <c r="C46" s="30"/>
      <c r="D46" s="30">
        <v>0.99999999954737817</v>
      </c>
      <c r="E46" s="30">
        <v>0.97579044162486372</v>
      </c>
      <c r="F46" s="30">
        <v>0.98647112894362021</v>
      </c>
      <c r="G46" s="30">
        <v>0.88258364362318342</v>
      </c>
      <c r="H46" s="30">
        <v>0.78576199382211431</v>
      </c>
      <c r="I46" s="30">
        <v>0.88347132741367573</v>
      </c>
      <c r="J46" s="30">
        <v>0.73472651969755465</v>
      </c>
      <c r="K46" s="30">
        <v>0.80675329163334342</v>
      </c>
      <c r="L46" s="30">
        <v>0.71693439922259494</v>
      </c>
      <c r="M46" s="30">
        <v>0.74341162374277026</v>
      </c>
      <c r="N46" s="30">
        <v>0.77256465261975726</v>
      </c>
      <c r="O46" s="30">
        <v>0.8136946026855707</v>
      </c>
      <c r="P46" s="30">
        <v>0.77155276170137022</v>
      </c>
      <c r="Q46" s="30">
        <v>0.76333330727000703</v>
      </c>
      <c r="R46" s="30">
        <v>0.74196154071472498</v>
      </c>
      <c r="S46" s="30">
        <v>0.79698342894407126</v>
      </c>
      <c r="T46" s="30">
        <v>0.7483433992586328</v>
      </c>
      <c r="U46" s="30">
        <v>0.74645592455767196</v>
      </c>
      <c r="V46" s="30">
        <v>0.72809498802044714</v>
      </c>
      <c r="W46" s="30">
        <v>0.77364063297186891</v>
      </c>
      <c r="X46" s="30">
        <v>0.73934375924830675</v>
      </c>
      <c r="Y46" s="30">
        <v>0.81059581109476586</v>
      </c>
      <c r="Z46" s="30">
        <v>0.7266147086676642</v>
      </c>
      <c r="AA46" s="30">
        <v>0.78150873929668607</v>
      </c>
      <c r="AB46" s="30">
        <v>0.72319691250411677</v>
      </c>
      <c r="AC46" s="30">
        <v>0.70545037815678668</v>
      </c>
      <c r="AD46" s="30">
        <v>0.67992063696814475</v>
      </c>
      <c r="AE46" s="30">
        <v>0.66546792643627095</v>
      </c>
      <c r="AF46" s="30">
        <v>0.70491746335975025</v>
      </c>
      <c r="AG46" s="30">
        <v>0.66459674916254374</v>
      </c>
      <c r="AH46" s="30">
        <v>0.74140337835514758</v>
      </c>
      <c r="AI46" s="30">
        <v>0.71001159921465196</v>
      </c>
      <c r="AJ46" s="30">
        <v>0.69212386851683694</v>
      </c>
      <c r="AK46" s="27">
        <v>0.64754702230930028</v>
      </c>
      <c r="AL46" s="27">
        <v>0.66059775720831448</v>
      </c>
      <c r="AM46" s="27">
        <v>0.60101829289972253</v>
      </c>
      <c r="AN46" s="27">
        <v>0.6219501299274538</v>
      </c>
      <c r="AO46" s="27">
        <v>0.57473034548450819</v>
      </c>
      <c r="AP46" s="27">
        <v>0.57775616957009823</v>
      </c>
      <c r="AQ46" s="27">
        <v>0.60744081604901456</v>
      </c>
      <c r="AR46" s="27">
        <v>0.58698428787526802</v>
      </c>
      <c r="AS46" s="27">
        <v>0.58493011519508198</v>
      </c>
      <c r="AT46" s="27">
        <v>0.5929191925960392</v>
      </c>
      <c r="AU46" s="27">
        <v>0.58207559384402674</v>
      </c>
      <c r="AV46" s="27">
        <v>0.57891605018386283</v>
      </c>
      <c r="AW46" s="27">
        <v>0.55901498538287586</v>
      </c>
      <c r="AX46" s="27">
        <v>0.53402040306099596</v>
      </c>
      <c r="AY46" s="27">
        <v>0.52473034548450803</v>
      </c>
      <c r="BA46" s="27"/>
    </row>
    <row r="47" spans="1:53">
      <c r="A47" s="52"/>
      <c r="B47" s="30"/>
      <c r="C47" s="30"/>
      <c r="D47" s="30">
        <v>1</v>
      </c>
      <c r="E47" s="30">
        <v>1.0123078931209575</v>
      </c>
      <c r="F47" s="30">
        <v>0.98856627033961697</v>
      </c>
      <c r="G47" s="30">
        <v>0.91608573697927698</v>
      </c>
      <c r="H47" s="30">
        <v>0.89653013957436323</v>
      </c>
      <c r="I47" s="30">
        <v>0.90229389459896947</v>
      </c>
      <c r="J47" s="30">
        <v>0.91731167852419326</v>
      </c>
      <c r="K47" s="30">
        <v>0.92884319118106151</v>
      </c>
      <c r="L47" s="30">
        <v>0.88464239483611307</v>
      </c>
      <c r="M47" s="30">
        <v>0.84322044384415551</v>
      </c>
      <c r="N47" s="30">
        <v>0.92884319118106151</v>
      </c>
      <c r="O47" s="30">
        <v>0.86283110472246893</v>
      </c>
      <c r="P47" s="30">
        <v>0.83081501918564482</v>
      </c>
      <c r="Q47" s="30">
        <v>0.76315854352704293</v>
      </c>
      <c r="R47" s="30">
        <v>0.67702713572061246</v>
      </c>
      <c r="S47" s="30">
        <v>0.70465419105475036</v>
      </c>
      <c r="T47" s="30">
        <v>0.66093665294358661</v>
      </c>
      <c r="U47" s="30">
        <v>0.70569745048694876</v>
      </c>
      <c r="V47" s="30">
        <v>0.70099168453745908</v>
      </c>
      <c r="W47" s="30">
        <v>0.71030517964582418</v>
      </c>
      <c r="X47" s="30">
        <v>0.88402902225748115</v>
      </c>
      <c r="Y47" s="30">
        <v>0.70099168453745908</v>
      </c>
      <c r="Z47" s="30">
        <v>0.76870546782226901</v>
      </c>
      <c r="AA47" s="30">
        <v>0.79227989607698102</v>
      </c>
      <c r="AB47" s="30">
        <v>0.78161527377127837</v>
      </c>
      <c r="AC47" s="30">
        <v>0.66422788805706934</v>
      </c>
      <c r="AD47" s="30">
        <v>0.76315854352704293</v>
      </c>
      <c r="AE47" s="30">
        <v>0.80575099793681637</v>
      </c>
      <c r="AF47" s="30">
        <v>0.74570602562255051</v>
      </c>
      <c r="AG47" s="30">
        <v>0.66422788805706934</v>
      </c>
      <c r="AH47" s="30">
        <v>0.76569596634294457</v>
      </c>
      <c r="AI47" s="30">
        <v>0.81337280556803893</v>
      </c>
      <c r="AJ47" s="30">
        <v>0.69110630815050977</v>
      </c>
      <c r="AK47" s="30">
        <v>0.77389184203830597</v>
      </c>
      <c r="AL47" s="30">
        <v>0.76713383927195533</v>
      </c>
      <c r="AM47" s="30">
        <v>0.84597720487938011</v>
      </c>
      <c r="AN47" s="30">
        <v>0.6374532456473877</v>
      </c>
      <c r="AO47" s="30">
        <v>0.63628740273197337</v>
      </c>
      <c r="AP47" s="30">
        <v>0.71018823220524352</v>
      </c>
      <c r="AQ47" s="30">
        <v>0.74870292263645311</v>
      </c>
      <c r="AR47" s="30">
        <v>0.66422788805706934</v>
      </c>
      <c r="AS47" s="30">
        <v>0.72098162525785248</v>
      </c>
      <c r="AT47" s="30">
        <v>0.7333438254402016</v>
      </c>
      <c r="AU47" s="27">
        <v>0.71699607976096658</v>
      </c>
      <c r="AW47" s="30">
        <v>0.6251710645562355</v>
      </c>
      <c r="AX47" s="30">
        <v>0.60223027602155699</v>
      </c>
      <c r="AY47" s="30">
        <v>0.61123644354417295</v>
      </c>
      <c r="AZ47" s="30"/>
      <c r="BA47" s="30"/>
    </row>
    <row r="48" spans="1:53">
      <c r="A48" s="52"/>
      <c r="B48" s="30"/>
      <c r="C48" s="30"/>
      <c r="D48" s="30">
        <v>1</v>
      </c>
      <c r="E48" s="30">
        <v>0.95482779089615477</v>
      </c>
      <c r="F48" s="30">
        <v>0.8423984509056649</v>
      </c>
      <c r="G48" s="30">
        <v>0.75594785336895254</v>
      </c>
      <c r="H48" s="30">
        <v>0.76230506359907979</v>
      </c>
      <c r="I48" s="30">
        <v>0.69044212516595882</v>
      </c>
      <c r="J48" s="27">
        <v>0.68337280556803903</v>
      </c>
      <c r="K48" s="27">
        <v>0.66422788805706934</v>
      </c>
      <c r="L48" s="27">
        <v>0.66422788805706934</v>
      </c>
      <c r="N48" s="27">
        <v>0.63395657873436329</v>
      </c>
      <c r="O48" s="30">
        <v>0.61862082227074766</v>
      </c>
      <c r="P48" s="27">
        <v>0.69110630815050977</v>
      </c>
      <c r="Q48" s="27">
        <v>0.63389184203830595</v>
      </c>
      <c r="R48" s="27">
        <v>0.76713383927195533</v>
      </c>
      <c r="S48" s="27">
        <v>0.84597720487938011</v>
      </c>
      <c r="T48" s="27">
        <v>0.6374532456473877</v>
      </c>
      <c r="U48" s="27">
        <v>0.63395657873436329</v>
      </c>
      <c r="V48" s="27">
        <v>0.59614912627285988</v>
      </c>
      <c r="W48" s="27">
        <v>0.55922649566553839</v>
      </c>
      <c r="X48" s="27">
        <v>0.55011737881310663</v>
      </c>
      <c r="Y48" s="27">
        <v>0.51983774271451189</v>
      </c>
      <c r="Z48" s="27"/>
      <c r="AA48" s="27">
        <v>0.56192509712633343</v>
      </c>
      <c r="AB48" s="30">
        <v>0.56047976754605366</v>
      </c>
      <c r="AC48" s="27">
        <v>0.55097441799978231</v>
      </c>
      <c r="AD48" s="27">
        <v>0.55097441799978231</v>
      </c>
      <c r="AE48" s="27">
        <v>0.53586483970617038</v>
      </c>
      <c r="AF48" s="27">
        <v>0.52402375485381292</v>
      </c>
      <c r="AG48" s="27">
        <v>0.50295072392372464</v>
      </c>
      <c r="AH48" s="27">
        <v>0.48295836124646163</v>
      </c>
      <c r="AI48" s="30">
        <v>0.48602026938644899</v>
      </c>
      <c r="AJ48" s="30">
        <v>0.498740244875441</v>
      </c>
      <c r="AK48" s="30">
        <v>0.45932102075735765</v>
      </c>
      <c r="AL48" s="27">
        <v>0.45707470059975286</v>
      </c>
      <c r="AM48" s="27">
        <v>0.41810839712017539</v>
      </c>
      <c r="AN48" s="27">
        <v>0.37374803590655076</v>
      </c>
      <c r="AO48" s="27">
        <v>0.38963583049994432</v>
      </c>
      <c r="AP48" s="30"/>
      <c r="AQ48" s="30"/>
      <c r="AR48" s="30"/>
      <c r="AS48" s="30"/>
      <c r="AT48" s="30"/>
      <c r="AU48" s="39"/>
    </row>
    <row r="49" spans="1:47" customFormat="1">
      <c r="A49" s="48"/>
      <c r="B49" s="27"/>
      <c r="C49" s="27"/>
      <c r="D49" s="27">
        <v>1.0000000001684881</v>
      </c>
      <c r="E49" s="27">
        <v>0.92192890098688207</v>
      </c>
      <c r="F49" s="27">
        <v>0.93724517506604033</v>
      </c>
      <c r="G49" s="27">
        <v>0.86676535342066063</v>
      </c>
      <c r="H49" s="27">
        <v>0.85251685037282454</v>
      </c>
      <c r="I49" s="27">
        <v>0.80097648683228495</v>
      </c>
      <c r="J49" s="27">
        <v>0.75866393686649314</v>
      </c>
      <c r="K49" s="27">
        <v>0.74602793113925614</v>
      </c>
      <c r="L49" s="27">
        <v>0.72318327424387518</v>
      </c>
      <c r="M49" s="27">
        <v>0.71019454672801929</v>
      </c>
      <c r="N49" s="27">
        <v>0.64771070437383849</v>
      </c>
      <c r="O49" s="27">
        <v>0.62570564273252327</v>
      </c>
      <c r="P49" s="27">
        <v>0.67409855125922569</v>
      </c>
      <c r="Q49" s="27">
        <v>0.55922649566553839</v>
      </c>
      <c r="R49" s="27">
        <v>0.62011737881310702</v>
      </c>
      <c r="S49" s="27">
        <v>0.61983774271451197</v>
      </c>
      <c r="T49" s="27">
        <v>0.53586483970617038</v>
      </c>
      <c r="U49" s="27">
        <v>0.51236419581121595</v>
      </c>
      <c r="V49" s="27">
        <v>0.49054969084427347</v>
      </c>
      <c r="W49" s="27">
        <v>0.46067303640699642</v>
      </c>
      <c r="X49" s="27">
        <v>0.35965420832448897</v>
      </c>
      <c r="Y49" s="27">
        <v>0.47710519634749859</v>
      </c>
      <c r="Z49" s="27">
        <v>0.441599993618913</v>
      </c>
      <c r="AA49" s="27">
        <v>0.43353062936241615</v>
      </c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8"/>
    </row>
    <row r="50" spans="1:47" ht="15.75" thickBot="1">
      <c r="A50" s="53"/>
      <c r="B50" s="42"/>
      <c r="C50" s="42"/>
      <c r="D50" s="42">
        <v>1.0000000002413978</v>
      </c>
      <c r="E50" s="42">
        <v>0.93247411081782561</v>
      </c>
      <c r="F50" s="42">
        <v>0.86358542903254598</v>
      </c>
      <c r="G50" s="42">
        <v>0.85551820182348093</v>
      </c>
      <c r="H50" s="42">
        <v>0.84166232264212881</v>
      </c>
      <c r="I50" s="42">
        <v>0.79587029561566935</v>
      </c>
      <c r="J50" s="42">
        <v>0.83033382679687928</v>
      </c>
      <c r="K50" s="42">
        <v>0.8461139272078988</v>
      </c>
      <c r="L50" s="42">
        <v>0.87651230241941303</v>
      </c>
      <c r="M50" s="42">
        <v>0.8828689326682515</v>
      </c>
      <c r="N50" s="42">
        <v>0.82533214132205279</v>
      </c>
      <c r="O50" s="42">
        <v>0.72363538944284467</v>
      </c>
      <c r="P50" s="42">
        <v>0.65686273180024091</v>
      </c>
      <c r="Q50" s="42">
        <v>0.61613874829293891</v>
      </c>
      <c r="R50" s="42">
        <v>0.51602026938644852</v>
      </c>
      <c r="S50" s="42">
        <v>0.52874024487544102</v>
      </c>
      <c r="T50" s="42">
        <v>0.45932102075735765</v>
      </c>
      <c r="U50" s="42">
        <v>0.45707470059975286</v>
      </c>
      <c r="V50" s="42">
        <v>0.41810839712017539</v>
      </c>
      <c r="W50" s="42">
        <v>0.37374803590655076</v>
      </c>
      <c r="X50" s="42">
        <v>0.38963583049994432</v>
      </c>
      <c r="Y50" s="42">
        <v>0.33333330727000698</v>
      </c>
      <c r="Z50" s="42">
        <v>0.39449110613502986</v>
      </c>
      <c r="AA50" s="42">
        <v>0.42392154613847299</v>
      </c>
      <c r="AB50" s="42">
        <v>0.36737164304795855</v>
      </c>
      <c r="AC50" s="42">
        <v>0.31430216465058208</v>
      </c>
      <c r="AD50" s="42">
        <v>0.34396108821332294</v>
      </c>
      <c r="AE50" s="42">
        <v>0.46078429269100879</v>
      </c>
      <c r="AF50" s="42">
        <v>0.30392154140362254</v>
      </c>
      <c r="AG50" s="42">
        <v>0.3137254633590843</v>
      </c>
      <c r="AH50" s="42">
        <v>0.29411761944816117</v>
      </c>
      <c r="AI50" s="42">
        <v>0.32468278789754168</v>
      </c>
      <c r="AJ50" s="42">
        <v>0.32132005078937081</v>
      </c>
      <c r="AK50" s="42">
        <v>0.29452954894208772</v>
      </c>
      <c r="AL50" s="42">
        <v>0.30869101694952289</v>
      </c>
      <c r="AM50" s="42"/>
      <c r="AN50" s="42"/>
      <c r="AO50" s="42"/>
      <c r="AP50" s="42"/>
      <c r="AQ50" s="42"/>
      <c r="AR50" s="42"/>
      <c r="AS50" s="42"/>
      <c r="AT50" s="42"/>
      <c r="AU50" s="54"/>
    </row>
    <row r="51" spans="1:47" ht="15.75" thickTop="1">
      <c r="A51" s="43" t="s">
        <v>74</v>
      </c>
      <c r="B51" s="30"/>
      <c r="C51" s="30"/>
      <c r="D51" s="30">
        <f t="shared" ref="D51:AT51" si="3">AVERAGE(D45:D50)</f>
        <v>0.99999999999287736</v>
      </c>
      <c r="E51" s="30">
        <f t="shared" si="3"/>
        <v>0.95359839462727225</v>
      </c>
      <c r="F51" s="30">
        <f t="shared" si="3"/>
        <v>0.8995395725519143</v>
      </c>
      <c r="G51" s="30">
        <f t="shared" si="3"/>
        <v>0.83145688997441847</v>
      </c>
      <c r="H51" s="30">
        <f t="shared" si="3"/>
        <v>0.80250123797680206</v>
      </c>
      <c r="I51" s="30">
        <f t="shared" si="3"/>
        <v>0.78665078601994287</v>
      </c>
      <c r="J51" s="30">
        <f t="shared" si="3"/>
        <v>0.74788423899088341</v>
      </c>
      <c r="K51" s="30">
        <f t="shared" si="3"/>
        <v>0.75300409234433408</v>
      </c>
      <c r="L51" s="30">
        <f t="shared" si="3"/>
        <v>0.72445755318679694</v>
      </c>
      <c r="M51" s="30">
        <f t="shared" si="3"/>
        <v>0.72633093995438858</v>
      </c>
      <c r="N51" s="30">
        <f t="shared" si="3"/>
        <v>0.70216942102933533</v>
      </c>
      <c r="O51" s="30">
        <f t="shared" si="3"/>
        <v>0.6744407433815397</v>
      </c>
      <c r="P51" s="30">
        <f t="shared" si="3"/>
        <v>0.65977417643108682</v>
      </c>
      <c r="Q51" s="30">
        <f t="shared" si="3"/>
        <v>0.61996724473289788</v>
      </c>
      <c r="R51" s="30">
        <f t="shared" si="3"/>
        <v>0.61201910514388425</v>
      </c>
      <c r="S51" s="30">
        <f t="shared" si="3"/>
        <v>0.63549997053419183</v>
      </c>
      <c r="T51" s="30">
        <f t="shared" si="3"/>
        <v>0.55170753580825527</v>
      </c>
      <c r="U51" s="30">
        <f t="shared" si="3"/>
        <v>0.56108750246360872</v>
      </c>
      <c r="V51" s="30">
        <f t="shared" si="3"/>
        <v>0.53187994119825577</v>
      </c>
      <c r="W51" s="30">
        <f t="shared" si="3"/>
        <v>0.52218641965740342</v>
      </c>
      <c r="X51" s="30">
        <f t="shared" si="3"/>
        <v>0.54001415222852245</v>
      </c>
      <c r="Y51" s="30">
        <f t="shared" si="3"/>
        <v>0.51183084017594538</v>
      </c>
      <c r="Z51" s="30">
        <f t="shared" si="3"/>
        <v>0.51751714384274838</v>
      </c>
      <c r="AA51" s="30">
        <f t="shared" si="3"/>
        <v>0.54069819883907388</v>
      </c>
      <c r="AB51" s="30">
        <f t="shared" si="3"/>
        <v>0.53549236650616971</v>
      </c>
      <c r="AC51" s="30">
        <f t="shared" si="3"/>
        <v>0.51025099849041033</v>
      </c>
      <c r="AD51" s="30">
        <f t="shared" si="3"/>
        <v>0.51656258447394687</v>
      </c>
      <c r="AE51" s="30">
        <f t="shared" si="3"/>
        <v>0.54693696855737572</v>
      </c>
      <c r="AF51" s="30">
        <f t="shared" si="3"/>
        <v>0.50566330909019297</v>
      </c>
      <c r="AG51" s="30">
        <f t="shared" si="3"/>
        <v>0.47463237308436257</v>
      </c>
      <c r="AH51" s="30">
        <f t="shared" si="3"/>
        <v>0.50479479839796171</v>
      </c>
      <c r="AI51" s="30">
        <f t="shared" si="3"/>
        <v>0.51596276364876048</v>
      </c>
      <c r="AJ51" s="30">
        <f t="shared" si="3"/>
        <v>0.48474023232598268</v>
      </c>
      <c r="AK51" s="30">
        <f t="shared" si="3"/>
        <v>0.48008814757332907</v>
      </c>
      <c r="AL51" s="30">
        <f t="shared" si="3"/>
        <v>0.48136871163150002</v>
      </c>
      <c r="AM51" s="30">
        <f t="shared" si="3"/>
        <v>0.52501718245888795</v>
      </c>
      <c r="AN51" s="30">
        <f t="shared" si="3"/>
        <v>0.45246672060262344</v>
      </c>
      <c r="AO51" s="30">
        <f t="shared" si="3"/>
        <v>0.45715079771115952</v>
      </c>
      <c r="AP51" s="30">
        <f t="shared" si="3"/>
        <v>0.50540216937138105</v>
      </c>
      <c r="AQ51" s="30">
        <f t="shared" si="3"/>
        <v>0.54024684438301518</v>
      </c>
      <c r="AR51" s="30">
        <f t="shared" si="3"/>
        <v>0.49324206646515023</v>
      </c>
      <c r="AS51" s="30">
        <f t="shared" si="3"/>
        <v>0.65295587022646728</v>
      </c>
      <c r="AT51" s="30">
        <f t="shared" si="3"/>
        <v>0.66313150901812046</v>
      </c>
      <c r="AU51" s="39"/>
    </row>
    <row r="52" spans="1:47">
      <c r="A52" s="43" t="s">
        <v>75</v>
      </c>
      <c r="B52" s="30"/>
      <c r="C52" s="30"/>
      <c r="D52" s="30">
        <v>0</v>
      </c>
      <c r="E52" s="30">
        <f t="shared" ref="E52:AT52" si="4">STDEV(E45:E50)/SQRT(E53)</f>
        <v>1.4434524564599554E-2</v>
      </c>
      <c r="F52" s="30">
        <f t="shared" si="4"/>
        <v>3.4640609289699788E-2</v>
      </c>
      <c r="G52" s="30">
        <f t="shared" si="4"/>
        <v>3.2460901738286869E-2</v>
      </c>
      <c r="H52" s="30">
        <f t="shared" si="4"/>
        <v>3.1998270520874103E-2</v>
      </c>
      <c r="I52" s="30">
        <f t="shared" si="4"/>
        <v>4.1568406700926624E-2</v>
      </c>
      <c r="J52" s="30">
        <f t="shared" si="4"/>
        <v>4.9724255074269572E-2</v>
      </c>
      <c r="K52" s="30">
        <f t="shared" si="4"/>
        <v>5.8284380157362814E-2</v>
      </c>
      <c r="L52" s="30">
        <f t="shared" si="4"/>
        <v>6.0996716066894573E-2</v>
      </c>
      <c r="M52" s="30">
        <f t="shared" si="4"/>
        <v>7.5498115810920904E-2</v>
      </c>
      <c r="N52" s="30">
        <f t="shared" si="4"/>
        <v>7.4758798078421063E-2</v>
      </c>
      <c r="O52" s="30">
        <f t="shared" si="4"/>
        <v>6.7560379075619209E-2</v>
      </c>
      <c r="P52" s="30">
        <f t="shared" si="4"/>
        <v>7.0459687251709188E-2</v>
      </c>
      <c r="Q52" s="30">
        <f t="shared" si="4"/>
        <v>5.791095882075311E-2</v>
      </c>
      <c r="R52" s="30">
        <f t="shared" si="4"/>
        <v>6.4078940212917185E-2</v>
      </c>
      <c r="S52" s="30">
        <f t="shared" si="4"/>
        <v>7.9239726307941627E-2</v>
      </c>
      <c r="T52" s="30">
        <f t="shared" si="4"/>
        <v>7.0009597332126888E-2</v>
      </c>
      <c r="U52" s="30">
        <f t="shared" si="4"/>
        <v>6.7412089951357612E-2</v>
      </c>
      <c r="V52" s="30">
        <f t="shared" si="4"/>
        <v>7.3309586370922067E-2</v>
      </c>
      <c r="W52" s="30">
        <f t="shared" si="4"/>
        <v>8.1017682443696629E-2</v>
      </c>
      <c r="X52" s="30">
        <f t="shared" si="4"/>
        <v>9.3616850514688599E-2</v>
      </c>
      <c r="Y52" s="30">
        <f t="shared" si="4"/>
        <v>8.9087666110217956E-2</v>
      </c>
      <c r="Z52" s="30">
        <f t="shared" si="4"/>
        <v>9.8999038548627544E-2</v>
      </c>
      <c r="AA52" s="30">
        <f t="shared" si="4"/>
        <v>8.7705354880839054E-2</v>
      </c>
      <c r="AB52" s="30">
        <f t="shared" si="4"/>
        <v>0.10227450993364307</v>
      </c>
      <c r="AC52" s="30">
        <f t="shared" si="4"/>
        <v>8.3511363550096335E-2</v>
      </c>
      <c r="AD52" s="30">
        <f t="shared" si="4"/>
        <v>9.8062921744029835E-2</v>
      </c>
      <c r="AE52" s="30">
        <f t="shared" si="4"/>
        <v>9.1391050448666453E-2</v>
      </c>
      <c r="AF52" s="30">
        <f t="shared" si="4"/>
        <v>0.10095849115103511</v>
      </c>
      <c r="AG52" s="30">
        <f t="shared" si="4"/>
        <v>8.9364625266231373E-2</v>
      </c>
      <c r="AH52" s="30">
        <f t="shared" si="4"/>
        <v>0.10934754069743693</v>
      </c>
      <c r="AI52" s="30">
        <f t="shared" si="4"/>
        <v>0.10877039616277001</v>
      </c>
      <c r="AJ52" s="30">
        <f t="shared" si="4"/>
        <v>9.5490102422531475E-2</v>
      </c>
      <c r="AK52" s="30">
        <f t="shared" si="4"/>
        <v>0.10349375512425968</v>
      </c>
      <c r="AL52" s="30">
        <f t="shared" si="4"/>
        <v>0.10392992525089285</v>
      </c>
      <c r="AM52" s="30">
        <f t="shared" si="4"/>
        <v>0.13049628266301333</v>
      </c>
      <c r="AN52" s="30">
        <f t="shared" si="4"/>
        <v>0.10999243288415113</v>
      </c>
      <c r="AO52" s="30">
        <f t="shared" si="4"/>
        <v>9.2649126449888139E-2</v>
      </c>
      <c r="AP52" s="30">
        <f t="shared" si="4"/>
        <v>0.14374691151085228</v>
      </c>
      <c r="AQ52" s="30">
        <f t="shared" si="4"/>
        <v>0.14373118219419367</v>
      </c>
      <c r="AR52" s="30">
        <f t="shared" si="4"/>
        <v>0.13422909024751634</v>
      </c>
      <c r="AS52" s="30">
        <f t="shared" si="4"/>
        <v>6.8025755031384499E-2</v>
      </c>
      <c r="AT52" s="30">
        <f t="shared" si="4"/>
        <v>7.0212316422080409E-2</v>
      </c>
      <c r="AU52" s="39"/>
    </row>
    <row r="53" spans="1:47" ht="15.75" thickBot="1">
      <c r="A53" s="44" t="s">
        <v>5</v>
      </c>
      <c r="B53" s="45"/>
      <c r="C53" s="45"/>
      <c r="D53" s="45">
        <f t="shared" ref="D53:AT53" si="5">COUNT(D45:D50)</f>
        <v>6</v>
      </c>
      <c r="E53" s="45">
        <f t="shared" si="5"/>
        <v>6</v>
      </c>
      <c r="F53" s="45">
        <f t="shared" si="5"/>
        <v>6</v>
      </c>
      <c r="G53" s="45">
        <f t="shared" si="5"/>
        <v>6</v>
      </c>
      <c r="H53" s="45">
        <f t="shared" si="5"/>
        <v>6</v>
      </c>
      <c r="I53" s="45">
        <f t="shared" si="5"/>
        <v>6</v>
      </c>
      <c r="J53" s="45">
        <f t="shared" si="5"/>
        <v>6</v>
      </c>
      <c r="K53" s="45">
        <f t="shared" si="5"/>
        <v>6</v>
      </c>
      <c r="L53" s="45">
        <f t="shared" si="5"/>
        <v>6</v>
      </c>
      <c r="M53" s="45">
        <f t="shared" si="5"/>
        <v>5</v>
      </c>
      <c r="N53" s="45">
        <f t="shared" si="5"/>
        <v>6</v>
      </c>
      <c r="O53" s="45">
        <f t="shared" si="5"/>
        <v>6</v>
      </c>
      <c r="P53" s="45">
        <f t="shared" si="5"/>
        <v>6</v>
      </c>
      <c r="Q53" s="45">
        <f t="shared" si="5"/>
        <v>6</v>
      </c>
      <c r="R53" s="45">
        <f t="shared" si="5"/>
        <v>6</v>
      </c>
      <c r="S53" s="45">
        <f t="shared" si="5"/>
        <v>6</v>
      </c>
      <c r="T53" s="45">
        <f t="shared" si="5"/>
        <v>6</v>
      </c>
      <c r="U53" s="45">
        <f t="shared" si="5"/>
        <v>6</v>
      </c>
      <c r="V53" s="45">
        <f t="shared" si="5"/>
        <v>6</v>
      </c>
      <c r="W53" s="45">
        <f t="shared" si="5"/>
        <v>6</v>
      </c>
      <c r="X53" s="45">
        <f t="shared" si="5"/>
        <v>6</v>
      </c>
      <c r="Y53" s="45">
        <f t="shared" si="5"/>
        <v>6</v>
      </c>
      <c r="Z53" s="45">
        <f t="shared" si="5"/>
        <v>5</v>
      </c>
      <c r="AA53" s="45">
        <f t="shared" si="5"/>
        <v>6</v>
      </c>
      <c r="AB53" s="45">
        <f t="shared" si="5"/>
        <v>5</v>
      </c>
      <c r="AC53" s="45">
        <f t="shared" si="5"/>
        <v>5</v>
      </c>
      <c r="AD53" s="45">
        <f t="shared" si="5"/>
        <v>5</v>
      </c>
      <c r="AE53" s="45">
        <f t="shared" si="5"/>
        <v>5</v>
      </c>
      <c r="AF53" s="45">
        <f t="shared" si="5"/>
        <v>5</v>
      </c>
      <c r="AG53" s="45">
        <f t="shared" si="5"/>
        <v>5</v>
      </c>
      <c r="AH53" s="45">
        <f t="shared" si="5"/>
        <v>5</v>
      </c>
      <c r="AI53" s="45">
        <f t="shared" si="5"/>
        <v>5</v>
      </c>
      <c r="AJ53" s="45">
        <f t="shared" si="5"/>
        <v>5</v>
      </c>
      <c r="AK53" s="45">
        <f t="shared" si="5"/>
        <v>5</v>
      </c>
      <c r="AL53" s="45">
        <f t="shared" si="5"/>
        <v>5</v>
      </c>
      <c r="AM53" s="45">
        <f t="shared" si="5"/>
        <v>4</v>
      </c>
      <c r="AN53" s="45">
        <f t="shared" si="5"/>
        <v>4</v>
      </c>
      <c r="AO53" s="45">
        <f t="shared" si="5"/>
        <v>4</v>
      </c>
      <c r="AP53" s="45">
        <f t="shared" si="5"/>
        <v>3</v>
      </c>
      <c r="AQ53" s="45">
        <f t="shared" si="5"/>
        <v>3</v>
      </c>
      <c r="AR53" s="45">
        <f t="shared" si="5"/>
        <v>3</v>
      </c>
      <c r="AS53" s="45">
        <f t="shared" si="5"/>
        <v>2</v>
      </c>
      <c r="AT53" s="45">
        <f t="shared" si="5"/>
        <v>2</v>
      </c>
      <c r="AU53" s="46"/>
    </row>
    <row r="56" spans="1:47" ht="15.75" thickBot="1"/>
    <row r="57" spans="1:47" customFormat="1">
      <c r="A57" s="36" t="s">
        <v>16</v>
      </c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5"/>
    </row>
    <row r="58" spans="1:47">
      <c r="A58" s="26"/>
      <c r="B58" s="47" t="s">
        <v>77</v>
      </c>
      <c r="C58" s="51">
        <v>0</v>
      </c>
      <c r="D58" s="30">
        <v>20</v>
      </c>
      <c r="E58" s="30">
        <v>40</v>
      </c>
      <c r="F58" s="30">
        <v>60</v>
      </c>
      <c r="G58" s="30">
        <v>80</v>
      </c>
      <c r="H58" s="30">
        <v>100</v>
      </c>
      <c r="I58" s="30">
        <v>120</v>
      </c>
      <c r="J58" s="30">
        <v>140</v>
      </c>
      <c r="K58" s="30">
        <v>160</v>
      </c>
      <c r="L58" s="30">
        <v>180</v>
      </c>
      <c r="M58" s="30">
        <v>200</v>
      </c>
      <c r="N58" s="30">
        <v>220</v>
      </c>
      <c r="O58" s="30">
        <v>240</v>
      </c>
      <c r="P58" s="30">
        <v>260</v>
      </c>
      <c r="Q58" s="30">
        <v>280</v>
      </c>
      <c r="R58" s="30">
        <v>300</v>
      </c>
      <c r="S58" s="30">
        <v>320</v>
      </c>
      <c r="T58" s="30">
        <v>340</v>
      </c>
      <c r="U58" s="30">
        <v>360</v>
      </c>
      <c r="V58" s="30">
        <v>380</v>
      </c>
      <c r="W58" s="30">
        <v>400</v>
      </c>
      <c r="X58" s="30">
        <v>420</v>
      </c>
      <c r="Y58" s="30">
        <v>440</v>
      </c>
      <c r="Z58" s="30">
        <v>460</v>
      </c>
      <c r="AA58" s="30">
        <v>480</v>
      </c>
      <c r="AB58" s="30">
        <v>500</v>
      </c>
      <c r="AC58" s="30">
        <v>520</v>
      </c>
      <c r="AD58" s="30">
        <v>540</v>
      </c>
      <c r="AE58" s="30">
        <v>560</v>
      </c>
      <c r="AF58" s="30">
        <v>580</v>
      </c>
      <c r="AG58" s="30">
        <v>600</v>
      </c>
      <c r="AH58" s="30">
        <v>620</v>
      </c>
      <c r="AI58" s="30">
        <v>640</v>
      </c>
      <c r="AJ58" s="30">
        <v>660</v>
      </c>
      <c r="AK58" s="30">
        <v>680</v>
      </c>
      <c r="AL58" s="30">
        <v>700</v>
      </c>
      <c r="AM58" s="30">
        <v>720</v>
      </c>
      <c r="AN58" s="30">
        <v>740</v>
      </c>
      <c r="AO58" s="30">
        <v>760</v>
      </c>
      <c r="AP58" s="30">
        <v>780</v>
      </c>
      <c r="AQ58" s="30">
        <v>800</v>
      </c>
      <c r="AR58" s="30">
        <v>820</v>
      </c>
      <c r="AS58" s="30">
        <v>840</v>
      </c>
      <c r="AT58" s="30">
        <v>860</v>
      </c>
      <c r="AU58" s="39"/>
    </row>
    <row r="59" spans="1:47" customFormat="1">
      <c r="A59" s="29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8"/>
    </row>
    <row r="60" spans="1:47" customFormat="1">
      <c r="A60" s="29"/>
      <c r="B60" s="27"/>
      <c r="C60" s="27"/>
      <c r="D60" s="27">
        <v>0.99999999995850519</v>
      </c>
      <c r="E60" s="27">
        <v>0.64231526889280954</v>
      </c>
      <c r="F60" s="27">
        <v>0.5835311945776771</v>
      </c>
      <c r="G60" s="27">
        <v>0.57161053756047231</v>
      </c>
      <c r="H60" s="27">
        <v>0.56634215205646943</v>
      </c>
      <c r="I60" s="27">
        <v>0.55209304771405077</v>
      </c>
      <c r="J60" s="27">
        <v>0.52330592459047198</v>
      </c>
      <c r="K60" s="30">
        <v>0.51810839712017498</v>
      </c>
      <c r="L60" s="30">
        <v>0.49548967290247597</v>
      </c>
      <c r="M60" s="30">
        <v>0.48128626338622033</v>
      </c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8"/>
    </row>
    <row r="61" spans="1:47" customFormat="1">
      <c r="A61" s="29"/>
      <c r="B61" s="27"/>
      <c r="C61" s="27"/>
      <c r="D61" s="27">
        <v>1</v>
      </c>
      <c r="E61" s="27">
        <v>0.92210213786370088</v>
      </c>
      <c r="F61" s="27">
        <v>0.86974927534972846</v>
      </c>
      <c r="G61" s="27">
        <v>0.79562667184040325</v>
      </c>
      <c r="H61" s="27">
        <v>0.75687883654497001</v>
      </c>
      <c r="I61" s="27">
        <v>0.72176658451745801</v>
      </c>
      <c r="J61" s="27">
        <v>0.67184738005526756</v>
      </c>
      <c r="K61" s="27">
        <v>0.66642616401957233</v>
      </c>
      <c r="L61" s="27">
        <v>0.66219461715852546</v>
      </c>
      <c r="M61" s="27">
        <v>0.62269298328048883</v>
      </c>
      <c r="N61" s="27">
        <v>0.61306241964906727</v>
      </c>
      <c r="O61" s="27">
        <v>0.59059110450908248</v>
      </c>
      <c r="P61" s="27">
        <v>0.59564997344511861</v>
      </c>
      <c r="Q61" s="27">
        <v>0.55529818411029874</v>
      </c>
      <c r="R61" s="27">
        <v>0.55193171574398225</v>
      </c>
      <c r="S61" s="27">
        <v>0.55551392965642288</v>
      </c>
      <c r="T61" s="27">
        <v>0.56394370425458651</v>
      </c>
      <c r="U61" s="27">
        <v>0.54329225866103659</v>
      </c>
      <c r="V61" s="27">
        <v>0.54683232888038957</v>
      </c>
      <c r="W61" s="27">
        <v>0.59564997344511861</v>
      </c>
      <c r="X61" s="27">
        <v>0.55529818411029874</v>
      </c>
      <c r="Y61" s="27">
        <v>0.55193171574398203</v>
      </c>
      <c r="Z61" s="27">
        <v>0.55551392965642288</v>
      </c>
      <c r="AA61" s="27">
        <v>0.56394370425458651</v>
      </c>
      <c r="AB61" s="27">
        <v>0.54329225866103659</v>
      </c>
      <c r="AC61" s="27">
        <v>0.54683232888038957</v>
      </c>
      <c r="AD61" s="27">
        <v>0.50925412069293896</v>
      </c>
      <c r="AE61" s="30">
        <v>0.48128626338622033</v>
      </c>
      <c r="AF61" s="30">
        <v>0.41161186478628614</v>
      </c>
      <c r="AG61" s="35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8"/>
    </row>
    <row r="62" spans="1:47" customFormat="1">
      <c r="A62" s="29"/>
      <c r="B62" s="27"/>
      <c r="C62" s="27"/>
      <c r="D62" s="27">
        <v>1.0000000000671936</v>
      </c>
      <c r="E62" s="27">
        <v>0.99408927022998483</v>
      </c>
      <c r="F62" s="27">
        <v>0.89428701211407879</v>
      </c>
      <c r="G62" s="27">
        <v>0.84977147599105751</v>
      </c>
      <c r="H62" s="27">
        <v>0.95582040077346131</v>
      </c>
      <c r="I62" s="27">
        <v>0.89595268390157667</v>
      </c>
      <c r="J62" s="27">
        <v>0.95597085761316136</v>
      </c>
      <c r="K62" s="27">
        <v>0.89809426191407371</v>
      </c>
      <c r="L62" s="27">
        <v>0.80718965367583106</v>
      </c>
      <c r="M62" s="27">
        <v>0.77535578026660823</v>
      </c>
      <c r="N62" s="27">
        <v>0.78534527855135716</v>
      </c>
      <c r="O62" s="27">
        <v>0.73399059774074926</v>
      </c>
      <c r="P62" s="27">
        <v>0.73399059774074926</v>
      </c>
      <c r="Q62" s="27">
        <v>0.67450486456889802</v>
      </c>
      <c r="R62" s="27">
        <v>0.70895197714594671</v>
      </c>
      <c r="S62" s="27">
        <v>0.69457945442341895</v>
      </c>
      <c r="T62" s="27">
        <v>0.71178624572729399</v>
      </c>
      <c r="U62" s="27">
        <v>0.70730278602135388</v>
      </c>
      <c r="V62" s="27">
        <v>0.76484051891423988</v>
      </c>
      <c r="W62" s="27">
        <v>0.75600769937825119</v>
      </c>
      <c r="X62" s="27">
        <v>0.76194767408804287</v>
      </c>
      <c r="Y62" s="27">
        <v>0.73912854423755991</v>
      </c>
      <c r="Z62" s="27">
        <v>0.70091879858800421</v>
      </c>
      <c r="AA62" s="27">
        <v>0.80064924676284399</v>
      </c>
      <c r="AB62" s="27">
        <v>0.71699607976096658</v>
      </c>
      <c r="AC62" s="35"/>
      <c r="AD62" s="27">
        <v>0.69859437239432254</v>
      </c>
      <c r="AE62" s="27">
        <v>0.64338925029439153</v>
      </c>
      <c r="AF62" s="27">
        <v>0.70682835670753263</v>
      </c>
      <c r="AG62" s="27">
        <v>0.78808478085105327</v>
      </c>
      <c r="AH62" s="27">
        <v>0.68976155285833352</v>
      </c>
      <c r="AI62" s="27">
        <v>0.63574546415747824</v>
      </c>
      <c r="AJ62" s="27">
        <v>0.65598534857634749</v>
      </c>
      <c r="AK62" s="27">
        <v>0.82086959806043902</v>
      </c>
      <c r="AL62" s="27">
        <v>0.77065158439844328</v>
      </c>
      <c r="AM62" s="27">
        <v>0.73634755266911422</v>
      </c>
      <c r="AN62" s="27">
        <v>0.69123368944766517</v>
      </c>
      <c r="AO62" s="27">
        <v>0.76484051891423988</v>
      </c>
      <c r="AP62" s="27"/>
      <c r="AQ62" s="27"/>
      <c r="AR62" s="27"/>
      <c r="AS62" s="27"/>
      <c r="AT62" s="27"/>
      <c r="AU62" s="28"/>
    </row>
    <row r="63" spans="1:47" customFormat="1">
      <c r="A63" s="48"/>
      <c r="B63" s="27"/>
      <c r="C63" s="27"/>
      <c r="D63" s="27">
        <v>1</v>
      </c>
      <c r="E63" s="27">
        <v>0.84967134845069392</v>
      </c>
      <c r="F63" s="27">
        <v>0.81201974456978587</v>
      </c>
      <c r="G63" s="27">
        <v>0.82258356490722762</v>
      </c>
      <c r="H63" s="27">
        <v>0.7692735508436902</v>
      </c>
      <c r="I63" s="27">
        <v>0.73540545417283021</v>
      </c>
      <c r="J63" s="27">
        <v>0.69648512501102711</v>
      </c>
      <c r="K63" s="27">
        <v>0.72409188805698521</v>
      </c>
      <c r="L63" s="27">
        <v>0.74781401043905971</v>
      </c>
      <c r="M63" s="27">
        <v>0.70114558351382095</v>
      </c>
      <c r="N63" s="27">
        <v>0.6905267817829327</v>
      </c>
      <c r="O63" s="27">
        <v>0.67474092175797484</v>
      </c>
      <c r="P63" s="27">
        <v>0.74204360888367626</v>
      </c>
      <c r="Q63" s="27">
        <v>0.70327972693780105</v>
      </c>
      <c r="R63" s="27">
        <v>0.69702778113806474</v>
      </c>
      <c r="S63" s="27">
        <v>0.63492145092394181</v>
      </c>
      <c r="T63" s="27">
        <v>0.67749315464269455</v>
      </c>
      <c r="U63" s="27">
        <v>0.64041461998488325</v>
      </c>
      <c r="V63" s="27">
        <v>0.61473724065296231</v>
      </c>
      <c r="W63" s="27">
        <v>0.64258128305861972</v>
      </c>
      <c r="X63" s="27">
        <v>0.61728014681170418</v>
      </c>
      <c r="Y63" s="27">
        <v>0.63884784899516756</v>
      </c>
      <c r="Z63" s="27">
        <v>0.64754702230930028</v>
      </c>
      <c r="AA63" s="27">
        <v>0.66059775720831448</v>
      </c>
      <c r="AB63" s="27">
        <v>0.60101829289972253</v>
      </c>
      <c r="AC63" s="27">
        <v>0.6219501299274538</v>
      </c>
      <c r="AD63" s="27">
        <v>0.57473034548450819</v>
      </c>
      <c r="AE63" s="27">
        <v>0.57775616957009823</v>
      </c>
      <c r="AF63" s="27">
        <v>0.60744081604901456</v>
      </c>
      <c r="AG63" s="27">
        <v>0.58698428787526802</v>
      </c>
      <c r="AH63" s="27">
        <v>0.58493011519508198</v>
      </c>
      <c r="AI63" s="27">
        <v>0.5929191925960392</v>
      </c>
      <c r="AJ63" s="27">
        <v>0.60279536152499069</v>
      </c>
      <c r="AK63" s="27">
        <v>0.58776690323539404</v>
      </c>
      <c r="AL63" s="27">
        <v>0.55901498538287586</v>
      </c>
      <c r="AM63" s="27">
        <v>0.60404899705939186</v>
      </c>
      <c r="AN63" s="27">
        <v>0.57891605018386283</v>
      </c>
      <c r="AO63" s="27">
        <v>0.60631931178275067</v>
      </c>
      <c r="AP63" s="27">
        <v>0.58207559384402674</v>
      </c>
      <c r="AQ63" s="27">
        <v>0.52402040306099595</v>
      </c>
      <c r="AR63" s="27">
        <v>0.57440877705998639</v>
      </c>
      <c r="AS63" s="27"/>
      <c r="AT63" s="27">
        <v>0.54016967090820633</v>
      </c>
      <c r="AU63" s="28"/>
    </row>
    <row r="64" spans="1:47" customFormat="1">
      <c r="A64" s="29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/>
      <c r="AS64" s="27"/>
      <c r="AT64" s="27"/>
      <c r="AU64" s="28"/>
    </row>
    <row r="65" spans="1:47" customFormat="1" ht="15.75" thickBot="1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27"/>
      <c r="AQ65" s="27"/>
      <c r="AR65" s="27"/>
      <c r="AS65" s="27"/>
      <c r="AT65" s="27"/>
      <c r="AU65" s="28"/>
    </row>
    <row r="66" spans="1:47" customFormat="1" ht="15.75" thickTop="1">
      <c r="A66" s="31" t="s">
        <v>74</v>
      </c>
      <c r="B66" s="27"/>
      <c r="C66" s="27"/>
      <c r="D66" s="27">
        <f>AVERAGE(D59:D65)</f>
        <v>1.0000000000064246</v>
      </c>
      <c r="E66" s="27">
        <f t="shared" ref="E66:AO66" si="6">AVERAGE(E59:E65)</f>
        <v>0.85204450635929729</v>
      </c>
      <c r="F66" s="27">
        <f t="shared" si="6"/>
        <v>0.78989680665281758</v>
      </c>
      <c r="G66" s="27">
        <f t="shared" si="6"/>
        <v>0.7598980625747902</v>
      </c>
      <c r="H66" s="27">
        <f t="shared" si="6"/>
        <v>0.76207873505464774</v>
      </c>
      <c r="I66" s="27">
        <f t="shared" si="6"/>
        <v>0.72630444257647886</v>
      </c>
      <c r="J66" s="27">
        <f t="shared" si="6"/>
        <v>0.71190232181748203</v>
      </c>
      <c r="K66" s="27">
        <f t="shared" si="6"/>
        <v>0.70168017777770164</v>
      </c>
      <c r="L66" s="27">
        <f t="shared" si="6"/>
        <v>0.67817198854397309</v>
      </c>
      <c r="M66" s="27">
        <f t="shared" si="6"/>
        <v>0.64512015261178457</v>
      </c>
      <c r="N66" s="27">
        <f t="shared" si="6"/>
        <v>0.69631149332778575</v>
      </c>
      <c r="O66" s="27">
        <f t="shared" si="6"/>
        <v>0.66644087466926882</v>
      </c>
      <c r="P66" s="27">
        <f t="shared" si="6"/>
        <v>0.69056139335651467</v>
      </c>
      <c r="Q66" s="27">
        <f t="shared" si="6"/>
        <v>0.6443609252056659</v>
      </c>
      <c r="R66" s="27">
        <f t="shared" si="6"/>
        <v>0.6526371580093312</v>
      </c>
      <c r="S66" s="27">
        <f t="shared" si="6"/>
        <v>0.62833827833459455</v>
      </c>
      <c r="T66" s="27">
        <f t="shared" si="6"/>
        <v>0.65107436820819165</v>
      </c>
      <c r="U66" s="27">
        <f t="shared" si="6"/>
        <v>0.63033655488909124</v>
      </c>
      <c r="V66" s="27">
        <f t="shared" si="6"/>
        <v>0.64213669614919722</v>
      </c>
      <c r="W66" s="27">
        <f t="shared" si="6"/>
        <v>0.6647463186273298</v>
      </c>
      <c r="X66" s="27">
        <f t="shared" si="6"/>
        <v>0.64484200167001526</v>
      </c>
      <c r="Y66" s="27">
        <f t="shared" si="6"/>
        <v>0.64330270299223657</v>
      </c>
      <c r="Z66" s="27">
        <f t="shared" si="6"/>
        <v>0.63465991685124246</v>
      </c>
      <c r="AA66" s="27">
        <f t="shared" si="6"/>
        <v>0.6750635694085817</v>
      </c>
      <c r="AB66" s="27">
        <f t="shared" si="6"/>
        <v>0.62043554377390853</v>
      </c>
      <c r="AC66" s="27">
        <f t="shared" si="6"/>
        <v>0.58439122940392174</v>
      </c>
      <c r="AD66" s="27">
        <f t="shared" si="6"/>
        <v>0.59419294619058993</v>
      </c>
      <c r="AE66" s="27">
        <f t="shared" si="6"/>
        <v>0.56747722775023668</v>
      </c>
      <c r="AF66" s="27">
        <f t="shared" si="6"/>
        <v>0.57529367918094443</v>
      </c>
      <c r="AG66" s="27">
        <f t="shared" si="6"/>
        <v>0.6875345343631607</v>
      </c>
      <c r="AH66" s="27">
        <f t="shared" si="6"/>
        <v>0.63734583402670775</v>
      </c>
      <c r="AI66" s="27">
        <f t="shared" si="6"/>
        <v>0.61433232837675877</v>
      </c>
      <c r="AJ66" s="27">
        <f t="shared" si="6"/>
        <v>0.62939035505066909</v>
      </c>
      <c r="AK66" s="27">
        <f t="shared" si="6"/>
        <v>0.70431825064791653</v>
      </c>
      <c r="AL66" s="27">
        <f t="shared" si="6"/>
        <v>0.66483328489065951</v>
      </c>
      <c r="AM66" s="27">
        <f t="shared" si="6"/>
        <v>0.67019827486425299</v>
      </c>
      <c r="AN66" s="27">
        <f t="shared" si="6"/>
        <v>0.635074869815764</v>
      </c>
      <c r="AO66" s="27">
        <f t="shared" si="6"/>
        <v>0.68557991534849527</v>
      </c>
      <c r="AP66" s="27">
        <f t="shared" ref="AP66:AT66" si="7">AVERAGE(AP59:AP65)</f>
        <v>0.58207559384402674</v>
      </c>
      <c r="AQ66" s="27">
        <f t="shared" si="7"/>
        <v>0.52402040306099595</v>
      </c>
      <c r="AR66" s="27">
        <f t="shared" si="7"/>
        <v>0.57440877705998639</v>
      </c>
      <c r="AS66" s="27" t="e">
        <f t="shared" si="7"/>
        <v>#DIV/0!</v>
      </c>
      <c r="AT66" s="27">
        <f t="shared" si="7"/>
        <v>0.54016967090820633</v>
      </c>
      <c r="AU66" s="28"/>
    </row>
    <row r="67" spans="1:47" customFormat="1">
      <c r="A67" s="31" t="s">
        <v>75</v>
      </c>
      <c r="B67" s="27"/>
      <c r="C67" s="27"/>
      <c r="D67" s="27">
        <v>0</v>
      </c>
      <c r="E67" s="27">
        <f t="shared" ref="E67:AO67" si="8">STDEV(E59:E65)/SQRT(E68)</f>
        <v>7.5870927458974766E-2</v>
      </c>
      <c r="F67" s="27">
        <f t="shared" si="8"/>
        <v>7.091657186585551E-2</v>
      </c>
      <c r="G67" s="27">
        <f t="shared" si="8"/>
        <v>6.3728217349037122E-2</v>
      </c>
      <c r="H67" s="27">
        <f t="shared" si="8"/>
        <v>7.9544247266355075E-2</v>
      </c>
      <c r="I67" s="27">
        <f t="shared" si="8"/>
        <v>7.0257595350047899E-2</v>
      </c>
      <c r="J67" s="27">
        <f t="shared" si="8"/>
        <v>8.9898155120761561E-2</v>
      </c>
      <c r="K67" s="27">
        <f t="shared" si="8"/>
        <v>7.8539916255263575E-2</v>
      </c>
      <c r="L67" s="27">
        <f t="shared" si="8"/>
        <v>6.777639336711061E-2</v>
      </c>
      <c r="M67" s="27">
        <f t="shared" si="8"/>
        <v>6.2878645554614407E-2</v>
      </c>
      <c r="N67" s="27">
        <f t="shared" si="8"/>
        <v>4.9817811519005176E-2</v>
      </c>
      <c r="O67" s="27">
        <f t="shared" si="8"/>
        <v>4.1603372263278392E-2</v>
      </c>
      <c r="P67" s="27">
        <f t="shared" si="8"/>
        <v>4.7512615760851855E-2</v>
      </c>
      <c r="Q67" s="27">
        <f t="shared" si="8"/>
        <v>4.5299474112667271E-2</v>
      </c>
      <c r="R67" s="27">
        <f t="shared" si="8"/>
        <v>5.0470242681548538E-2</v>
      </c>
      <c r="S67" s="27">
        <f t="shared" si="8"/>
        <v>4.0279476435218023E-2</v>
      </c>
      <c r="T67" s="27">
        <f t="shared" si="8"/>
        <v>4.4675938620176048E-2</v>
      </c>
      <c r="U67" s="27">
        <f t="shared" si="8"/>
        <v>4.7613159309546405E-2</v>
      </c>
      <c r="V67" s="27">
        <f t="shared" si="8"/>
        <v>6.440740214079077E-2</v>
      </c>
      <c r="W67" s="27">
        <f t="shared" si="8"/>
        <v>4.7599428105573688E-2</v>
      </c>
      <c r="X67" s="27">
        <f t="shared" si="8"/>
        <v>6.1225661312444279E-2</v>
      </c>
      <c r="Y67" s="27">
        <f t="shared" si="8"/>
        <v>5.4084956141903527E-2</v>
      </c>
      <c r="Z67" s="27">
        <f t="shared" si="8"/>
        <v>4.2466465564285412E-2</v>
      </c>
      <c r="AA67" s="27">
        <f t="shared" si="8"/>
        <v>6.871274325162717E-2</v>
      </c>
      <c r="AB67" s="27">
        <f t="shared" si="8"/>
        <v>5.1075194859515588E-2</v>
      </c>
      <c r="AC67" s="27">
        <f t="shared" si="8"/>
        <v>3.7558900523532113E-2</v>
      </c>
      <c r="AD67" s="27">
        <f t="shared" si="8"/>
        <v>5.5517346683323615E-2</v>
      </c>
      <c r="AE67" s="27">
        <f t="shared" si="8"/>
        <v>4.7076487672863425E-2</v>
      </c>
      <c r="AF67" s="27">
        <f t="shared" si="8"/>
        <v>8.6724223994188804E-2</v>
      </c>
      <c r="AG67" s="27">
        <f t="shared" si="8"/>
        <v>0.10055024648789239</v>
      </c>
      <c r="AH67" s="27">
        <f t="shared" si="8"/>
        <v>5.2415718831625768E-2</v>
      </c>
      <c r="AI67" s="27">
        <f t="shared" si="8"/>
        <v>2.1413135780719513E-2</v>
      </c>
      <c r="AJ67" s="27">
        <f t="shared" si="8"/>
        <v>2.6594993525678401E-2</v>
      </c>
      <c r="AK67" s="27">
        <f t="shared" si="8"/>
        <v>0.11655134741252259</v>
      </c>
      <c r="AL67" s="27">
        <f t="shared" si="8"/>
        <v>0.10581829950778408</v>
      </c>
      <c r="AM67" s="27">
        <f t="shared" si="8"/>
        <v>6.614927780486117E-2</v>
      </c>
      <c r="AN67" s="27">
        <f t="shared" si="8"/>
        <v>5.6158819631901162E-2</v>
      </c>
      <c r="AO67" s="27">
        <f t="shared" si="8"/>
        <v>7.9260603565744603E-2</v>
      </c>
      <c r="AP67" s="27" t="e">
        <f t="shared" ref="AP67:AT67" si="9">STDEV(AP59:AP65)/SQRT(AP68)</f>
        <v>#DIV/0!</v>
      </c>
      <c r="AQ67" s="27" t="e">
        <f t="shared" si="9"/>
        <v>#DIV/0!</v>
      </c>
      <c r="AR67" s="27" t="e">
        <f t="shared" si="9"/>
        <v>#DIV/0!</v>
      </c>
      <c r="AS67" s="27" t="e">
        <f t="shared" si="9"/>
        <v>#DIV/0!</v>
      </c>
      <c r="AT67" s="27" t="e">
        <f t="shared" si="9"/>
        <v>#DIV/0!</v>
      </c>
      <c r="AU67" s="28"/>
    </row>
    <row r="68" spans="1:47" customFormat="1" ht="15.75" thickBot="1">
      <c r="A68" s="32" t="s">
        <v>5</v>
      </c>
      <c r="B68" s="33"/>
      <c r="C68" s="33"/>
      <c r="D68" s="33">
        <f>COUNT(D59:D65)</f>
        <v>4</v>
      </c>
      <c r="E68" s="33">
        <f t="shared" ref="E68:AO68" si="10">COUNT(E59:E65)</f>
        <v>4</v>
      </c>
      <c r="F68" s="33">
        <f t="shared" si="10"/>
        <v>4</v>
      </c>
      <c r="G68" s="33">
        <f t="shared" si="10"/>
        <v>4</v>
      </c>
      <c r="H68" s="33">
        <f t="shared" si="10"/>
        <v>4</v>
      </c>
      <c r="I68" s="33">
        <f t="shared" si="10"/>
        <v>4</v>
      </c>
      <c r="J68" s="33">
        <f t="shared" si="10"/>
        <v>4</v>
      </c>
      <c r="K68" s="33">
        <f t="shared" si="10"/>
        <v>4</v>
      </c>
      <c r="L68" s="33">
        <f t="shared" si="10"/>
        <v>4</v>
      </c>
      <c r="M68" s="33">
        <f t="shared" si="10"/>
        <v>4</v>
      </c>
      <c r="N68" s="33">
        <f t="shared" si="10"/>
        <v>3</v>
      </c>
      <c r="O68" s="33">
        <f t="shared" si="10"/>
        <v>3</v>
      </c>
      <c r="P68" s="33">
        <f t="shared" si="10"/>
        <v>3</v>
      </c>
      <c r="Q68" s="33">
        <f t="shared" si="10"/>
        <v>3</v>
      </c>
      <c r="R68" s="33">
        <f t="shared" si="10"/>
        <v>3</v>
      </c>
      <c r="S68" s="33">
        <f t="shared" si="10"/>
        <v>3</v>
      </c>
      <c r="T68" s="33">
        <f t="shared" si="10"/>
        <v>3</v>
      </c>
      <c r="U68" s="33">
        <f t="shared" si="10"/>
        <v>3</v>
      </c>
      <c r="V68" s="33">
        <f t="shared" si="10"/>
        <v>3</v>
      </c>
      <c r="W68" s="33">
        <f t="shared" si="10"/>
        <v>3</v>
      </c>
      <c r="X68" s="33">
        <f t="shared" si="10"/>
        <v>3</v>
      </c>
      <c r="Y68" s="33">
        <f t="shared" si="10"/>
        <v>3</v>
      </c>
      <c r="Z68" s="33">
        <f t="shared" si="10"/>
        <v>3</v>
      </c>
      <c r="AA68" s="33">
        <f t="shared" si="10"/>
        <v>3</v>
      </c>
      <c r="AB68" s="33">
        <f t="shared" si="10"/>
        <v>3</v>
      </c>
      <c r="AC68" s="33">
        <f t="shared" si="10"/>
        <v>2</v>
      </c>
      <c r="AD68" s="33">
        <f t="shared" si="10"/>
        <v>3</v>
      </c>
      <c r="AE68" s="33">
        <f t="shared" si="10"/>
        <v>3</v>
      </c>
      <c r="AF68" s="33">
        <f t="shared" si="10"/>
        <v>3</v>
      </c>
      <c r="AG68" s="33">
        <f t="shared" si="10"/>
        <v>2</v>
      </c>
      <c r="AH68" s="33">
        <f t="shared" si="10"/>
        <v>2</v>
      </c>
      <c r="AI68" s="33">
        <f t="shared" si="10"/>
        <v>2</v>
      </c>
      <c r="AJ68" s="33">
        <f t="shared" si="10"/>
        <v>2</v>
      </c>
      <c r="AK68" s="33">
        <f t="shared" si="10"/>
        <v>2</v>
      </c>
      <c r="AL68" s="33">
        <f t="shared" si="10"/>
        <v>2</v>
      </c>
      <c r="AM68" s="33">
        <f t="shared" si="10"/>
        <v>2</v>
      </c>
      <c r="AN68" s="33">
        <f t="shared" si="10"/>
        <v>2</v>
      </c>
      <c r="AO68" s="33">
        <f t="shared" si="10"/>
        <v>2</v>
      </c>
      <c r="AP68" s="33">
        <f t="shared" ref="AP68:AT68" si="11">COUNT(AP59:AP65)</f>
        <v>1</v>
      </c>
      <c r="AQ68" s="33">
        <f t="shared" si="11"/>
        <v>1</v>
      </c>
      <c r="AR68" s="33">
        <f t="shared" si="11"/>
        <v>1</v>
      </c>
      <c r="AS68" s="33">
        <f t="shared" si="11"/>
        <v>0</v>
      </c>
      <c r="AT68" s="33">
        <f t="shared" si="11"/>
        <v>1</v>
      </c>
      <c r="AU68" s="34"/>
    </row>
  </sheetData>
  <mergeCells count="4">
    <mergeCell ref="I5:I6"/>
    <mergeCell ref="I7:I8"/>
    <mergeCell ref="K7:K8"/>
    <mergeCell ref="L7:L8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Figure 2 B</vt:lpstr>
      <vt:lpstr>Figure 2D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Jean-Luc Gaiarsa</dc:creator>
  <cp:lastModifiedBy>Jean-Luc Gaiarsa</cp:lastModifiedBy>
  <dcterms:created xsi:type="dcterms:W3CDTF">2018-03-19T08:02:18Z</dcterms:created>
  <dcterms:modified xsi:type="dcterms:W3CDTF">2018-06-18T15:08:31Z</dcterms:modified>
</cp:coreProperties>
</file>