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555" activeTab="2"/>
  </bookViews>
  <sheets>
    <sheet name="Figure 3A" sheetId="1" r:id="rId1"/>
    <sheet name="Figure 3C-E" sheetId="2" r:id="rId2"/>
    <sheet name="Figure 3F" sheetId="3" r:id="rId3"/>
  </sheets>
  <calcPr calcId="145621"/>
</workbook>
</file>

<file path=xl/calcChain.xml><?xml version="1.0" encoding="utf-8"?>
<calcChain xmlns="http://schemas.openxmlformats.org/spreadsheetml/2006/main">
  <c r="X19" i="2" l="1"/>
  <c r="X15" i="2"/>
  <c r="X14" i="2"/>
  <c r="X13" i="2"/>
  <c r="X12" i="2"/>
  <c r="X11" i="2"/>
  <c r="X16" i="2" s="1"/>
  <c r="X4" i="2"/>
  <c r="X8" i="2" s="1"/>
  <c r="X5" i="2"/>
  <c r="X6" i="2"/>
  <c r="X7" i="2"/>
  <c r="X3" i="2"/>
  <c r="X17" i="2"/>
  <c r="X9" i="2" l="1"/>
  <c r="V15" i="2" l="1"/>
  <c r="V14" i="2"/>
  <c r="V13" i="2"/>
  <c r="V12" i="2"/>
  <c r="V11" i="2"/>
  <c r="V4" i="2"/>
  <c r="V5" i="2"/>
  <c r="V6" i="2"/>
  <c r="V7" i="2"/>
  <c r="V3" i="2"/>
  <c r="U17" i="2"/>
  <c r="U16" i="2"/>
  <c r="U9" i="2"/>
  <c r="V17" i="2" l="1"/>
  <c r="V19" i="2"/>
  <c r="V9" i="2"/>
  <c r="V16" i="2"/>
  <c r="V8" i="2"/>
  <c r="D26" i="3" l="1"/>
  <c r="E26" i="3"/>
  <c r="F26" i="3"/>
  <c r="G26" i="3"/>
  <c r="H26" i="3"/>
  <c r="D28" i="3"/>
  <c r="D27" i="3" s="1"/>
  <c r="E28" i="3"/>
  <c r="E27" i="3" s="1"/>
  <c r="F28" i="3"/>
  <c r="F27" i="3" s="1"/>
  <c r="G28" i="3"/>
  <c r="G27" i="3" s="1"/>
  <c r="H28" i="3"/>
  <c r="H27" i="3" s="1"/>
  <c r="C26" i="3"/>
  <c r="F19" i="2" l="1"/>
  <c r="Q19" i="2"/>
  <c r="M19" i="2"/>
  <c r="J19" i="2"/>
  <c r="C28" i="3" l="1"/>
  <c r="C27" i="3" s="1"/>
  <c r="Q15" i="2" l="1"/>
  <c r="Q14" i="2"/>
  <c r="Q13" i="2"/>
  <c r="Q12" i="2"/>
  <c r="Q11" i="2"/>
  <c r="Q8" i="2"/>
  <c r="Q4" i="2"/>
  <c r="Q5" i="2"/>
  <c r="Q9" i="2" s="1"/>
  <c r="Q6" i="2"/>
  <c r="Q7" i="2"/>
  <c r="Q3" i="2"/>
  <c r="M3" i="2"/>
  <c r="F11" i="2"/>
  <c r="J12" i="2"/>
  <c r="J13" i="2"/>
  <c r="J14" i="2"/>
  <c r="J15" i="2"/>
  <c r="J16" i="2" s="1"/>
  <c r="J11" i="2"/>
  <c r="H16" i="2"/>
  <c r="I16" i="2"/>
  <c r="L16" i="2"/>
  <c r="O16" i="2"/>
  <c r="S16" i="2"/>
  <c r="H17" i="2"/>
  <c r="L17" i="2"/>
  <c r="O17" i="2"/>
  <c r="S17" i="2"/>
  <c r="D17" i="2"/>
  <c r="D16" i="2"/>
  <c r="H8" i="2"/>
  <c r="L8" i="2"/>
  <c r="O8" i="2"/>
  <c r="P8" i="2"/>
  <c r="S8" i="2"/>
  <c r="H9" i="2"/>
  <c r="I9" i="2"/>
  <c r="L9" i="2"/>
  <c r="O9" i="2"/>
  <c r="S9" i="2"/>
  <c r="D9" i="2"/>
  <c r="D8" i="2"/>
  <c r="J4" i="2"/>
  <c r="J5" i="2"/>
  <c r="J6" i="2"/>
  <c r="J7" i="2"/>
  <c r="J8" i="2" s="1"/>
  <c r="J3" i="2"/>
  <c r="J9" i="2" s="1"/>
  <c r="F4" i="2"/>
  <c r="F5" i="2"/>
  <c r="F6" i="2"/>
  <c r="F7" i="2"/>
  <c r="F12" i="2"/>
  <c r="F13" i="2"/>
  <c r="F14" i="2"/>
  <c r="F15" i="2"/>
  <c r="F3" i="2"/>
  <c r="P3" i="2"/>
  <c r="P9" i="2" s="1"/>
  <c r="E3" i="2"/>
  <c r="E8" i="2" s="1"/>
  <c r="P15" i="2"/>
  <c r="M15" i="2"/>
  <c r="I15" i="2"/>
  <c r="E15" i="2"/>
  <c r="P14" i="2"/>
  <c r="M14" i="2"/>
  <c r="I14" i="2"/>
  <c r="E14" i="2"/>
  <c r="P13" i="2"/>
  <c r="M13" i="2"/>
  <c r="I13" i="2"/>
  <c r="E13" i="2"/>
  <c r="P12" i="2"/>
  <c r="M12" i="2"/>
  <c r="I12" i="2"/>
  <c r="E12" i="2"/>
  <c r="P11" i="2"/>
  <c r="P16" i="2" s="1"/>
  <c r="M11" i="2"/>
  <c r="M16" i="2" s="1"/>
  <c r="I11" i="2"/>
  <c r="I17" i="2" s="1"/>
  <c r="E11" i="2"/>
  <c r="E17" i="2" s="1"/>
  <c r="P7" i="2"/>
  <c r="M7" i="2"/>
  <c r="I7" i="2"/>
  <c r="E7" i="2"/>
  <c r="P6" i="2"/>
  <c r="M6" i="2"/>
  <c r="I6" i="2"/>
  <c r="E6" i="2"/>
  <c r="P5" i="2"/>
  <c r="M5" i="2"/>
  <c r="I5" i="2"/>
  <c r="E5" i="2"/>
  <c r="P4" i="2"/>
  <c r="M4" i="2"/>
  <c r="M9" i="2" s="1"/>
  <c r="I4" i="2"/>
  <c r="I8" i="2" s="1"/>
  <c r="E4" i="2"/>
  <c r="I3" i="2"/>
  <c r="M8" i="2" l="1"/>
  <c r="E16" i="2"/>
  <c r="F16" i="2"/>
  <c r="F8" i="2"/>
  <c r="E9" i="2"/>
  <c r="P17" i="2"/>
  <c r="M17" i="2"/>
  <c r="J17" i="2"/>
  <c r="Q17" i="2"/>
  <c r="Q16" i="2"/>
  <c r="F9" i="2"/>
  <c r="F17" i="2"/>
  <c r="K27" i="1"/>
  <c r="L27" i="1"/>
  <c r="M27" i="1"/>
  <c r="N27" i="1"/>
  <c r="O27" i="1"/>
  <c r="P27" i="1"/>
  <c r="Q27" i="1"/>
  <c r="K29" i="1"/>
  <c r="K28" i="1" s="1"/>
  <c r="L29" i="1"/>
  <c r="L28" i="1" s="1"/>
  <c r="M29" i="1"/>
  <c r="M28" i="1" s="1"/>
  <c r="N29" i="1"/>
  <c r="N28" i="1" s="1"/>
  <c r="O29" i="1"/>
  <c r="O28" i="1" s="1"/>
  <c r="P29" i="1"/>
  <c r="P28" i="1" s="1"/>
  <c r="Q29" i="1"/>
  <c r="Q28" i="1" s="1"/>
  <c r="T27" i="1"/>
  <c r="U27" i="1"/>
  <c r="V27" i="1"/>
  <c r="W27" i="1"/>
  <c r="X27" i="1"/>
  <c r="Y27" i="1"/>
  <c r="T29" i="1"/>
  <c r="T28" i="1" s="1"/>
  <c r="U29" i="1"/>
  <c r="U28" i="1" s="1"/>
  <c r="V29" i="1"/>
  <c r="V28" i="1" s="1"/>
  <c r="W29" i="1"/>
  <c r="W28" i="1" s="1"/>
  <c r="X29" i="1"/>
  <c r="X28" i="1" s="1"/>
  <c r="Y29" i="1"/>
  <c r="Y28" i="1" s="1"/>
  <c r="S28" i="1"/>
  <c r="S27" i="1"/>
  <c r="D29" i="1"/>
  <c r="E29" i="1"/>
  <c r="F29" i="1"/>
  <c r="G29" i="1"/>
  <c r="H29" i="1"/>
  <c r="I29" i="1"/>
  <c r="S29" i="1"/>
  <c r="C29" i="1"/>
</calcChain>
</file>

<file path=xl/sharedStrings.xml><?xml version="1.0" encoding="utf-8"?>
<sst xmlns="http://schemas.openxmlformats.org/spreadsheetml/2006/main" count="312" uniqueCount="106">
  <si>
    <t>Sbl</t>
  </si>
  <si>
    <t>Lep</t>
  </si>
  <si>
    <t>Sh3426</t>
  </si>
  <si>
    <t>Sh3426+Lep</t>
  </si>
  <si>
    <t>ShR3299</t>
  </si>
  <si>
    <t>ShR3299+lep</t>
  </si>
  <si>
    <t>Phluor Intra</t>
  </si>
  <si>
    <t>Sh73426</t>
  </si>
  <si>
    <t>Sh73426+Lep</t>
  </si>
  <si>
    <t>mean</t>
  </si>
  <si>
    <t>membrane KCC2 (Fm)</t>
  </si>
  <si>
    <t>Internalized KCC2 (Fi)</t>
  </si>
  <si>
    <t>Total KCC2 (Ft)</t>
  </si>
  <si>
    <t>SEM</t>
  </si>
  <si>
    <t>n</t>
  </si>
  <si>
    <r>
      <t xml:space="preserve">One-way ANOVA of your </t>
    </r>
    <r>
      <rPr>
        <b/>
        <i/>
        <sz val="13.95"/>
        <color theme="1"/>
        <rFont val="MathJax_Math"/>
      </rPr>
      <t>k</t>
    </r>
  </si>
  <si>
    <t xml:space="preserve">=7 independent treatments: </t>
  </si>
  <si>
    <t>source</t>
  </si>
  <si>
    <t>sum of</t>
  </si>
  <si>
    <t>squares SS</t>
  </si>
  <si>
    <t>degrees of</t>
  </si>
  <si>
    <r>
      <t xml:space="preserve">freedom </t>
    </r>
    <r>
      <rPr>
        <i/>
        <sz val="13.85"/>
        <color theme="1"/>
        <rFont val="MathJax_Math"/>
      </rPr>
      <t>ν</t>
    </r>
  </si>
  <si>
    <t>mean square</t>
  </si>
  <si>
    <t>MS</t>
  </si>
  <si>
    <t>F statistic</t>
  </si>
  <si>
    <t>p-value</t>
  </si>
  <si>
    <t>treatment</t>
  </si>
  <si>
    <t>error</t>
  </si>
  <si>
    <t>total</t>
  </si>
  <si>
    <t>Tukey HSD results</t>
  </si>
  <si>
    <t>treatments</t>
  </si>
  <si>
    <t>pair</t>
  </si>
  <si>
    <t>Tukey HSD</t>
  </si>
  <si>
    <t>Q statistic</t>
  </si>
  <si>
    <t>inferfence</t>
  </si>
  <si>
    <t>* p&lt;0.05</t>
  </si>
  <si>
    <t>insignificant</t>
  </si>
  <si>
    <t>** p&lt;0.01</t>
  </si>
  <si>
    <t>Sbl vs Lep</t>
  </si>
  <si>
    <t>Sbl vs Sh3426</t>
  </si>
  <si>
    <t>Sbl vs Sh3426+Lep</t>
  </si>
  <si>
    <t>Sbl vs ShR3299</t>
  </si>
  <si>
    <t>ShR3299 vs ShR3299+lep</t>
  </si>
  <si>
    <t>Sh3426 vs ShR3299+lep</t>
  </si>
  <si>
    <t>Sh3426+Lep vs ShR3299+lep</t>
  </si>
  <si>
    <t>Lep vs ShR3299+lep</t>
  </si>
  <si>
    <t>Sbl vs ShR3299+lep</t>
  </si>
  <si>
    <t>Lep vs  Sh3426</t>
  </si>
  <si>
    <t>Lep vs Sh3426+Lep</t>
  </si>
  <si>
    <t>Lep  vs ShR3299</t>
  </si>
  <si>
    <t>Sh3426 vs ShR3299</t>
  </si>
  <si>
    <t>Sbl  vs Phluor Intra</t>
  </si>
  <si>
    <t>Lep vs Phluor Intra</t>
  </si>
  <si>
    <t>ShR3299 vs Phluor Intra</t>
  </si>
  <si>
    <t>ShR3299+lep  vs Phluor Intra</t>
  </si>
  <si>
    <t>Sh3426+Lep vs Phluor Intra</t>
  </si>
  <si>
    <t>Sh3426+Lep vs ShR3299</t>
  </si>
  <si>
    <t>Sh3426 vs Sh3426+Lep</t>
  </si>
  <si>
    <t>Arbitrary Unit</t>
  </si>
  <si>
    <t>KCC2</t>
  </si>
  <si>
    <t>Actin</t>
  </si>
  <si>
    <t>CTL</t>
  </si>
  <si>
    <t>Leptin</t>
  </si>
  <si>
    <t>Culture</t>
  </si>
  <si>
    <t>KCC2/actine</t>
  </si>
  <si>
    <t>Ser906/actine</t>
  </si>
  <si>
    <t>sem</t>
  </si>
  <si>
    <t>pThr906</t>
  </si>
  <si>
    <t>pThr906/Actin</t>
  </si>
  <si>
    <t>pThr906/KCC2</t>
  </si>
  <si>
    <t>pThr1007</t>
  </si>
  <si>
    <t>pThr1007/Actin</t>
  </si>
  <si>
    <t>pThr1007/KCC2</t>
  </si>
  <si>
    <t>pSer940</t>
  </si>
  <si>
    <t>pSer940/KCC2</t>
  </si>
  <si>
    <t>Sh-Sbl</t>
  </si>
  <si>
    <t>Egaba</t>
  </si>
  <si>
    <t>Sh-Sbl + Lep</t>
  </si>
  <si>
    <t>WNK-CA</t>
  </si>
  <si>
    <t>WNK-CA + Lep</t>
  </si>
  <si>
    <t>Sh-WNK</t>
  </si>
  <si>
    <t>Sh-WNK + Lep</t>
  </si>
  <si>
    <t>5,731.0355</t>
  </si>
  <si>
    <t>1,146.2071</t>
  </si>
  <si>
    <t>1,888.4000</t>
  </si>
  <si>
    <t>7,619.4355</t>
  </si>
  <si>
    <r>
      <t xml:space="preserve">One-way ANOVA of your </t>
    </r>
    <r>
      <rPr>
        <b/>
        <i/>
        <sz val="13.95"/>
        <color theme="1"/>
        <rFont val="MathJax_Math"/>
      </rPr>
      <t xml:space="preserve">k=6 independent treatments: </t>
    </r>
  </si>
  <si>
    <t>Sh-Sbl vs Sh-Sbl + Lep</t>
  </si>
  <si>
    <t>Sh-Sbl vs Sh-WNK</t>
  </si>
  <si>
    <t>Sh-Sbl + Lep vs Sh-WNK</t>
  </si>
  <si>
    <t>Sh-Sbl  vs Sh-WNK + Lep</t>
  </si>
  <si>
    <t>Sh-Sbl + Lep vs Sh-WNK + Lep</t>
  </si>
  <si>
    <t>Sh-WNK vs Sh-WNK + Lep</t>
  </si>
  <si>
    <t>Sh-Sbl  vs WNK-CA</t>
  </si>
  <si>
    <t>Sh-Sbl + Lep vs WNK-CA</t>
  </si>
  <si>
    <t>Sh-WNK + Lep vs WNK-CA</t>
  </si>
  <si>
    <t>Sh-Sbl + Lep vs WNK-CA + Lep</t>
  </si>
  <si>
    <t>Sh-WNK + Lep vs WNK-CA + Lep</t>
  </si>
  <si>
    <t>WNK-CA vs WNK-CA + Lep</t>
  </si>
  <si>
    <t>Sh-WNK vs WNK-CA + Lep</t>
  </si>
  <si>
    <t>Sbl +Lep</t>
  </si>
  <si>
    <t>Sbl vs Sbl +Lep</t>
  </si>
  <si>
    <t>Sh-Sbl  vs WNKCA +Lep</t>
  </si>
  <si>
    <t>p compared to control (two-tailed unpaired Student's t-test)</t>
  </si>
  <si>
    <t>NKCC1</t>
  </si>
  <si>
    <t>KCC2/NKCC1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</si>
</sst>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b/>
      <i/>
      <sz val="13.95"/>
      <color theme="1"/>
      <name val="MathJax_Math"/>
    </font>
    <font>
      <i/>
      <sz val="13.85"/>
      <color theme="1"/>
      <name val="MathJax_Math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6347"/>
        <bgColor indexed="64"/>
      </patternFill>
    </fill>
    <fill>
      <patternFill patternType="solid">
        <fgColor rgb="FF32CD3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2" fontId="0" fillId="0" borderId="0" xfId="0" applyNumberFormat="1" applyFill="1" applyBorder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11" fontId="0" fillId="0" borderId="1" xfId="0" applyNumberFormat="1" applyBorder="1" applyAlignment="1">
      <alignment horizontal="right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horizontal="right" vertical="center" wrapText="1"/>
    </xf>
    <xf numFmtId="0" fontId="0" fillId="4" borderId="1" xfId="0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1" fontId="0" fillId="0" borderId="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0" xfId="0" applyFill="1"/>
    <xf numFmtId="2" fontId="0" fillId="0" borderId="0" xfId="0" applyNumberFormat="1" applyFill="1"/>
    <xf numFmtId="0" fontId="2" fillId="0" borderId="0" xfId="0" applyFont="1" applyFill="1"/>
    <xf numFmtId="0" fontId="2" fillId="0" borderId="9" xfId="0" applyFont="1" applyBorder="1"/>
    <xf numFmtId="0" fontId="0" fillId="0" borderId="9" xfId="0" applyBorder="1"/>
    <xf numFmtId="2" fontId="0" fillId="0" borderId="9" xfId="0" applyNumberFormat="1" applyBorder="1"/>
    <xf numFmtId="0" fontId="3" fillId="0" borderId="9" xfId="0" applyFont="1" applyBorder="1"/>
    <xf numFmtId="0" fontId="1" fillId="0" borderId="9" xfId="0" applyFont="1" applyBorder="1"/>
    <xf numFmtId="2" fontId="1" fillId="0" borderId="9" xfId="0" applyNumberFormat="1" applyFont="1" applyBorder="1"/>
    <xf numFmtId="0" fontId="0" fillId="0" borderId="0" xfId="0" applyBorder="1"/>
    <xf numFmtId="0" fontId="1" fillId="0" borderId="0" xfId="0" applyFont="1" applyBorder="1"/>
    <xf numFmtId="0" fontId="0" fillId="0" borderId="0" xfId="0" applyFill="1" applyBorder="1"/>
    <xf numFmtId="2" fontId="1" fillId="0" borderId="0" xfId="0" applyNumberFormat="1" applyFont="1" applyFill="1" applyBorder="1"/>
    <xf numFmtId="14" fontId="0" fillId="0" borderId="0" xfId="0" applyNumberFormat="1" applyFont="1" applyFill="1" applyBorder="1" applyAlignment="1">
      <alignment horizontal="center"/>
    </xf>
    <xf numFmtId="14" fontId="8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4" fontId="0" fillId="0" borderId="9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0"/>
  <sheetViews>
    <sheetView topLeftCell="C19" zoomScale="55" zoomScaleNormal="55" workbookViewId="0">
      <selection activeCell="K24" sqref="K24"/>
    </sheetView>
  </sheetViews>
  <sheetFormatPr baseColWidth="10" defaultRowHeight="15"/>
  <cols>
    <col min="1" max="1" width="16.42578125" style="2" bestFit="1" customWidth="1"/>
    <col min="2" max="2" width="11.42578125" style="2"/>
    <col min="3" max="3" width="33.42578125" style="2" bestFit="1" customWidth="1"/>
    <col min="4" max="10" width="11.42578125" style="2"/>
    <col min="11" max="11" width="46.42578125" style="2" bestFit="1" customWidth="1"/>
    <col min="12" max="18" width="11.42578125" style="2"/>
    <col min="19" max="19" width="34.42578125" style="2" bestFit="1" customWidth="1"/>
    <col min="20" max="16384" width="11.42578125" style="2"/>
  </cols>
  <sheetData>
    <row r="2" spans="1:25" s="29" customFormat="1">
      <c r="A2" s="61" t="s">
        <v>58</v>
      </c>
      <c r="B2" s="70" t="s">
        <v>10</v>
      </c>
      <c r="C2" s="70"/>
      <c r="D2" s="70"/>
      <c r="E2" s="70"/>
      <c r="F2" s="70"/>
      <c r="G2" s="70"/>
      <c r="H2" s="70"/>
      <c r="I2" s="70"/>
      <c r="K2" s="70" t="s">
        <v>11</v>
      </c>
      <c r="L2" s="70"/>
      <c r="M2" s="70"/>
      <c r="N2" s="70"/>
      <c r="O2" s="70"/>
      <c r="P2" s="70"/>
      <c r="Q2" s="70"/>
      <c r="S2" s="70" t="s">
        <v>12</v>
      </c>
      <c r="T2" s="70"/>
      <c r="U2" s="70"/>
      <c r="V2" s="70"/>
      <c r="W2" s="70"/>
      <c r="X2" s="70"/>
      <c r="Y2" s="70"/>
    </row>
    <row r="3" spans="1:25" s="25" customFormat="1">
      <c r="C3" s="25" t="s">
        <v>0</v>
      </c>
      <c r="D3" s="25" t="s">
        <v>100</v>
      </c>
      <c r="E3" s="25" t="s">
        <v>2</v>
      </c>
      <c r="F3" s="25" t="s">
        <v>3</v>
      </c>
      <c r="G3" s="25" t="s">
        <v>4</v>
      </c>
      <c r="H3" s="25" t="s">
        <v>5</v>
      </c>
      <c r="I3" s="25" t="s">
        <v>6</v>
      </c>
      <c r="K3" s="25" t="s">
        <v>0</v>
      </c>
      <c r="L3" s="25" t="s">
        <v>1</v>
      </c>
      <c r="M3" s="25" t="s">
        <v>7</v>
      </c>
      <c r="N3" s="25" t="s">
        <v>8</v>
      </c>
      <c r="O3" s="25" t="s">
        <v>4</v>
      </c>
      <c r="P3" s="25" t="s">
        <v>5</v>
      </c>
      <c r="Q3" s="25" t="s">
        <v>6</v>
      </c>
      <c r="S3" s="25" t="s">
        <v>0</v>
      </c>
      <c r="T3" s="25" t="s">
        <v>1</v>
      </c>
      <c r="U3" s="25" t="s">
        <v>7</v>
      </c>
      <c r="V3" s="25" t="s">
        <v>8</v>
      </c>
      <c r="W3" s="25" t="s">
        <v>4</v>
      </c>
      <c r="X3" s="25" t="s">
        <v>5</v>
      </c>
      <c r="Y3" s="25" t="s">
        <v>6</v>
      </c>
    </row>
    <row r="4" spans="1:25">
      <c r="C4" s="2">
        <v>1.253350114889757</v>
      </c>
      <c r="D4" s="2">
        <v>0.34770274741678531</v>
      </c>
      <c r="E4" s="2">
        <v>0.36655818460010403</v>
      </c>
      <c r="F4" s="2">
        <v>0.88210456294364115</v>
      </c>
      <c r="G4" s="2">
        <v>1.165397939353243</v>
      </c>
      <c r="H4" s="2">
        <v>2.266243468987065</v>
      </c>
      <c r="I4" s="2">
        <v>5.4648516307175356E-2</v>
      </c>
      <c r="K4" s="40">
        <v>1.6096736950854595</v>
      </c>
      <c r="L4" s="2">
        <v>1.2962328439999999</v>
      </c>
      <c r="M4" s="2">
        <v>1.504194695</v>
      </c>
      <c r="N4" s="2">
        <v>1.9256456120000001</v>
      </c>
      <c r="O4" s="2">
        <v>0.63241238700000002</v>
      </c>
      <c r="P4" s="2">
        <v>1.580997881</v>
      </c>
      <c r="Q4" s="2">
        <v>3.8119559999999997E-2</v>
      </c>
      <c r="S4" s="2">
        <v>2.4456771339999999</v>
      </c>
      <c r="T4" s="2">
        <v>1.2677735990000001</v>
      </c>
      <c r="U4" s="2">
        <v>0.44846730299999998</v>
      </c>
      <c r="V4" s="2">
        <v>1.167077739</v>
      </c>
      <c r="W4" s="2">
        <v>1.167077739</v>
      </c>
      <c r="X4" s="2">
        <v>2.5134073190000001</v>
      </c>
      <c r="Y4" s="2">
        <v>2.1744297684407305</v>
      </c>
    </row>
    <row r="5" spans="1:25">
      <c r="C5" s="2">
        <v>0.59017385744598405</v>
      </c>
      <c r="D5" s="2">
        <v>0.30775603308062111</v>
      </c>
      <c r="E5" s="2">
        <v>0.13843416115961305</v>
      </c>
      <c r="F5" s="2">
        <v>1.5295730452705638</v>
      </c>
      <c r="G5" s="2">
        <v>1.3087928762574499</v>
      </c>
      <c r="H5" s="2">
        <v>0.63026167326972771</v>
      </c>
      <c r="I5" s="2">
        <v>4.3118179959904211E-2</v>
      </c>
      <c r="K5" s="40">
        <v>1.5823876607305805</v>
      </c>
      <c r="L5" s="2">
        <v>2.4193408789999999</v>
      </c>
      <c r="M5" s="2">
        <v>1.4796441760000001</v>
      </c>
      <c r="N5" s="2">
        <v>2.0701090660000001</v>
      </c>
      <c r="O5" s="2">
        <v>2.967852443</v>
      </c>
      <c r="P5" s="2">
        <v>1.8719347550000001</v>
      </c>
      <c r="Q5" s="2">
        <v>5.4414706E-2</v>
      </c>
      <c r="S5" s="2">
        <v>1.032302388</v>
      </c>
      <c r="T5" s="2">
        <v>1.7373218770000001</v>
      </c>
      <c r="U5" s="2">
        <v>0.52719244899999995</v>
      </c>
      <c r="V5" s="2">
        <v>0.71875582900000001</v>
      </c>
      <c r="W5" s="2">
        <v>0.71875582900000001</v>
      </c>
      <c r="X5" s="2">
        <v>1.2098326859999999</v>
      </c>
      <c r="Y5" s="2">
        <v>2.2747349142428948</v>
      </c>
    </row>
    <row r="6" spans="1:25">
      <c r="C6" s="2">
        <v>0.39003447817523496</v>
      </c>
      <c r="D6" s="2">
        <v>0.92220829900321111</v>
      </c>
      <c r="E6" s="2">
        <v>0.42022386420109792</v>
      </c>
      <c r="F6" s="2">
        <v>1.5630906749330138</v>
      </c>
      <c r="G6" s="2">
        <v>0.52421157941189611</v>
      </c>
      <c r="H6" s="2">
        <v>1.2440089231338665</v>
      </c>
      <c r="I6" s="2">
        <v>3.4949605625457139E-2</v>
      </c>
      <c r="K6" s="40">
        <v>1.6964334001257604</v>
      </c>
      <c r="L6" s="2">
        <v>2.147329563</v>
      </c>
      <c r="M6" s="2">
        <v>2.5738384230000002</v>
      </c>
      <c r="N6" s="2">
        <v>0.86988953300000005</v>
      </c>
      <c r="O6" s="2">
        <v>0.77980785200000002</v>
      </c>
      <c r="P6" s="2">
        <v>0.23081879899999999</v>
      </c>
      <c r="Q6" s="2">
        <v>7.9075252999999998E-2</v>
      </c>
      <c r="S6" s="2">
        <v>0.57629175099999996</v>
      </c>
      <c r="T6" s="2">
        <v>1.547979982</v>
      </c>
      <c r="U6" s="2">
        <v>0.54505619999999999</v>
      </c>
      <c r="V6" s="2">
        <v>2.3232975649999998</v>
      </c>
      <c r="W6" s="2">
        <v>2.3232975649999998</v>
      </c>
      <c r="X6" s="2">
        <v>0.96879777899999997</v>
      </c>
      <c r="Y6" s="2">
        <v>2.2964218976162503</v>
      </c>
    </row>
    <row r="7" spans="1:25">
      <c r="C7" s="2">
        <v>1.9519955797482387</v>
      </c>
      <c r="D7" s="2">
        <v>1.1699038526685512</v>
      </c>
      <c r="E7" s="2">
        <v>2.0156508905929349</v>
      </c>
      <c r="F7" s="2">
        <v>1.2463462282246751</v>
      </c>
      <c r="G7" s="2">
        <v>0.67800226536910713</v>
      </c>
      <c r="H7" s="2">
        <v>0.35548538739135971</v>
      </c>
      <c r="I7" s="2">
        <v>1.3153874349017566E-2</v>
      </c>
      <c r="K7" s="40">
        <v>1.3339377306257989</v>
      </c>
      <c r="L7" s="2">
        <v>1.226064144</v>
      </c>
      <c r="M7" s="2">
        <v>1.3832978739999999</v>
      </c>
      <c r="N7" s="2">
        <v>0.71489757200000004</v>
      </c>
      <c r="O7" s="2">
        <v>1.1736921309999999</v>
      </c>
      <c r="P7" s="2">
        <v>0.60555018699999996</v>
      </c>
      <c r="Q7" s="2">
        <v>9.8115523999999996E-2</v>
      </c>
      <c r="S7" s="2">
        <v>1.0796758630000001</v>
      </c>
      <c r="T7" s="2">
        <v>2.2825289830000002</v>
      </c>
      <c r="U7" s="2">
        <v>0.75434764499999996</v>
      </c>
      <c r="V7" s="2">
        <v>1.5941737090000001</v>
      </c>
      <c r="W7" s="2">
        <v>1.5941737090000001</v>
      </c>
      <c r="X7" s="2">
        <v>2.1810973649999998</v>
      </c>
      <c r="Y7" s="2">
        <v>0.92174285310234227</v>
      </c>
    </row>
    <row r="8" spans="1:25">
      <c r="C8" s="2">
        <v>1.1356585285172391</v>
      </c>
      <c r="D8" s="2">
        <v>0.51361434584410448</v>
      </c>
      <c r="E8" s="2">
        <v>0.82749763064568194</v>
      </c>
      <c r="F8" s="2">
        <v>1.4793114811606543</v>
      </c>
      <c r="G8" s="2">
        <v>1.3335623575178124</v>
      </c>
      <c r="H8" s="2">
        <v>1.7784339100490771</v>
      </c>
      <c r="I8" s="2">
        <v>9.6440110812919061E-2</v>
      </c>
      <c r="K8" s="40">
        <v>0.38644828003171311</v>
      </c>
      <c r="L8" s="2">
        <v>2.5492899910000002</v>
      </c>
      <c r="M8" s="2">
        <v>1.1378910069999999</v>
      </c>
      <c r="N8" s="2">
        <v>3.008658177</v>
      </c>
      <c r="O8" s="2">
        <v>1.555148454</v>
      </c>
      <c r="P8" s="2">
        <v>0.54054729199999996</v>
      </c>
      <c r="Q8" s="2">
        <v>1.1689473000000001E-2</v>
      </c>
      <c r="S8" s="2">
        <v>1.1619622300000001</v>
      </c>
      <c r="T8" s="2">
        <v>1.272404665</v>
      </c>
      <c r="U8" s="2">
        <v>1.6994057460000001</v>
      </c>
      <c r="V8" s="2">
        <v>1.1718199119999999</v>
      </c>
      <c r="W8" s="2">
        <v>1.1718199119999999</v>
      </c>
      <c r="X8" s="2">
        <v>1.960301949</v>
      </c>
      <c r="Y8" s="2">
        <v>1.8517699308474362</v>
      </c>
    </row>
    <row r="9" spans="1:25">
      <c r="C9" s="2">
        <v>0.49217541518362035</v>
      </c>
      <c r="D9" s="2">
        <v>0.38135063481094567</v>
      </c>
      <c r="E9" s="2">
        <v>1.116959295194585</v>
      </c>
      <c r="F9" s="2">
        <v>0.57993426662430636</v>
      </c>
      <c r="G9" s="2">
        <v>0.92641924873507608</v>
      </c>
      <c r="H9" s="2">
        <v>0.69428873656821732</v>
      </c>
      <c r="I9" s="2">
        <v>1.3929411982728191E-2</v>
      </c>
      <c r="K9" s="40">
        <v>0.32254184471175473</v>
      </c>
      <c r="L9" s="2">
        <v>1.6125085159999999</v>
      </c>
      <c r="M9" s="2">
        <v>0.42534169100000002</v>
      </c>
      <c r="N9" s="2">
        <v>1.1049407419999999</v>
      </c>
      <c r="O9" s="2">
        <v>1.848890978</v>
      </c>
      <c r="P9" s="2">
        <v>1.204918049</v>
      </c>
      <c r="Q9" s="2">
        <v>4.1959625E-2</v>
      </c>
      <c r="S9" s="2">
        <v>1.423847302</v>
      </c>
      <c r="T9" s="2">
        <v>0.80860045800000002</v>
      </c>
      <c r="U9" s="2">
        <v>0.334142298</v>
      </c>
      <c r="V9" s="2">
        <v>0.64399480099999995</v>
      </c>
      <c r="W9" s="2">
        <v>0.64399480099999995</v>
      </c>
      <c r="X9" s="2">
        <v>2.5367948010000001</v>
      </c>
      <c r="Y9" s="2">
        <v>2.0225772134386464</v>
      </c>
    </row>
    <row r="10" spans="1:25">
      <c r="C10" s="2">
        <v>2.0601635621267893</v>
      </c>
      <c r="D10" s="2">
        <v>1.2013093798947521</v>
      </c>
      <c r="E10" s="2">
        <v>0.71090161791572015</v>
      </c>
      <c r="F10" s="2">
        <v>0.5359348152827722</v>
      </c>
      <c r="G10" s="2">
        <v>0.25453614079009285</v>
      </c>
      <c r="H10" s="2">
        <v>2.0721943985464546</v>
      </c>
      <c r="I10" s="2">
        <v>0.15006273457501745</v>
      </c>
      <c r="K10" s="40">
        <v>0.60750669726221695</v>
      </c>
      <c r="L10" s="2">
        <v>0.76264000799999998</v>
      </c>
      <c r="M10" s="2">
        <v>0.62302460299999995</v>
      </c>
      <c r="N10" s="2">
        <v>0.36051253799999999</v>
      </c>
      <c r="O10" s="2">
        <v>3.2170262258556201</v>
      </c>
      <c r="P10" s="2">
        <v>0.27959425199999999</v>
      </c>
      <c r="Q10" s="2">
        <v>4.8326329000000001E-2</v>
      </c>
      <c r="S10" s="2">
        <v>0.94476084299999996</v>
      </c>
      <c r="T10" s="2">
        <v>1.2417764600000001</v>
      </c>
      <c r="U10" s="2">
        <v>1.501216941</v>
      </c>
      <c r="V10" s="2">
        <v>0.36687024299999998</v>
      </c>
      <c r="W10" s="2">
        <v>0.36687024299999998</v>
      </c>
      <c r="X10" s="2">
        <v>1.3682978139999999</v>
      </c>
      <c r="Y10" s="2">
        <v>0.54911386747066004</v>
      </c>
    </row>
    <row r="11" spans="1:25">
      <c r="C11" s="2">
        <v>0.61222516486531275</v>
      </c>
      <c r="D11" s="2">
        <v>0.56468404891623303</v>
      </c>
      <c r="E11" s="2">
        <v>1.0782051853990473</v>
      </c>
      <c r="F11" s="2">
        <v>1.1438707211618127</v>
      </c>
      <c r="G11" s="2">
        <v>1.079354711972097</v>
      </c>
      <c r="H11" s="2">
        <v>1.8348519517349315</v>
      </c>
      <c r="I11" s="2">
        <v>0.13243167591624283</v>
      </c>
      <c r="K11" s="40">
        <v>0.19542745663652203</v>
      </c>
      <c r="L11" s="2">
        <v>1.6212156900000001</v>
      </c>
      <c r="M11" s="2">
        <v>1.1598037109999999</v>
      </c>
      <c r="N11" s="2">
        <v>1.5053500399999999</v>
      </c>
      <c r="O11" s="2">
        <v>1.7452216380000001</v>
      </c>
      <c r="P11" s="2">
        <v>1.4911216199999999</v>
      </c>
      <c r="Q11" s="2">
        <v>4.1178942000000003E-2</v>
      </c>
      <c r="S11" s="2">
        <v>1.1770133110000001</v>
      </c>
      <c r="T11" s="2">
        <v>1.9883796330000001</v>
      </c>
      <c r="U11" s="2">
        <v>2.2874202850000001</v>
      </c>
      <c r="V11" s="2">
        <v>0.55097599100000005</v>
      </c>
      <c r="W11" s="2">
        <v>0.55097599100000005</v>
      </c>
      <c r="X11" s="2">
        <v>3.0267334140000002</v>
      </c>
      <c r="Y11" s="2">
        <v>2.4636697398191725</v>
      </c>
    </row>
    <row r="12" spans="1:25">
      <c r="C12" s="2">
        <v>1.2704758534180383</v>
      </c>
      <c r="D12" s="2">
        <v>0.60322279850996452</v>
      </c>
      <c r="E12" s="2">
        <v>0.92983767402412176</v>
      </c>
      <c r="F12" s="2">
        <v>0.8225875407398664</v>
      </c>
      <c r="G12" s="2">
        <v>0.18569894373375193</v>
      </c>
      <c r="H12" s="2">
        <v>1.1851789295791957</v>
      </c>
      <c r="I12" s="2">
        <v>7.7727490506207808E-2</v>
      </c>
      <c r="K12" s="40">
        <v>0.81589835570881541</v>
      </c>
      <c r="L12" s="2">
        <v>2.4239924510000002</v>
      </c>
      <c r="M12" s="2">
        <v>0.53545730499999999</v>
      </c>
      <c r="N12" s="2">
        <v>1.891305172</v>
      </c>
      <c r="O12" s="2">
        <v>1.3172401199999999</v>
      </c>
      <c r="P12" s="2">
        <v>1.385101143</v>
      </c>
      <c r="Q12" s="2">
        <v>1.245681E-2</v>
      </c>
      <c r="S12" s="2">
        <v>1.568701965</v>
      </c>
      <c r="T12" s="2">
        <v>1.7350016049999999</v>
      </c>
      <c r="U12" s="2">
        <v>2.4026613729999999</v>
      </c>
      <c r="V12" s="2">
        <v>0.71910025700000002</v>
      </c>
      <c r="W12" s="2">
        <v>0.71910025700000002</v>
      </c>
      <c r="X12" s="2">
        <v>1.8952290380000001</v>
      </c>
      <c r="Y12" s="2">
        <v>2.5168844913303512</v>
      </c>
    </row>
    <row r="13" spans="1:25">
      <c r="C13" s="2">
        <v>0.97077594353506058</v>
      </c>
      <c r="D13" s="2">
        <v>0.10272272113480731</v>
      </c>
      <c r="E13" s="2">
        <v>0.54678907493017137</v>
      </c>
      <c r="F13" s="2">
        <v>1.3229896197342754</v>
      </c>
      <c r="G13" s="2">
        <v>0.80995037564119254</v>
      </c>
      <c r="H13" s="2">
        <v>2.0544864639292264</v>
      </c>
      <c r="K13" s="40">
        <v>1.4113076017987245</v>
      </c>
      <c r="L13" s="2">
        <v>2.427601267</v>
      </c>
      <c r="M13" s="2">
        <v>0.83966768400000003</v>
      </c>
      <c r="N13" s="2">
        <v>0.31958992200000003</v>
      </c>
      <c r="O13" s="2">
        <v>3.2598391999999997E-2</v>
      </c>
      <c r="P13" s="2">
        <v>0.70223392299999998</v>
      </c>
      <c r="S13" s="2">
        <v>1.848897521</v>
      </c>
      <c r="T13" s="2">
        <v>0.48254041199999997</v>
      </c>
      <c r="U13" s="2">
        <v>1.6128927529999999</v>
      </c>
      <c r="V13" s="2">
        <v>0.71730515800000005</v>
      </c>
      <c r="W13" s="2">
        <v>0.71730515800000005</v>
      </c>
      <c r="X13" s="2">
        <v>1.293517437</v>
      </c>
    </row>
    <row r="14" spans="1:25">
      <c r="C14" s="2">
        <v>0.52172971672461788</v>
      </c>
      <c r="D14" s="2">
        <v>0.39706386745304734</v>
      </c>
      <c r="E14" s="2">
        <v>2.0951075181157641</v>
      </c>
      <c r="F14" s="2">
        <v>1.1541593959983194</v>
      </c>
      <c r="G14" s="2">
        <v>0.72693026698512508</v>
      </c>
      <c r="H14" s="2">
        <v>0.90168247242740396</v>
      </c>
      <c r="K14" s="40">
        <v>4.5972518033451218E-2</v>
      </c>
      <c r="L14" s="2">
        <v>0.52724123599999995</v>
      </c>
      <c r="M14" s="2">
        <v>0.58820837000000004</v>
      </c>
      <c r="N14" s="2">
        <v>0.16179444100000001</v>
      </c>
      <c r="O14" s="2">
        <v>2.4323912999999999E-2</v>
      </c>
      <c r="P14" s="2">
        <v>0.465612372</v>
      </c>
      <c r="S14" s="2">
        <v>1.2947605760000001</v>
      </c>
      <c r="T14" s="2">
        <v>0.75381360500000005</v>
      </c>
      <c r="U14" s="2">
        <v>0.91179339699999995</v>
      </c>
      <c r="V14" s="2">
        <v>3.6350406</v>
      </c>
      <c r="W14" s="2">
        <v>3.6350406</v>
      </c>
      <c r="X14" s="2">
        <v>3.192956036</v>
      </c>
    </row>
    <row r="15" spans="1:25">
      <c r="C15" s="2">
        <v>0.75651457945242095</v>
      </c>
      <c r="D15" s="2">
        <v>1.2402907115902666</v>
      </c>
      <c r="E15" s="2">
        <v>0.97552871843375877</v>
      </c>
      <c r="F15" s="2">
        <v>1.3554472763439649</v>
      </c>
      <c r="G15" s="2">
        <v>0.6824298248497378</v>
      </c>
      <c r="H15" s="2">
        <v>0.83847651267312839</v>
      </c>
      <c r="K15" s="40">
        <v>2.5482988167390328E-3</v>
      </c>
      <c r="L15" s="2">
        <v>1.675754315</v>
      </c>
      <c r="M15" s="2">
        <v>3.0940386E-2</v>
      </c>
      <c r="N15" s="2">
        <v>0.26332963399999998</v>
      </c>
      <c r="O15" s="2">
        <v>2.5153155E-2</v>
      </c>
      <c r="P15" s="2">
        <v>4.0871403000000001E-2</v>
      </c>
      <c r="S15" s="2">
        <v>0.33619802799999998</v>
      </c>
      <c r="T15" s="2">
        <v>0.66967085500000001</v>
      </c>
      <c r="U15" s="2">
        <v>0.77047121500000004</v>
      </c>
      <c r="V15" s="2">
        <v>4.7602979520000002</v>
      </c>
      <c r="W15" s="2">
        <v>4.7602979520000002</v>
      </c>
      <c r="X15" s="2">
        <v>2.2349651490000002</v>
      </c>
    </row>
    <row r="16" spans="1:25">
      <c r="C16" s="2">
        <v>1.8118863409508031E-2</v>
      </c>
      <c r="D16" s="2">
        <v>4.0866810374100331E-2</v>
      </c>
      <c r="E16" s="2">
        <v>0.29854260727486459</v>
      </c>
      <c r="F16" s="2">
        <v>1.709510807194631</v>
      </c>
      <c r="G16" s="2">
        <v>1.7693305116120011</v>
      </c>
      <c r="H16" s="2">
        <v>2.3410745163651328</v>
      </c>
      <c r="K16" s="40">
        <v>5.505782575318989E-2</v>
      </c>
      <c r="L16" s="2">
        <v>1.672834903</v>
      </c>
      <c r="M16" s="2">
        <v>0.108579177</v>
      </c>
      <c r="N16" s="2">
        <v>2.8103566519999998</v>
      </c>
      <c r="O16" s="2">
        <v>0.16630419699999999</v>
      </c>
      <c r="P16" s="2">
        <v>4.8897959999999997E-2</v>
      </c>
      <c r="S16" s="2">
        <v>0.28832092500000001</v>
      </c>
      <c r="T16" s="2">
        <v>2.1486714400000002</v>
      </c>
      <c r="U16" s="2">
        <v>2.2968087420000001</v>
      </c>
      <c r="V16" s="2">
        <v>2.0967841680000001</v>
      </c>
      <c r="W16" s="2">
        <v>2.0967841680000001</v>
      </c>
      <c r="X16" s="2">
        <v>0.88153888700000005</v>
      </c>
    </row>
    <row r="17" spans="2:25">
      <c r="C17" s="2">
        <v>1.1882792866867766</v>
      </c>
      <c r="D17" s="2">
        <v>2.8955792456540175E-2</v>
      </c>
      <c r="E17" s="2">
        <v>1.0538069739057834</v>
      </c>
      <c r="F17" s="2">
        <v>1.2096885215945454</v>
      </c>
      <c r="G17" s="2">
        <v>0.66738230303762802</v>
      </c>
      <c r="H17" s="2">
        <v>0.67094405755333475</v>
      </c>
      <c r="K17" s="40">
        <v>1.8220505412806673</v>
      </c>
      <c r="L17" s="2">
        <v>1.484956776</v>
      </c>
      <c r="M17" s="2">
        <v>2.3040145000000001E-2</v>
      </c>
      <c r="N17" s="2">
        <v>7.1501863999999998E-2</v>
      </c>
      <c r="O17" s="2">
        <v>0.26439247599999999</v>
      </c>
      <c r="P17" s="2">
        <v>0.95811452900000005</v>
      </c>
      <c r="S17" s="2">
        <v>0.66189469899999998</v>
      </c>
      <c r="T17" s="2">
        <v>3.16774921764822</v>
      </c>
      <c r="U17" s="2">
        <v>3.3696763010000002</v>
      </c>
      <c r="V17" s="2">
        <v>0.53315750900000003</v>
      </c>
      <c r="W17" s="2">
        <v>0.53315750900000003</v>
      </c>
      <c r="X17" s="2">
        <v>1.3508387770000001</v>
      </c>
    </row>
    <row r="18" spans="2:25">
      <c r="C18" s="2">
        <v>0.65734333054018257</v>
      </c>
      <c r="D18" s="2">
        <v>0.17552076894574692</v>
      </c>
      <c r="E18" s="2">
        <v>0.92453249999999998</v>
      </c>
      <c r="F18" s="2">
        <v>0.45702791224915734</v>
      </c>
      <c r="H18" s="2">
        <v>0.14582114621949557</v>
      </c>
      <c r="K18" s="40">
        <v>2.0845267519703805</v>
      </c>
      <c r="L18" s="2">
        <v>0.847592864</v>
      </c>
      <c r="M18" s="2">
        <v>0.106829538</v>
      </c>
      <c r="N18" s="2">
        <v>8.2008924999999996E-2</v>
      </c>
      <c r="P18" s="2">
        <v>2.9043288E-2</v>
      </c>
      <c r="S18" s="2">
        <v>1.2439105720000001</v>
      </c>
      <c r="T18" s="2">
        <v>1.7663999530000001</v>
      </c>
      <c r="U18" s="2">
        <v>1.1114831080000001</v>
      </c>
      <c r="V18" s="2">
        <v>2.727719902</v>
      </c>
      <c r="W18" s="2">
        <v>2.727719902</v>
      </c>
      <c r="X18" s="2">
        <v>2.4326494749999998</v>
      </c>
    </row>
    <row r="19" spans="2:25">
      <c r="C19" s="2">
        <v>2.2704574055785631</v>
      </c>
      <c r="D19" s="2">
        <v>0.28274234959988093</v>
      </c>
      <c r="E19" s="2">
        <v>1.4504908871968876</v>
      </c>
      <c r="F19" s="2">
        <v>0.75753674417383088</v>
      </c>
      <c r="H19" s="2">
        <v>0.61557705351275183</v>
      </c>
      <c r="K19" s="40">
        <v>0.52471923397762754</v>
      </c>
      <c r="L19" s="2">
        <v>1.75262512</v>
      </c>
      <c r="M19" s="2">
        <v>0.39705656900000003</v>
      </c>
      <c r="N19" s="2">
        <v>0.41713599499999998</v>
      </c>
      <c r="P19" s="2">
        <v>1.9448532000000001E-2</v>
      </c>
      <c r="S19" s="2">
        <v>1.26850281</v>
      </c>
      <c r="T19" s="2">
        <v>0.19391962800000001</v>
      </c>
      <c r="U19" s="2">
        <v>1.7710290559999999</v>
      </c>
      <c r="V19" s="2">
        <v>1.1867272760000001</v>
      </c>
      <c r="W19" s="2">
        <v>1.1867272760000001</v>
      </c>
      <c r="X19" s="2">
        <v>2.1337053300000002</v>
      </c>
    </row>
    <row r="20" spans="2:25">
      <c r="D20" s="2">
        <v>2.001945665170491E-2</v>
      </c>
      <c r="E20" s="2">
        <v>0.75264603678416364</v>
      </c>
      <c r="F20" s="2">
        <v>0.85566226701963766</v>
      </c>
      <c r="H20" s="2">
        <v>0.55008557168886885</v>
      </c>
      <c r="L20" s="2">
        <v>3.0148526379999998</v>
      </c>
      <c r="M20" s="2">
        <v>8.8613568000000004E-2</v>
      </c>
      <c r="N20" s="2">
        <v>0.18314983800000001</v>
      </c>
      <c r="P20" s="2">
        <v>9.4196200999999993E-2</v>
      </c>
      <c r="T20" s="2">
        <v>0.11223794600000001</v>
      </c>
      <c r="U20" s="2">
        <v>2.6959786939999999</v>
      </c>
      <c r="V20" s="2">
        <v>1.2834582560000001</v>
      </c>
      <c r="W20" s="2">
        <v>1.2834582560000001</v>
      </c>
      <c r="X20" s="2">
        <v>0.94984175000000004</v>
      </c>
    </row>
    <row r="21" spans="2:25">
      <c r="D21" s="2">
        <v>0.17695333326377993</v>
      </c>
      <c r="K21" s="40"/>
      <c r="L21" s="2">
        <v>1.762708377</v>
      </c>
      <c r="T21" s="2">
        <v>1.723666769</v>
      </c>
    </row>
    <row r="22" spans="2:25">
      <c r="D22" s="2">
        <v>4.7446336653833319E-2</v>
      </c>
      <c r="K22" s="40"/>
      <c r="L22" s="2">
        <v>1.1146115539999999</v>
      </c>
      <c r="T22" s="2">
        <v>0.275911301</v>
      </c>
    </row>
    <row r="26" spans="2:25" ht="15.75" thickBot="1">
      <c r="C26" s="74"/>
      <c r="D26" s="74"/>
      <c r="E26" s="74"/>
      <c r="F26" s="74"/>
      <c r="G26" s="74"/>
      <c r="H26" s="74"/>
      <c r="I26" s="74"/>
      <c r="K26" s="74"/>
      <c r="L26" s="74"/>
      <c r="M26" s="74"/>
      <c r="N26" s="74"/>
      <c r="O26" s="74"/>
      <c r="P26" s="74"/>
      <c r="Q26" s="74"/>
    </row>
    <row r="27" spans="2:25" ht="15.75" thickTop="1">
      <c r="B27" s="2" t="s">
        <v>9</v>
      </c>
      <c r="C27" s="2">
        <v>1.0087169800185842</v>
      </c>
      <c r="D27" s="2">
        <v>0.44864917306678298</v>
      </c>
      <c r="E27" s="2">
        <v>0.86924590119848832</v>
      </c>
      <c r="F27" s="2">
        <v>1.0943985812146864</v>
      </c>
      <c r="G27" s="2">
        <v>0.86514281037615792</v>
      </c>
      <c r="H27" s="2">
        <v>1.1870055984487788</v>
      </c>
      <c r="I27" s="2">
        <v>6.8495733337185519E-2</v>
      </c>
      <c r="K27" s="2">
        <f t="shared" ref="K27:Q27" si="0">AVERAGE(K4:K26)</f>
        <v>0.90602736828433761</v>
      </c>
      <c r="L27" s="2">
        <f t="shared" si="0"/>
        <v>1.7020733229473684</v>
      </c>
      <c r="M27" s="2">
        <f t="shared" si="0"/>
        <v>0.76502523070588213</v>
      </c>
      <c r="N27" s="2">
        <f t="shared" si="0"/>
        <v>1.0447162189999997</v>
      </c>
      <c r="O27" s="2">
        <f t="shared" si="0"/>
        <v>1.1250045972754015</v>
      </c>
      <c r="P27" s="2">
        <f>AVERAGE(P4:P26)</f>
        <v>0.67935306976470589</v>
      </c>
      <c r="Q27" s="2">
        <f t="shared" si="0"/>
        <v>4.7259580222222222E-2</v>
      </c>
      <c r="S27" s="2">
        <f>AVERAGE(S4:S26)</f>
        <v>1.147044869875</v>
      </c>
      <c r="T27" s="2">
        <f t="shared" ref="T27:Y27" si="1">AVERAGE(T4:T26)</f>
        <v>1.3250709678235908</v>
      </c>
      <c r="U27" s="2">
        <f t="shared" si="1"/>
        <v>1.4729437356470589</v>
      </c>
      <c r="V27" s="2">
        <f t="shared" si="1"/>
        <v>1.5409739333529411</v>
      </c>
      <c r="W27" s="2">
        <f t="shared" si="1"/>
        <v>1.5409739333529411</v>
      </c>
      <c r="X27" s="2">
        <f t="shared" si="1"/>
        <v>1.8900297062352942</v>
      </c>
      <c r="Y27" s="2">
        <f t="shared" si="1"/>
        <v>1.8968160751453871</v>
      </c>
    </row>
    <row r="28" spans="2:25">
      <c r="B28" s="2" t="s">
        <v>13</v>
      </c>
      <c r="C28" s="2">
        <v>0.16011637381829669</v>
      </c>
      <c r="D28" s="2">
        <v>9.6156309472020932E-2</v>
      </c>
      <c r="E28" s="2">
        <v>0.14249567736377738</v>
      </c>
      <c r="F28" s="2">
        <v>9.3356264733656685E-2</v>
      </c>
      <c r="G28" s="2">
        <v>0.11611794547034068</v>
      </c>
      <c r="H28" s="2">
        <v>0.17505335771388103</v>
      </c>
      <c r="I28" s="2">
        <v>1.6502696378634184E-2</v>
      </c>
      <c r="K28" s="2">
        <f t="shared" ref="K28:Q28" si="2">STDEV(K4:K26)/SQRT(K29)</f>
        <v>0.18122062309668113</v>
      </c>
      <c r="L28" s="2">
        <f t="shared" si="2"/>
        <v>0.15294605346939105</v>
      </c>
      <c r="M28" s="2">
        <f t="shared" si="2"/>
        <v>0.16909775934928595</v>
      </c>
      <c r="N28" s="2">
        <f t="shared" si="2"/>
        <v>0.2369230847584658</v>
      </c>
      <c r="O28" s="2">
        <f t="shared" si="2"/>
        <v>0.2826655121179254</v>
      </c>
      <c r="P28" s="2">
        <f>STDEV(P4:P26)/SQRT(P29)</f>
        <v>0.15078251712360133</v>
      </c>
      <c r="Q28" s="2">
        <f t="shared" si="2"/>
        <v>9.3362843763464386E-3</v>
      </c>
      <c r="S28" s="2">
        <f>STDEV(S4:S26)/SQRT(S29)</f>
        <v>0.13685706088327737</v>
      </c>
      <c r="T28" s="2">
        <f t="shared" ref="T28:Y28" si="3">STDEV(T4:T26)/SQRT(T29)</f>
        <v>0.18550152636861544</v>
      </c>
      <c r="U28" s="2">
        <f t="shared" si="3"/>
        <v>0.21876716185796499</v>
      </c>
      <c r="V28" s="2">
        <f t="shared" si="3"/>
        <v>0.29554300734794414</v>
      </c>
      <c r="W28" s="2">
        <f t="shared" si="3"/>
        <v>0.29554300734794414</v>
      </c>
      <c r="X28" s="2">
        <f t="shared" si="3"/>
        <v>0.17667474321747662</v>
      </c>
      <c r="Y28" s="2">
        <f t="shared" si="3"/>
        <v>0.23184941206058496</v>
      </c>
    </row>
    <row r="29" spans="2:25">
      <c r="B29" s="2" t="s">
        <v>14</v>
      </c>
      <c r="C29" s="2">
        <f>COUNT(C4:C26)</f>
        <v>16</v>
      </c>
      <c r="D29" s="2">
        <f>COUNT(D4:D26)</f>
        <v>19</v>
      </c>
      <c r="E29" s="2">
        <f t="shared" ref="E29:I29" si="4">COUNT(E4:E26)</f>
        <v>17</v>
      </c>
      <c r="F29" s="2">
        <f t="shared" si="4"/>
        <v>17</v>
      </c>
      <c r="G29" s="2">
        <f t="shared" si="4"/>
        <v>14</v>
      </c>
      <c r="H29" s="2">
        <f t="shared" si="4"/>
        <v>17</v>
      </c>
      <c r="I29" s="2">
        <f t="shared" si="4"/>
        <v>9</v>
      </c>
      <c r="K29" s="2">
        <f t="shared" ref="K29:Q29" si="5">COUNT(K4:K25)</f>
        <v>16</v>
      </c>
      <c r="L29" s="2">
        <f t="shared" si="5"/>
        <v>19</v>
      </c>
      <c r="M29" s="2">
        <f t="shared" si="5"/>
        <v>17</v>
      </c>
      <c r="N29" s="2">
        <f t="shared" si="5"/>
        <v>17</v>
      </c>
      <c r="O29" s="2">
        <f t="shared" si="5"/>
        <v>14</v>
      </c>
      <c r="P29" s="2">
        <f>COUNT(P4:P25)</f>
        <v>17</v>
      </c>
      <c r="Q29" s="2">
        <f t="shared" si="5"/>
        <v>9</v>
      </c>
      <c r="S29" s="2">
        <f>COUNT(S4:S25)</f>
        <v>16</v>
      </c>
      <c r="T29" s="2">
        <f>COUNT(T4:T22)</f>
        <v>19</v>
      </c>
      <c r="U29" s="2">
        <f t="shared" ref="U29:Y29" si="6">COUNT(U4:U25)</f>
        <v>17</v>
      </c>
      <c r="V29" s="2">
        <f t="shared" si="6"/>
        <v>17</v>
      </c>
      <c r="W29" s="2">
        <f t="shared" si="6"/>
        <v>17</v>
      </c>
      <c r="X29" s="2">
        <f t="shared" si="6"/>
        <v>17</v>
      </c>
      <c r="Y29" s="2">
        <f t="shared" si="6"/>
        <v>9</v>
      </c>
    </row>
    <row r="33" spans="3:25" ht="18.75">
      <c r="C33" s="26" t="s">
        <v>15</v>
      </c>
      <c r="K33" s="5" t="s">
        <v>15</v>
      </c>
      <c r="L33"/>
      <c r="M33"/>
      <c r="N33"/>
      <c r="O33"/>
      <c r="P33"/>
      <c r="S33" s="5" t="s">
        <v>15</v>
      </c>
      <c r="T33"/>
      <c r="U33"/>
      <c r="V33"/>
      <c r="W33"/>
      <c r="X33"/>
    </row>
    <row r="34" spans="3:25">
      <c r="K34"/>
      <c r="L34"/>
      <c r="M34"/>
      <c r="N34"/>
      <c r="O34"/>
      <c r="P34"/>
      <c r="S34"/>
      <c r="T34"/>
      <c r="U34"/>
      <c r="V34"/>
      <c r="W34"/>
      <c r="X34"/>
    </row>
    <row r="35" spans="3:25" ht="18">
      <c r="C35" s="26" t="s">
        <v>16</v>
      </c>
      <c r="K35" s="5" t="s">
        <v>16</v>
      </c>
      <c r="L35"/>
      <c r="M35"/>
      <c r="N35"/>
      <c r="O35"/>
      <c r="P35"/>
      <c r="S35" s="5" t="s">
        <v>16</v>
      </c>
      <c r="T35"/>
      <c r="U35"/>
      <c r="V35"/>
      <c r="W35"/>
      <c r="X35"/>
    </row>
    <row r="36" spans="3:25">
      <c r="K36"/>
      <c r="L36"/>
      <c r="M36"/>
      <c r="N36"/>
      <c r="O36"/>
      <c r="P36"/>
      <c r="S36"/>
      <c r="T36"/>
      <c r="U36"/>
      <c r="V36"/>
      <c r="W36"/>
      <c r="X36"/>
    </row>
    <row r="37" spans="3:25" ht="30">
      <c r="C37" s="68" t="s">
        <v>17</v>
      </c>
      <c r="D37" s="6" t="s">
        <v>18</v>
      </c>
      <c r="E37" s="6" t="s">
        <v>20</v>
      </c>
      <c r="K37" s="68" t="s">
        <v>17</v>
      </c>
      <c r="L37" s="6" t="s">
        <v>18</v>
      </c>
      <c r="M37" s="6" t="s">
        <v>20</v>
      </c>
      <c r="N37" s="6" t="s">
        <v>22</v>
      </c>
      <c r="O37" s="68" t="s">
        <v>24</v>
      </c>
      <c r="P37" s="68" t="s">
        <v>25</v>
      </c>
      <c r="Q37" s="11"/>
      <c r="R37" s="12"/>
      <c r="S37" s="68" t="s">
        <v>17</v>
      </c>
      <c r="T37" s="6" t="s">
        <v>18</v>
      </c>
      <c r="U37" s="6" t="s">
        <v>20</v>
      </c>
      <c r="V37" s="6" t="s">
        <v>22</v>
      </c>
      <c r="W37" s="68" t="s">
        <v>24</v>
      </c>
      <c r="X37" s="68" t="s">
        <v>25</v>
      </c>
      <c r="Y37" s="11"/>
    </row>
    <row r="38" spans="3:25" ht="18">
      <c r="C38" s="69"/>
      <c r="D38" s="7" t="s">
        <v>19</v>
      </c>
      <c r="E38" s="7" t="s">
        <v>21</v>
      </c>
      <c r="K38" s="69"/>
      <c r="L38" s="7" t="s">
        <v>19</v>
      </c>
      <c r="M38" s="7" t="s">
        <v>21</v>
      </c>
      <c r="N38" s="7" t="s">
        <v>23</v>
      </c>
      <c r="O38" s="69"/>
      <c r="P38" s="69"/>
      <c r="Q38"/>
      <c r="R38" s="13"/>
      <c r="S38" s="69"/>
      <c r="T38" s="7" t="s">
        <v>19</v>
      </c>
      <c r="U38" s="7" t="s">
        <v>21</v>
      </c>
      <c r="V38" s="7" t="s">
        <v>23</v>
      </c>
      <c r="W38" s="69"/>
      <c r="X38" s="69"/>
      <c r="Y38"/>
    </row>
    <row r="39" spans="3:25" ht="30">
      <c r="C39" s="68"/>
      <c r="D39" s="6" t="s">
        <v>22</v>
      </c>
      <c r="E39" s="68" t="s">
        <v>24</v>
      </c>
      <c r="F39" s="68" t="s">
        <v>25</v>
      </c>
      <c r="G39" s="30"/>
      <c r="H39" s="31"/>
      <c r="K39" s="8" t="s">
        <v>26</v>
      </c>
      <c r="L39" s="9">
        <v>20.4909</v>
      </c>
      <c r="M39" s="9">
        <v>6</v>
      </c>
      <c r="N39" s="9">
        <v>3.4152</v>
      </c>
      <c r="O39" s="9">
        <v>5.8421000000000003</v>
      </c>
      <c r="P39" s="10">
        <v>2.8892000000000001E-5</v>
      </c>
      <c r="S39" s="8" t="s">
        <v>26</v>
      </c>
      <c r="T39" s="9">
        <v>6.6055999999999999</v>
      </c>
      <c r="U39" s="9">
        <v>6</v>
      </c>
      <c r="V39" s="9">
        <v>1.1009</v>
      </c>
      <c r="W39" s="9">
        <v>1.2966</v>
      </c>
      <c r="X39" s="9">
        <v>0.26519999999999999</v>
      </c>
    </row>
    <row r="40" spans="3:25">
      <c r="C40" s="69"/>
      <c r="D40" s="7" t="s">
        <v>23</v>
      </c>
      <c r="E40" s="69"/>
      <c r="F40" s="69"/>
      <c r="H40" s="32"/>
      <c r="K40" s="8" t="s">
        <v>27</v>
      </c>
      <c r="L40" s="9">
        <v>59.627099999999999</v>
      </c>
      <c r="M40" s="9">
        <v>102</v>
      </c>
      <c r="N40" s="9">
        <v>0.58460000000000001</v>
      </c>
      <c r="O40"/>
      <c r="P40" s="13"/>
      <c r="S40" s="8" t="s">
        <v>27</v>
      </c>
      <c r="T40" s="9">
        <v>89.157899999999998</v>
      </c>
      <c r="U40" s="9">
        <v>105</v>
      </c>
      <c r="V40" s="9">
        <v>0.84909999999999997</v>
      </c>
      <c r="W40"/>
      <c r="X40" s="13"/>
    </row>
    <row r="41" spans="3:25">
      <c r="C41" s="27" t="s">
        <v>26</v>
      </c>
      <c r="D41" s="27">
        <v>11.9964</v>
      </c>
      <c r="E41" s="27">
        <v>6</v>
      </c>
      <c r="F41" s="27">
        <v>1.9994000000000001</v>
      </c>
      <c r="G41" s="27">
        <v>7.5388999999999999</v>
      </c>
      <c r="H41" s="33">
        <v>1.052E-6</v>
      </c>
      <c r="K41" s="8" t="s">
        <v>28</v>
      </c>
      <c r="L41" s="9">
        <v>80.117999999999995</v>
      </c>
      <c r="M41" s="9">
        <v>108</v>
      </c>
      <c r="N41" s="14"/>
      <c r="O41" s="14"/>
      <c r="P41" s="15"/>
      <c r="S41" s="8" t="s">
        <v>28</v>
      </c>
      <c r="T41" s="9">
        <v>95.763499999999993</v>
      </c>
      <c r="U41" s="9">
        <v>111</v>
      </c>
      <c r="V41" s="14"/>
      <c r="W41" s="14"/>
      <c r="X41" s="15"/>
    </row>
    <row r="42" spans="3:25">
      <c r="C42" s="27" t="s">
        <v>27</v>
      </c>
      <c r="D42" s="27">
        <v>27.051500000000001</v>
      </c>
      <c r="E42" s="27">
        <v>102</v>
      </c>
      <c r="F42" s="27">
        <v>0.26519999999999999</v>
      </c>
      <c r="H42" s="32"/>
    </row>
    <row r="43" spans="3:25">
      <c r="C43" s="27" t="s">
        <v>28</v>
      </c>
      <c r="D43" s="27">
        <v>39.048000000000002</v>
      </c>
      <c r="E43" s="27">
        <v>108</v>
      </c>
      <c r="F43" s="34"/>
      <c r="G43" s="34"/>
      <c r="H43" s="35"/>
    </row>
    <row r="44" spans="3:25">
      <c r="K44" s="39"/>
      <c r="L44" s="39"/>
      <c r="M44" s="39"/>
      <c r="N44" s="39"/>
      <c r="O44" s="39"/>
      <c r="P44" s="39"/>
    </row>
    <row r="45" spans="3:25">
      <c r="K45" s="39"/>
      <c r="L45" s="39"/>
      <c r="M45" s="39"/>
      <c r="N45" s="39"/>
      <c r="O45" s="39"/>
      <c r="P45" s="39"/>
    </row>
    <row r="46" spans="3:25" ht="15.75">
      <c r="C46" s="28" t="s">
        <v>29</v>
      </c>
      <c r="K46" s="16" t="s">
        <v>29</v>
      </c>
      <c r="L46"/>
      <c r="M46"/>
      <c r="N46"/>
      <c r="O46" s="39"/>
      <c r="P46" s="39"/>
      <c r="S46" s="16" t="s">
        <v>29</v>
      </c>
      <c r="T46"/>
      <c r="U46"/>
      <c r="V46"/>
    </row>
    <row r="47" spans="3:25">
      <c r="K47"/>
      <c r="L47"/>
      <c r="M47"/>
      <c r="N47"/>
      <c r="O47" s="39"/>
      <c r="P47" s="39"/>
      <c r="S47"/>
      <c r="T47"/>
      <c r="U47"/>
      <c r="V47"/>
    </row>
    <row r="48" spans="3:25">
      <c r="C48" s="6" t="s">
        <v>30</v>
      </c>
      <c r="D48" s="6" t="s">
        <v>32</v>
      </c>
      <c r="E48" s="6" t="s">
        <v>32</v>
      </c>
      <c r="F48" s="6" t="s">
        <v>32</v>
      </c>
      <c r="K48" s="17" t="s">
        <v>30</v>
      </c>
      <c r="L48" s="17" t="s">
        <v>32</v>
      </c>
      <c r="M48" s="17" t="s">
        <v>32</v>
      </c>
      <c r="N48" s="17" t="s">
        <v>32</v>
      </c>
      <c r="O48" s="39"/>
      <c r="P48" s="39"/>
      <c r="S48" s="17" t="s">
        <v>30</v>
      </c>
      <c r="T48" s="17" t="s">
        <v>32</v>
      </c>
      <c r="U48" s="17" t="s">
        <v>32</v>
      </c>
      <c r="V48" s="17" t="s">
        <v>32</v>
      </c>
    </row>
    <row r="49" spans="3:22">
      <c r="C49" s="7" t="s">
        <v>31</v>
      </c>
      <c r="D49" s="7" t="s">
        <v>33</v>
      </c>
      <c r="E49" s="7" t="s">
        <v>25</v>
      </c>
      <c r="F49" s="7" t="s">
        <v>34</v>
      </c>
      <c r="K49" s="18" t="s">
        <v>31</v>
      </c>
      <c r="L49" s="18" t="s">
        <v>33</v>
      </c>
      <c r="M49" s="18" t="s">
        <v>25</v>
      </c>
      <c r="N49" s="18" t="s">
        <v>34</v>
      </c>
      <c r="O49" s="39"/>
      <c r="P49" s="39"/>
      <c r="S49" s="18" t="s">
        <v>31</v>
      </c>
      <c r="T49" s="18" t="s">
        <v>33</v>
      </c>
      <c r="U49" s="18" t="s">
        <v>25</v>
      </c>
      <c r="V49" s="18" t="s">
        <v>34</v>
      </c>
    </row>
    <row r="50" spans="3:22" ht="30">
      <c r="C50" s="27" t="s">
        <v>101</v>
      </c>
      <c r="D50" s="27">
        <v>4.5327999999999999</v>
      </c>
      <c r="E50" s="36">
        <v>2.89074E-2</v>
      </c>
      <c r="F50" s="36" t="s">
        <v>35</v>
      </c>
      <c r="K50" s="27" t="s">
        <v>38</v>
      </c>
      <c r="L50" s="9">
        <v>4.3381999999999996</v>
      </c>
      <c r="M50" s="19">
        <v>4.2565499999999999E-2</v>
      </c>
      <c r="N50" s="20" t="s">
        <v>35</v>
      </c>
      <c r="O50" s="39"/>
      <c r="P50" s="39"/>
      <c r="S50" s="27" t="s">
        <v>38</v>
      </c>
      <c r="T50" s="9">
        <v>0.80520000000000003</v>
      </c>
      <c r="U50" s="21">
        <v>0.89999470000000004</v>
      </c>
      <c r="V50" s="22" t="s">
        <v>36</v>
      </c>
    </row>
    <row r="51" spans="3:22" ht="30">
      <c r="C51" s="27" t="s">
        <v>39</v>
      </c>
      <c r="D51" s="27">
        <v>0.67079999999999995</v>
      </c>
      <c r="E51" s="37">
        <v>0.89999470000000004</v>
      </c>
      <c r="F51" s="37" t="s">
        <v>36</v>
      </c>
      <c r="K51" s="27" t="s">
        <v>39</v>
      </c>
      <c r="L51" s="9">
        <v>0.74990000000000001</v>
      </c>
      <c r="M51" s="21">
        <v>0.89999470000000004</v>
      </c>
      <c r="N51" s="22" t="s">
        <v>36</v>
      </c>
      <c r="O51" s="39"/>
      <c r="P51" s="39"/>
      <c r="S51" s="27" t="s">
        <v>39</v>
      </c>
      <c r="T51" s="9">
        <v>1.4359999999999999</v>
      </c>
      <c r="U51" s="21">
        <v>0.89999470000000004</v>
      </c>
      <c r="V51" s="22" t="s">
        <v>36</v>
      </c>
    </row>
    <row r="52" spans="3:22" ht="30">
      <c r="C52" s="27" t="s">
        <v>40</v>
      </c>
      <c r="D52" s="27">
        <v>0.67549999999999999</v>
      </c>
      <c r="E52" s="37">
        <v>0.89999470000000004</v>
      </c>
      <c r="F52" s="37" t="s">
        <v>36</v>
      </c>
      <c r="K52" s="27" t="s">
        <v>40</v>
      </c>
      <c r="L52" s="9">
        <v>0.73529999999999995</v>
      </c>
      <c r="M52" s="21">
        <v>0.89999470000000004</v>
      </c>
      <c r="N52" s="22" t="s">
        <v>36</v>
      </c>
      <c r="O52" s="39"/>
      <c r="P52" s="39"/>
      <c r="S52" s="27" t="s">
        <v>40</v>
      </c>
      <c r="T52" s="9">
        <v>1.7357</v>
      </c>
      <c r="U52" s="21">
        <v>0.87508980000000003</v>
      </c>
      <c r="V52" s="22" t="s">
        <v>36</v>
      </c>
    </row>
    <row r="53" spans="3:22" ht="30">
      <c r="C53" s="27" t="s">
        <v>41</v>
      </c>
      <c r="D53" s="27">
        <v>1.0773999999999999</v>
      </c>
      <c r="E53" s="37">
        <v>0.89999470000000004</v>
      </c>
      <c r="F53" s="37" t="s">
        <v>36</v>
      </c>
      <c r="K53" s="27" t="s">
        <v>41</v>
      </c>
      <c r="L53" s="9">
        <v>1.1055999999999999</v>
      </c>
      <c r="M53" s="21">
        <v>0.89999470000000004</v>
      </c>
      <c r="N53" s="22" t="s">
        <v>36</v>
      </c>
      <c r="O53" s="39"/>
      <c r="P53" s="39"/>
      <c r="S53" s="27" t="s">
        <v>41</v>
      </c>
      <c r="T53" s="9">
        <v>1.7357</v>
      </c>
      <c r="U53" s="21">
        <v>0.87508980000000003</v>
      </c>
      <c r="V53" s="22" t="s">
        <v>36</v>
      </c>
    </row>
    <row r="54" spans="3:22" ht="45" customHeight="1">
      <c r="C54" s="27" t="s">
        <v>46</v>
      </c>
      <c r="D54" s="27">
        <v>1.4056</v>
      </c>
      <c r="E54" s="37">
        <v>0.89999470000000004</v>
      </c>
      <c r="F54" s="37" t="s">
        <v>36</v>
      </c>
      <c r="K54" s="27" t="s">
        <v>46</v>
      </c>
      <c r="L54" s="9">
        <v>1.2049000000000001</v>
      </c>
      <c r="M54" s="21">
        <v>0.89999470000000004</v>
      </c>
      <c r="N54" s="22" t="s">
        <v>36</v>
      </c>
      <c r="O54" s="39"/>
      <c r="P54" s="39"/>
      <c r="S54" s="27" t="s">
        <v>46</v>
      </c>
      <c r="T54" s="9">
        <v>3.2736999999999998</v>
      </c>
      <c r="U54" s="21">
        <v>0.24669820000000001</v>
      </c>
      <c r="V54" s="22" t="s">
        <v>36</v>
      </c>
    </row>
    <row r="55" spans="3:22" ht="30">
      <c r="C55" s="27" t="s">
        <v>51</v>
      </c>
      <c r="D55" s="27">
        <v>6.1966999999999999</v>
      </c>
      <c r="E55" s="38">
        <v>1.0053E-3</v>
      </c>
      <c r="F55" s="38" t="s">
        <v>37</v>
      </c>
      <c r="K55" s="27" t="s">
        <v>51</v>
      </c>
      <c r="L55" s="9">
        <v>3.8132000000000001</v>
      </c>
      <c r="M55" s="21">
        <v>0.1098364</v>
      </c>
      <c r="N55" s="22" t="s">
        <v>36</v>
      </c>
      <c r="O55" s="39"/>
      <c r="P55" s="39"/>
      <c r="S55" s="27" t="s">
        <v>51</v>
      </c>
      <c r="T55" s="9">
        <v>2.7616999999999998</v>
      </c>
      <c r="U55" s="21">
        <v>0.45280049999999999</v>
      </c>
      <c r="V55" s="22" t="s">
        <v>36</v>
      </c>
    </row>
    <row r="56" spans="3:22" ht="30">
      <c r="C56" s="27" t="s">
        <v>47</v>
      </c>
      <c r="D56" s="27">
        <v>3.907</v>
      </c>
      <c r="E56" s="37">
        <v>9.3472700000000006E-2</v>
      </c>
      <c r="F56" s="37" t="s">
        <v>36</v>
      </c>
      <c r="K56" s="27" t="s">
        <v>47</v>
      </c>
      <c r="L56" s="9">
        <v>5.1916000000000002</v>
      </c>
      <c r="M56" s="23">
        <v>6.8764000000000004E-3</v>
      </c>
      <c r="N56" s="24" t="s">
        <v>37</v>
      </c>
      <c r="O56" s="39"/>
      <c r="P56" s="39"/>
      <c r="S56" s="27" t="s">
        <v>47</v>
      </c>
      <c r="T56" s="9">
        <v>0.67979999999999996</v>
      </c>
      <c r="U56" s="21">
        <v>0.89999470000000004</v>
      </c>
      <c r="V56" s="22" t="s">
        <v>36</v>
      </c>
    </row>
    <row r="57" spans="3:22" ht="30">
      <c r="C57" s="27" t="s">
        <v>48</v>
      </c>
      <c r="D57" s="27">
        <v>5.3117000000000001</v>
      </c>
      <c r="E57" s="38">
        <v>5.1916999999999996E-3</v>
      </c>
      <c r="F57" s="38" t="s">
        <v>37</v>
      </c>
      <c r="K57" s="27" t="s">
        <v>48</v>
      </c>
      <c r="L57" s="9">
        <v>3.6419999999999999</v>
      </c>
      <c r="M57" s="21">
        <v>0.14444760000000001</v>
      </c>
      <c r="N57" s="22" t="s">
        <v>36</v>
      </c>
      <c r="O57" s="39"/>
      <c r="P57" s="39"/>
      <c r="S57" s="27" t="s">
        <v>48</v>
      </c>
      <c r="T57" s="9">
        <v>0.99250000000000005</v>
      </c>
      <c r="U57" s="21">
        <v>0.89999470000000004</v>
      </c>
      <c r="V57" s="22" t="s">
        <v>36</v>
      </c>
    </row>
    <row r="58" spans="3:22" ht="30">
      <c r="C58" s="27" t="s">
        <v>49</v>
      </c>
      <c r="D58" s="27">
        <v>3.2471999999999999</v>
      </c>
      <c r="E58" s="37">
        <v>0.255936</v>
      </c>
      <c r="F58" s="37" t="s">
        <v>36</v>
      </c>
      <c r="K58" s="27" t="s">
        <v>49</v>
      </c>
      <c r="L58" s="9">
        <v>3.0304000000000002</v>
      </c>
      <c r="M58" s="21">
        <v>0.33612639999999999</v>
      </c>
      <c r="N58" s="22" t="s">
        <v>36</v>
      </c>
      <c r="O58" s="39"/>
      <c r="P58" s="39"/>
      <c r="S58" s="27" t="s">
        <v>49</v>
      </c>
      <c r="T58" s="9">
        <v>0.99250000000000005</v>
      </c>
      <c r="U58" s="21">
        <v>0.89999470000000004</v>
      </c>
      <c r="V58" s="22" t="s">
        <v>36</v>
      </c>
    </row>
    <row r="59" spans="3:22" ht="45" customHeight="1">
      <c r="C59" s="27" t="s">
        <v>45</v>
      </c>
      <c r="D59" s="27">
        <v>6.0734000000000004</v>
      </c>
      <c r="E59" s="38">
        <v>1.0053E-3</v>
      </c>
      <c r="F59" s="38" t="s">
        <v>37</v>
      </c>
      <c r="K59" s="27" t="s">
        <v>45</v>
      </c>
      <c r="L59" s="9">
        <v>5.6662999999999997</v>
      </c>
      <c r="M59" s="23">
        <v>2.1943000000000002E-3</v>
      </c>
      <c r="N59" s="24" t="s">
        <v>37</v>
      </c>
      <c r="O59" s="39"/>
      <c r="P59" s="39"/>
      <c r="S59" s="27" t="s">
        <v>45</v>
      </c>
      <c r="T59" s="9">
        <v>2.5971000000000002</v>
      </c>
      <c r="U59" s="21">
        <v>0.52293339999999999</v>
      </c>
      <c r="V59" s="22" t="s">
        <v>36</v>
      </c>
    </row>
    <row r="60" spans="3:22" ht="30">
      <c r="C60" s="27" t="s">
        <v>52</v>
      </c>
      <c r="D60" s="27">
        <v>2.5798999999999999</v>
      </c>
      <c r="E60" s="37">
        <v>0.53009439999999997</v>
      </c>
      <c r="F60" s="37" t="s">
        <v>36</v>
      </c>
      <c r="K60" s="27" t="s">
        <v>52</v>
      </c>
      <c r="L60" s="9">
        <v>7.5641999999999996</v>
      </c>
      <c r="M60" s="23">
        <v>1.0053E-3</v>
      </c>
      <c r="N60" s="24" t="s">
        <v>37</v>
      </c>
      <c r="O60" s="39"/>
      <c r="P60" s="39"/>
      <c r="S60" s="27" t="s">
        <v>52</v>
      </c>
      <c r="T60" s="9">
        <v>2.1684999999999999</v>
      </c>
      <c r="U60" s="21">
        <v>0.69817870000000004</v>
      </c>
      <c r="V60" s="22" t="s">
        <v>36</v>
      </c>
    </row>
    <row r="61" spans="3:22" ht="30">
      <c r="C61" s="27" t="s">
        <v>57</v>
      </c>
      <c r="D61" s="27">
        <v>1.3672</v>
      </c>
      <c r="E61" s="37">
        <v>0.89999470000000004</v>
      </c>
      <c r="F61" s="37" t="s">
        <v>36</v>
      </c>
      <c r="K61" s="27" t="s">
        <v>57</v>
      </c>
      <c r="L61" s="9">
        <v>1.5083</v>
      </c>
      <c r="M61" s="21">
        <v>0.89999470000000004</v>
      </c>
      <c r="N61" s="22" t="s">
        <v>36</v>
      </c>
      <c r="O61" s="39"/>
      <c r="P61" s="39"/>
      <c r="S61" s="27" t="s">
        <v>57</v>
      </c>
      <c r="T61" s="9">
        <v>0.3044</v>
      </c>
      <c r="U61" s="21">
        <v>0.89999470000000004</v>
      </c>
      <c r="V61" s="22" t="s">
        <v>36</v>
      </c>
    </row>
    <row r="62" spans="3:22" ht="30">
      <c r="C62" s="27" t="s">
        <v>50</v>
      </c>
      <c r="D62" s="27">
        <v>0.44500000000000001</v>
      </c>
      <c r="E62" s="37">
        <v>0.89999470000000004</v>
      </c>
      <c r="F62" s="37" t="s">
        <v>36</v>
      </c>
      <c r="K62" s="27" t="s">
        <v>50</v>
      </c>
      <c r="L62" s="9">
        <v>1.8449</v>
      </c>
      <c r="M62" s="21">
        <v>0.83042320000000003</v>
      </c>
      <c r="N62" s="22" t="s">
        <v>36</v>
      </c>
      <c r="O62" s="39"/>
      <c r="P62" s="39"/>
      <c r="S62" s="27" t="s">
        <v>50</v>
      </c>
      <c r="T62" s="9">
        <v>0.3044</v>
      </c>
      <c r="U62" s="21">
        <v>0.89999470000000004</v>
      </c>
      <c r="V62" s="22" t="s">
        <v>36</v>
      </c>
    </row>
    <row r="63" spans="3:22" ht="45" customHeight="1">
      <c r="C63" s="27" t="s">
        <v>43</v>
      </c>
      <c r="D63" s="27">
        <v>2.1086</v>
      </c>
      <c r="E63" s="37">
        <v>0.72265579999999996</v>
      </c>
      <c r="F63" s="37" t="s">
        <v>36</v>
      </c>
      <c r="K63" s="27" t="s">
        <v>43</v>
      </c>
      <c r="L63" s="9">
        <v>0.46200000000000002</v>
      </c>
      <c r="M63" s="21">
        <v>0.89999470000000004</v>
      </c>
      <c r="N63" s="22" t="s">
        <v>36</v>
      </c>
      <c r="O63" s="39"/>
      <c r="P63" s="39"/>
      <c r="S63" s="27" t="s">
        <v>43</v>
      </c>
      <c r="T63" s="9">
        <v>1.8662000000000001</v>
      </c>
      <c r="U63" s="21">
        <v>0.82173059999999998</v>
      </c>
      <c r="V63" s="22" t="s">
        <v>36</v>
      </c>
    </row>
    <row r="64" spans="3:22" ht="30">
      <c r="C64" s="27" t="s">
        <v>43</v>
      </c>
      <c r="D64" s="27">
        <v>5.6966000000000001</v>
      </c>
      <c r="E64" s="38">
        <v>2.0325E-3</v>
      </c>
      <c r="F64" s="38" t="s">
        <v>37</v>
      </c>
      <c r="K64" s="27" t="s">
        <v>43</v>
      </c>
      <c r="L64" s="9">
        <v>3.2206000000000001</v>
      </c>
      <c r="M64" s="21">
        <v>0.26513989999999998</v>
      </c>
      <c r="N64" s="22" t="s">
        <v>36</v>
      </c>
      <c r="O64" s="39"/>
      <c r="P64" s="39"/>
      <c r="S64" s="27" t="s">
        <v>43</v>
      </c>
      <c r="T64" s="9">
        <v>1.5781000000000001</v>
      </c>
      <c r="U64" s="21">
        <v>0.89999470000000004</v>
      </c>
      <c r="V64" s="22" t="s">
        <v>36</v>
      </c>
    </row>
    <row r="65" spans="3:22" ht="30">
      <c r="C65" s="27" t="s">
        <v>56</v>
      </c>
      <c r="D65" s="27">
        <v>1.7444</v>
      </c>
      <c r="E65" s="37">
        <v>0.87150039999999995</v>
      </c>
      <c r="F65" s="37" t="s">
        <v>36</v>
      </c>
      <c r="K65" s="27" t="s">
        <v>56</v>
      </c>
      <c r="L65" s="9">
        <v>0.41149999999999998</v>
      </c>
      <c r="M65" s="21">
        <v>0.89999470000000004</v>
      </c>
      <c r="N65" s="22" t="s">
        <v>36</v>
      </c>
      <c r="O65" s="39"/>
      <c r="P65" s="39"/>
      <c r="S65" s="27" t="s">
        <v>56</v>
      </c>
      <c r="T65" s="9">
        <v>0</v>
      </c>
      <c r="U65" s="21">
        <v>0.89999470000000004</v>
      </c>
      <c r="V65" s="22" t="s">
        <v>36</v>
      </c>
    </row>
    <row r="66" spans="3:22" ht="60" customHeight="1">
      <c r="C66" s="27" t="s">
        <v>44</v>
      </c>
      <c r="D66" s="27">
        <v>0.74139999999999995</v>
      </c>
      <c r="E66" s="37">
        <v>0.89999470000000004</v>
      </c>
      <c r="F66" s="37" t="s">
        <v>36</v>
      </c>
      <c r="K66" s="27" t="s">
        <v>44</v>
      </c>
      <c r="L66" s="9">
        <v>1.9702999999999999</v>
      </c>
      <c r="M66" s="21">
        <v>0.77919819999999995</v>
      </c>
      <c r="N66" s="22" t="s">
        <v>36</v>
      </c>
      <c r="O66" s="39"/>
      <c r="P66" s="39"/>
      <c r="S66" s="27" t="s">
        <v>44</v>
      </c>
      <c r="T66" s="9">
        <v>1.5618000000000001</v>
      </c>
      <c r="U66" s="21">
        <v>0.89999470000000004</v>
      </c>
      <c r="V66" s="22" t="s">
        <v>36</v>
      </c>
    </row>
    <row r="67" spans="3:22" ht="30" customHeight="1">
      <c r="C67" s="27" t="s">
        <v>55</v>
      </c>
      <c r="D67" s="27">
        <v>6.8341000000000003</v>
      </c>
      <c r="E67" s="38">
        <v>1.0053E-3</v>
      </c>
      <c r="F67" s="38" t="s">
        <v>37</v>
      </c>
      <c r="K67" s="27" t="s">
        <v>55</v>
      </c>
      <c r="L67" s="9">
        <v>4.4755000000000003</v>
      </c>
      <c r="M67" s="19">
        <v>3.2460200000000002E-2</v>
      </c>
      <c r="N67" s="20" t="s">
        <v>35</v>
      </c>
      <c r="O67" s="39"/>
      <c r="P67" s="39"/>
      <c r="S67" s="27" t="s">
        <v>55</v>
      </c>
      <c r="T67" s="9">
        <v>1.3248</v>
      </c>
      <c r="U67" s="21">
        <v>0.89999470000000004</v>
      </c>
      <c r="V67" s="22" t="s">
        <v>36</v>
      </c>
    </row>
    <row r="68" spans="3:22" ht="45" customHeight="1">
      <c r="C68" s="27" t="s">
        <v>42</v>
      </c>
      <c r="D68" s="27">
        <v>2.4489999999999998</v>
      </c>
      <c r="E68" s="37">
        <v>0.58355080000000004</v>
      </c>
      <c r="F68" s="37" t="s">
        <v>36</v>
      </c>
      <c r="K68" s="27" t="s">
        <v>42</v>
      </c>
      <c r="L68" s="9">
        <v>2.2839999999999998</v>
      </c>
      <c r="M68" s="21">
        <v>0.65100060000000004</v>
      </c>
      <c r="N68" s="22" t="s">
        <v>36</v>
      </c>
      <c r="O68" s="39"/>
      <c r="P68" s="39"/>
      <c r="S68" s="27" t="s">
        <v>42</v>
      </c>
      <c r="T68" s="9">
        <v>1.5618000000000001</v>
      </c>
      <c r="U68" s="21">
        <v>0.89999470000000004</v>
      </c>
      <c r="V68" s="22" t="s">
        <v>36</v>
      </c>
    </row>
    <row r="69" spans="3:22" ht="30" customHeight="1">
      <c r="C69" s="27" t="s">
        <v>53</v>
      </c>
      <c r="D69" s="27">
        <v>5.1204000000000001</v>
      </c>
      <c r="E69" s="38">
        <v>8.1011999999999994E-3</v>
      </c>
      <c r="F69" s="38" t="s">
        <v>37</v>
      </c>
      <c r="K69" s="27" t="s">
        <v>53</v>
      </c>
      <c r="L69" s="9">
        <v>4.6657999999999999</v>
      </c>
      <c r="M69" s="19">
        <v>2.1957000000000001E-2</v>
      </c>
      <c r="N69" s="20" t="s">
        <v>35</v>
      </c>
      <c r="O69" s="39"/>
      <c r="P69" s="39"/>
      <c r="S69" s="27" t="s">
        <v>53</v>
      </c>
      <c r="T69" s="9">
        <v>1.3248</v>
      </c>
      <c r="U69" s="21">
        <v>0.89999470000000004</v>
      </c>
      <c r="V69" s="22" t="s">
        <v>36</v>
      </c>
    </row>
    <row r="70" spans="3:22" ht="30" customHeight="1">
      <c r="C70" s="27" t="s">
        <v>54</v>
      </c>
      <c r="D70" s="27">
        <v>7.4511000000000003</v>
      </c>
      <c r="E70" s="38">
        <v>1.0053E-3</v>
      </c>
      <c r="F70" s="38" t="s">
        <v>37</v>
      </c>
      <c r="K70" s="27" t="s">
        <v>54</v>
      </c>
      <c r="L70" s="9">
        <v>2.8361999999999998</v>
      </c>
      <c r="M70" s="21">
        <v>0.41987079999999999</v>
      </c>
      <c r="N70" s="22" t="s">
        <v>36</v>
      </c>
      <c r="O70" s="39"/>
      <c r="P70" s="39"/>
      <c r="S70" s="27" t="s">
        <v>54</v>
      </c>
      <c r="T70" s="9">
        <v>2.53E-2</v>
      </c>
      <c r="U70" s="21">
        <v>0.89999470000000004</v>
      </c>
      <c r="V70" s="22" t="s">
        <v>36</v>
      </c>
    </row>
  </sheetData>
  <mergeCells count="13">
    <mergeCell ref="P37:P38"/>
    <mergeCell ref="S37:S38"/>
    <mergeCell ref="W37:W38"/>
    <mergeCell ref="X37:X38"/>
    <mergeCell ref="B2:I2"/>
    <mergeCell ref="K2:Q2"/>
    <mergeCell ref="S2:Y2"/>
    <mergeCell ref="C37:C38"/>
    <mergeCell ref="C39:C40"/>
    <mergeCell ref="E39:E40"/>
    <mergeCell ref="F39:F40"/>
    <mergeCell ref="K37:K38"/>
    <mergeCell ref="O37:O3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9"/>
  <sheetViews>
    <sheetView topLeftCell="Q1" zoomScaleNormal="100" workbookViewId="0">
      <selection activeCell="W33" sqref="W33"/>
    </sheetView>
  </sheetViews>
  <sheetFormatPr baseColWidth="10" defaultRowHeight="15"/>
  <cols>
    <col min="2" max="2" width="20" style="3" customWidth="1"/>
    <col min="3" max="3" width="10" bestFit="1" customWidth="1"/>
    <col min="4" max="4" width="14.85546875" bestFit="1" customWidth="1"/>
    <col min="5" max="5" width="17.85546875" bestFit="1" customWidth="1"/>
    <col min="6" max="6" width="18.28515625" bestFit="1" customWidth="1"/>
    <col min="8" max="8" width="14.85546875" bestFit="1" customWidth="1"/>
    <col min="9" max="9" width="18.85546875" bestFit="1" customWidth="1"/>
    <col min="10" max="10" width="19.28515625" bestFit="1" customWidth="1"/>
    <col min="12" max="12" width="14.85546875" bestFit="1" customWidth="1"/>
    <col min="13" max="13" width="16" bestFit="1" customWidth="1"/>
    <col min="14" max="14" width="11.42578125" style="44"/>
    <col min="15" max="15" width="14.85546875" bestFit="1" customWidth="1"/>
    <col min="16" max="16" width="17.85546875" bestFit="1" customWidth="1"/>
    <col min="17" max="17" width="17.85546875" customWidth="1"/>
    <col min="19" max="19" width="14.85546875" bestFit="1" customWidth="1"/>
  </cols>
  <sheetData>
    <row r="2" spans="2:24" s="3" customFormat="1">
      <c r="C2" s="3" t="s">
        <v>63</v>
      </c>
      <c r="D2" s="3" t="s">
        <v>67</v>
      </c>
      <c r="E2" s="3" t="s">
        <v>68</v>
      </c>
      <c r="F2" s="3" t="s">
        <v>69</v>
      </c>
      <c r="H2" s="3" t="s">
        <v>70</v>
      </c>
      <c r="I2" s="3" t="s">
        <v>71</v>
      </c>
      <c r="J2" s="3" t="s">
        <v>72</v>
      </c>
      <c r="L2" s="3" t="s">
        <v>59</v>
      </c>
      <c r="M2" s="3" t="s">
        <v>64</v>
      </c>
      <c r="N2" s="46"/>
      <c r="O2" s="3" t="s">
        <v>73</v>
      </c>
      <c r="P2" s="3" t="s">
        <v>65</v>
      </c>
      <c r="Q2" s="3" t="s">
        <v>74</v>
      </c>
      <c r="S2" s="3" t="s">
        <v>60</v>
      </c>
      <c r="U2" s="3" t="s">
        <v>104</v>
      </c>
      <c r="V2" s="3" t="s">
        <v>64</v>
      </c>
      <c r="X2" s="3" t="s">
        <v>105</v>
      </c>
    </row>
    <row r="3" spans="2:24">
      <c r="B3" s="3" t="s">
        <v>61</v>
      </c>
      <c r="C3">
        <v>1</v>
      </c>
      <c r="D3">
        <v>79546.043999999994</v>
      </c>
      <c r="E3" s="41">
        <f>D3/S3</f>
        <v>2.1025340138463839</v>
      </c>
      <c r="F3" s="41">
        <f>D3/L3</f>
        <v>0.9197686119404761</v>
      </c>
      <c r="H3">
        <v>83673.517000000007</v>
      </c>
      <c r="I3" s="41">
        <f>H3/S3</f>
        <v>2.2116299781124709</v>
      </c>
      <c r="J3" s="41">
        <f>H3/L3</f>
        <v>0.96749342540865813</v>
      </c>
      <c r="L3">
        <v>86484.842999999993</v>
      </c>
      <c r="M3" s="41">
        <f>L3/S3</f>
        <v>2.2859379919592775</v>
      </c>
      <c r="N3" s="45"/>
      <c r="O3">
        <v>62655.73</v>
      </c>
      <c r="P3" s="41">
        <f>O3/S3</f>
        <v>1.6560949717043791</v>
      </c>
      <c r="Q3" s="41">
        <f>O3/L3</f>
        <v>0.72447064510483072</v>
      </c>
      <c r="S3">
        <v>37833.415999999997</v>
      </c>
      <c r="U3" s="44">
        <v>48603.114999999998</v>
      </c>
      <c r="V3" s="41">
        <f>U3/S3</f>
        <v>1.2846610255864817</v>
      </c>
      <c r="X3">
        <f>M3/V3</f>
        <v>1.779409467891101</v>
      </c>
    </row>
    <row r="4" spans="2:24">
      <c r="C4">
        <v>2</v>
      </c>
      <c r="D4">
        <v>86459.91</v>
      </c>
      <c r="E4" s="41">
        <f>D4/S4</f>
        <v>2.2034765115428803</v>
      </c>
      <c r="F4" s="41">
        <f t="shared" ref="F4:F15" si="0">D4/L4</f>
        <v>0.9615168441111559</v>
      </c>
      <c r="H4">
        <v>108277.538</v>
      </c>
      <c r="I4" s="41">
        <f>H4/S4</f>
        <v>2.7595102945479777</v>
      </c>
      <c r="J4" s="41">
        <f t="shared" ref="J4:J7" si="1">H4/L4</f>
        <v>1.2041497224075963</v>
      </c>
      <c r="L4">
        <v>89920.327999999994</v>
      </c>
      <c r="M4" s="41">
        <f>L4/S4</f>
        <v>2.2916670935492713</v>
      </c>
      <c r="N4" s="45"/>
      <c r="O4">
        <v>70384.578999999998</v>
      </c>
      <c r="P4" s="41">
        <f>O4/S4</f>
        <v>1.7937882031259835</v>
      </c>
      <c r="Q4" s="41">
        <f t="shared" ref="Q4:Q7" si="2">O4/L4</f>
        <v>0.78274379737582811</v>
      </c>
      <c r="S4">
        <v>39237.953999999998</v>
      </c>
      <c r="U4">
        <v>88150.043999999994</v>
      </c>
      <c r="V4" s="41">
        <f t="shared" ref="V4:V7" si="3">U4/S4</f>
        <v>2.2465504699862793</v>
      </c>
      <c r="X4">
        <f t="shared" ref="X4:X7" si="4">M4/V4</f>
        <v>1.0200826218532573</v>
      </c>
    </row>
    <row r="5" spans="2:24">
      <c r="C5">
        <v>3</v>
      </c>
      <c r="D5">
        <v>89731.538</v>
      </c>
      <c r="E5" s="41">
        <f>D5/S5</f>
        <v>2.441844801312266</v>
      </c>
      <c r="F5" s="41">
        <f t="shared" si="0"/>
        <v>0.98874279481051719</v>
      </c>
      <c r="H5">
        <v>116696.36599999999</v>
      </c>
      <c r="I5" s="41">
        <f>H5/S5</f>
        <v>3.1756327931115305</v>
      </c>
      <c r="J5" s="41">
        <f t="shared" si="1"/>
        <v>1.2858655232575085</v>
      </c>
      <c r="L5">
        <v>90753.164999999994</v>
      </c>
      <c r="M5" s="41">
        <f>L5/S5</f>
        <v>2.4696461143671051</v>
      </c>
      <c r="N5" s="45"/>
      <c r="O5">
        <v>71890.801000000007</v>
      </c>
      <c r="P5" s="41">
        <f>O5/S5</f>
        <v>1.9563487107958035</v>
      </c>
      <c r="Q5" s="41">
        <f t="shared" si="2"/>
        <v>0.79215750767480131</v>
      </c>
      <c r="S5">
        <v>36747.436999999998</v>
      </c>
      <c r="U5">
        <v>98064.173999999999</v>
      </c>
      <c r="V5" s="41">
        <f t="shared" si="3"/>
        <v>2.6685990100479664</v>
      </c>
      <c r="X5">
        <f t="shared" si="4"/>
        <v>0.9254466875945947</v>
      </c>
    </row>
    <row r="6" spans="2:24">
      <c r="C6">
        <v>4</v>
      </c>
      <c r="D6">
        <v>103255.981</v>
      </c>
      <c r="E6" s="41">
        <f>D6/S6</f>
        <v>2.6730427923537543</v>
      </c>
      <c r="F6" s="41">
        <f t="shared" si="0"/>
        <v>1.3553328055651506</v>
      </c>
      <c r="H6">
        <v>126459.387</v>
      </c>
      <c r="I6" s="41">
        <f>H6/S6</f>
        <v>3.2737217706141792</v>
      </c>
      <c r="J6" s="41">
        <f t="shared" si="1"/>
        <v>1.6598995439572564</v>
      </c>
      <c r="L6">
        <v>76184.964000000007</v>
      </c>
      <c r="M6" s="41">
        <f>L6/S6</f>
        <v>1.9722409000785173</v>
      </c>
      <c r="N6" s="45"/>
      <c r="O6">
        <v>56640.659</v>
      </c>
      <c r="P6" s="41">
        <f>O6/S6</f>
        <v>1.466287025970116</v>
      </c>
      <c r="Q6" s="41">
        <f t="shared" si="2"/>
        <v>0.74346243702366255</v>
      </c>
      <c r="S6">
        <v>38628.629999999997</v>
      </c>
      <c r="U6">
        <v>81864.739000000001</v>
      </c>
      <c r="V6" s="41">
        <f t="shared" si="3"/>
        <v>2.1192762725470722</v>
      </c>
      <c r="X6">
        <f t="shared" si="4"/>
        <v>0.93062000722924199</v>
      </c>
    </row>
    <row r="7" spans="2:24" ht="15.75" thickBot="1">
      <c r="B7" s="47"/>
      <c r="C7" s="48">
        <v>5</v>
      </c>
      <c r="D7" s="48">
        <v>88831.081999999995</v>
      </c>
      <c r="E7" s="49">
        <f>D7/S7</f>
        <v>2.2833321303766509</v>
      </c>
      <c r="F7" s="49">
        <f t="shared" si="0"/>
        <v>1.4032769902026141</v>
      </c>
      <c r="G7" s="53"/>
      <c r="H7" s="48">
        <v>131041.073</v>
      </c>
      <c r="I7" s="49">
        <f>H7/S7</f>
        <v>3.3683062914840125</v>
      </c>
      <c r="J7" s="49">
        <f t="shared" si="1"/>
        <v>2.0700741043811788</v>
      </c>
      <c r="K7" s="53"/>
      <c r="L7" s="48">
        <v>63302.6</v>
      </c>
      <c r="M7" s="49">
        <f>L7/S7</f>
        <v>1.6271428565553325</v>
      </c>
      <c r="N7" s="1"/>
      <c r="O7" s="48">
        <v>53800.951999999997</v>
      </c>
      <c r="P7" s="49">
        <f>O7/S7</f>
        <v>1.3829105711720582</v>
      </c>
      <c r="Q7" s="49">
        <f t="shared" si="2"/>
        <v>0.84990114150129692</v>
      </c>
      <c r="R7" s="53"/>
      <c r="S7" s="48">
        <v>38904.144</v>
      </c>
      <c r="U7" s="48">
        <v>98420.739000000001</v>
      </c>
      <c r="V7" s="49">
        <f t="shared" si="3"/>
        <v>2.5298266169280064</v>
      </c>
      <c r="X7" s="48">
        <f t="shared" si="4"/>
        <v>0.64318354691484281</v>
      </c>
    </row>
    <row r="8" spans="2:24" ht="15.75" thickTop="1">
      <c r="B8" s="3" t="s">
        <v>9</v>
      </c>
      <c r="D8">
        <f>AVERAGE(D3:D7)</f>
        <v>89564.910999999993</v>
      </c>
      <c r="E8">
        <f t="shared" ref="E8:S8" si="5">AVERAGE(E3:E7)</f>
        <v>2.340846049886387</v>
      </c>
      <c r="F8">
        <f t="shared" si="5"/>
        <v>1.1257276093259827</v>
      </c>
      <c r="G8" s="53"/>
      <c r="H8">
        <f t="shared" si="5"/>
        <v>113229.57619999998</v>
      </c>
      <c r="I8">
        <f t="shared" si="5"/>
        <v>2.9577602255740341</v>
      </c>
      <c r="J8">
        <f t="shared" si="5"/>
        <v>1.4374964638824395</v>
      </c>
      <c r="K8" s="53"/>
      <c r="L8">
        <f t="shared" si="5"/>
        <v>81329.179999999978</v>
      </c>
      <c r="M8">
        <f t="shared" si="5"/>
        <v>2.1293269913019008</v>
      </c>
      <c r="N8" s="53"/>
      <c r="O8">
        <f t="shared" si="5"/>
        <v>63074.544200000004</v>
      </c>
      <c r="P8">
        <f t="shared" si="5"/>
        <v>1.6510858965536681</v>
      </c>
      <c r="Q8">
        <f t="shared" si="5"/>
        <v>0.77854710573608388</v>
      </c>
      <c r="R8" s="53"/>
      <c r="S8">
        <f t="shared" si="5"/>
        <v>38270.316200000001</v>
      </c>
      <c r="U8" s="2">
        <v>37296.525000000001</v>
      </c>
      <c r="V8">
        <f t="shared" ref="V8" si="6">AVERAGE(V3:V7)</f>
        <v>2.1697826790191614</v>
      </c>
      <c r="X8">
        <f t="shared" ref="X8" si="7">AVERAGE(X3:X7)</f>
        <v>1.0597484662966077</v>
      </c>
    </row>
    <row r="9" spans="2:24">
      <c r="B9" s="3" t="s">
        <v>66</v>
      </c>
      <c r="D9">
        <f>STDEV(D3:D7)/SQRT(5)</f>
        <v>3860.2486608828713</v>
      </c>
      <c r="E9">
        <f t="shared" ref="E9:S9" si="8">STDEV(E3:E7)/SQRT(5)</f>
        <v>9.9881502546549913E-2</v>
      </c>
      <c r="F9">
        <f t="shared" si="8"/>
        <v>0.10437943484933877</v>
      </c>
      <c r="G9" s="53"/>
      <c r="H9">
        <f t="shared" si="8"/>
        <v>8373.7066504200029</v>
      </c>
      <c r="I9">
        <f t="shared" si="8"/>
        <v>0.21352536233344555</v>
      </c>
      <c r="J9">
        <f t="shared" si="8"/>
        <v>0.19338602604273614</v>
      </c>
      <c r="K9" s="53"/>
      <c r="L9">
        <f t="shared" si="8"/>
        <v>5199.1380197046274</v>
      </c>
      <c r="M9">
        <f t="shared" si="8"/>
        <v>0.14892336369681289</v>
      </c>
      <c r="N9" s="53"/>
      <c r="O9">
        <f t="shared" si="8"/>
        <v>3596.7540167042293</v>
      </c>
      <c r="P9">
        <f t="shared" si="8"/>
        <v>0.10479576628052333</v>
      </c>
      <c r="Q9">
        <f t="shared" ref="Q9" si="9">STDEV(Q3:Q7)/SQRT(5)</f>
        <v>2.1736433993067576E-2</v>
      </c>
      <c r="R9" s="53"/>
      <c r="S9">
        <f t="shared" si="8"/>
        <v>445.89753384969526</v>
      </c>
      <c r="U9">
        <f t="shared" ref="U9:V9" si="10">STDEV(U3:U7)/SQRT(5)</f>
        <v>9153.3706470112465</v>
      </c>
      <c r="V9">
        <f t="shared" si="10"/>
        <v>0.24190224280957406</v>
      </c>
      <c r="X9">
        <f t="shared" ref="X9" si="11">STDEV(X3:X7)/SQRT(5)</f>
        <v>0.1907515131256585</v>
      </c>
    </row>
    <row r="10" spans="2:24">
      <c r="F10" s="41"/>
      <c r="G10" s="53"/>
      <c r="K10" s="53"/>
      <c r="N10" s="55"/>
      <c r="R10" s="53"/>
    </row>
    <row r="11" spans="2:24">
      <c r="B11" s="4" t="s">
        <v>62</v>
      </c>
      <c r="C11" s="42">
        <v>6</v>
      </c>
      <c r="D11" s="42">
        <v>22357.555</v>
      </c>
      <c r="E11" s="43">
        <f>D11/S11</f>
        <v>0.56363322109940106</v>
      </c>
      <c r="F11" s="43">
        <f>D11/L11</f>
        <v>2.1177351774294455</v>
      </c>
      <c r="G11" s="54"/>
      <c r="H11" s="42">
        <v>38048.750999999997</v>
      </c>
      <c r="I11" s="43">
        <f>H11/S11</f>
        <v>0.95920775258918323</v>
      </c>
      <c r="J11" s="43">
        <f>H11/L11</f>
        <v>3.6040246104707689</v>
      </c>
      <c r="K11" s="54"/>
      <c r="L11" s="42">
        <v>10557.295</v>
      </c>
      <c r="M11" s="43">
        <f>L11/S11</f>
        <v>0.26614905730732191</v>
      </c>
      <c r="N11" s="56"/>
      <c r="O11" s="42">
        <v>9915.759</v>
      </c>
      <c r="P11" s="43">
        <f>O11/S11</f>
        <v>0.24997595599408684</v>
      </c>
      <c r="Q11" s="43">
        <f>O11/L11</f>
        <v>0.93923291903844686</v>
      </c>
      <c r="R11" s="54"/>
      <c r="S11" s="42">
        <v>39666.851000000002</v>
      </c>
      <c r="U11" s="42">
        <v>16330.495999999999</v>
      </c>
      <c r="V11" s="43">
        <f>U11/S11</f>
        <v>0.4116912633170704</v>
      </c>
      <c r="X11" s="42">
        <f>M11/V11</f>
        <v>0.64647730234280709</v>
      </c>
    </row>
    <row r="12" spans="2:24">
      <c r="B12" s="4"/>
      <c r="C12" s="42">
        <v>7</v>
      </c>
      <c r="D12" s="42">
        <v>26386.258000000002</v>
      </c>
      <c r="E12" s="43">
        <f>D12/S12</f>
        <v>0.67409568059264657</v>
      </c>
      <c r="F12" s="43">
        <f t="shared" si="0"/>
        <v>2.2967061920372638</v>
      </c>
      <c r="G12" s="54"/>
      <c r="H12" s="42">
        <v>36969.78</v>
      </c>
      <c r="I12" s="43">
        <f>H12/S12</f>
        <v>0.94447530265414714</v>
      </c>
      <c r="J12" s="43">
        <f t="shared" ref="J12:J15" si="12">H12/L12</f>
        <v>3.2179145161187837</v>
      </c>
      <c r="K12" s="54"/>
      <c r="L12" s="42">
        <v>11488.739</v>
      </c>
      <c r="M12" s="43">
        <f>L12/S12</f>
        <v>0.29350540479655285</v>
      </c>
      <c r="N12" s="56"/>
      <c r="O12" s="42">
        <v>9582.6260000000002</v>
      </c>
      <c r="P12" s="43">
        <f>O12/S12</f>
        <v>0.24480950634738696</v>
      </c>
      <c r="Q12" s="43">
        <f t="shared" ref="Q12:Q15" si="13">O12/L12</f>
        <v>0.83408858013050868</v>
      </c>
      <c r="R12" s="54"/>
      <c r="S12" s="42">
        <v>39143.194000000003</v>
      </c>
      <c r="U12" s="42">
        <v>16366.768</v>
      </c>
      <c r="V12" s="43">
        <f t="shared" ref="V12:V15" si="14">U12/S12</f>
        <v>0.41812551116804619</v>
      </c>
      <c r="X12" s="42">
        <f t="shared" ref="X12:X15" si="15">M12/V12</f>
        <v>0.7019552669164737</v>
      </c>
    </row>
    <row r="13" spans="2:24">
      <c r="B13" s="4"/>
      <c r="C13" s="42">
        <v>8</v>
      </c>
      <c r="D13" s="42">
        <v>29801.868999999999</v>
      </c>
      <c r="E13" s="43">
        <f>D13/S13</f>
        <v>0.76645935755650796</v>
      </c>
      <c r="F13" s="43">
        <f t="shared" si="0"/>
        <v>2.5578160195926718</v>
      </c>
      <c r="G13" s="54"/>
      <c r="H13" s="42">
        <v>39193.557999999997</v>
      </c>
      <c r="I13" s="43">
        <f>H13/S13</f>
        <v>1.0079995078507906</v>
      </c>
      <c r="J13" s="43">
        <f t="shared" si="12"/>
        <v>3.3638799807231727</v>
      </c>
      <c r="K13" s="54"/>
      <c r="L13" s="42">
        <v>11651.295</v>
      </c>
      <c r="M13" s="43">
        <f>L13/S13</f>
        <v>0.29965382642281108</v>
      </c>
      <c r="N13" s="56"/>
      <c r="O13" s="42">
        <v>9237.7890000000007</v>
      </c>
      <c r="P13" s="43">
        <f>O13/S13</f>
        <v>0.23758207319757618</v>
      </c>
      <c r="Q13" s="43">
        <f t="shared" si="13"/>
        <v>0.79285512897922505</v>
      </c>
      <c r="R13" s="54"/>
      <c r="S13" s="42">
        <v>38882.517</v>
      </c>
      <c r="U13" s="42">
        <v>32712.758999999998</v>
      </c>
      <c r="V13" s="43">
        <f t="shared" si="14"/>
        <v>0.84132308101350528</v>
      </c>
      <c r="X13" s="42">
        <f t="shared" si="15"/>
        <v>0.35616974404390661</v>
      </c>
    </row>
    <row r="14" spans="2:24">
      <c r="B14" s="4"/>
      <c r="C14" s="42">
        <v>9</v>
      </c>
      <c r="D14" s="42">
        <v>25749.977999999999</v>
      </c>
      <c r="E14" s="43">
        <f>D14/S14</f>
        <v>0.67405908992887842</v>
      </c>
      <c r="F14" s="43">
        <f t="shared" si="0"/>
        <v>2.0470686270207565</v>
      </c>
      <c r="G14" s="54"/>
      <c r="H14" s="42">
        <v>32407.931</v>
      </c>
      <c r="I14" s="43">
        <f>H14/S14</f>
        <v>0.8483448209679203</v>
      </c>
      <c r="J14" s="43">
        <f t="shared" si="12"/>
        <v>2.5763617668626133</v>
      </c>
      <c r="K14" s="54"/>
      <c r="L14" s="42">
        <v>12578.951999999999</v>
      </c>
      <c r="M14" s="43">
        <f>L14/S14</f>
        <v>0.32928016239000457</v>
      </c>
      <c r="N14" s="56"/>
      <c r="O14" s="42">
        <v>11064.880999999999</v>
      </c>
      <c r="P14" s="43">
        <f>O14/S14</f>
        <v>0.2896462131746807</v>
      </c>
      <c r="Q14" s="43">
        <f t="shared" si="13"/>
        <v>0.87963456733120537</v>
      </c>
      <c r="R14" s="54"/>
      <c r="S14" s="42">
        <v>38201.366000000002</v>
      </c>
      <c r="U14" s="42">
        <v>27412.002</v>
      </c>
      <c r="V14" s="43">
        <f t="shared" si="14"/>
        <v>0.71756601583304636</v>
      </c>
      <c r="X14" s="42">
        <f t="shared" si="15"/>
        <v>0.45888483446046735</v>
      </c>
    </row>
    <row r="15" spans="2:24" ht="15.75" thickBot="1">
      <c r="B15" s="50"/>
      <c r="C15" s="51">
        <v>10</v>
      </c>
      <c r="D15" s="51">
        <v>32705.634999999998</v>
      </c>
      <c r="E15" s="52">
        <f>D15/S15</f>
        <v>0.84210286859907379</v>
      </c>
      <c r="F15" s="52">
        <f t="shared" si="0"/>
        <v>2.236422654819088</v>
      </c>
      <c r="G15" s="54"/>
      <c r="H15" s="51">
        <v>26213.758000000002</v>
      </c>
      <c r="I15" s="52">
        <f>H15/S15</f>
        <v>0.67495038113652039</v>
      </c>
      <c r="J15" s="52">
        <f t="shared" si="12"/>
        <v>1.7925058559219262</v>
      </c>
      <c r="K15" s="54"/>
      <c r="L15" s="51">
        <v>14624.084999999999</v>
      </c>
      <c r="M15" s="52">
        <f>L15/S15</f>
        <v>0.37654012616286725</v>
      </c>
      <c r="N15" s="56"/>
      <c r="O15" s="51">
        <v>10411.739</v>
      </c>
      <c r="P15" s="52">
        <f>O15/S15</f>
        <v>0.26808087594094571</v>
      </c>
      <c r="Q15" s="52">
        <f t="shared" si="13"/>
        <v>0.71195832081118238</v>
      </c>
      <c r="R15" s="54"/>
      <c r="S15" s="51">
        <v>38838.052000000003</v>
      </c>
      <c r="U15" s="51">
        <v>45430.951999999997</v>
      </c>
      <c r="V15" s="52">
        <f t="shared" si="14"/>
        <v>1.1697536220405698</v>
      </c>
      <c r="X15" s="51">
        <f t="shared" si="15"/>
        <v>0.32189695254459999</v>
      </c>
    </row>
    <row r="16" spans="2:24" ht="15.75" thickTop="1">
      <c r="B16" s="4" t="s">
        <v>9</v>
      </c>
      <c r="D16" s="42">
        <f>AVERAGE(D11:D15)</f>
        <v>27400.259000000002</v>
      </c>
      <c r="E16" s="42">
        <f t="shared" ref="E16:S16" si="16">AVERAGE(E11:E15)</f>
        <v>0.70407004355530156</v>
      </c>
      <c r="F16" s="42">
        <f t="shared" si="16"/>
        <v>2.2511497341798452</v>
      </c>
      <c r="G16" s="42"/>
      <c r="H16" s="42">
        <f t="shared" si="16"/>
        <v>34566.755599999997</v>
      </c>
      <c r="I16" s="42">
        <f t="shared" si="16"/>
        <v>0.88699555303971223</v>
      </c>
      <c r="J16" s="42">
        <f t="shared" si="16"/>
        <v>2.9109373460194528</v>
      </c>
      <c r="K16" s="54"/>
      <c r="L16" s="42">
        <f t="shared" si="16"/>
        <v>12180.073199999999</v>
      </c>
      <c r="M16" s="42">
        <f t="shared" si="16"/>
        <v>0.31302571541591151</v>
      </c>
      <c r="N16" s="54"/>
      <c r="O16" s="42">
        <f t="shared" si="16"/>
        <v>10042.558800000001</v>
      </c>
      <c r="P16" s="42">
        <f t="shared" si="16"/>
        <v>0.25801892493093526</v>
      </c>
      <c r="Q16" s="42">
        <f t="shared" si="16"/>
        <v>0.83155390325811374</v>
      </c>
      <c r="R16" s="54"/>
      <c r="S16" s="42">
        <f t="shared" si="16"/>
        <v>38946.396000000001</v>
      </c>
      <c r="U16" s="42">
        <f t="shared" ref="U16:V16" si="17">AVERAGE(U11:U15)</f>
        <v>27650.595399999998</v>
      </c>
      <c r="V16" s="42">
        <f t="shared" si="17"/>
        <v>0.7116918986744476</v>
      </c>
      <c r="X16" s="42">
        <f t="shared" ref="X16" si="18">AVERAGE(X11:X15)</f>
        <v>0.49707682006165099</v>
      </c>
    </row>
    <row r="17" spans="2:24">
      <c r="B17" s="4" t="s">
        <v>66</v>
      </c>
      <c r="D17" s="42">
        <f>STDEV(D11:D15)/SQRT(5)</f>
        <v>1776.1648872226488</v>
      </c>
      <c r="E17" s="42">
        <f t="shared" ref="E17:S17" si="19">STDEV(E11:E15)/SQRT(5)</f>
        <v>4.7152469800213447E-2</v>
      </c>
      <c r="F17" s="42">
        <f t="shared" si="19"/>
        <v>8.825673645113416E-2</v>
      </c>
      <c r="G17" s="42"/>
      <c r="H17" s="42">
        <f t="shared" si="19"/>
        <v>2384.7349039299183</v>
      </c>
      <c r="I17" s="42">
        <f t="shared" si="19"/>
        <v>5.8998946802707154E-2</v>
      </c>
      <c r="J17" s="42">
        <f t="shared" si="19"/>
        <v>0.32730656773498096</v>
      </c>
      <c r="K17" s="54"/>
      <c r="L17" s="42">
        <f t="shared" si="19"/>
        <v>690.04552106758808</v>
      </c>
      <c r="M17" s="42">
        <f t="shared" si="19"/>
        <v>1.8782383283700018E-2</v>
      </c>
      <c r="N17" s="54"/>
      <c r="O17" s="42">
        <f t="shared" si="19"/>
        <v>320.67955200423967</v>
      </c>
      <c r="P17" s="42">
        <f t="shared" si="19"/>
        <v>9.3764897941250105E-3</v>
      </c>
      <c r="Q17" s="42">
        <f t="shared" si="19"/>
        <v>3.8544548094047816E-2</v>
      </c>
      <c r="R17" s="42"/>
      <c r="S17" s="42">
        <f t="shared" si="19"/>
        <v>237.55773084726172</v>
      </c>
      <c r="U17" s="42">
        <f t="shared" ref="U17:V17" si="20">STDEV(U11:U15)/SQRT(5)</f>
        <v>5464.8555294981206</v>
      </c>
      <c r="V17" s="42">
        <f t="shared" si="20"/>
        <v>0.14192267193590774</v>
      </c>
      <c r="X17" s="42">
        <f t="shared" ref="X17" si="21">STDEV(X11:X15)/SQRT(5)</f>
        <v>7.6255196514994655E-2</v>
      </c>
    </row>
    <row r="19" spans="2:24">
      <c r="B19" s="75" t="s">
        <v>103</v>
      </c>
      <c r="C19" s="75"/>
      <c r="F19" s="3">
        <f>TTEST(F3:F7,F11:F15,2,2)</f>
        <v>3.5483635311489959E-5</v>
      </c>
      <c r="J19" s="3">
        <f>TTEST(J3:J7,J11:J15,2,2)</f>
        <v>4.7028709158550711E-3</v>
      </c>
      <c r="K19" s="3"/>
      <c r="L19" s="3"/>
      <c r="M19" s="3">
        <f>TTEST(M3:M7,M11:M15,2,2)</f>
        <v>2.0119790943845972E-6</v>
      </c>
      <c r="N19" s="46"/>
      <c r="O19" s="3"/>
      <c r="P19" s="3"/>
      <c r="Q19" s="3">
        <f>TTEST(Q3:Q7,Q11:Q15,2,2)</f>
        <v>0.26525190324111209</v>
      </c>
      <c r="U19" s="3"/>
      <c r="V19" s="3">
        <f>TTEST(V3:V7,V11:V15,2,2)</f>
        <v>8.23511961154873E-4</v>
      </c>
      <c r="X19" s="3">
        <f>TTEST(X3:X7,X11:X15,2,2)</f>
        <v>2.5488195663598584E-2</v>
      </c>
    </row>
  </sheetData>
  <mergeCells count="1">
    <mergeCell ref="B19:C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3"/>
  <sheetViews>
    <sheetView tabSelected="1" zoomScale="70" zoomScaleNormal="70" workbookViewId="0">
      <selection activeCell="E39" sqref="E39"/>
    </sheetView>
  </sheetViews>
  <sheetFormatPr baseColWidth="10" defaultRowHeight="15"/>
  <cols>
    <col min="2" max="2" width="8.85546875" bestFit="1" customWidth="1"/>
    <col min="3" max="3" width="14.85546875" bestFit="1" customWidth="1"/>
    <col min="4" max="4" width="16.7109375" bestFit="1" customWidth="1"/>
    <col min="5" max="5" width="14.85546875" bestFit="1" customWidth="1"/>
    <col min="6" max="6" width="18.28515625" bestFit="1" customWidth="1"/>
    <col min="7" max="7" width="14.85546875" bestFit="1" customWidth="1"/>
    <col min="8" max="8" width="18.5703125" bestFit="1" customWidth="1"/>
    <col min="11" max="11" width="18.5703125" bestFit="1" customWidth="1"/>
    <col min="14" max="14" width="13.5703125" bestFit="1" customWidth="1"/>
    <col min="15" max="15" width="18.5703125" bestFit="1" customWidth="1"/>
    <col min="16" max="16" width="7.7109375" bestFit="1" customWidth="1"/>
    <col min="17" max="17" width="12" bestFit="1" customWidth="1"/>
    <col min="18" max="18" width="18" bestFit="1" customWidth="1"/>
    <col min="19" max="19" width="22.5703125" bestFit="1" customWidth="1"/>
    <col min="20" max="20" width="10" bestFit="1" customWidth="1"/>
  </cols>
  <sheetData>
    <row r="2" spans="2:19" ht="18.75">
      <c r="B2" s="62" t="s">
        <v>76</v>
      </c>
      <c r="C2" s="62" t="s">
        <v>75</v>
      </c>
      <c r="D2" s="62" t="s">
        <v>77</v>
      </c>
      <c r="E2" s="62" t="s">
        <v>80</v>
      </c>
      <c r="F2" s="62" t="s">
        <v>81</v>
      </c>
      <c r="G2" s="62" t="s">
        <v>78</v>
      </c>
      <c r="H2" s="62" t="s">
        <v>79</v>
      </c>
      <c r="I2" s="62"/>
      <c r="J2" s="53"/>
      <c r="K2" s="73" t="s">
        <v>86</v>
      </c>
      <c r="L2" s="73"/>
      <c r="M2" s="73"/>
      <c r="N2" s="73"/>
      <c r="O2" s="73"/>
    </row>
    <row r="3" spans="2:19">
      <c r="B3" s="53"/>
      <c r="C3" s="53"/>
      <c r="D3" s="53"/>
      <c r="E3" s="53"/>
      <c r="F3" s="53"/>
      <c r="G3" s="53"/>
      <c r="H3" s="53"/>
      <c r="I3" s="53"/>
      <c r="J3" s="53"/>
    </row>
    <row r="4" spans="2:19">
      <c r="B4" s="53"/>
      <c r="C4" s="63">
        <v>-90</v>
      </c>
      <c r="D4" s="63">
        <v>-79</v>
      </c>
      <c r="E4" s="63">
        <v>-101</v>
      </c>
      <c r="F4" s="64">
        <v>-95</v>
      </c>
      <c r="G4" s="63">
        <v>-92</v>
      </c>
      <c r="H4" s="63">
        <v>-78</v>
      </c>
      <c r="I4" s="53"/>
      <c r="J4" s="53"/>
      <c r="K4" s="68" t="s">
        <v>17</v>
      </c>
      <c r="L4" s="6" t="s">
        <v>18</v>
      </c>
      <c r="M4" s="6" t="s">
        <v>20</v>
      </c>
      <c r="N4" s="6" t="s">
        <v>22</v>
      </c>
      <c r="O4" s="68" t="s">
        <v>24</v>
      </c>
      <c r="P4" s="71" t="s">
        <v>25</v>
      </c>
    </row>
    <row r="5" spans="2:19" ht="18">
      <c r="B5" s="53"/>
      <c r="C5" s="63">
        <v>-93</v>
      </c>
      <c r="D5" s="63">
        <v>-94</v>
      </c>
      <c r="E5" s="63">
        <v>-100</v>
      </c>
      <c r="F5" s="64">
        <v>-92</v>
      </c>
      <c r="G5" s="63">
        <v>-76</v>
      </c>
      <c r="H5" s="63">
        <v>-78</v>
      </c>
      <c r="I5" s="53"/>
      <c r="J5" s="53"/>
      <c r="K5" s="69"/>
      <c r="L5" s="7" t="s">
        <v>19</v>
      </c>
      <c r="M5" s="7" t="s">
        <v>21</v>
      </c>
      <c r="N5" s="7" t="s">
        <v>23</v>
      </c>
      <c r="O5" s="69"/>
      <c r="P5" s="72"/>
      <c r="S5" s="60"/>
    </row>
    <row r="6" spans="2:19">
      <c r="B6" s="53"/>
      <c r="C6" s="63">
        <v>-85</v>
      </c>
      <c r="D6" s="63">
        <v>-77</v>
      </c>
      <c r="E6" s="63">
        <v>-100</v>
      </c>
      <c r="F6" s="64">
        <v>-101</v>
      </c>
      <c r="G6" s="63">
        <v>-73</v>
      </c>
      <c r="H6" s="63">
        <v>-81</v>
      </c>
      <c r="I6" s="53"/>
      <c r="J6" s="53"/>
      <c r="K6" s="8" t="s">
        <v>26</v>
      </c>
      <c r="L6" s="9" t="s">
        <v>82</v>
      </c>
      <c r="M6" s="9">
        <v>5</v>
      </c>
      <c r="N6" s="9" t="s">
        <v>83</v>
      </c>
      <c r="O6" s="9">
        <v>33.990499999999997</v>
      </c>
      <c r="P6" s="10">
        <v>8.8817999999999997E-16</v>
      </c>
      <c r="S6" s="59"/>
    </row>
    <row r="7" spans="2:19">
      <c r="B7" s="53"/>
      <c r="C7" s="63">
        <v>-88</v>
      </c>
      <c r="D7" s="63">
        <v>-83</v>
      </c>
      <c r="E7" s="63">
        <v>-99</v>
      </c>
      <c r="F7" s="64">
        <v>-94</v>
      </c>
      <c r="G7" s="63">
        <v>-66</v>
      </c>
      <c r="H7" s="63">
        <v>-68</v>
      </c>
      <c r="I7" s="53"/>
      <c r="J7" s="53"/>
      <c r="K7" s="8" t="s">
        <v>27</v>
      </c>
      <c r="L7" s="9" t="s">
        <v>84</v>
      </c>
      <c r="M7" s="9">
        <v>56</v>
      </c>
      <c r="N7" s="9">
        <v>33.721400000000003</v>
      </c>
      <c r="P7" s="13"/>
      <c r="S7" s="59"/>
    </row>
    <row r="8" spans="2:19">
      <c r="B8" s="53"/>
      <c r="C8" s="63">
        <v>-105</v>
      </c>
      <c r="D8" s="63">
        <v>-68</v>
      </c>
      <c r="E8" s="63">
        <v>-100</v>
      </c>
      <c r="F8" s="64">
        <v>-98</v>
      </c>
      <c r="G8" s="63">
        <v>-73</v>
      </c>
      <c r="H8" s="64">
        <v>-78</v>
      </c>
      <c r="I8" s="53"/>
      <c r="J8" s="53"/>
      <c r="K8" s="8" t="s">
        <v>28</v>
      </c>
      <c r="L8" s="9" t="s">
        <v>85</v>
      </c>
      <c r="M8" s="9">
        <v>61</v>
      </c>
      <c r="N8" s="14"/>
      <c r="O8" s="14"/>
      <c r="P8" s="15"/>
      <c r="S8" s="60"/>
    </row>
    <row r="9" spans="2:19">
      <c r="B9" s="53"/>
      <c r="C9" s="63">
        <v>-96</v>
      </c>
      <c r="D9" s="63">
        <v>-79</v>
      </c>
      <c r="E9" s="63">
        <v>-99</v>
      </c>
      <c r="F9" s="64">
        <v>-98</v>
      </c>
      <c r="G9" s="63">
        <v>-77</v>
      </c>
      <c r="H9" s="63">
        <v>-74</v>
      </c>
      <c r="I9" s="53"/>
      <c r="J9" s="53"/>
    </row>
    <row r="10" spans="2:19" ht="15.75">
      <c r="B10" s="53"/>
      <c r="C10" s="63">
        <v>-94</v>
      </c>
      <c r="D10" s="64">
        <v>-75</v>
      </c>
      <c r="E10" s="64">
        <v>-100</v>
      </c>
      <c r="F10" s="64">
        <v>-100</v>
      </c>
      <c r="G10" s="64">
        <v>-68</v>
      </c>
      <c r="H10" s="63">
        <v>-76</v>
      </c>
      <c r="I10" s="53"/>
      <c r="J10" s="53"/>
      <c r="K10" s="16" t="s">
        <v>29</v>
      </c>
    </row>
    <row r="11" spans="2:19">
      <c r="B11" s="53"/>
      <c r="C11" s="64">
        <v>-93</v>
      </c>
      <c r="D11" s="63">
        <v>-89</v>
      </c>
      <c r="E11" s="63">
        <v>-103</v>
      </c>
      <c r="F11" s="64">
        <v>-103</v>
      </c>
      <c r="G11" s="64">
        <v>-76</v>
      </c>
      <c r="H11" s="63">
        <v>-72</v>
      </c>
      <c r="I11" s="53"/>
      <c r="J11" s="53"/>
    </row>
    <row r="12" spans="2:19">
      <c r="B12" s="53"/>
      <c r="C12" s="53"/>
      <c r="D12" s="63">
        <v>-85</v>
      </c>
      <c r="E12" s="53"/>
      <c r="F12" s="64">
        <v>-99</v>
      </c>
      <c r="G12" s="53"/>
      <c r="H12" s="53"/>
      <c r="I12" s="53"/>
      <c r="J12" s="53"/>
      <c r="K12" s="17" t="s">
        <v>30</v>
      </c>
      <c r="L12" s="17" t="s">
        <v>32</v>
      </c>
      <c r="M12" s="17" t="s">
        <v>32</v>
      </c>
      <c r="N12" s="17" t="s">
        <v>32</v>
      </c>
    </row>
    <row r="13" spans="2:19">
      <c r="B13" s="53"/>
      <c r="C13" s="53"/>
      <c r="D13" s="63">
        <v>-84</v>
      </c>
      <c r="E13" s="53"/>
      <c r="F13" s="64">
        <v>-102</v>
      </c>
      <c r="G13" s="53"/>
      <c r="H13" s="53"/>
      <c r="I13" s="53"/>
      <c r="J13" s="53"/>
      <c r="K13" s="18" t="s">
        <v>31</v>
      </c>
      <c r="L13" s="18" t="s">
        <v>33</v>
      </c>
      <c r="M13" s="18" t="s">
        <v>25</v>
      </c>
      <c r="N13" s="18" t="s">
        <v>34</v>
      </c>
    </row>
    <row r="14" spans="2:19" ht="30">
      <c r="B14" s="53"/>
      <c r="C14" s="53"/>
      <c r="D14" s="63">
        <v>-81</v>
      </c>
      <c r="E14" s="53"/>
      <c r="F14" s="53"/>
      <c r="G14" s="53"/>
      <c r="H14" s="53"/>
      <c r="I14" s="53"/>
      <c r="J14" s="53"/>
      <c r="K14" s="8" t="s">
        <v>87</v>
      </c>
      <c r="L14" s="9">
        <v>6.7821999999999996</v>
      </c>
      <c r="M14" s="23">
        <v>1.0053E-3</v>
      </c>
      <c r="N14" s="24" t="s">
        <v>37</v>
      </c>
    </row>
    <row r="15" spans="2:19">
      <c r="B15" s="53"/>
      <c r="C15" s="53"/>
      <c r="D15" s="63">
        <v>-76</v>
      </c>
      <c r="E15" s="53"/>
      <c r="F15" s="53"/>
      <c r="G15" s="53"/>
      <c r="H15" s="53"/>
      <c r="I15" s="53"/>
      <c r="J15" s="53"/>
      <c r="K15" s="8" t="s">
        <v>88</v>
      </c>
      <c r="L15" s="9">
        <v>3.5312999999999999</v>
      </c>
      <c r="M15" s="21">
        <v>0.14238580000000001</v>
      </c>
      <c r="N15" s="22" t="s">
        <v>36</v>
      </c>
    </row>
    <row r="16" spans="2:19" ht="30">
      <c r="B16" s="53"/>
      <c r="C16" s="53"/>
      <c r="D16" s="63">
        <v>-78</v>
      </c>
      <c r="E16" s="53"/>
      <c r="F16" s="53"/>
      <c r="G16" s="53"/>
      <c r="H16" s="53"/>
      <c r="I16" s="53"/>
      <c r="J16" s="53"/>
      <c r="K16" s="8" t="s">
        <v>90</v>
      </c>
      <c r="L16" s="9">
        <v>2.6698</v>
      </c>
      <c r="M16" s="21">
        <v>0.42211710000000002</v>
      </c>
      <c r="N16" s="22" t="s">
        <v>36</v>
      </c>
    </row>
    <row r="17" spans="2:14">
      <c r="B17" s="53"/>
      <c r="C17" s="53"/>
      <c r="D17" s="63">
        <v>-96</v>
      </c>
      <c r="E17" s="53"/>
      <c r="F17" s="53"/>
      <c r="G17" s="53"/>
      <c r="H17" s="53"/>
      <c r="I17" s="53"/>
      <c r="J17" s="53"/>
      <c r="K17" s="8" t="s">
        <v>93</v>
      </c>
      <c r="L17" s="9">
        <v>8.7064000000000004</v>
      </c>
      <c r="M17" s="23">
        <v>1.0053E-3</v>
      </c>
      <c r="N17" s="24" t="s">
        <v>37</v>
      </c>
    </row>
    <row r="18" spans="2:14" ht="30">
      <c r="B18" s="53"/>
      <c r="C18" s="53"/>
      <c r="D18" s="65">
        <v>-70</v>
      </c>
      <c r="E18" s="53"/>
      <c r="F18" s="53"/>
      <c r="G18" s="53"/>
      <c r="H18" s="53"/>
      <c r="I18" s="53"/>
      <c r="J18" s="53"/>
      <c r="K18" s="8" t="s">
        <v>102</v>
      </c>
      <c r="L18" s="9">
        <v>8.4628999999999994</v>
      </c>
      <c r="M18" s="23">
        <v>1.0053E-3</v>
      </c>
      <c r="N18" s="24" t="s">
        <v>37</v>
      </c>
    </row>
    <row r="19" spans="2:14" ht="30">
      <c r="B19" s="53"/>
      <c r="C19" s="53"/>
      <c r="D19" s="66">
        <v>-75</v>
      </c>
      <c r="E19" s="53"/>
      <c r="F19" s="53"/>
      <c r="G19" s="53"/>
      <c r="H19" s="53"/>
      <c r="I19" s="53"/>
      <c r="J19" s="53"/>
      <c r="K19" s="8" t="s">
        <v>89</v>
      </c>
      <c r="L19" s="9">
        <v>11.002800000000001</v>
      </c>
      <c r="M19" s="23">
        <v>1.0053E-3</v>
      </c>
      <c r="N19" s="24" t="s">
        <v>37</v>
      </c>
    </row>
    <row r="20" spans="2:14" ht="30">
      <c r="B20" s="53"/>
      <c r="C20" s="53"/>
      <c r="D20" s="65">
        <v>-84</v>
      </c>
      <c r="E20" s="53"/>
      <c r="F20" s="53"/>
      <c r="G20" s="53"/>
      <c r="H20" s="53"/>
      <c r="I20" s="53"/>
      <c r="J20" s="53"/>
      <c r="K20" s="8" t="s">
        <v>91</v>
      </c>
      <c r="L20" s="9">
        <v>10.5954</v>
      </c>
      <c r="M20" s="23">
        <v>1.0053E-3</v>
      </c>
      <c r="N20" s="24" t="s">
        <v>37</v>
      </c>
    </row>
    <row r="21" spans="2:14" ht="30">
      <c r="B21" s="53"/>
      <c r="C21" s="53"/>
      <c r="D21" s="63">
        <v>-84</v>
      </c>
      <c r="E21" s="53"/>
      <c r="F21" s="53"/>
      <c r="G21" s="53"/>
      <c r="H21" s="53"/>
      <c r="I21" s="53"/>
      <c r="J21" s="53"/>
      <c r="K21" s="8" t="s">
        <v>94</v>
      </c>
      <c r="L21" s="9">
        <v>3.6240000000000001</v>
      </c>
      <c r="M21" s="21">
        <v>0.1242683</v>
      </c>
      <c r="N21" s="22" t="s">
        <v>36</v>
      </c>
    </row>
    <row r="22" spans="2:14" ht="30">
      <c r="B22" s="53"/>
      <c r="C22" s="53"/>
      <c r="D22" s="63">
        <v>-86</v>
      </c>
      <c r="E22" s="53"/>
      <c r="F22" s="53"/>
      <c r="G22" s="53"/>
      <c r="H22" s="53"/>
      <c r="I22" s="53"/>
      <c r="J22" s="53"/>
      <c r="K22" s="8" t="s">
        <v>96</v>
      </c>
      <c r="L22" s="9">
        <v>3.3329</v>
      </c>
      <c r="M22" s="21">
        <v>0.1893514</v>
      </c>
      <c r="N22" s="22" t="s">
        <v>36</v>
      </c>
    </row>
    <row r="23" spans="2:14" ht="30">
      <c r="B23" s="53"/>
      <c r="C23" s="53"/>
      <c r="D23" s="63">
        <v>-84</v>
      </c>
      <c r="E23" s="53"/>
      <c r="F23" s="53"/>
      <c r="G23" s="53"/>
      <c r="H23" s="53"/>
      <c r="I23" s="53"/>
      <c r="J23" s="53"/>
      <c r="K23" s="8" t="s">
        <v>92</v>
      </c>
      <c r="L23" s="9">
        <v>1.0525</v>
      </c>
      <c r="M23" s="21">
        <v>0.89999470000000004</v>
      </c>
      <c r="N23" s="22" t="s">
        <v>36</v>
      </c>
    </row>
    <row r="24" spans="2:14" ht="30">
      <c r="B24" s="53"/>
      <c r="C24" s="53"/>
      <c r="D24" s="53"/>
      <c r="E24" s="57"/>
      <c r="F24" s="53"/>
      <c r="G24" s="53"/>
      <c r="H24" s="53"/>
      <c r="I24" s="53"/>
      <c r="J24" s="53"/>
      <c r="K24" s="8" t="s">
        <v>99</v>
      </c>
      <c r="L24" s="9">
        <v>12.2377</v>
      </c>
      <c r="M24" s="23">
        <v>1.0053E-3</v>
      </c>
      <c r="N24" s="24" t="s">
        <v>37</v>
      </c>
    </row>
    <row r="25" spans="2:14" ht="30.75" thickBot="1">
      <c r="B25" s="53"/>
      <c r="C25" s="48"/>
      <c r="D25" s="48"/>
      <c r="E25" s="67"/>
      <c r="F25" s="48"/>
      <c r="G25" s="48"/>
      <c r="H25" s="48"/>
      <c r="I25" s="53"/>
      <c r="J25" s="53"/>
      <c r="K25" s="8" t="s">
        <v>99</v>
      </c>
      <c r="L25" s="9">
        <v>11.9941</v>
      </c>
      <c r="M25" s="23">
        <v>1.0053E-3</v>
      </c>
      <c r="N25" s="24" t="s">
        <v>37</v>
      </c>
    </row>
    <row r="26" spans="2:14" ht="30.75" thickTop="1">
      <c r="B26" s="53" t="s">
        <v>9</v>
      </c>
      <c r="C26">
        <f>AVERAGE(C4:C11)</f>
        <v>-93</v>
      </c>
      <c r="D26">
        <f t="shared" ref="D26:H26" si="0">AVERAGE(D4:D11)</f>
        <v>-80.5</v>
      </c>
      <c r="E26">
        <f t="shared" si="0"/>
        <v>-100.25</v>
      </c>
      <c r="F26">
        <f t="shared" si="0"/>
        <v>-97.625</v>
      </c>
      <c r="G26">
        <f t="shared" si="0"/>
        <v>-75.125</v>
      </c>
      <c r="H26">
        <f t="shared" si="0"/>
        <v>-75.625</v>
      </c>
      <c r="I26" s="53"/>
      <c r="J26" s="53"/>
      <c r="K26" s="8" t="s">
        <v>95</v>
      </c>
      <c r="L26" s="9">
        <v>11.847099999999999</v>
      </c>
      <c r="M26" s="23">
        <v>1.0053E-3</v>
      </c>
      <c r="N26" s="24" t="s">
        <v>37</v>
      </c>
    </row>
    <row r="27" spans="2:14" ht="30">
      <c r="B27" s="53" t="s">
        <v>66</v>
      </c>
      <c r="C27">
        <f>STDEV(C4:C11)/SQRT(C28)</f>
        <v>2.1213203435596424</v>
      </c>
      <c r="D27">
        <f t="shared" ref="D27:H27" si="1">STDEV(D4:D11)/SQRT(D28)</f>
        <v>2.8784916685156978</v>
      </c>
      <c r="E27">
        <f t="shared" si="1"/>
        <v>0.45316348358748282</v>
      </c>
      <c r="F27">
        <f t="shared" si="1"/>
        <v>1.3220317156342571</v>
      </c>
      <c r="G27">
        <f t="shared" si="1"/>
        <v>2.7802716979255306</v>
      </c>
      <c r="H27">
        <f t="shared" si="1"/>
        <v>1.463087488839953</v>
      </c>
      <c r="I27" s="53"/>
      <c r="J27" s="53"/>
      <c r="K27" s="8" t="s">
        <v>97</v>
      </c>
      <c r="L27" s="9">
        <v>11.590400000000001</v>
      </c>
      <c r="M27" s="23">
        <v>1.0053E-3</v>
      </c>
      <c r="N27" s="24" t="s">
        <v>37</v>
      </c>
    </row>
    <row r="28" spans="2:14" ht="30">
      <c r="B28" t="s">
        <v>14</v>
      </c>
      <c r="C28">
        <f>COUNT(C4:C11)</f>
        <v>8</v>
      </c>
      <c r="D28">
        <f t="shared" ref="D28:H28" si="2">COUNT(D4:D11)</f>
        <v>8</v>
      </c>
      <c r="E28">
        <f t="shared" si="2"/>
        <v>8</v>
      </c>
      <c r="F28">
        <f t="shared" si="2"/>
        <v>8</v>
      </c>
      <c r="G28">
        <f t="shared" si="2"/>
        <v>8</v>
      </c>
      <c r="H28">
        <f t="shared" si="2"/>
        <v>8</v>
      </c>
      <c r="K28" s="8" t="s">
        <v>98</v>
      </c>
      <c r="L28" s="9">
        <v>0.24349999999999999</v>
      </c>
      <c r="M28" s="21">
        <v>0.89999470000000004</v>
      </c>
      <c r="N28" s="22" t="s">
        <v>36</v>
      </c>
    </row>
    <row r="29" spans="2:14">
      <c r="E29" s="58"/>
    </row>
    <row r="30" spans="2:14">
      <c r="E30" s="58"/>
    </row>
    <row r="31" spans="2:14">
      <c r="E31" s="57"/>
    </row>
    <row r="32" spans="2:14">
      <c r="E32" s="57"/>
    </row>
    <row r="33" spans="5:5">
      <c r="E33" s="57"/>
    </row>
  </sheetData>
  <mergeCells count="4">
    <mergeCell ref="K4:K5"/>
    <mergeCell ref="O4:O5"/>
    <mergeCell ref="P4:P5"/>
    <mergeCell ref="K2:O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 3A</vt:lpstr>
      <vt:lpstr>Figure 3C-E</vt:lpstr>
      <vt:lpstr>Figure 3F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Jean-Luc Gaiarsa</dc:creator>
  <cp:lastModifiedBy>Jean-Luc Gaiarsa</cp:lastModifiedBy>
  <dcterms:created xsi:type="dcterms:W3CDTF">2018-03-19T09:43:06Z</dcterms:created>
  <dcterms:modified xsi:type="dcterms:W3CDTF">2018-06-01T09:29:47Z</dcterms:modified>
</cp:coreProperties>
</file>