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atherinebaranowski/Dropbox (HSPH)/Lab shared/kasia/eLife Edited/Stuff for submission/Data for each Graph/RENAMED UGH/"/>
    </mc:Choice>
  </mc:AlternateContent>
  <xr:revisionPtr revIDLastSave="0" documentId="13_ncr:1_{823CE574-EEC2-9543-ACC1-1EB276F384D6}" xr6:coauthVersionLast="36" xr6:coauthVersionMax="36" xr10:uidLastSave="{00000000-0000-0000-0000-000000000000}"/>
  <bookViews>
    <workbookView xWindow="0" yWindow="460" windowWidth="25600" windowHeight="16060" tabRatio="500" xr2:uid="{00000000-000D-0000-FFFF-FFFF00000000}"/>
  </bookViews>
  <sheets>
    <sheet name="Data for Fig. 2C bar graph" sheetId="2" r:id="rId1"/>
    <sheet name="Raw Data" sheetId="1" r:id="rId2"/>
    <sheet name="composite breakdown" sheetId="4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4" l="1"/>
  <c r="E2" i="4"/>
  <c r="D5" i="4"/>
  <c r="D3" i="4"/>
  <c r="H115" i="1"/>
  <c r="D115" i="1"/>
  <c r="H100" i="1"/>
  <c r="D100" i="1"/>
  <c r="C100" i="1"/>
  <c r="H81" i="1"/>
  <c r="D81" i="1"/>
  <c r="H65" i="1"/>
  <c r="D65" i="1"/>
  <c r="H48" i="1"/>
  <c r="D48" i="1"/>
  <c r="H24" i="1"/>
  <c r="D24" i="1"/>
  <c r="F65" i="1"/>
  <c r="F81" i="1"/>
  <c r="F100" i="1"/>
  <c r="F115" i="1"/>
  <c r="F5" i="2"/>
  <c r="G5" i="2" s="1"/>
  <c r="G65" i="1"/>
  <c r="G81" i="1"/>
  <c r="G100" i="1"/>
  <c r="G115" i="1"/>
  <c r="C4" i="2"/>
  <c r="B65" i="1"/>
  <c r="B100" i="1"/>
  <c r="B115" i="1"/>
  <c r="C48" i="1"/>
  <c r="C65" i="1"/>
  <c r="C81" i="1"/>
  <c r="C115" i="1"/>
  <c r="B5" i="2"/>
  <c r="B4" i="2"/>
  <c r="F101" i="1"/>
  <c r="F116" i="1"/>
  <c r="B116" i="1"/>
  <c r="B101" i="1"/>
  <c r="B81" i="1"/>
  <c r="B82" i="1"/>
  <c r="F82" i="1"/>
  <c r="B66" i="1"/>
  <c r="F66" i="1"/>
  <c r="F49" i="1"/>
  <c r="B49" i="1"/>
  <c r="B48" i="1"/>
  <c r="F3" i="1"/>
  <c r="B3" i="1"/>
  <c r="I24" i="1"/>
  <c r="F25" i="1"/>
  <c r="B25" i="1"/>
  <c r="G24" i="1"/>
  <c r="F24" i="1"/>
  <c r="C24" i="1"/>
  <c r="B24" i="1"/>
  <c r="G2" i="1"/>
  <c r="F2" i="1"/>
  <c r="C2" i="1"/>
  <c r="I2" i="1" s="1"/>
  <c r="B2" i="1"/>
  <c r="I115" i="1" l="1"/>
  <c r="I100" i="1"/>
  <c r="I81" i="1"/>
  <c r="I65" i="1"/>
  <c r="F48" i="1"/>
  <c r="F4" i="2"/>
  <c r="G4" i="2" s="1"/>
  <c r="D5" i="2"/>
  <c r="C5" i="2"/>
  <c r="G48" i="1"/>
  <c r="I48" i="1" s="1"/>
  <c r="D4" i="2"/>
  <c r="D2" i="4"/>
  <c r="D6" i="2" l="1"/>
  <c r="E5" i="2"/>
  <c r="E4" i="2"/>
</calcChain>
</file>

<file path=xl/sharedStrings.xml><?xml version="1.0" encoding="utf-8"?>
<sst xmlns="http://schemas.openxmlformats.org/spreadsheetml/2006/main" count="101" uniqueCount="25">
  <si>
    <t>Filename = 03011429</t>
  </si>
  <si>
    <t>mean</t>
  </si>
  <si>
    <t>WT</t>
  </si>
  <si>
    <t>cell name</t>
  </si>
  <si>
    <t>Mean (kPa)</t>
  </si>
  <si>
    <t>Modulus / Height (kPa/nm)</t>
  </si>
  <si>
    <t>∆ldtAEBCG+F</t>
  </si>
  <si>
    <t>ratio</t>
  </si>
  <si>
    <t>Filename = 03011515</t>
  </si>
  <si>
    <t>Filename = 03011842</t>
  </si>
  <si>
    <t>Count</t>
  </si>
  <si>
    <t>Std Dev</t>
  </si>
  <si>
    <t>Std Error</t>
  </si>
  <si>
    <t>Filename = 03012027</t>
  </si>
  <si>
    <t>Filename = 03012146</t>
  </si>
  <si>
    <t>Filename = 03012212</t>
  </si>
  <si>
    <t>Filename = 03012249</t>
  </si>
  <si>
    <t>Modulus (kPa)</t>
  </si>
  <si>
    <t>Modulus (kPa) / Height (nm)</t>
  </si>
  <si>
    <t>Height (nm) = Modulus (kPa) / (Modulus (kPa) / Height (nm))</t>
  </si>
  <si>
    <t>Height (nm)</t>
  </si>
  <si>
    <t>wt</t>
  </si>
  <si>
    <t>ldt</t>
  </si>
  <si>
    <t>WT MEAN</t>
  </si>
  <si>
    <t>LDT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</si>
</sst>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</cellXfs>
  <cellStyles count="2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021062992125999"/>
          <c:y val="6.0185185185185203E-2"/>
          <c:w val="0.67701159230096197"/>
          <c:h val="0.7946609798775150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'Data for Fig. 2C bar graph'!$G$4:$G$5</c:f>
                <c:numCache>
                  <c:formatCode>General</c:formatCode>
                  <c:ptCount val="2"/>
                  <c:pt idx="0">
                    <c:v>6.2327101664270603E-3</c:v>
                  </c:pt>
                  <c:pt idx="1">
                    <c:v>9.6729414307120069E-3</c:v>
                  </c:pt>
                </c:numCache>
              </c:numRef>
            </c:plus>
            <c:minus>
              <c:numRef>
                <c:f>'Data for Fig. 2C bar graph'!$G$4:$G$5</c:f>
                <c:numCache>
                  <c:formatCode>General</c:formatCode>
                  <c:ptCount val="2"/>
                  <c:pt idx="0">
                    <c:v>6.2327101664270603E-3</c:v>
                  </c:pt>
                  <c:pt idx="1">
                    <c:v>9.6729414307120069E-3</c:v>
                  </c:pt>
                </c:numCache>
              </c:numRef>
            </c:minus>
          </c:errBars>
          <c:cat>
            <c:strRef>
              <c:f>'Data for Fig. 2C bar graph'!$A$4:$A$5</c:f>
              <c:strCache>
                <c:ptCount val="2"/>
                <c:pt idx="0">
                  <c:v>WT</c:v>
                </c:pt>
                <c:pt idx="1">
                  <c:v>∆ldtAEBCG+F</c:v>
                </c:pt>
              </c:strCache>
            </c:strRef>
          </c:cat>
          <c:val>
            <c:numRef>
              <c:f>'Data for Fig. 2C bar graph'!$D$4:$D$5</c:f>
              <c:numCache>
                <c:formatCode>0.000</c:formatCode>
                <c:ptCount val="2"/>
                <c:pt idx="0">
                  <c:v>0.30331557749093802</c:v>
                </c:pt>
                <c:pt idx="1">
                  <c:v>0.24221433107182941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2-B047-83DB-93908CC30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914936"/>
        <c:axId val="2125358712"/>
      </c:barChart>
      <c:catAx>
        <c:axId val="212491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125358712"/>
        <c:crosses val="autoZero"/>
        <c:auto val="1"/>
        <c:lblAlgn val="ctr"/>
        <c:lblOffset val="100"/>
        <c:noMultiLvlLbl val="0"/>
      </c:catAx>
      <c:valAx>
        <c:axId val="2125358712"/>
        <c:scaling>
          <c:orientation val="minMax"/>
          <c:max val="0.35"/>
          <c:min val="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Modulus (kPa) / Height (nm)</a:t>
                </a:r>
              </a:p>
            </c:rich>
          </c:tx>
          <c:layout>
            <c:manualLayout>
              <c:xMode val="edge"/>
              <c:yMode val="edge"/>
              <c:x val="4.72222222222222E-2"/>
              <c:y val="7.2006051326917397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124914936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7</xdr:row>
      <xdr:rowOff>0</xdr:rowOff>
    </xdr:from>
    <xdr:to>
      <xdr:col>6</xdr:col>
      <xdr:colOff>546100</xdr:colOff>
      <xdr:row>21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6"/>
  <sheetViews>
    <sheetView tabSelected="1" workbookViewId="0">
      <selection activeCell="D25" sqref="D25"/>
    </sheetView>
  </sheetViews>
  <sheetFormatPr baseColWidth="10" defaultRowHeight="16" x14ac:dyDescent="0.2"/>
  <cols>
    <col min="1" max="1" width="12" bestFit="1" customWidth="1"/>
    <col min="4" max="4" width="27.1640625" customWidth="1"/>
    <col min="5" max="5" width="10.83203125" customWidth="1"/>
  </cols>
  <sheetData>
    <row r="3" spans="1:7" x14ac:dyDescent="0.2">
      <c r="B3" t="s">
        <v>10</v>
      </c>
      <c r="C3" t="s">
        <v>17</v>
      </c>
      <c r="D3" t="s">
        <v>18</v>
      </c>
      <c r="E3" t="s">
        <v>19</v>
      </c>
      <c r="F3" t="s">
        <v>11</v>
      </c>
      <c r="G3" t="s">
        <v>12</v>
      </c>
    </row>
    <row r="4" spans="1:7" x14ac:dyDescent="0.2">
      <c r="A4" s="5" t="s">
        <v>2</v>
      </c>
      <c r="B4" s="4">
        <f>COUNT('Raw Data'!A7:A20,'Raw Data'!A29:A44,'Raw Data'!A53:A55,'Raw Data'!A70:A76,'Raw Data'!A86:A96,'Raw Data'!A105:A111,'Raw Data'!A120:A134)</f>
        <v>73</v>
      </c>
      <c r="C4" s="3">
        <f>AVERAGE('Raw Data'!B7:B20,'Raw Data'!B29:B44,'Raw Data'!B53:B55,'Raw Data'!B70:B76,'Raw Data'!B86:B96,'Raw Data'!B105:B111,'Raw Data'!B120:B134)</f>
        <v>232.28985847008326</v>
      </c>
      <c r="D4" s="2">
        <f>AVERAGE('Raw Data'!C7:C20,'Raw Data'!C29:C44,'Raw Data'!C53:C55,'Raw Data'!C70:C76,'Raw Data'!C86:C96,'Raw Data'!C105:C111,'Raw Data'!C120:C134)</f>
        <v>0.30331557749093802</v>
      </c>
      <c r="E4">
        <f>C4/D4</f>
        <v>765.83557096411653</v>
      </c>
      <c r="F4" s="2">
        <f>STDEV('Raw Data'!C7:C20,'Raw Data'!C29:C44,'Raw Data'!C53:C55,'Raw Data'!C70:C76,'Raw Data'!C86:C96,'Raw Data'!C120:C134)</f>
        <v>5.325229900543145E-2</v>
      </c>
      <c r="G4" s="2">
        <f>F4/SQRT(B4)</f>
        <v>6.2327101664270603E-3</v>
      </c>
    </row>
    <row r="5" spans="1:7" x14ac:dyDescent="0.2">
      <c r="A5" s="5" t="s">
        <v>6</v>
      </c>
      <c r="B5">
        <f>COUNT('Raw Data'!E7:E16,'Raw Data'!E29:E34,'Raw Data'!E53:E61,'Raw Data'!E70:E77,'Raw Data'!E86:E89,'Raw Data'!E105:E109,'Raw Data'!E120:E124)</f>
        <v>47</v>
      </c>
      <c r="C5" s="3">
        <f>AVERAGE('Raw Data'!F7:F16,'Raw Data'!F29:F34,'Raw Data'!F53:F61,'Raw Data'!F70:F77,'Raw Data'!F86:F89,'Raw Data'!F105:F109,'Raw Data'!F120:F124)</f>
        <v>211.59616916276647</v>
      </c>
      <c r="D5" s="2">
        <f>AVERAGE('Raw Data'!G7:G16,'Raw Data'!G29:G34,'Raw Data'!G53:G61,,'Raw Data'!G70:G77,'Raw Data'!G86:G89,'Raw Data'!G105:G109,'Raw Data'!G120:G124)</f>
        <v>0.24221433107182941</v>
      </c>
      <c r="E5">
        <f>C5/D5</f>
        <v>873.59062622936619</v>
      </c>
      <c r="F5" s="2">
        <f>STDEV('Raw Data'!G7:G16,'Raw Data'!G29:G34,'Raw Data'!G53:G61,'Raw Data'!G70:G77,'Raw Data'!G86:G89,'Raw Data'!G120:G124)</f>
        <v>6.6314345418870629E-2</v>
      </c>
      <c r="G5" s="2">
        <f>F5/SQRT(B5)</f>
        <v>9.6729414307120069E-3</v>
      </c>
    </row>
    <row r="6" spans="1:7" x14ac:dyDescent="0.2">
      <c r="D6">
        <f>D4/D5</f>
        <v>1.2522610703864125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4"/>
  <sheetViews>
    <sheetView topLeftCell="A124" workbookViewId="0">
      <selection activeCell="C143" sqref="C143"/>
    </sheetView>
  </sheetViews>
  <sheetFormatPr baseColWidth="10" defaultRowHeight="16" x14ac:dyDescent="0.2"/>
  <cols>
    <col min="1" max="1" width="12" customWidth="1"/>
    <col min="2" max="2" width="10.5" bestFit="1" customWidth="1"/>
    <col min="3" max="3" width="15.6640625" customWidth="1"/>
    <col min="5" max="5" width="12" bestFit="1" customWidth="1"/>
    <col min="6" max="6" width="10.5" bestFit="1" customWidth="1"/>
    <col min="7" max="7" width="15.6640625" customWidth="1"/>
  </cols>
  <sheetData>
    <row r="1" spans="1:9" x14ac:dyDescent="0.2">
      <c r="A1" t="s">
        <v>0</v>
      </c>
      <c r="I1" t="s">
        <v>7</v>
      </c>
    </row>
    <row r="2" spans="1:9" x14ac:dyDescent="0.2">
      <c r="A2" t="s">
        <v>1</v>
      </c>
      <c r="B2">
        <f>AVERAGE(B7:B20)</f>
        <v>211.34214285714285</v>
      </c>
      <c r="C2">
        <f>AVERAGE(C7:C20)</f>
        <v>0.23407142857142862</v>
      </c>
      <c r="F2">
        <f>AVERAGE(F7:F16)</f>
        <v>201.30800000000005</v>
      </c>
      <c r="G2">
        <f>AVERAGE(G7:G16)</f>
        <v>0.1951</v>
      </c>
      <c r="I2">
        <f>C2/G2</f>
        <v>1.1997510434209566</v>
      </c>
    </row>
    <row r="3" spans="1:9" x14ac:dyDescent="0.2">
      <c r="B3">
        <f>COUNT(A7:A20)</f>
        <v>14</v>
      </c>
      <c r="F3">
        <f>COUNT(E7:E16)</f>
        <v>10</v>
      </c>
    </row>
    <row r="5" spans="1:9" x14ac:dyDescent="0.2">
      <c r="A5" t="s">
        <v>2</v>
      </c>
      <c r="E5" t="s">
        <v>6</v>
      </c>
    </row>
    <row r="6" spans="1:9" x14ac:dyDescent="0.2">
      <c r="A6" t="s">
        <v>3</v>
      </c>
      <c r="B6" t="s">
        <v>4</v>
      </c>
      <c r="C6" s="1" t="s">
        <v>5</v>
      </c>
      <c r="E6" t="s">
        <v>3</v>
      </c>
      <c r="F6" t="s">
        <v>4</v>
      </c>
      <c r="G6" t="s">
        <v>5</v>
      </c>
    </row>
    <row r="7" spans="1:9" x14ac:dyDescent="0.2">
      <c r="A7">
        <v>3</v>
      </c>
      <c r="B7" s="3">
        <v>226.21</v>
      </c>
      <c r="C7">
        <v>0.24199999999999999</v>
      </c>
      <c r="E7">
        <v>1</v>
      </c>
      <c r="F7">
        <v>167.86</v>
      </c>
      <c r="G7">
        <v>0.125</v>
      </c>
    </row>
    <row r="8" spans="1:9" x14ac:dyDescent="0.2">
      <c r="A8">
        <v>4</v>
      </c>
      <c r="B8" s="3">
        <v>219.19</v>
      </c>
      <c r="C8">
        <v>0.26500000000000001</v>
      </c>
      <c r="E8">
        <v>2</v>
      </c>
      <c r="F8">
        <v>179.92</v>
      </c>
      <c r="G8">
        <v>0.13100000000000001</v>
      </c>
    </row>
    <row r="9" spans="1:9" x14ac:dyDescent="0.2">
      <c r="A9">
        <v>7</v>
      </c>
      <c r="B9" s="3">
        <v>222.99</v>
      </c>
      <c r="C9">
        <v>0.28299999999999997</v>
      </c>
      <c r="E9">
        <v>5</v>
      </c>
      <c r="F9">
        <v>191.55</v>
      </c>
      <c r="G9">
        <v>0.189</v>
      </c>
    </row>
    <row r="10" spans="1:9" x14ac:dyDescent="0.2">
      <c r="A10">
        <v>8</v>
      </c>
      <c r="B10" s="3">
        <v>241.88</v>
      </c>
      <c r="C10">
        <v>0.24</v>
      </c>
      <c r="E10">
        <v>6</v>
      </c>
      <c r="F10" s="3">
        <v>254</v>
      </c>
      <c r="G10" s="2">
        <v>0.24</v>
      </c>
    </row>
    <row r="11" spans="1:9" x14ac:dyDescent="0.2">
      <c r="A11">
        <v>9</v>
      </c>
      <c r="B11" s="3">
        <v>219.36</v>
      </c>
      <c r="C11">
        <v>0.25700000000000001</v>
      </c>
      <c r="E11">
        <v>14</v>
      </c>
      <c r="F11">
        <v>249.92</v>
      </c>
      <c r="G11">
        <v>0.248</v>
      </c>
    </row>
    <row r="12" spans="1:9" x14ac:dyDescent="0.2">
      <c r="A12">
        <v>10</v>
      </c>
      <c r="B12" s="3">
        <v>251.4</v>
      </c>
      <c r="C12">
        <v>0.27700000000000002</v>
      </c>
      <c r="E12">
        <v>15</v>
      </c>
      <c r="F12">
        <v>240.18</v>
      </c>
      <c r="G12">
        <v>0.248</v>
      </c>
    </row>
    <row r="13" spans="1:9" x14ac:dyDescent="0.2">
      <c r="A13">
        <v>11</v>
      </c>
      <c r="B13" s="3">
        <v>191.81</v>
      </c>
      <c r="C13">
        <v>0.23</v>
      </c>
      <c r="E13">
        <v>17</v>
      </c>
      <c r="F13">
        <v>221.62</v>
      </c>
      <c r="G13">
        <v>0.23599999999999999</v>
      </c>
    </row>
    <row r="14" spans="1:9" x14ac:dyDescent="0.2">
      <c r="A14">
        <v>12</v>
      </c>
      <c r="B14" s="3">
        <v>207.91</v>
      </c>
      <c r="C14">
        <v>0.246</v>
      </c>
      <c r="E14">
        <v>18</v>
      </c>
      <c r="F14">
        <v>181.4</v>
      </c>
      <c r="G14">
        <v>0.17499999999999999</v>
      </c>
    </row>
    <row r="15" spans="1:9" x14ac:dyDescent="0.2">
      <c r="A15">
        <v>13</v>
      </c>
      <c r="B15" s="3">
        <v>179.84</v>
      </c>
      <c r="C15">
        <v>0.192</v>
      </c>
      <c r="E15">
        <v>21</v>
      </c>
      <c r="F15">
        <v>172.92</v>
      </c>
      <c r="G15">
        <v>0.192</v>
      </c>
    </row>
    <row r="16" spans="1:9" x14ac:dyDescent="0.2">
      <c r="A16">
        <v>16</v>
      </c>
      <c r="B16" s="3">
        <v>157.4</v>
      </c>
      <c r="C16">
        <v>0.188</v>
      </c>
      <c r="E16">
        <v>24</v>
      </c>
      <c r="F16">
        <v>153.71</v>
      </c>
      <c r="G16">
        <v>0.16700000000000001</v>
      </c>
    </row>
    <row r="17" spans="1:9" x14ac:dyDescent="0.2">
      <c r="A17">
        <v>19</v>
      </c>
      <c r="B17" s="3">
        <v>209.1</v>
      </c>
      <c r="C17">
        <v>0.23899999999999999</v>
      </c>
    </row>
    <row r="18" spans="1:9" x14ac:dyDescent="0.2">
      <c r="A18">
        <v>20</v>
      </c>
      <c r="B18" s="3">
        <v>185.23</v>
      </c>
      <c r="C18">
        <v>0.188</v>
      </c>
    </row>
    <row r="19" spans="1:9" x14ac:dyDescent="0.2">
      <c r="A19">
        <v>22</v>
      </c>
      <c r="B19" s="3">
        <v>216.73</v>
      </c>
      <c r="C19" s="2">
        <v>0.23</v>
      </c>
    </row>
    <row r="20" spans="1:9" x14ac:dyDescent="0.2">
      <c r="A20">
        <v>23</v>
      </c>
      <c r="B20" s="3">
        <v>229.74</v>
      </c>
      <c r="C20" s="2">
        <v>0.2</v>
      </c>
    </row>
    <row r="23" spans="1:9" x14ac:dyDescent="0.2">
      <c r="A23" t="s">
        <v>8</v>
      </c>
      <c r="I23" t="s">
        <v>7</v>
      </c>
    </row>
    <row r="24" spans="1:9" x14ac:dyDescent="0.2">
      <c r="A24" t="s">
        <v>1</v>
      </c>
      <c r="B24">
        <f>AVERAGE(B29:B44)</f>
        <v>276.06499999999994</v>
      </c>
      <c r="C24">
        <f>AVERAGE(C29:C44)</f>
        <v>0.34812499999999996</v>
      </c>
      <c r="D24">
        <f>AVERAGE(D29:D44)</f>
        <v>797.95700389044362</v>
      </c>
      <c r="F24">
        <f>AVERAGE(F29:F34)</f>
        <v>259.89000000000004</v>
      </c>
      <c r="G24">
        <f>AVERAGE(G29:G34)</f>
        <v>0.31116666666666665</v>
      </c>
      <c r="H24">
        <f>AVERAGE(H29:H34)</f>
        <v>830.18639566116724</v>
      </c>
      <c r="I24">
        <f>C24/G24</f>
        <v>1.1187734333154793</v>
      </c>
    </row>
    <row r="25" spans="1:9" x14ac:dyDescent="0.2">
      <c r="B25">
        <f>COUNT(A29:A44)</f>
        <v>16</v>
      </c>
      <c r="F25">
        <f>COUNT(E29:E34)</f>
        <v>6</v>
      </c>
    </row>
    <row r="27" spans="1:9" x14ac:dyDescent="0.2">
      <c r="A27" t="s">
        <v>2</v>
      </c>
      <c r="E27" t="s">
        <v>6</v>
      </c>
    </row>
    <row r="28" spans="1:9" x14ac:dyDescent="0.2">
      <c r="A28" t="s">
        <v>3</v>
      </c>
      <c r="B28" t="s">
        <v>4</v>
      </c>
      <c r="C28" s="1" t="s">
        <v>5</v>
      </c>
      <c r="D28" t="s">
        <v>20</v>
      </c>
      <c r="E28" t="s">
        <v>3</v>
      </c>
      <c r="F28" t="s">
        <v>4</v>
      </c>
      <c r="G28" t="s">
        <v>5</v>
      </c>
      <c r="H28" t="s">
        <v>20</v>
      </c>
    </row>
    <row r="29" spans="1:9" x14ac:dyDescent="0.2">
      <c r="A29">
        <v>1</v>
      </c>
      <c r="B29" s="3">
        <v>293.83999999999997</v>
      </c>
      <c r="C29" s="2">
        <v>0.29699999999999999</v>
      </c>
      <c r="D29">
        <v>962.43557034220623</v>
      </c>
      <c r="E29">
        <v>11</v>
      </c>
      <c r="F29" s="3">
        <v>237.56</v>
      </c>
      <c r="G29" s="2">
        <v>0.249</v>
      </c>
      <c r="H29">
        <v>949.00816243654765</v>
      </c>
    </row>
    <row r="30" spans="1:9" x14ac:dyDescent="0.2">
      <c r="A30">
        <v>10</v>
      </c>
      <c r="B30" s="3">
        <v>293.75</v>
      </c>
      <c r="C30" s="2">
        <v>0.376</v>
      </c>
      <c r="D30">
        <v>760.15740677966107</v>
      </c>
      <c r="E30">
        <v>16</v>
      </c>
      <c r="F30" s="3">
        <v>209.3</v>
      </c>
      <c r="G30" s="2">
        <v>0.28999999999999998</v>
      </c>
      <c r="H30">
        <v>748.77879574468056</v>
      </c>
    </row>
    <row r="31" spans="1:9" x14ac:dyDescent="0.2">
      <c r="A31">
        <v>12</v>
      </c>
      <c r="B31" s="3">
        <v>344.62</v>
      </c>
      <c r="C31" s="2">
        <v>0.376</v>
      </c>
      <c r="D31">
        <v>899.36728925619786</v>
      </c>
      <c r="E31">
        <v>18</v>
      </c>
      <c r="F31" s="3">
        <v>340.79</v>
      </c>
      <c r="G31" s="2">
        <v>0.46100000000000002</v>
      </c>
      <c r="H31">
        <v>727.76452873563233</v>
      </c>
    </row>
    <row r="32" spans="1:9" x14ac:dyDescent="0.2">
      <c r="A32">
        <v>13</v>
      </c>
      <c r="B32" s="3">
        <v>325.14999999999998</v>
      </c>
      <c r="C32" s="2">
        <v>0.35</v>
      </c>
      <c r="D32">
        <v>906.9724581497801</v>
      </c>
      <c r="E32">
        <v>19</v>
      </c>
      <c r="F32" s="3">
        <v>217.82</v>
      </c>
      <c r="G32" s="2">
        <v>0.26500000000000001</v>
      </c>
      <c r="H32">
        <v>804.68669090909123</v>
      </c>
    </row>
    <row r="33" spans="1:9" x14ac:dyDescent="0.2">
      <c r="A33">
        <v>14</v>
      </c>
      <c r="B33" s="3">
        <v>244.33</v>
      </c>
      <c r="C33" s="2">
        <v>0.28599999999999998</v>
      </c>
      <c r="D33">
        <v>869.9610878661083</v>
      </c>
      <c r="E33">
        <v>2</v>
      </c>
      <c r="F33" s="3">
        <v>279.52</v>
      </c>
      <c r="G33" s="2">
        <v>0.34300000000000003</v>
      </c>
      <c r="H33">
        <v>794.56948502993987</v>
      </c>
    </row>
    <row r="34" spans="1:9" x14ac:dyDescent="0.2">
      <c r="A34">
        <v>15</v>
      </c>
      <c r="B34" s="3">
        <v>228.03</v>
      </c>
      <c r="C34" s="2">
        <v>0.28999999999999998</v>
      </c>
      <c r="D34">
        <v>781.29149606299222</v>
      </c>
      <c r="E34">
        <v>7</v>
      </c>
      <c r="F34" s="3">
        <v>274.35000000000002</v>
      </c>
      <c r="G34" s="2">
        <v>0.25900000000000001</v>
      </c>
      <c r="H34">
        <v>956.31071111111123</v>
      </c>
    </row>
    <row r="35" spans="1:9" x14ac:dyDescent="0.2">
      <c r="A35">
        <v>17</v>
      </c>
      <c r="B35" s="3">
        <v>269.31</v>
      </c>
      <c r="C35" s="2">
        <v>0.33400000000000002</v>
      </c>
      <c r="D35">
        <v>789.39790624999989</v>
      </c>
    </row>
    <row r="36" spans="1:9" x14ac:dyDescent="0.2">
      <c r="A36">
        <v>20</v>
      </c>
      <c r="B36" s="3">
        <v>206.46</v>
      </c>
      <c r="C36" s="2">
        <v>0.39200000000000002</v>
      </c>
      <c r="D36">
        <v>616.90870742358084</v>
      </c>
    </row>
    <row r="37" spans="1:9" x14ac:dyDescent="0.2">
      <c r="A37">
        <v>21</v>
      </c>
      <c r="B37" s="3">
        <v>185.97</v>
      </c>
      <c r="C37" s="2">
        <v>0.26600000000000001</v>
      </c>
      <c r="D37">
        <v>741.95858148148136</v>
      </c>
    </row>
    <row r="38" spans="1:9" x14ac:dyDescent="0.2">
      <c r="A38">
        <v>22.1</v>
      </c>
      <c r="B38" s="3">
        <v>226.69</v>
      </c>
      <c r="C38" s="2">
        <v>0.311</v>
      </c>
      <c r="D38">
        <v>733.25319620253163</v>
      </c>
    </row>
    <row r="39" spans="1:9" x14ac:dyDescent="0.2">
      <c r="A39">
        <v>3</v>
      </c>
      <c r="B39" s="3">
        <v>304.12</v>
      </c>
      <c r="C39" s="2">
        <v>0.41699999999999998</v>
      </c>
      <c r="D39">
        <v>713.57171174377243</v>
      </c>
    </row>
    <row r="40" spans="1:9" x14ac:dyDescent="0.2">
      <c r="A40">
        <v>4</v>
      </c>
      <c r="B40" s="3">
        <v>324.61</v>
      </c>
      <c r="C40" s="2">
        <v>0.41599999999999998</v>
      </c>
      <c r="D40">
        <v>779.00463052208784</v>
      </c>
    </row>
    <row r="41" spans="1:9" x14ac:dyDescent="0.2">
      <c r="A41">
        <v>5</v>
      </c>
      <c r="B41" s="3">
        <v>297.89</v>
      </c>
      <c r="C41" s="2">
        <v>0.34699999999999998</v>
      </c>
      <c r="D41">
        <v>835.69109589041125</v>
      </c>
    </row>
    <row r="42" spans="1:9" x14ac:dyDescent="0.2">
      <c r="A42">
        <v>6</v>
      </c>
      <c r="B42" s="3">
        <v>366.77</v>
      </c>
      <c r="C42" s="2">
        <v>0.41399999999999998</v>
      </c>
      <c r="D42">
        <v>861.12358074534177</v>
      </c>
    </row>
    <row r="43" spans="1:9" x14ac:dyDescent="0.2">
      <c r="A43">
        <v>8</v>
      </c>
      <c r="B43" s="3">
        <v>295.83999999999997</v>
      </c>
      <c r="C43" s="2">
        <v>0.40100000000000002</v>
      </c>
      <c r="D43">
        <v>822.35779153094506</v>
      </c>
    </row>
    <row r="44" spans="1:9" x14ac:dyDescent="0.2">
      <c r="A44">
        <v>9</v>
      </c>
      <c r="B44" s="3">
        <v>209.66</v>
      </c>
      <c r="C44" s="2">
        <v>0.29699999999999999</v>
      </c>
      <c r="D44">
        <v>693.85955199999989</v>
      </c>
    </row>
    <row r="47" spans="1:9" x14ac:dyDescent="0.2">
      <c r="A47" t="s">
        <v>9</v>
      </c>
      <c r="I47" t="s">
        <v>7</v>
      </c>
    </row>
    <row r="48" spans="1:9" x14ac:dyDescent="0.2">
      <c r="A48" t="s">
        <v>1</v>
      </c>
      <c r="B48">
        <f>AVERAGE(B53:B55)</f>
        <v>195.59610182803684</v>
      </c>
      <c r="C48">
        <f>AVERAGE(C53:C55)</f>
        <v>0.33175519100374201</v>
      </c>
      <c r="D48">
        <f>AVERAGE(D53:D55)</f>
        <v>666.18299941202804</v>
      </c>
      <c r="F48">
        <f>AVERAGE(F53:F61)</f>
        <v>201.68281784258409</v>
      </c>
      <c r="G48">
        <f>AVERAGE(G53:G61)</f>
        <v>0.24764119853883285</v>
      </c>
      <c r="H48">
        <f>AVERAGE(H53:H61)</f>
        <v>874.57749399209797</v>
      </c>
      <c r="I48">
        <f>C48/G48</f>
        <v>1.3396607388480199</v>
      </c>
    </row>
    <row r="49" spans="1:9" x14ac:dyDescent="0.2">
      <c r="B49">
        <f>COUNT(A53:A55)</f>
        <v>3</v>
      </c>
      <c r="F49">
        <f>COUNT(E53:E61)</f>
        <v>9</v>
      </c>
    </row>
    <row r="51" spans="1:9" x14ac:dyDescent="0.2">
      <c r="A51" t="s">
        <v>2</v>
      </c>
      <c r="E51" t="s">
        <v>6</v>
      </c>
    </row>
    <row r="52" spans="1:9" x14ac:dyDescent="0.2">
      <c r="A52" t="s">
        <v>3</v>
      </c>
      <c r="B52" t="s">
        <v>4</v>
      </c>
      <c r="C52" s="1" t="s">
        <v>5</v>
      </c>
      <c r="D52" t="s">
        <v>20</v>
      </c>
      <c r="E52" t="s">
        <v>3</v>
      </c>
      <c r="F52" t="s">
        <v>4</v>
      </c>
      <c r="G52" t="s">
        <v>5</v>
      </c>
      <c r="H52" t="s">
        <v>20</v>
      </c>
    </row>
    <row r="53" spans="1:9" x14ac:dyDescent="0.2">
      <c r="A53">
        <v>5</v>
      </c>
      <c r="B53">
        <v>198.06877038068785</v>
      </c>
      <c r="C53">
        <v>0.3500646774164301</v>
      </c>
      <c r="D53">
        <v>600.16667768595039</v>
      </c>
      <c r="E53">
        <v>1</v>
      </c>
      <c r="F53">
        <v>220.0079256100793</v>
      </c>
      <c r="G53">
        <v>0.22456942655136633</v>
      </c>
      <c r="H53">
        <v>959.13015909090882</v>
      </c>
    </row>
    <row r="54" spans="1:9" x14ac:dyDescent="0.2">
      <c r="A54">
        <v>6</v>
      </c>
      <c r="B54">
        <v>189.08146802556053</v>
      </c>
      <c r="C54">
        <v>0.29043029663048847</v>
      </c>
      <c r="D54">
        <v>671.01810169491489</v>
      </c>
      <c r="E54">
        <v>2</v>
      </c>
      <c r="F54">
        <v>178.66369845866757</v>
      </c>
      <c r="G54">
        <v>0.1899775061257096</v>
      </c>
      <c r="H54">
        <v>976.73864367816088</v>
      </c>
    </row>
    <row r="55" spans="1:9" x14ac:dyDescent="0.2">
      <c r="A55">
        <v>9</v>
      </c>
      <c r="B55">
        <v>199.63806707786213</v>
      </c>
      <c r="C55">
        <v>0.35477059896430757</v>
      </c>
      <c r="D55">
        <v>727.36421885521906</v>
      </c>
      <c r="E55">
        <v>3</v>
      </c>
      <c r="F55">
        <v>220.27387098446727</v>
      </c>
      <c r="G55">
        <v>0.24768626615110606</v>
      </c>
      <c r="H55">
        <v>919.45530123456763</v>
      </c>
    </row>
    <row r="56" spans="1:9" x14ac:dyDescent="0.2">
      <c r="E56">
        <v>4</v>
      </c>
      <c r="F56">
        <v>173.17121289728587</v>
      </c>
      <c r="G56">
        <v>0.19654259809818181</v>
      </c>
      <c r="H56">
        <v>945.54154098360561</v>
      </c>
    </row>
    <row r="57" spans="1:9" x14ac:dyDescent="0.2">
      <c r="E57">
        <v>7</v>
      </c>
      <c r="F57">
        <v>198.74146252387874</v>
      </c>
      <c r="G57">
        <v>0.27673785687213476</v>
      </c>
      <c r="H57">
        <v>730.04671270718245</v>
      </c>
    </row>
    <row r="58" spans="1:9" x14ac:dyDescent="0.2">
      <c r="E58">
        <v>8</v>
      </c>
      <c r="F58">
        <v>196.1023014682473</v>
      </c>
      <c r="G58">
        <v>0.32890628562610591</v>
      </c>
      <c r="H58">
        <v>786.92031939163496</v>
      </c>
    </row>
    <row r="59" spans="1:9" x14ac:dyDescent="0.2">
      <c r="E59">
        <v>10</v>
      </c>
      <c r="F59">
        <v>183.94747202595155</v>
      </c>
      <c r="G59">
        <v>0.22980216241547238</v>
      </c>
      <c r="H59">
        <v>845.03825622775798</v>
      </c>
    </row>
    <row r="60" spans="1:9" x14ac:dyDescent="0.2">
      <c r="E60">
        <v>11</v>
      </c>
      <c r="F60">
        <v>218.11283887115874</v>
      </c>
      <c r="G60">
        <v>0.27385842464003768</v>
      </c>
      <c r="H60">
        <v>812.79442900302149</v>
      </c>
    </row>
    <row r="61" spans="1:9" x14ac:dyDescent="0.2">
      <c r="E61">
        <v>12</v>
      </c>
      <c r="F61">
        <v>226.12457774352004</v>
      </c>
      <c r="G61">
        <v>0.2606902603693807</v>
      </c>
      <c r="H61">
        <v>895.53208361204088</v>
      </c>
    </row>
    <row r="64" spans="1:9" x14ac:dyDescent="0.2">
      <c r="A64" t="s">
        <v>13</v>
      </c>
      <c r="I64" t="s">
        <v>7</v>
      </c>
    </row>
    <row r="65" spans="1:9" x14ac:dyDescent="0.2">
      <c r="A65" t="s">
        <v>1</v>
      </c>
      <c r="B65">
        <f>AVERAGE(B70:B76)</f>
        <v>216.97551178140424</v>
      </c>
      <c r="C65">
        <f>AVERAGE(C70:C76)</f>
        <v>0.2850862731344842</v>
      </c>
      <c r="D65">
        <f>AVERAGE(D70:D76)</f>
        <v>771.77005640175253</v>
      </c>
      <c r="F65">
        <f>AVERAGE(F70:F77)</f>
        <v>215.01776475573323</v>
      </c>
      <c r="G65">
        <f>AVERAGE(G70:G77)</f>
        <v>0.26802594427418491</v>
      </c>
      <c r="H65">
        <f>AVERAGE(H70:H77)</f>
        <v>842.28761349125466</v>
      </c>
      <c r="I65">
        <f>C65/G65</f>
        <v>1.063651781570992</v>
      </c>
    </row>
    <row r="66" spans="1:9" x14ac:dyDescent="0.2">
      <c r="B66">
        <f>COUNT(A70:A76)</f>
        <v>7</v>
      </c>
      <c r="F66">
        <f>COUNT(E70:E77)</f>
        <v>8</v>
      </c>
    </row>
    <row r="68" spans="1:9" x14ac:dyDescent="0.2">
      <c r="A68" t="s">
        <v>2</v>
      </c>
      <c r="E68" t="s">
        <v>6</v>
      </c>
    </row>
    <row r="69" spans="1:9" x14ac:dyDescent="0.2">
      <c r="A69" t="s">
        <v>3</v>
      </c>
      <c r="B69" t="s">
        <v>4</v>
      </c>
      <c r="C69" s="1" t="s">
        <v>5</v>
      </c>
      <c r="D69" t="s">
        <v>20</v>
      </c>
      <c r="E69" t="s">
        <v>3</v>
      </c>
      <c r="F69" t="s">
        <v>4</v>
      </c>
      <c r="G69" t="s">
        <v>5</v>
      </c>
      <c r="H69" t="s">
        <v>20</v>
      </c>
    </row>
    <row r="70" spans="1:9" x14ac:dyDescent="0.2">
      <c r="A70">
        <v>5</v>
      </c>
      <c r="B70">
        <v>223.17820799205765</v>
      </c>
      <c r="C70">
        <v>0.30085680687934119</v>
      </c>
      <c r="D70">
        <v>735.67627192982468</v>
      </c>
      <c r="E70">
        <v>1</v>
      </c>
      <c r="F70">
        <v>215.75617963792359</v>
      </c>
      <c r="G70">
        <v>0.27492765763267452</v>
      </c>
      <c r="H70">
        <v>809.71417910447792</v>
      </c>
    </row>
    <row r="71" spans="1:9" x14ac:dyDescent="0.2">
      <c r="A71">
        <v>6</v>
      </c>
      <c r="B71">
        <v>229.51918840507156</v>
      </c>
      <c r="C71">
        <v>0.27636854969938818</v>
      </c>
      <c r="D71">
        <v>811.36983333333421</v>
      </c>
      <c r="E71">
        <v>2</v>
      </c>
      <c r="F71">
        <v>195.95372407190726</v>
      </c>
      <c r="G71">
        <v>0.29589336922331771</v>
      </c>
      <c r="H71">
        <v>670.30548260869568</v>
      </c>
    </row>
    <row r="72" spans="1:9" x14ac:dyDescent="0.2">
      <c r="A72">
        <v>8</v>
      </c>
      <c r="B72">
        <v>221.08743041520418</v>
      </c>
      <c r="C72">
        <v>0.30283018695863007</v>
      </c>
      <c r="D72">
        <v>754.45994444444466</v>
      </c>
      <c r="E72">
        <v>3</v>
      </c>
      <c r="F72">
        <v>197.46107032737496</v>
      </c>
      <c r="G72">
        <v>0.22781820239067449</v>
      </c>
      <c r="H72">
        <v>916.76431543624142</v>
      </c>
    </row>
    <row r="73" spans="1:9" x14ac:dyDescent="0.2">
      <c r="A73">
        <v>9</v>
      </c>
      <c r="B73">
        <v>179.18365899480028</v>
      </c>
      <c r="C73">
        <v>0.29247727185866113</v>
      </c>
      <c r="D73">
        <v>702.5153968871598</v>
      </c>
      <c r="E73">
        <v>4</v>
      </c>
      <c r="F73">
        <v>228.80812993901191</v>
      </c>
      <c r="G73">
        <v>0.26706215328808625</v>
      </c>
      <c r="H73">
        <v>860.05762068965544</v>
      </c>
    </row>
    <row r="74" spans="1:9" x14ac:dyDescent="0.2">
      <c r="A74">
        <v>10</v>
      </c>
      <c r="B74">
        <v>180.45303573631048</v>
      </c>
      <c r="C74">
        <v>0.25917193900500274</v>
      </c>
      <c r="D74">
        <v>675.77992638036767</v>
      </c>
      <c r="E74">
        <v>7</v>
      </c>
      <c r="F74">
        <v>210.23049000619332</v>
      </c>
      <c r="G74">
        <v>0.24784607383810825</v>
      </c>
      <c r="H74">
        <v>827.06575634517719</v>
      </c>
    </row>
    <row r="75" spans="1:9" x14ac:dyDescent="0.2">
      <c r="A75">
        <v>11</v>
      </c>
      <c r="B75">
        <v>245.59031324311613</v>
      </c>
      <c r="C75">
        <v>0.29680172590794751</v>
      </c>
      <c r="D75">
        <v>826.50888278388265</v>
      </c>
      <c r="E75">
        <v>12</v>
      </c>
      <c r="F75">
        <v>250.71158774211651</v>
      </c>
      <c r="G75">
        <v>0.35087021644342298</v>
      </c>
      <c r="H75">
        <v>699.4228920454542</v>
      </c>
    </row>
    <row r="76" spans="1:9" x14ac:dyDescent="0.2">
      <c r="A76">
        <v>13</v>
      </c>
      <c r="B76">
        <v>239.81674768326926</v>
      </c>
      <c r="C76">
        <v>0.26709743163241872</v>
      </c>
      <c r="D76">
        <v>896.08013905325447</v>
      </c>
      <c r="E76">
        <v>14</v>
      </c>
      <c r="F76">
        <v>190.83667159128069</v>
      </c>
      <c r="G76">
        <v>0.24595705832860179</v>
      </c>
      <c r="H76">
        <v>823.45771851851828</v>
      </c>
    </row>
    <row r="77" spans="1:9" x14ac:dyDescent="0.2">
      <c r="E77">
        <v>15</v>
      </c>
      <c r="F77">
        <v>230.38426473005759</v>
      </c>
      <c r="G77">
        <v>0.23383282304859335</v>
      </c>
      <c r="H77">
        <v>1131.5129431818179</v>
      </c>
    </row>
    <row r="80" spans="1:9" x14ac:dyDescent="0.2">
      <c r="A80" t="s">
        <v>14</v>
      </c>
      <c r="I80" t="s">
        <v>7</v>
      </c>
    </row>
    <row r="81" spans="1:9" x14ac:dyDescent="0.2">
      <c r="A81" t="s">
        <v>1</v>
      </c>
      <c r="B81">
        <f>AVERAGE(B86:B96)</f>
        <v>217.45504503886596</v>
      </c>
      <c r="C81">
        <f>AVERAGE(C86:C96)</f>
        <v>0.31186049353128953</v>
      </c>
      <c r="D81">
        <f>AVERAGE(D86:D96)</f>
        <v>707.71290301251031</v>
      </c>
      <c r="F81">
        <f>AVERAGE(F86:F93)</f>
        <v>197.70318131673702</v>
      </c>
      <c r="G81">
        <f>AVERAGE(G86:G93)</f>
        <v>0.24624350774839571</v>
      </c>
      <c r="H81">
        <f>AVERAGE(H86:H89)</f>
        <v>836.09969558377304</v>
      </c>
      <c r="I81">
        <f>C81/G81</f>
        <v>1.2664719422773141</v>
      </c>
    </row>
    <row r="82" spans="1:9" x14ac:dyDescent="0.2">
      <c r="B82">
        <f>COUNT(A86:A96)</f>
        <v>11</v>
      </c>
      <c r="F82">
        <f>COUNT(E86:E93)</f>
        <v>4</v>
      </c>
    </row>
    <row r="84" spans="1:9" x14ac:dyDescent="0.2">
      <c r="A84" t="s">
        <v>2</v>
      </c>
      <c r="E84" t="s">
        <v>6</v>
      </c>
    </row>
    <row r="85" spans="1:9" x14ac:dyDescent="0.2">
      <c r="A85" t="s">
        <v>3</v>
      </c>
      <c r="B85" t="s">
        <v>4</v>
      </c>
      <c r="C85" s="1" t="s">
        <v>5</v>
      </c>
      <c r="D85" t="s">
        <v>20</v>
      </c>
      <c r="E85" t="s">
        <v>3</v>
      </c>
      <c r="F85" t="s">
        <v>4</v>
      </c>
      <c r="G85" t="s">
        <v>5</v>
      </c>
      <c r="H85" t="s">
        <v>20</v>
      </c>
    </row>
    <row r="86" spans="1:9" x14ac:dyDescent="0.2">
      <c r="A86">
        <v>2</v>
      </c>
      <c r="B86">
        <v>228.5172958581891</v>
      </c>
      <c r="C86">
        <v>0.33196751714684064</v>
      </c>
      <c r="D86">
        <v>694.83968646864707</v>
      </c>
      <c r="E86">
        <v>1</v>
      </c>
      <c r="F86">
        <v>252.77122208701221</v>
      </c>
      <c r="G86">
        <v>0.34894946714313196</v>
      </c>
      <c r="H86">
        <v>716.18592877492847</v>
      </c>
    </row>
    <row r="87" spans="1:9" x14ac:dyDescent="0.2">
      <c r="A87">
        <v>3</v>
      </c>
      <c r="B87">
        <v>242.60827947088691</v>
      </c>
      <c r="C87">
        <v>0.3615428054303883</v>
      </c>
      <c r="D87">
        <v>656.61524709302353</v>
      </c>
      <c r="E87">
        <v>8</v>
      </c>
      <c r="F87">
        <v>160.40380505343381</v>
      </c>
      <c r="G87">
        <v>0.24199542776174626</v>
      </c>
      <c r="H87">
        <v>682.93578195488658</v>
      </c>
    </row>
    <row r="88" spans="1:9" x14ac:dyDescent="0.2">
      <c r="A88">
        <v>4</v>
      </c>
      <c r="B88">
        <v>237.21526928863474</v>
      </c>
      <c r="C88">
        <v>0.30408612839296556</v>
      </c>
      <c r="D88">
        <v>802.81032923076873</v>
      </c>
      <c r="E88">
        <v>13</v>
      </c>
      <c r="F88">
        <v>178.35953380260048</v>
      </c>
      <c r="G88">
        <v>0.20766990748797365</v>
      </c>
      <c r="H88">
        <v>901.12593925233648</v>
      </c>
    </row>
    <row r="89" spans="1:9" x14ac:dyDescent="0.2">
      <c r="A89">
        <v>5</v>
      </c>
      <c r="B89">
        <v>236.57420734608556</v>
      </c>
      <c r="C89">
        <v>0.33865750775643888</v>
      </c>
      <c r="D89">
        <v>694.91635361216709</v>
      </c>
      <c r="E89">
        <v>14</v>
      </c>
      <c r="F89">
        <v>199.27816432390154</v>
      </c>
      <c r="G89">
        <v>0.18635922860073095</v>
      </c>
      <c r="H89">
        <v>1044.1511323529407</v>
      </c>
    </row>
    <row r="90" spans="1:9" x14ac:dyDescent="0.2">
      <c r="A90">
        <v>6</v>
      </c>
      <c r="B90">
        <v>240.76749917537532</v>
      </c>
      <c r="C90">
        <v>0.32176953891161364</v>
      </c>
      <c r="D90">
        <v>765.1903589743597</v>
      </c>
    </row>
    <row r="91" spans="1:9" x14ac:dyDescent="0.2">
      <c r="A91">
        <v>7</v>
      </c>
      <c r="B91">
        <v>230.13696664289051</v>
      </c>
      <c r="C91">
        <v>0.32733943911400903</v>
      </c>
      <c r="D91">
        <v>720.13159861591737</v>
      </c>
    </row>
    <row r="92" spans="1:9" x14ac:dyDescent="0.2">
      <c r="A92">
        <v>9</v>
      </c>
      <c r="B92">
        <v>210.45125355812465</v>
      </c>
      <c r="C92">
        <v>0.29663359582832549</v>
      </c>
      <c r="D92">
        <v>720.80479078014241</v>
      </c>
    </row>
    <row r="93" spans="1:9" x14ac:dyDescent="0.2">
      <c r="A93">
        <v>10</v>
      </c>
      <c r="B93">
        <v>211.7036200107456</v>
      </c>
      <c r="C93">
        <v>0.29830605608858823</v>
      </c>
      <c r="D93">
        <v>713.99327547169787</v>
      </c>
    </row>
    <row r="94" spans="1:9" x14ac:dyDescent="0.2">
      <c r="A94">
        <v>11</v>
      </c>
      <c r="B94">
        <v>183.67438309228984</v>
      </c>
      <c r="C94">
        <v>0.31906781374172977</v>
      </c>
      <c r="D94">
        <v>582.98142213114807</v>
      </c>
    </row>
    <row r="95" spans="1:9" x14ac:dyDescent="0.2">
      <c r="A95">
        <v>12</v>
      </c>
      <c r="B95">
        <v>187.71485709334013</v>
      </c>
      <c r="C95">
        <v>0.27850974929046485</v>
      </c>
      <c r="D95">
        <v>703.93911788617891</v>
      </c>
    </row>
    <row r="96" spans="1:9" x14ac:dyDescent="0.2">
      <c r="A96">
        <v>15</v>
      </c>
      <c r="B96">
        <v>182.64186389096324</v>
      </c>
      <c r="C96">
        <v>0.25258527714282053</v>
      </c>
      <c r="D96">
        <v>728.61975287356336</v>
      </c>
    </row>
    <row r="99" spans="1:9" x14ac:dyDescent="0.2">
      <c r="A99" t="s">
        <v>15</v>
      </c>
      <c r="I99" t="s">
        <v>7</v>
      </c>
    </row>
    <row r="100" spans="1:9" x14ac:dyDescent="0.2">
      <c r="A100" t="s">
        <v>1</v>
      </c>
      <c r="B100">
        <f>AVERAGE(B105:B111)</f>
        <v>220.7370301753916</v>
      </c>
      <c r="C100">
        <f>AVERAGE(C105:C111)</f>
        <v>0.33801259629235958</v>
      </c>
      <c r="D100">
        <f>AVERAGE(D105:D111)</f>
        <v>681.16586089560508</v>
      </c>
      <c r="F100">
        <f>AVERAGE(F105:F109)</f>
        <v>188.15227804546407</v>
      </c>
      <c r="G100">
        <f>AVERAGE(G105:G109)</f>
        <v>0.23205885900788217</v>
      </c>
      <c r="H100">
        <f>AVERAGE(H105:H109)</f>
        <v>892.39024461556653</v>
      </c>
      <c r="I100">
        <f>C100/G100</f>
        <v>1.4565813075935126</v>
      </c>
    </row>
    <row r="101" spans="1:9" x14ac:dyDescent="0.2">
      <c r="B101">
        <f>COUNT(A105:A111)</f>
        <v>7</v>
      </c>
      <c r="F101">
        <f>COUNT(E105:E109)</f>
        <v>5</v>
      </c>
    </row>
    <row r="103" spans="1:9" x14ac:dyDescent="0.2">
      <c r="A103" t="s">
        <v>2</v>
      </c>
      <c r="E103" t="s">
        <v>6</v>
      </c>
    </row>
    <row r="104" spans="1:9" x14ac:dyDescent="0.2">
      <c r="A104" t="s">
        <v>3</v>
      </c>
      <c r="B104" t="s">
        <v>4</v>
      </c>
      <c r="C104" s="1" t="s">
        <v>5</v>
      </c>
      <c r="D104" t="s">
        <v>20</v>
      </c>
      <c r="E104" t="s">
        <v>3</v>
      </c>
      <c r="F104" t="s">
        <v>4</v>
      </c>
      <c r="G104" t="s">
        <v>5</v>
      </c>
      <c r="H104" t="s">
        <v>20</v>
      </c>
    </row>
    <row r="105" spans="1:9" x14ac:dyDescent="0.2">
      <c r="A105">
        <v>1</v>
      </c>
      <c r="B105">
        <v>218.44811755810011</v>
      </c>
      <c r="C105">
        <v>0.35334372266635955</v>
      </c>
      <c r="D105">
        <v>613.87416746411486</v>
      </c>
      <c r="E105">
        <v>5</v>
      </c>
      <c r="F105">
        <v>140.27046974370819</v>
      </c>
      <c r="G105">
        <v>0.18116736032363101</v>
      </c>
      <c r="H105">
        <v>928.7699253731347</v>
      </c>
    </row>
    <row r="106" spans="1:9" x14ac:dyDescent="0.2">
      <c r="A106">
        <v>2</v>
      </c>
      <c r="B106">
        <v>166.88129354808487</v>
      </c>
      <c r="C106">
        <v>0.33130818712754817</v>
      </c>
      <c r="D106">
        <v>604.54287283236999</v>
      </c>
      <c r="E106">
        <v>6</v>
      </c>
      <c r="F106">
        <v>158.71309568090575</v>
      </c>
      <c r="G106">
        <v>0.17869223419814073</v>
      </c>
      <c r="H106">
        <v>966.38325899280562</v>
      </c>
    </row>
    <row r="107" spans="1:9" x14ac:dyDescent="0.2">
      <c r="A107">
        <v>3</v>
      </c>
      <c r="B107">
        <v>229.54646377851248</v>
      </c>
      <c r="C107">
        <v>0.30270682863042486</v>
      </c>
      <c r="D107">
        <v>751.42206302521026</v>
      </c>
      <c r="E107">
        <v>7</v>
      </c>
      <c r="F107">
        <v>212.98497058472128</v>
      </c>
      <c r="G107">
        <v>0.28492791490611069</v>
      </c>
      <c r="H107">
        <v>762.77773640167368</v>
      </c>
    </row>
    <row r="108" spans="1:9" x14ac:dyDescent="0.2">
      <c r="A108">
        <v>4</v>
      </c>
      <c r="B108">
        <v>237.68242645270155</v>
      </c>
      <c r="C108">
        <v>0.3525274632804915</v>
      </c>
      <c r="D108">
        <v>674.21929914529915</v>
      </c>
      <c r="E108">
        <v>10</v>
      </c>
      <c r="F108">
        <v>207.12314713779853</v>
      </c>
      <c r="G108">
        <v>0.19747002587818324</v>
      </c>
      <c r="H108">
        <v>1100.9155848214284</v>
      </c>
    </row>
    <row r="109" spans="1:9" x14ac:dyDescent="0.2">
      <c r="A109">
        <v>8</v>
      </c>
      <c r="B109">
        <v>227.79113023543988</v>
      </c>
      <c r="C109">
        <v>0.31460350550011368</v>
      </c>
      <c r="D109">
        <v>717.76192121212114</v>
      </c>
      <c r="E109">
        <v>11</v>
      </c>
      <c r="F109">
        <v>221.66970708018658</v>
      </c>
      <c r="G109">
        <v>0.31803675973334505</v>
      </c>
      <c r="H109">
        <v>703.10471748878945</v>
      </c>
    </row>
    <row r="110" spans="1:9" x14ac:dyDescent="0.2">
      <c r="A110">
        <v>9</v>
      </c>
      <c r="B110">
        <v>211.80153994945442</v>
      </c>
      <c r="C110">
        <v>0.39006139286516933</v>
      </c>
      <c r="D110">
        <v>626.62718857142875</v>
      </c>
    </row>
    <row r="111" spans="1:9" x14ac:dyDescent="0.2">
      <c r="A111">
        <v>12</v>
      </c>
      <c r="B111">
        <v>253.00823970544801</v>
      </c>
      <c r="C111">
        <v>0.32153707397641007</v>
      </c>
      <c r="D111">
        <v>779.71351401869174</v>
      </c>
    </row>
    <row r="114" spans="1:9" x14ac:dyDescent="0.2">
      <c r="A114" t="s">
        <v>16</v>
      </c>
      <c r="I114" t="s">
        <v>7</v>
      </c>
    </row>
    <row r="115" spans="1:9" x14ac:dyDescent="0.2">
      <c r="A115" t="s">
        <v>1</v>
      </c>
      <c r="B115">
        <f>AVERAGE(B120:B134)</f>
        <v>235.90320491379126</v>
      </c>
      <c r="C115">
        <f>AVERAGE(C120:C134)</f>
        <v>0.30050760459967751</v>
      </c>
      <c r="D115">
        <f>AVERAGE(D120:D134)</f>
        <v>801.71849760605585</v>
      </c>
      <c r="F115">
        <f>AVERAGE(F120:F124)</f>
        <v>221.14767130532732</v>
      </c>
      <c r="G115">
        <f>AVERAGE(G120:G124)</f>
        <v>0.25800824487436785</v>
      </c>
      <c r="H115">
        <f>AVERAGE(H120:H124)</f>
        <v>954.09469132624633</v>
      </c>
      <c r="I115">
        <f>C115/G115</f>
        <v>1.1647209365189237</v>
      </c>
    </row>
    <row r="116" spans="1:9" x14ac:dyDescent="0.2">
      <c r="B116">
        <f>COUNT(A120:A134)</f>
        <v>15</v>
      </c>
      <c r="F116">
        <f>COUNT(E120:E124)</f>
        <v>5</v>
      </c>
    </row>
    <row r="118" spans="1:9" x14ac:dyDescent="0.2">
      <c r="A118" t="s">
        <v>2</v>
      </c>
      <c r="E118" t="s">
        <v>6</v>
      </c>
    </row>
    <row r="119" spans="1:9" x14ac:dyDescent="0.2">
      <c r="A119" t="s">
        <v>3</v>
      </c>
      <c r="B119" t="s">
        <v>4</v>
      </c>
      <c r="C119" s="1" t="s">
        <v>5</v>
      </c>
      <c r="D119" t="s">
        <v>20</v>
      </c>
      <c r="E119" t="s">
        <v>3</v>
      </c>
      <c r="F119" t="s">
        <v>4</v>
      </c>
      <c r="G119" t="s">
        <v>5</v>
      </c>
      <c r="H119" t="s">
        <v>20</v>
      </c>
    </row>
    <row r="120" spans="1:9" x14ac:dyDescent="0.2">
      <c r="A120">
        <v>1</v>
      </c>
      <c r="B120">
        <v>231.71542001579331</v>
      </c>
      <c r="C120">
        <v>0.26556033687578812</v>
      </c>
      <c r="D120">
        <v>868.59276113360352</v>
      </c>
      <c r="E120">
        <v>7</v>
      </c>
      <c r="F120">
        <v>227.46752345370157</v>
      </c>
      <c r="G120">
        <v>0.21438113984884899</v>
      </c>
      <c r="H120">
        <v>1130.7191032258058</v>
      </c>
    </row>
    <row r="121" spans="1:9" x14ac:dyDescent="0.2">
      <c r="A121">
        <v>2</v>
      </c>
      <c r="B121">
        <v>235.98991754456245</v>
      </c>
      <c r="C121">
        <v>0.28805461390821974</v>
      </c>
      <c r="D121">
        <v>845.24480753138084</v>
      </c>
      <c r="E121">
        <v>12</v>
      </c>
      <c r="F121">
        <v>208.25534155396738</v>
      </c>
      <c r="G121">
        <v>0.29834692594990597</v>
      </c>
      <c r="H121">
        <v>705.5268826291084</v>
      </c>
    </row>
    <row r="122" spans="1:9" x14ac:dyDescent="0.2">
      <c r="A122">
        <v>3</v>
      </c>
      <c r="B122">
        <v>236.09608013226972</v>
      </c>
      <c r="C122">
        <v>0.31586876308649542</v>
      </c>
      <c r="D122">
        <v>770.00126031746015</v>
      </c>
      <c r="E122">
        <v>17</v>
      </c>
      <c r="F122">
        <v>247.15686144554348</v>
      </c>
      <c r="G122">
        <v>0.35717116701984397</v>
      </c>
      <c r="H122">
        <v>704.76426666666714</v>
      </c>
    </row>
    <row r="123" spans="1:9" x14ac:dyDescent="0.2">
      <c r="A123">
        <v>4</v>
      </c>
      <c r="B123">
        <v>233.53813336053364</v>
      </c>
      <c r="C123">
        <v>0.29537575347975786</v>
      </c>
      <c r="D123">
        <v>795.90483154121864</v>
      </c>
      <c r="E123">
        <v>18</v>
      </c>
      <c r="F123">
        <v>251.72187774098157</v>
      </c>
      <c r="G123">
        <v>0.28904059009286387</v>
      </c>
      <c r="H123">
        <v>875.87106735751331</v>
      </c>
    </row>
    <row r="124" spans="1:9" x14ac:dyDescent="0.2">
      <c r="A124">
        <v>5</v>
      </c>
      <c r="B124">
        <v>198.99685180062176</v>
      </c>
      <c r="C124">
        <v>0.27949858836070052</v>
      </c>
      <c r="D124">
        <v>722.80840873015893</v>
      </c>
      <c r="E124">
        <v>19</v>
      </c>
      <c r="F124">
        <v>171.13675233244268</v>
      </c>
      <c r="G124">
        <v>0.13110140146037652</v>
      </c>
      <c r="H124">
        <v>1353.5921367521371</v>
      </c>
    </row>
    <row r="125" spans="1:9" x14ac:dyDescent="0.2">
      <c r="A125">
        <v>6</v>
      </c>
      <c r="B125">
        <v>227.75716317772961</v>
      </c>
      <c r="C125">
        <v>0.30304341933674755</v>
      </c>
      <c r="D125">
        <v>753.09359624413116</v>
      </c>
    </row>
    <row r="126" spans="1:9" x14ac:dyDescent="0.2">
      <c r="A126">
        <v>8</v>
      </c>
      <c r="B126">
        <v>264.89329559143619</v>
      </c>
      <c r="C126">
        <v>0.27742237163703481</v>
      </c>
      <c r="D126">
        <v>955.42046222222211</v>
      </c>
    </row>
    <row r="127" spans="1:9" x14ac:dyDescent="0.2">
      <c r="A127">
        <v>9</v>
      </c>
      <c r="B127">
        <v>263.23724396801094</v>
      </c>
      <c r="C127">
        <v>0.35593244915966749</v>
      </c>
      <c r="D127">
        <v>759.87103658536557</v>
      </c>
    </row>
    <row r="128" spans="1:9" x14ac:dyDescent="0.2">
      <c r="A128">
        <v>10</v>
      </c>
      <c r="B128">
        <v>254.42658681051566</v>
      </c>
      <c r="C128">
        <v>0.30878294781127646</v>
      </c>
      <c r="D128">
        <v>821.99172043010765</v>
      </c>
    </row>
    <row r="129" spans="1:4" x14ac:dyDescent="0.2">
      <c r="A129">
        <v>11</v>
      </c>
      <c r="B129">
        <v>232.50598697669298</v>
      </c>
      <c r="C129">
        <v>0.32125702867247086</v>
      </c>
      <c r="D129">
        <v>734.22047887323936</v>
      </c>
    </row>
    <row r="130" spans="1:4" x14ac:dyDescent="0.2">
      <c r="A130">
        <v>13</v>
      </c>
      <c r="B130">
        <v>233.80186333326097</v>
      </c>
      <c r="C130">
        <v>0.3334391256712978</v>
      </c>
      <c r="D130">
        <v>738.91500947867326</v>
      </c>
    </row>
    <row r="131" spans="1:4" x14ac:dyDescent="0.2">
      <c r="A131">
        <v>14</v>
      </c>
      <c r="B131">
        <v>229.52795476445576</v>
      </c>
      <c r="C131">
        <v>0.25688482501866189</v>
      </c>
      <c r="D131">
        <v>876.1963709677425</v>
      </c>
    </row>
    <row r="132" spans="1:4" x14ac:dyDescent="0.2">
      <c r="A132">
        <v>15</v>
      </c>
      <c r="B132">
        <v>238.61174507629306</v>
      </c>
      <c r="C132">
        <v>0.31462843259719125</v>
      </c>
      <c r="D132">
        <v>761.01058367346945</v>
      </c>
    </row>
    <row r="133" spans="1:4" x14ac:dyDescent="0.2">
      <c r="A133">
        <v>16</v>
      </c>
      <c r="B133">
        <v>232.37004007384641</v>
      </c>
      <c r="C133">
        <v>0.25444010316896104</v>
      </c>
      <c r="D133">
        <v>944.63307526881704</v>
      </c>
    </row>
    <row r="134" spans="1:4" x14ac:dyDescent="0.2">
      <c r="A134">
        <v>20</v>
      </c>
      <c r="B134">
        <v>225.07979108084692</v>
      </c>
      <c r="C134">
        <v>0.33742531021089278</v>
      </c>
      <c r="D134">
        <v>677.87306109324743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4"/>
  <sheetViews>
    <sheetView workbookViewId="0">
      <selection activeCell="D5" sqref="D5"/>
    </sheetView>
  </sheetViews>
  <sheetFormatPr baseColWidth="10" defaultRowHeight="16" x14ac:dyDescent="0.2"/>
  <cols>
    <col min="4" max="4" width="24.1640625" customWidth="1"/>
  </cols>
  <sheetData>
    <row r="1" spans="1:5" x14ac:dyDescent="0.2">
      <c r="A1" t="s">
        <v>21</v>
      </c>
      <c r="B1" t="s">
        <v>22</v>
      </c>
      <c r="D1" t="s">
        <v>23</v>
      </c>
      <c r="E1" t="s">
        <v>24</v>
      </c>
    </row>
    <row r="2" spans="1:5" x14ac:dyDescent="0.2">
      <c r="A2">
        <v>0.24199999999999999</v>
      </c>
      <c r="B2">
        <v>0.125</v>
      </c>
      <c r="D2">
        <f>AVERAGE(A2:A74)</f>
        <v>0.30331557749093802</v>
      </c>
      <c r="E2">
        <f>AVERAGE(B2:B48)</f>
        <v>0.24736782747761302</v>
      </c>
    </row>
    <row r="3" spans="1:5" x14ac:dyDescent="0.2">
      <c r="A3">
        <v>0.26500000000000001</v>
      </c>
      <c r="B3">
        <v>0.13100000000000001</v>
      </c>
      <c r="D3">
        <f>STDEV(A2:A74)</f>
        <v>5.2561356770136528E-2</v>
      </c>
      <c r="E3">
        <f>STDEV(B2:B48)</f>
        <v>6.5679438770485696E-2</v>
      </c>
    </row>
    <row r="4" spans="1:5" x14ac:dyDescent="0.2">
      <c r="A4">
        <v>0.28299999999999997</v>
      </c>
      <c r="B4">
        <v>0.189</v>
      </c>
    </row>
    <row r="5" spans="1:5" x14ac:dyDescent="0.2">
      <c r="A5">
        <v>0.24</v>
      </c>
      <c r="B5" s="2">
        <v>0.24</v>
      </c>
      <c r="D5">
        <f>_xlfn.T.TEST(A2:A74,B2:B48,2,2)</f>
        <v>1.0307128794932575E-6</v>
      </c>
    </row>
    <row r="6" spans="1:5" x14ac:dyDescent="0.2">
      <c r="A6">
        <v>0.25700000000000001</v>
      </c>
      <c r="B6">
        <v>0.248</v>
      </c>
    </row>
    <row r="7" spans="1:5" x14ac:dyDescent="0.2">
      <c r="A7">
        <v>0.27700000000000002</v>
      </c>
      <c r="B7">
        <v>0.248</v>
      </c>
    </row>
    <row r="8" spans="1:5" x14ac:dyDescent="0.2">
      <c r="A8">
        <v>0.23</v>
      </c>
      <c r="B8">
        <v>0.23599999999999999</v>
      </c>
    </row>
    <row r="9" spans="1:5" x14ac:dyDescent="0.2">
      <c r="A9">
        <v>0.246</v>
      </c>
      <c r="B9">
        <v>0.17499999999999999</v>
      </c>
    </row>
    <row r="10" spans="1:5" x14ac:dyDescent="0.2">
      <c r="A10">
        <v>0.192</v>
      </c>
      <c r="B10">
        <v>0.192</v>
      </c>
    </row>
    <row r="11" spans="1:5" x14ac:dyDescent="0.2">
      <c r="A11">
        <v>0.188</v>
      </c>
      <c r="B11">
        <v>0.16700000000000001</v>
      </c>
    </row>
    <row r="12" spans="1:5" x14ac:dyDescent="0.2">
      <c r="A12">
        <v>0.23899999999999999</v>
      </c>
      <c r="B12" s="2">
        <v>0.249</v>
      </c>
    </row>
    <row r="13" spans="1:5" x14ac:dyDescent="0.2">
      <c r="A13">
        <v>0.188</v>
      </c>
      <c r="B13" s="2">
        <v>0.28999999999999998</v>
      </c>
    </row>
    <row r="14" spans="1:5" x14ac:dyDescent="0.2">
      <c r="A14" s="2">
        <v>0.23</v>
      </c>
      <c r="B14" s="2">
        <v>0.46100000000000002</v>
      </c>
    </row>
    <row r="15" spans="1:5" x14ac:dyDescent="0.2">
      <c r="A15" s="2">
        <v>0.2</v>
      </c>
      <c r="B15" s="2">
        <v>0.26500000000000001</v>
      </c>
    </row>
    <row r="16" spans="1:5" x14ac:dyDescent="0.2">
      <c r="A16" s="2">
        <v>0.29699999999999999</v>
      </c>
      <c r="B16" s="2">
        <v>0.34300000000000003</v>
      </c>
    </row>
    <row r="17" spans="1:2" x14ac:dyDescent="0.2">
      <c r="A17" s="2">
        <v>0.376</v>
      </c>
      <c r="B17" s="2">
        <v>0.25900000000000001</v>
      </c>
    </row>
    <row r="18" spans="1:2" x14ac:dyDescent="0.2">
      <c r="A18" s="2">
        <v>0.376</v>
      </c>
      <c r="B18">
        <v>0.22456942655136633</v>
      </c>
    </row>
    <row r="19" spans="1:2" x14ac:dyDescent="0.2">
      <c r="A19" s="2">
        <v>0.35</v>
      </c>
      <c r="B19">
        <v>0.1899775061257096</v>
      </c>
    </row>
    <row r="20" spans="1:2" x14ac:dyDescent="0.2">
      <c r="A20" s="2">
        <v>0.28599999999999998</v>
      </c>
      <c r="B20">
        <v>0.24768626615110606</v>
      </c>
    </row>
    <row r="21" spans="1:2" x14ac:dyDescent="0.2">
      <c r="A21" s="2">
        <v>0.28999999999999998</v>
      </c>
      <c r="B21">
        <v>0.19654259809818181</v>
      </c>
    </row>
    <row r="22" spans="1:2" x14ac:dyDescent="0.2">
      <c r="A22" s="2">
        <v>0.33400000000000002</v>
      </c>
      <c r="B22">
        <v>0.27673785687213476</v>
      </c>
    </row>
    <row r="23" spans="1:2" x14ac:dyDescent="0.2">
      <c r="A23" s="2">
        <v>0.39200000000000002</v>
      </c>
      <c r="B23">
        <v>0.32890628562610591</v>
      </c>
    </row>
    <row r="24" spans="1:2" x14ac:dyDescent="0.2">
      <c r="A24" s="2">
        <v>0.26600000000000001</v>
      </c>
      <c r="B24">
        <v>0.22980216241547238</v>
      </c>
    </row>
    <row r="25" spans="1:2" x14ac:dyDescent="0.2">
      <c r="A25" s="2">
        <v>0.311</v>
      </c>
      <c r="B25">
        <v>0.27385842464003768</v>
      </c>
    </row>
    <row r="26" spans="1:2" x14ac:dyDescent="0.2">
      <c r="A26" s="2">
        <v>0.41699999999999998</v>
      </c>
      <c r="B26">
        <v>0.2606902603693807</v>
      </c>
    </row>
    <row r="27" spans="1:2" x14ac:dyDescent="0.2">
      <c r="A27" s="2">
        <v>0.41599999999999998</v>
      </c>
      <c r="B27">
        <v>0.27492765763267452</v>
      </c>
    </row>
    <row r="28" spans="1:2" x14ac:dyDescent="0.2">
      <c r="A28" s="2">
        <v>0.34699999999999998</v>
      </c>
      <c r="B28">
        <v>0.29589336922331771</v>
      </c>
    </row>
    <row r="29" spans="1:2" x14ac:dyDescent="0.2">
      <c r="A29" s="2">
        <v>0.41399999999999998</v>
      </c>
      <c r="B29">
        <v>0.22781820239067449</v>
      </c>
    </row>
    <row r="30" spans="1:2" x14ac:dyDescent="0.2">
      <c r="A30" s="2">
        <v>0.40100000000000002</v>
      </c>
      <c r="B30">
        <v>0.26706215328808625</v>
      </c>
    </row>
    <row r="31" spans="1:2" x14ac:dyDescent="0.2">
      <c r="A31" s="2">
        <v>0.29699999999999999</v>
      </c>
      <c r="B31">
        <v>0.24784607383810825</v>
      </c>
    </row>
    <row r="32" spans="1:2" x14ac:dyDescent="0.2">
      <c r="A32">
        <v>0.3500646774164301</v>
      </c>
      <c r="B32">
        <v>0.35087021644342298</v>
      </c>
    </row>
    <row r="33" spans="1:2" x14ac:dyDescent="0.2">
      <c r="A33">
        <v>0.29043029663048847</v>
      </c>
      <c r="B33">
        <v>0.24595705832860179</v>
      </c>
    </row>
    <row r="34" spans="1:2" x14ac:dyDescent="0.2">
      <c r="A34">
        <v>0.35477059896430757</v>
      </c>
      <c r="B34">
        <v>0.23383282304859335</v>
      </c>
    </row>
    <row r="35" spans="1:2" x14ac:dyDescent="0.2">
      <c r="A35">
        <v>0.30085680687934119</v>
      </c>
      <c r="B35">
        <v>0.34894946714313196</v>
      </c>
    </row>
    <row r="36" spans="1:2" x14ac:dyDescent="0.2">
      <c r="A36">
        <v>0.27636854969938818</v>
      </c>
      <c r="B36">
        <v>0.24199542776174626</v>
      </c>
    </row>
    <row r="37" spans="1:2" x14ac:dyDescent="0.2">
      <c r="A37">
        <v>0.30283018695863007</v>
      </c>
      <c r="B37">
        <v>0.20766990748797365</v>
      </c>
    </row>
    <row r="38" spans="1:2" x14ac:dyDescent="0.2">
      <c r="A38">
        <v>0.29247727185866113</v>
      </c>
      <c r="B38">
        <v>0.18635922860073095</v>
      </c>
    </row>
    <row r="39" spans="1:2" x14ac:dyDescent="0.2">
      <c r="A39">
        <v>0.25917193900500274</v>
      </c>
      <c r="B39">
        <v>0.18116736032363101</v>
      </c>
    </row>
    <row r="40" spans="1:2" x14ac:dyDescent="0.2">
      <c r="A40">
        <v>0.29680172590794751</v>
      </c>
      <c r="B40">
        <v>0.17869223419814073</v>
      </c>
    </row>
    <row r="41" spans="1:2" x14ac:dyDescent="0.2">
      <c r="A41">
        <v>0.26709743163241872</v>
      </c>
      <c r="B41">
        <v>0.28492791490611069</v>
      </c>
    </row>
    <row r="42" spans="1:2" x14ac:dyDescent="0.2">
      <c r="A42">
        <v>0.33196751714684064</v>
      </c>
      <c r="B42">
        <v>0.19747002587818324</v>
      </c>
    </row>
    <row r="43" spans="1:2" x14ac:dyDescent="0.2">
      <c r="A43">
        <v>0.3615428054303883</v>
      </c>
      <c r="B43">
        <v>0.31803675973334505</v>
      </c>
    </row>
    <row r="44" spans="1:2" x14ac:dyDescent="0.2">
      <c r="A44">
        <v>0.30408612839296556</v>
      </c>
      <c r="B44">
        <v>0.21438113984884899</v>
      </c>
    </row>
    <row r="45" spans="1:2" x14ac:dyDescent="0.2">
      <c r="A45">
        <v>0.33865750775643888</v>
      </c>
      <c r="B45">
        <v>0.29834692594990597</v>
      </c>
    </row>
    <row r="46" spans="1:2" x14ac:dyDescent="0.2">
      <c r="A46">
        <v>0.32176953891161364</v>
      </c>
      <c r="B46">
        <v>0.35717116701984397</v>
      </c>
    </row>
    <row r="47" spans="1:2" x14ac:dyDescent="0.2">
      <c r="A47">
        <v>0.32733943911400903</v>
      </c>
      <c r="B47">
        <v>0.28904059009286387</v>
      </c>
    </row>
    <row r="48" spans="1:2" x14ac:dyDescent="0.2">
      <c r="A48">
        <v>0.29663359582832549</v>
      </c>
      <c r="B48">
        <v>0.13110140146037652</v>
      </c>
    </row>
    <row r="49" spans="1:1" x14ac:dyDescent="0.2">
      <c r="A49">
        <v>0.29830605608858823</v>
      </c>
    </row>
    <row r="50" spans="1:1" x14ac:dyDescent="0.2">
      <c r="A50">
        <v>0.31906781374172977</v>
      </c>
    </row>
    <row r="51" spans="1:1" x14ac:dyDescent="0.2">
      <c r="A51">
        <v>0.27850974929046485</v>
      </c>
    </row>
    <row r="52" spans="1:1" x14ac:dyDescent="0.2">
      <c r="A52">
        <v>0.25258527714282053</v>
      </c>
    </row>
    <row r="53" spans="1:1" x14ac:dyDescent="0.2">
      <c r="A53">
        <v>0.35334372266635955</v>
      </c>
    </row>
    <row r="54" spans="1:1" x14ac:dyDescent="0.2">
      <c r="A54">
        <v>0.33130818712754817</v>
      </c>
    </row>
    <row r="55" spans="1:1" x14ac:dyDescent="0.2">
      <c r="A55">
        <v>0.30270682863042486</v>
      </c>
    </row>
    <row r="56" spans="1:1" x14ac:dyDescent="0.2">
      <c r="A56">
        <v>0.3525274632804915</v>
      </c>
    </row>
    <row r="57" spans="1:1" x14ac:dyDescent="0.2">
      <c r="A57">
        <v>0.31460350550011368</v>
      </c>
    </row>
    <row r="58" spans="1:1" x14ac:dyDescent="0.2">
      <c r="A58">
        <v>0.39006139286516933</v>
      </c>
    </row>
    <row r="59" spans="1:1" x14ac:dyDescent="0.2">
      <c r="A59">
        <v>0.32153707397641007</v>
      </c>
    </row>
    <row r="60" spans="1:1" x14ac:dyDescent="0.2">
      <c r="A60">
        <v>0.26556033687578812</v>
      </c>
    </row>
    <row r="61" spans="1:1" x14ac:dyDescent="0.2">
      <c r="A61">
        <v>0.28805461390821974</v>
      </c>
    </row>
    <row r="62" spans="1:1" x14ac:dyDescent="0.2">
      <c r="A62">
        <v>0.31586876308649542</v>
      </c>
    </row>
    <row r="63" spans="1:1" x14ac:dyDescent="0.2">
      <c r="A63">
        <v>0.29537575347975786</v>
      </c>
    </row>
    <row r="64" spans="1:1" x14ac:dyDescent="0.2">
      <c r="A64">
        <v>0.27949858836070052</v>
      </c>
    </row>
    <row r="65" spans="1:1" x14ac:dyDescent="0.2">
      <c r="A65">
        <v>0.30304341933674755</v>
      </c>
    </row>
    <row r="66" spans="1:1" x14ac:dyDescent="0.2">
      <c r="A66">
        <v>0.27742237163703481</v>
      </c>
    </row>
    <row r="67" spans="1:1" x14ac:dyDescent="0.2">
      <c r="A67">
        <v>0.35593244915966749</v>
      </c>
    </row>
    <row r="68" spans="1:1" x14ac:dyDescent="0.2">
      <c r="A68">
        <v>0.30878294781127646</v>
      </c>
    </row>
    <row r="69" spans="1:1" x14ac:dyDescent="0.2">
      <c r="A69">
        <v>0.32125702867247086</v>
      </c>
    </row>
    <row r="70" spans="1:1" x14ac:dyDescent="0.2">
      <c r="A70">
        <v>0.3334391256712978</v>
      </c>
    </row>
    <row r="71" spans="1:1" x14ac:dyDescent="0.2">
      <c r="A71">
        <v>0.25688482501866189</v>
      </c>
    </row>
    <row r="72" spans="1:1" x14ac:dyDescent="0.2">
      <c r="A72">
        <v>0.31462843259719125</v>
      </c>
    </row>
    <row r="73" spans="1:1" x14ac:dyDescent="0.2">
      <c r="A73">
        <v>0.25444010316896104</v>
      </c>
    </row>
    <row r="74" spans="1:1" x14ac:dyDescent="0.2">
      <c r="A74">
        <v>0.33742531021089278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for Fig. 2C bar graph</vt:lpstr>
      <vt:lpstr>Raw Data</vt:lpstr>
      <vt:lpstr>composite breakdown</vt:lpstr>
    </vt:vector>
  </TitlesOfParts>
  <Company>Ecole Polytechnique Fédérale de Lausanne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Haig Alexander ESKANDARIAN</dc:creator>
  <cp:lastModifiedBy>Microsoft Office User</cp:lastModifiedBy>
  <dcterms:created xsi:type="dcterms:W3CDTF">2017-11-06T16:43:33Z</dcterms:created>
  <dcterms:modified xsi:type="dcterms:W3CDTF">2018-09-12T20:38:32Z</dcterms:modified>
</cp:coreProperties>
</file>