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Nick\Dropbox\Mechanotransduction\Figures\preSynaptic Terminal Figures\Resubmission\Source Data\"/>
    </mc:Choice>
  </mc:AlternateContent>
  <xr:revisionPtr revIDLastSave="0" documentId="10_ncr:100000_{9461E3CF-D025-4294-8F67-34C68B7E5E3C}" xr6:coauthVersionLast="31" xr6:coauthVersionMax="31" xr10:uidLastSave="{00000000-0000-0000-0000-000000000000}"/>
  <bookViews>
    <workbookView xWindow="0" yWindow="1200" windowWidth="11676" windowHeight="7872" xr2:uid="{088E6B09-F254-45B9-9D58-ECEE606F1517}"/>
  </bookViews>
  <sheets>
    <sheet name="Fig5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1" l="1"/>
  <c r="Y24" i="1"/>
  <c r="AA23" i="1"/>
  <c r="Z23" i="1"/>
  <c r="Y23" i="1"/>
  <c r="X23" i="1"/>
  <c r="AA20" i="1"/>
  <c r="Z20" i="1"/>
  <c r="AA19" i="1"/>
  <c r="AA22" i="1" s="1"/>
  <c r="Z19" i="1"/>
  <c r="Z22" i="1" s="1"/>
  <c r="Y19" i="1"/>
  <c r="Y20" i="1" s="1"/>
  <c r="X19" i="1"/>
  <c r="X20" i="1" s="1"/>
  <c r="W19" i="1"/>
  <c r="W22" i="1" s="1"/>
  <c r="AA18" i="1"/>
  <c r="Z18" i="1"/>
  <c r="Y18" i="1"/>
  <c r="X18" i="1"/>
  <c r="W18" i="1"/>
  <c r="Y22" i="1" l="1"/>
  <c r="W20" i="1"/>
  <c r="X22" i="1"/>
</calcChain>
</file>

<file path=xl/sharedStrings.xml><?xml version="1.0" encoding="utf-8"?>
<sst xmlns="http://schemas.openxmlformats.org/spreadsheetml/2006/main" count="60" uniqueCount="47">
  <si>
    <t>Panel E</t>
  </si>
  <si>
    <t>Panel F</t>
  </si>
  <si>
    <t>Basal LFTR-Dex uptake (% of all cells)</t>
  </si>
  <si>
    <t>Dye Uptake *% non-loaded)</t>
  </si>
  <si>
    <t>600 microstrain</t>
  </si>
  <si>
    <t>1200 microstrain</t>
  </si>
  <si>
    <t>calvaria</t>
  </si>
  <si>
    <t>proximal tibia</t>
  </si>
  <si>
    <t>mid shaft</t>
  </si>
  <si>
    <t>basal</t>
  </si>
  <si>
    <t>pre</t>
  </si>
  <si>
    <t>post</t>
  </si>
  <si>
    <t>mean</t>
  </si>
  <si>
    <t>mouse 1</t>
  </si>
  <si>
    <t>std</t>
  </si>
  <si>
    <t>mouse 2</t>
  </si>
  <si>
    <t>error</t>
  </si>
  <si>
    <t>mouse 3</t>
  </si>
  <si>
    <t>n</t>
  </si>
  <si>
    <t>mouse 4</t>
  </si>
  <si>
    <t>sem</t>
  </si>
  <si>
    <t>mouse 5</t>
  </si>
  <si>
    <t>p value (vs. calvaria)</t>
  </si>
  <si>
    <t>mouse 6</t>
  </si>
  <si>
    <t>mouse 7</t>
  </si>
  <si>
    <t>mouse 8</t>
  </si>
  <si>
    <t>mouse 9</t>
  </si>
  <si>
    <t>mouse 10</t>
  </si>
  <si>
    <t>p value (vs. basal)</t>
  </si>
  <si>
    <t>p value (pre vs post)</t>
  </si>
  <si>
    <t>ANOVA</t>
  </si>
  <si>
    <t>SUMMARY</t>
  </si>
  <si>
    <t>Groups</t>
  </si>
  <si>
    <t>Count</t>
  </si>
  <si>
    <t>Sum</t>
  </si>
  <si>
    <t>Average</t>
  </si>
  <si>
    <t>Variance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</si>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</sst>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/>
    <xf numFmtId="0" fontId="0" fillId="0" borderId="0" xfId="0" applyFill="1"/>
    <xf numFmtId="0" fontId="0" fillId="0" borderId="0" xfId="0" applyNumberFormat="1"/>
    <xf numFmtId="2" fontId="0" fillId="0" borderId="0" xfId="0" applyNumberFormat="1" applyFill="1"/>
    <xf numFmtId="0" fontId="1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3" xfId="0" applyFill="1" applyBorder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Panel 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'Fig5'!$W$18</c:f>
              <c:strCache>
                <c:ptCount val="1"/>
                <c:pt idx="0">
                  <c:v>1.00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'Fig5'!$X$22:$AA$22</c:f>
                <c:numCache>
                  <c:formatCode>General</c:formatCode>
                  <c:ptCount val="4"/>
                  <c:pt idx="0">
                    <c:v>6.5096644374213183E-2</c:v>
                  </c:pt>
                  <c:pt idx="1">
                    <c:v>0.13968966543311587</c:v>
                  </c:pt>
                  <c:pt idx="2">
                    <c:v>7.4279504186424067E-2</c:v>
                  </c:pt>
                  <c:pt idx="3">
                    <c:v>7.2849823033336245E-2</c:v>
                  </c:pt>
                </c:numCache>
              </c:numRef>
            </c:plus>
            <c:minus>
              <c:numRef>
                <c:f>'Fig5'!$X$22:$AA$22</c:f>
                <c:numCache>
                  <c:formatCode>General</c:formatCode>
                  <c:ptCount val="4"/>
                  <c:pt idx="0">
                    <c:v>6.5096644374213183E-2</c:v>
                  </c:pt>
                  <c:pt idx="1">
                    <c:v>0.13968966543311587</c:v>
                  </c:pt>
                  <c:pt idx="2">
                    <c:v>7.4279504186424067E-2</c:v>
                  </c:pt>
                  <c:pt idx="3">
                    <c:v>7.2849823033336245E-2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'Fig5'!$X$4:$AA$5</c:f>
              <c:multiLvlStrCache>
                <c:ptCount val="4"/>
                <c:lvl>
                  <c:pt idx="0">
                    <c:v>pre</c:v>
                  </c:pt>
                  <c:pt idx="1">
                    <c:v>post</c:v>
                  </c:pt>
                  <c:pt idx="2">
                    <c:v>pre</c:v>
                  </c:pt>
                  <c:pt idx="3">
                    <c:v>post</c:v>
                  </c:pt>
                </c:lvl>
                <c:lvl>
                  <c:pt idx="0">
                    <c:v>600 microstrain</c:v>
                  </c:pt>
                  <c:pt idx="2">
                    <c:v>1200 microstrain</c:v>
                  </c:pt>
                </c:lvl>
              </c:multiLvlStrCache>
            </c:multiLvlStrRef>
          </c:cat>
          <c:val>
            <c:numRef>
              <c:f>'Fig5'!$X$18:$AA$18</c:f>
              <c:numCache>
                <c:formatCode>0.00</c:formatCode>
                <c:ptCount val="4"/>
                <c:pt idx="0">
                  <c:v>1.218671217296359</c:v>
                </c:pt>
                <c:pt idx="1">
                  <c:v>0.90960029415390742</c:v>
                </c:pt>
                <c:pt idx="2">
                  <c:v>1.2558134121851761</c:v>
                </c:pt>
                <c:pt idx="3">
                  <c:v>0.66663936430053405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4-481E-A2C3-CAC1D96F2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829151"/>
        <c:axId val="1936181167"/>
      </c:barChart>
      <c:catAx>
        <c:axId val="1938829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181167"/>
        <c:crosses val="autoZero"/>
        <c:auto val="1"/>
        <c:lblAlgn val="ctr"/>
        <c:lblOffset val="100"/>
        <c:noMultiLvlLbl val="0"/>
      </c:catAx>
      <c:valAx>
        <c:axId val="19361811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dye uptake (normalized to non-loaded)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829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Panel 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'Fig5'!$Q$10:$S$10</c:f>
                <c:numCache>
                  <c:formatCode>General</c:formatCode>
                  <c:ptCount val="3"/>
                  <c:pt idx="0">
                    <c:v>0.33037857073363608</c:v>
                  </c:pt>
                  <c:pt idx="1">
                    <c:v>0.4025727750125272</c:v>
                  </c:pt>
                  <c:pt idx="2">
                    <c:v>0.72695385387078071</c:v>
                  </c:pt>
                </c:numCache>
              </c:numRef>
            </c:plus>
            <c:minus>
              <c:numRef>
                <c:f>'Fig5'!$Q$10:$S$10</c:f>
                <c:numCache>
                  <c:formatCode>General</c:formatCode>
                  <c:ptCount val="3"/>
                  <c:pt idx="0">
                    <c:v>0.33037857073363608</c:v>
                  </c:pt>
                  <c:pt idx="1">
                    <c:v>0.4025727750125272</c:v>
                  </c:pt>
                  <c:pt idx="2">
                    <c:v>0.72695385387078071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'Fig5'!$Q$5:$S$5</c:f>
              <c:strCache>
                <c:ptCount val="3"/>
                <c:pt idx="0">
                  <c:v>calvaria</c:v>
                </c:pt>
                <c:pt idx="1">
                  <c:v>proximal tibia</c:v>
                </c:pt>
                <c:pt idx="2">
                  <c:v>mid shaft</c:v>
                </c:pt>
              </c:strCache>
            </c:strRef>
          </c:cat>
          <c:val>
            <c:numRef>
              <c:f>'Fig5'!$Q$6:$S$6</c:f>
              <c:numCache>
                <c:formatCode>General</c:formatCode>
                <c:ptCount val="3"/>
                <c:pt idx="0">
                  <c:v>2.27</c:v>
                </c:pt>
                <c:pt idx="1">
                  <c:v>6.2730056980056981</c:v>
                </c:pt>
                <c:pt idx="2">
                  <c:v>7.5042397660818727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9-4260-AC7F-310892C39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700735"/>
        <c:axId val="930441039"/>
      </c:barChart>
      <c:catAx>
        <c:axId val="1869700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441039"/>
        <c:crosses val="autoZero"/>
        <c:auto val="1"/>
        <c:lblAlgn val="ctr"/>
        <c:lblOffset val="100"/>
        <c:noMultiLvlLbl val="0"/>
      </c:catAx>
      <c:valAx>
        <c:axId val="9304410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Basal LFTR-Dex uptake (% of visible cells)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700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490970</xdr:colOff>
      <xdr:row>5</xdr:row>
      <xdr:rowOff>127163</xdr:rowOff>
    </xdr:from>
    <xdr:to>
      <xdr:col>34</xdr:col>
      <xdr:colOff>600938</xdr:colOff>
      <xdr:row>20</xdr:row>
      <xdr:rowOff>22388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FD49BE-40C3-4FA8-A85C-47AA3AF41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363680</xdr:colOff>
      <xdr:row>24</xdr:row>
      <xdr:rowOff>31172</xdr:rowOff>
    </xdr:from>
    <xdr:to>
      <xdr:col>19</xdr:col>
      <xdr:colOff>588817</xdr:colOff>
      <xdr:row>38</xdr:row>
      <xdr:rowOff>190499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5F7E46-427D-4FAD-8BB7-69219F26B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87086</xdr:colOff>
      <xdr:row>0</xdr:row>
      <xdr:rowOff>97972</xdr:rowOff>
    </xdr:from>
    <xdr:to>
      <xdr:col>10</xdr:col>
      <xdr:colOff>544286</xdr:colOff>
      <xdr:row>27</xdr:row>
      <xdr:rowOff>11757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1FE864E-88D4-4110-B983-C38318182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686" y="97972"/>
          <a:ext cx="5943600" cy="4851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AF8A7-8326-4A30-B3DE-64B30214ED1E}">
  <sheetPr codeName="Sheet5"/>
  <dimension ref="N1:AY45"/>
  <sheetViews>
    <sheetView tabSelected="1" zoomScale="70" zoomScaleNormal="70" workbookViewId="0">
      <selection activeCell="N27" sqref="N27"/>
    </sheetView>
  </sheetViews>
  <sheetFormatPr defaultRowHeight="14.4" x14ac:dyDescent="0.3"/>
  <cols>
    <col min="14" max="14" width="8.88671875" style="1"/>
    <col min="21" max="21" width="8.88671875" style="1"/>
    <col min="26" max="26" width="10.109375" bestFit="1" customWidth="1"/>
    <col min="30" max="30" width="8.88671875" style="1"/>
  </cols>
  <sheetData>
    <row r="1" spans="15:41" x14ac:dyDescent="0.3">
      <c r="O1" s="14" t="s">
        <v>0</v>
      </c>
      <c r="P1" s="14"/>
      <c r="Q1" s="14"/>
      <c r="R1" s="14"/>
      <c r="S1" s="14"/>
      <c r="T1" s="14"/>
      <c r="V1" s="14" t="s">
        <v>1</v>
      </c>
      <c r="W1" s="14"/>
      <c r="X1" s="14"/>
      <c r="Y1" s="14"/>
      <c r="Z1" s="14"/>
      <c r="AA1" s="14"/>
      <c r="AB1" s="14"/>
      <c r="AC1" s="14"/>
    </row>
    <row r="3" spans="15:41" x14ac:dyDescent="0.3">
      <c r="P3" t="s">
        <v>2</v>
      </c>
      <c r="V3" t="s">
        <v>3</v>
      </c>
    </row>
    <row r="4" spans="15:41" x14ac:dyDescent="0.3">
      <c r="W4" s="2"/>
      <c r="X4" s="13" t="s">
        <v>4</v>
      </c>
      <c r="Y4" s="13"/>
      <c r="Z4" s="13" t="s">
        <v>5</v>
      </c>
      <c r="AA4" s="13"/>
    </row>
    <row r="5" spans="15:41" x14ac:dyDescent="0.3">
      <c r="Q5" t="s">
        <v>6</v>
      </c>
      <c r="R5" t="s">
        <v>7</v>
      </c>
      <c r="S5" t="s">
        <v>8</v>
      </c>
      <c r="W5" t="s">
        <v>9</v>
      </c>
      <c r="X5" t="s">
        <v>10</v>
      </c>
      <c r="Y5" t="s">
        <v>11</v>
      </c>
      <c r="Z5" t="s">
        <v>10</v>
      </c>
      <c r="AA5" t="s">
        <v>11</v>
      </c>
      <c r="AB5" s="3"/>
      <c r="AC5" s="3"/>
      <c r="AK5" s="2"/>
      <c r="AL5" s="2"/>
      <c r="AM5" s="13"/>
      <c r="AN5" s="13"/>
      <c r="AO5" s="13"/>
    </row>
    <row r="6" spans="15:41" x14ac:dyDescent="0.3">
      <c r="P6" t="s">
        <v>12</v>
      </c>
      <c r="Q6">
        <v>2.27</v>
      </c>
      <c r="R6">
        <v>6.2730056980056981</v>
      </c>
      <c r="S6">
        <v>7.5042397660818727</v>
      </c>
      <c r="V6" t="s">
        <v>13</v>
      </c>
      <c r="W6" s="4">
        <v>1.0031208009999999</v>
      </c>
      <c r="X6" s="4">
        <v>1.20302</v>
      </c>
      <c r="Y6" s="4">
        <v>1.6209150326797384</v>
      </c>
      <c r="Z6" s="5"/>
      <c r="AA6" s="6"/>
    </row>
    <row r="7" spans="15:41" x14ac:dyDescent="0.3">
      <c r="P7" t="s">
        <v>14</v>
      </c>
      <c r="Q7">
        <v>0.73874894246963285</v>
      </c>
      <c r="R7">
        <v>1.8003601816374792</v>
      </c>
      <c r="S7">
        <v>3.1687183856401675</v>
      </c>
      <c r="V7" t="s">
        <v>15</v>
      </c>
      <c r="W7" s="4">
        <v>0.95143219000000001</v>
      </c>
      <c r="X7" s="4">
        <v>1.1350777934936354</v>
      </c>
      <c r="Y7" s="4">
        <v>0.70833333333333337</v>
      </c>
      <c r="Z7" s="4"/>
      <c r="AA7" s="4"/>
    </row>
    <row r="8" spans="15:41" x14ac:dyDescent="0.3">
      <c r="P8" t="s">
        <v>16</v>
      </c>
      <c r="Q8">
        <v>32.544006276195276</v>
      </c>
      <c r="R8">
        <v>28.700120298150633</v>
      </c>
      <c r="S8">
        <v>42.225708191818939</v>
      </c>
      <c r="V8" t="s">
        <v>17</v>
      </c>
      <c r="W8" s="4">
        <v>1.0910900076278001</v>
      </c>
      <c r="X8" s="4">
        <v>1.5060240963855422</v>
      </c>
      <c r="Y8" s="4">
        <v>0.38135593220338981</v>
      </c>
      <c r="Z8" s="4"/>
      <c r="AA8" s="4"/>
    </row>
    <row r="9" spans="15:41" x14ac:dyDescent="0.3">
      <c r="P9" t="s">
        <v>18</v>
      </c>
      <c r="Q9">
        <v>5</v>
      </c>
      <c r="R9">
        <v>20</v>
      </c>
      <c r="S9">
        <v>19</v>
      </c>
      <c r="V9" t="s">
        <v>19</v>
      </c>
      <c r="W9" s="4">
        <v>1.0359832180999999</v>
      </c>
      <c r="X9" s="4">
        <v>0.92592592592592593</v>
      </c>
      <c r="Y9" s="4">
        <v>0.68316831683168322</v>
      </c>
      <c r="Z9" s="4"/>
      <c r="AA9" s="4"/>
    </row>
    <row r="10" spans="15:41" x14ac:dyDescent="0.3">
      <c r="P10" t="s">
        <v>20</v>
      </c>
      <c r="Q10">
        <v>0.33037857073363608</v>
      </c>
      <c r="R10">
        <v>0.4025727750125272</v>
      </c>
      <c r="S10">
        <v>0.72695385387078071</v>
      </c>
      <c r="V10" t="s">
        <v>21</v>
      </c>
      <c r="W10" s="4">
        <v>0.93842850241545905</v>
      </c>
      <c r="X10" s="4">
        <v>1.3233082706766919</v>
      </c>
      <c r="Y10" s="4">
        <v>1.1542288557213929</v>
      </c>
      <c r="Z10" s="4"/>
      <c r="AA10" s="4"/>
    </row>
    <row r="11" spans="15:41" x14ac:dyDescent="0.3">
      <c r="P11" t="s">
        <v>22</v>
      </c>
      <c r="R11">
        <v>2.4393480457645515E-3</v>
      </c>
      <c r="S11">
        <v>1.5477676429564537E-3</v>
      </c>
      <c r="V11" t="s">
        <v>23</v>
      </c>
      <c r="W11" s="4">
        <v>0.99885881969351198</v>
      </c>
      <c r="X11" s="4"/>
      <c r="Y11" s="4"/>
      <c r="Z11" s="4">
        <v>1.2549019607843137</v>
      </c>
      <c r="AA11" s="4">
        <v>0.44444444444444448</v>
      </c>
    </row>
    <row r="12" spans="15:41" x14ac:dyDescent="0.3">
      <c r="R12" s="15"/>
      <c r="S12" s="15"/>
      <c r="V12" t="s">
        <v>24</v>
      </c>
      <c r="W12" s="4">
        <v>0.86951418324095198</v>
      </c>
      <c r="X12" s="4"/>
      <c r="Y12" s="4"/>
      <c r="Z12" s="4">
        <v>0.9188191881918818</v>
      </c>
      <c r="AA12" s="4">
        <v>0.46583850931677012</v>
      </c>
    </row>
    <row r="13" spans="15:41" x14ac:dyDescent="0.3">
      <c r="V13" t="s">
        <v>25</v>
      </c>
      <c r="W13" s="4">
        <v>1.0431333550701001</v>
      </c>
      <c r="X13" s="4"/>
      <c r="Y13" s="4"/>
      <c r="Z13" s="4">
        <v>1.1886792452830188</v>
      </c>
      <c r="AA13" s="4">
        <v>0.74025974025974017</v>
      </c>
    </row>
    <row r="14" spans="15:41" x14ac:dyDescent="0.3">
      <c r="V14" t="s">
        <v>26</v>
      </c>
      <c r="W14" s="4">
        <v>1.11724812520378</v>
      </c>
      <c r="X14" s="4"/>
      <c r="Y14" s="4"/>
      <c r="Z14" s="4">
        <v>1.6666666666666665</v>
      </c>
      <c r="AA14" s="4">
        <v>0.57575757575757569</v>
      </c>
    </row>
    <row r="15" spans="15:41" x14ac:dyDescent="0.3">
      <c r="V15" t="s">
        <v>27</v>
      </c>
      <c r="W15" s="4">
        <v>0.9830453211607435</v>
      </c>
      <c r="X15" s="4"/>
      <c r="Y15" s="4"/>
      <c r="Z15" s="4">
        <v>1.25</v>
      </c>
      <c r="AA15" s="4">
        <v>1.10689655172414</v>
      </c>
    </row>
    <row r="18" spans="22:40" x14ac:dyDescent="0.3">
      <c r="V18" t="s">
        <v>12</v>
      </c>
      <c r="W18" s="4">
        <f>AVERAGE(W6:W15)</f>
        <v>1.0031854523512345</v>
      </c>
      <c r="X18" s="4">
        <f>AVERAGE(X6:X15)</f>
        <v>1.218671217296359</v>
      </c>
      <c r="Y18" s="4">
        <f t="shared" ref="Y18:AA18" si="0">AVERAGE(Y6:Y15)</f>
        <v>0.90960029415390742</v>
      </c>
      <c r="Z18" s="4">
        <f t="shared" si="0"/>
        <v>1.2558134121851761</v>
      </c>
      <c r="AA18" s="4">
        <f t="shared" si="0"/>
        <v>0.66663936430053405</v>
      </c>
      <c r="AB18" s="7"/>
      <c r="AC18" s="7"/>
      <c r="AE18" s="7"/>
    </row>
    <row r="19" spans="22:40" x14ac:dyDescent="0.3">
      <c r="V19" t="s">
        <v>14</v>
      </c>
      <c r="W19" s="4">
        <f>_xlfn.STDEV.S(W6:W15)</f>
        <v>7.3464467809834982E-2</v>
      </c>
      <c r="X19" s="4">
        <f t="shared" ref="X19:AA19" si="1">_xlfn.STDEV.S(X6:X15)</f>
        <v>0.2159011445004648</v>
      </c>
      <c r="Y19" s="4">
        <f t="shared" si="1"/>
        <v>0.48389919564490919</v>
      </c>
      <c r="Z19" s="4">
        <f t="shared" si="1"/>
        <v>0.26781856106019403</v>
      </c>
      <c r="AA19" s="4">
        <f t="shared" si="1"/>
        <v>0.27257907847785695</v>
      </c>
      <c r="AB19" s="7"/>
      <c r="AC19" s="7"/>
      <c r="AE19" s="7"/>
      <c r="AH19" s="13"/>
      <c r="AI19" s="13"/>
      <c r="AJ19" s="13"/>
      <c r="AK19" s="13"/>
      <c r="AL19" s="13"/>
      <c r="AM19" s="13"/>
      <c r="AN19" s="13"/>
    </row>
    <row r="20" spans="22:40" x14ac:dyDescent="0.3">
      <c r="V20" t="s">
        <v>16</v>
      </c>
      <c r="W20" s="4">
        <f>W19*100/W18</f>
        <v>7.3231193332849154</v>
      </c>
      <c r="X20" s="4">
        <f t="shared" ref="X20:AA20" si="2">X19*100/X18</f>
        <v>17.716110911312473</v>
      </c>
      <c r="Y20" s="4">
        <f t="shared" si="2"/>
        <v>53.199102809770181</v>
      </c>
      <c r="Z20" s="4">
        <f t="shared" si="2"/>
        <v>21.326302017604416</v>
      </c>
      <c r="AA20" s="4">
        <f t="shared" si="2"/>
        <v>40.888536302361672</v>
      </c>
    </row>
    <row r="21" spans="22:40" x14ac:dyDescent="0.3">
      <c r="V21" t="s">
        <v>18</v>
      </c>
      <c r="W21" s="8">
        <v>10</v>
      </c>
      <c r="X21" s="8">
        <v>11</v>
      </c>
      <c r="Y21" s="8">
        <v>12</v>
      </c>
      <c r="Z21" s="8">
        <v>13</v>
      </c>
      <c r="AA21" s="8">
        <v>14</v>
      </c>
    </row>
    <row r="22" spans="22:40" x14ac:dyDescent="0.3">
      <c r="V22" t="s">
        <v>20</v>
      </c>
      <c r="W22" s="4">
        <f>W19/SQRT(W21)</f>
        <v>2.3231504537120019E-2</v>
      </c>
      <c r="X22" s="4">
        <f t="shared" ref="X22:AA22" si="3">X19/SQRT(X21)</f>
        <v>6.5096644374213183E-2</v>
      </c>
      <c r="Y22" s="4">
        <f t="shared" si="3"/>
        <v>0.13968966543311587</v>
      </c>
      <c r="Z22" s="4">
        <f t="shared" si="3"/>
        <v>7.4279504186424067E-2</v>
      </c>
      <c r="AA22" s="4">
        <f t="shared" si="3"/>
        <v>7.2849823033336245E-2</v>
      </c>
    </row>
    <row r="23" spans="22:40" x14ac:dyDescent="0.3">
      <c r="V23" t="s">
        <v>28</v>
      </c>
      <c r="W23" s="4"/>
      <c r="X23" s="4">
        <f>TTEST($W$6:$W$15,X6:X15,2,2)</f>
        <v>1.1804177381023054E-2</v>
      </c>
      <c r="Y23" s="4">
        <f t="shared" ref="Y23:AA23" si="4">TTEST($W$6:$W$15,Y6:Y15,2,2)</f>
        <v>0.54555091090084162</v>
      </c>
      <c r="Z23" s="4">
        <f t="shared" si="4"/>
        <v>1.3113658535052116E-2</v>
      </c>
      <c r="AA23" s="4">
        <f t="shared" si="4"/>
        <v>2.3476683441980284E-3</v>
      </c>
    </row>
    <row r="24" spans="22:40" x14ac:dyDescent="0.3">
      <c r="V24" t="s">
        <v>29</v>
      </c>
      <c r="W24" s="4"/>
      <c r="X24" s="4"/>
      <c r="Y24" s="4">
        <f>TTEST(X6:X15,Y6:Y15,2,2)</f>
        <v>0.22841418448043171</v>
      </c>
      <c r="Z24" s="4"/>
      <c r="AA24" s="4">
        <f t="shared" ref="AA24" si="5">TTEST(Z6:Z15,AA6:AA15,2,2)</f>
        <v>8.7259405804027031E-3</v>
      </c>
    </row>
    <row r="26" spans="22:40" x14ac:dyDescent="0.3">
      <c r="V26" s="7"/>
      <c r="W26" s="7"/>
      <c r="X26" s="7"/>
      <c r="Y26" s="7"/>
    </row>
    <row r="27" spans="22:40" x14ac:dyDescent="0.3">
      <c r="V27" s="7"/>
      <c r="W27" s="7"/>
      <c r="X27" s="7"/>
      <c r="Y27" s="9"/>
      <c r="Z27" s="4"/>
      <c r="AA27" s="4"/>
      <c r="AB27" s="4"/>
    </row>
    <row r="28" spans="22:40" x14ac:dyDescent="0.3">
      <c r="V28" s="7"/>
      <c r="W28" s="9"/>
      <c r="X28" s="7"/>
      <c r="Y28" s="7"/>
    </row>
    <row r="29" spans="22:40" x14ac:dyDescent="0.3">
      <c r="V29" t="s">
        <v>30</v>
      </c>
    </row>
    <row r="31" spans="22:40" ht="15" thickBot="1" x14ac:dyDescent="0.35">
      <c r="V31" t="s">
        <v>31</v>
      </c>
    </row>
    <row r="32" spans="22:40" x14ac:dyDescent="0.3">
      <c r="V32" s="10" t="s">
        <v>32</v>
      </c>
      <c r="W32" s="10" t="s">
        <v>33</v>
      </c>
      <c r="X32" s="10" t="s">
        <v>34</v>
      </c>
      <c r="Y32" s="10" t="s">
        <v>35</v>
      </c>
      <c r="Z32" s="10" t="s">
        <v>36</v>
      </c>
    </row>
    <row r="33" spans="22:51" x14ac:dyDescent="0.3">
      <c r="V33" s="11" t="s">
        <v>9</v>
      </c>
      <c r="W33" s="11">
        <v>10</v>
      </c>
      <c r="X33" s="11">
        <v>10.031854523512346</v>
      </c>
      <c r="Y33" s="11">
        <v>1.0031854523512345</v>
      </c>
      <c r="Z33" s="11">
        <v>5.3970280305822797E-3</v>
      </c>
    </row>
    <row r="34" spans="22:51" x14ac:dyDescent="0.3">
      <c r="V34" s="11" t="s">
        <v>10</v>
      </c>
      <c r="W34" s="11">
        <v>5</v>
      </c>
      <c r="X34" s="11">
        <v>6.0933560864817951</v>
      </c>
      <c r="Y34" s="11">
        <v>1.218671217296359</v>
      </c>
      <c r="Z34" s="11">
        <v>4.6613304196610583E-2</v>
      </c>
    </row>
    <row r="35" spans="22:51" x14ac:dyDescent="0.3">
      <c r="V35" s="11" t="s">
        <v>11</v>
      </c>
      <c r="W35" s="11">
        <v>5</v>
      </c>
      <c r="X35" s="11">
        <v>4.5480014707695373</v>
      </c>
      <c r="Y35" s="11">
        <v>0.90960029415390742</v>
      </c>
      <c r="Z35" s="11">
        <v>0.23415843154579008</v>
      </c>
    </row>
    <row r="36" spans="22:51" x14ac:dyDescent="0.3">
      <c r="V36" s="11" t="s">
        <v>10</v>
      </c>
      <c r="W36" s="11">
        <v>5</v>
      </c>
      <c r="X36" s="11">
        <v>6.2790670609258807</v>
      </c>
      <c r="Y36" s="11">
        <v>1.2558134121851761</v>
      </c>
      <c r="Z36" s="11">
        <v>7.1726781648352889E-2</v>
      </c>
    </row>
    <row r="37" spans="22:51" ht="15" thickBot="1" x14ac:dyDescent="0.35">
      <c r="V37" s="12" t="s">
        <v>11</v>
      </c>
      <c r="W37" s="12">
        <v>5</v>
      </c>
      <c r="X37" s="12">
        <v>3.3331968215026704</v>
      </c>
      <c r="Y37" s="12">
        <v>0.66663936430053405</v>
      </c>
      <c r="Z37" s="12">
        <v>7.4299354023837694E-2</v>
      </c>
    </row>
    <row r="40" spans="22:51" ht="15" thickBot="1" x14ac:dyDescent="0.35">
      <c r="V40" t="s">
        <v>30</v>
      </c>
    </row>
    <row r="41" spans="22:51" x14ac:dyDescent="0.3">
      <c r="V41" s="10" t="s">
        <v>37</v>
      </c>
      <c r="W41" s="10" t="s">
        <v>38</v>
      </c>
      <c r="X41" s="10" t="s">
        <v>39</v>
      </c>
      <c r="Y41" s="10" t="s">
        <v>40</v>
      </c>
      <c r="Z41" s="10" t="s">
        <v>41</v>
      </c>
      <c r="AA41" s="10" t="s">
        <v>42</v>
      </c>
      <c r="AB41" s="10" t="s">
        <v>43</v>
      </c>
      <c r="AT41" s="13"/>
      <c r="AU41" s="13"/>
      <c r="AV41" s="13"/>
      <c r="AW41" s="13"/>
      <c r="AX41" s="13"/>
      <c r="AY41" s="13"/>
    </row>
    <row r="42" spans="22:51" x14ac:dyDescent="0.3">
      <c r="V42" s="11" t="s">
        <v>44</v>
      </c>
      <c r="W42" s="11">
        <v>1.1601800371083346</v>
      </c>
      <c r="X42" s="11">
        <v>4</v>
      </c>
      <c r="Y42" s="11">
        <v>0.29004500927708365</v>
      </c>
      <c r="Z42" s="11">
        <v>4.1298956946026193</v>
      </c>
      <c r="AA42" s="11">
        <v>1.0527171759583938E-2</v>
      </c>
      <c r="AB42" s="11">
        <v>2.7587104697176335</v>
      </c>
    </row>
    <row r="43" spans="22:51" x14ac:dyDescent="0.3">
      <c r="V43" s="11" t="s">
        <v>45</v>
      </c>
      <c r="W43" s="11">
        <v>1.755764737933605</v>
      </c>
      <c r="X43" s="11">
        <v>25</v>
      </c>
      <c r="Y43" s="11">
        <v>7.0230589517344205E-2</v>
      </c>
      <c r="Z43" s="11"/>
      <c r="AA43" s="11"/>
      <c r="AB43" s="11"/>
    </row>
    <row r="44" spans="22:51" x14ac:dyDescent="0.3">
      <c r="V44" s="11"/>
      <c r="W44" s="11"/>
      <c r="X44" s="11"/>
      <c r="Y44" s="11"/>
      <c r="Z44" s="11"/>
      <c r="AA44" s="11"/>
      <c r="AB44" s="11"/>
    </row>
    <row r="45" spans="22:51" ht="15" thickBot="1" x14ac:dyDescent="0.35">
      <c r="V45" s="12" t="s">
        <v>46</v>
      </c>
      <c r="W45" s="12">
        <v>2.9159447750419396</v>
      </c>
      <c r="X45" s="12">
        <v>29</v>
      </c>
      <c r="Y45" s="12"/>
      <c r="Z45" s="12"/>
      <c r="AA45" s="12"/>
      <c r="AB45" s="12"/>
    </row>
  </sheetData>
  <mergeCells count="11">
    <mergeCell ref="R12:S12"/>
    <mergeCell ref="O1:T1"/>
    <mergeCell ref="V1:AC1"/>
    <mergeCell ref="X4:Y4"/>
    <mergeCell ref="Z4:AA4"/>
    <mergeCell ref="AM5:AO5"/>
    <mergeCell ref="AH19:AI19"/>
    <mergeCell ref="AJ19:AK19"/>
    <mergeCell ref="AL19:AN19"/>
    <mergeCell ref="AT41:AV41"/>
    <mergeCell ref="AW41:AY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Mikolajewicz</dc:creator>
  <cp:lastModifiedBy>Nick Mikolajewicz</cp:lastModifiedBy>
  <dcterms:created xsi:type="dcterms:W3CDTF">2018-09-17T18:32:27Z</dcterms:created>
  <dcterms:modified xsi:type="dcterms:W3CDTF">2018-09-17T18:33:50Z</dcterms:modified>
</cp:coreProperties>
</file>