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Wasser\Desktop\180112_Tabea\02_Supplementary_files\"/>
    </mc:Choice>
  </mc:AlternateContent>
  <bookViews>
    <workbookView xWindow="720" yWindow="420" windowWidth="17955" windowHeight="8730" tabRatio="670" activeTab="6"/>
  </bookViews>
  <sheets>
    <sheet name="A_CBC_reactions" sheetId="2" r:id="rId1"/>
    <sheet name="B_Protein_distributions" sheetId="3" r:id="rId2"/>
    <sheet name="C_Metabolite_concentrations" sheetId="1" r:id="rId3"/>
    <sheet name="D_Chloroplast_volume" sheetId="5" r:id="rId4"/>
    <sheet name="E_Photosynthesis_rates" sheetId="4" r:id="rId5"/>
    <sheet name="F_Pyrenoid_volume" sheetId="7" r:id="rId6"/>
    <sheet name="G_ATP_NADPH" sheetId="8" r:id="rId7"/>
  </sheets>
  <definedNames>
    <definedName name="_xlnm._FilterDatabase" localSheetId="1" hidden="1">B_Protein_distributions!#REF!</definedName>
    <definedName name="_xlnm._FilterDatabase" localSheetId="2" hidden="1">C_Metabolite_concentrations!#REF!</definedName>
  </definedNames>
  <calcPr calcId="162913" iterateDelta="1E-4"/>
</workbook>
</file>

<file path=xl/calcChain.xml><?xml version="1.0" encoding="utf-8"?>
<calcChain xmlns="http://schemas.openxmlformats.org/spreadsheetml/2006/main">
  <c r="B10" i="8" l="1"/>
  <c r="C5" i="8" l="1"/>
  <c r="C7" i="8" s="1"/>
  <c r="C8" i="8" s="1"/>
  <c r="C9" i="8" s="1"/>
  <c r="C10" i="8" s="1"/>
  <c r="B5" i="8"/>
  <c r="B7" i="8" s="1"/>
  <c r="B8" i="8" s="1"/>
  <c r="B9" i="8" s="1"/>
  <c r="B11" i="8" l="1"/>
  <c r="C11" i="8"/>
  <c r="C5" i="4" l="1"/>
  <c r="C7" i="4" s="1"/>
  <c r="C8" i="4" s="1"/>
  <c r="C9" i="4" s="1"/>
  <c r="C11" i="4" s="1"/>
  <c r="C13" i="4" s="1"/>
  <c r="B5" i="4"/>
  <c r="B7" i="4" s="1"/>
  <c r="B8" i="4" s="1"/>
  <c r="B9" i="4" s="1"/>
  <c r="B11" i="4" s="1"/>
  <c r="B13" i="4" s="1"/>
</calcChain>
</file>

<file path=xl/sharedStrings.xml><?xml version="1.0" encoding="utf-8"?>
<sst xmlns="http://schemas.openxmlformats.org/spreadsheetml/2006/main" count="1126" uniqueCount="146">
  <si>
    <t>Condition</t>
  </si>
  <si>
    <t>Replicate</t>
  </si>
  <si>
    <t>Metabolite_abbreviation</t>
  </si>
  <si>
    <t>Metabolite_full_name</t>
  </si>
  <si>
    <t>RuBP</t>
  </si>
  <si>
    <t>Ribulose-1,5-bisphosphate</t>
  </si>
  <si>
    <t>measured</t>
  </si>
  <si>
    <t>3PGA</t>
  </si>
  <si>
    <t>3-phosphoglycerate</t>
  </si>
  <si>
    <t>GAP</t>
  </si>
  <si>
    <t>Glyceraldehyde-3-phosphate</t>
  </si>
  <si>
    <t>DHAP</t>
  </si>
  <si>
    <t>Dehydroxyacetone-phosphate</t>
  </si>
  <si>
    <t>FBP</t>
  </si>
  <si>
    <t>Fructose-1,6-bisphosphate</t>
  </si>
  <si>
    <t>F6P</t>
  </si>
  <si>
    <t>Fructose-6-phosphate</t>
  </si>
  <si>
    <t>E4P</t>
  </si>
  <si>
    <t>Erytrose-4-phosphate</t>
  </si>
  <si>
    <t>calculated</t>
  </si>
  <si>
    <t>Xu5P</t>
  </si>
  <si>
    <t>Xylulose-5-phosphate</t>
  </si>
  <si>
    <t>SBP</t>
  </si>
  <si>
    <t>Sedoheptulose-bisphosphate</t>
  </si>
  <si>
    <t>S7P</t>
  </si>
  <si>
    <t>Sedoheptulose-7-phosphate</t>
  </si>
  <si>
    <t>R5P</t>
  </si>
  <si>
    <t>Ribose-5-phosphate</t>
  </si>
  <si>
    <t>Ru5P</t>
  </si>
  <si>
    <t>Ribulose-5-phosphate</t>
  </si>
  <si>
    <t>Xu5P+Ru5P</t>
  </si>
  <si>
    <t>BPGA</t>
  </si>
  <si>
    <t>1,3-diphosphoglycerate</t>
  </si>
  <si>
    <t>G1P</t>
  </si>
  <si>
    <t>Glucose-1-phosphate</t>
  </si>
  <si>
    <t>G6P</t>
  </si>
  <si>
    <t>Glucose-6-phosphate</t>
  </si>
  <si>
    <t>ADPG</t>
  </si>
  <si>
    <t>ADP-glucose</t>
  </si>
  <si>
    <t>Reversibility</t>
  </si>
  <si>
    <r>
      <t>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+RuBP+H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=&gt; 2*3PGA+2H</t>
    </r>
    <r>
      <rPr>
        <vertAlign val="superscript"/>
        <sz val="11"/>
        <color indexed="8"/>
        <rFont val="Calibri"/>
        <family val="2"/>
      </rPr>
      <t>+</t>
    </r>
  </si>
  <si>
    <t>irreversible</t>
  </si>
  <si>
    <t>PGK</t>
  </si>
  <si>
    <t>Phosphoglycerate kinase</t>
  </si>
  <si>
    <t>reversible</t>
  </si>
  <si>
    <t>GAPDH</t>
  </si>
  <si>
    <t>Glyceraldehyde-3-phosphate dehydrogenase</t>
  </si>
  <si>
    <t>TPI</t>
  </si>
  <si>
    <t>Triosephosphate isomerase</t>
  </si>
  <si>
    <t>GAP =&gt; DHAP</t>
  </si>
  <si>
    <t>FBA</t>
  </si>
  <si>
    <t>Aldolase</t>
  </si>
  <si>
    <t>GAP + DHAP =&gt; FBP</t>
  </si>
  <si>
    <t>FBPase</t>
  </si>
  <si>
    <t>Fructose-1,6-bisphosphatase</t>
  </si>
  <si>
    <r>
      <t>FBP +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=&gt; F6P + P</t>
    </r>
    <r>
      <rPr>
        <vertAlign val="subscript"/>
        <sz val="11"/>
        <color indexed="8"/>
        <rFont val="Calibri"/>
        <family val="2"/>
      </rPr>
      <t>i</t>
    </r>
  </si>
  <si>
    <t>TRK</t>
  </si>
  <si>
    <t>Transketolase</t>
  </si>
  <si>
    <t>F6P + GAP =&gt; E4P + X5P</t>
  </si>
  <si>
    <t>E4P + DHAP =&gt; SBP</t>
  </si>
  <si>
    <t>SBPase</t>
  </si>
  <si>
    <t>Sedoheptulose-1,7-phosphatase</t>
  </si>
  <si>
    <r>
      <t>SBP +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=&gt; S7P + P</t>
    </r>
    <r>
      <rPr>
        <vertAlign val="subscript"/>
        <sz val="11"/>
        <color indexed="8"/>
        <rFont val="Calibri"/>
        <family val="2"/>
      </rPr>
      <t>i</t>
    </r>
  </si>
  <si>
    <t>S7P + GAP =&gt; R5P + X5P</t>
  </si>
  <si>
    <t>RPE</t>
  </si>
  <si>
    <t>Ribulose-5-phosphate epimerase</t>
  </si>
  <si>
    <t>X5P =&gt; Ru5P</t>
  </si>
  <si>
    <t>RPI</t>
  </si>
  <si>
    <t>Ribose-5-phosphate isomerase</t>
  </si>
  <si>
    <t>R5P =&gt; Ru5P</t>
  </si>
  <si>
    <t>PRK</t>
  </si>
  <si>
    <t>Phosphoribulokinase</t>
  </si>
  <si>
    <t>PGM</t>
  </si>
  <si>
    <t>Phosphoglucomutase</t>
  </si>
  <si>
    <t>G1P=&gt;G6P</t>
  </si>
  <si>
    <t>PGI</t>
  </si>
  <si>
    <t>Phosphoglucoisomerase</t>
  </si>
  <si>
    <t>G6P=&gt;F6P</t>
  </si>
  <si>
    <t>AGPase</t>
  </si>
  <si>
    <t>Glucose-1-phosphate adenylyltransferase</t>
  </si>
  <si>
    <t>Conditions</t>
  </si>
  <si>
    <t>Compartments</t>
  </si>
  <si>
    <t>enzyme_activity</t>
  </si>
  <si>
    <t>proteomics</t>
  </si>
  <si>
    <t>Concentration_µM</t>
  </si>
  <si>
    <t>Enzyme_abbreviation</t>
  </si>
  <si>
    <t>Enzyme_full_name</t>
  </si>
  <si>
    <t>Reaction_equation</t>
  </si>
  <si>
    <t>3PGA + ATP  =&gt; BPGA + ADP</t>
  </si>
  <si>
    <r>
      <t>H</t>
    </r>
    <r>
      <rPr>
        <vertAlign val="superscript"/>
        <sz val="11"/>
        <color indexed="8"/>
        <rFont val="Calibri"/>
        <family val="2"/>
      </rPr>
      <t>+</t>
    </r>
    <r>
      <rPr>
        <sz val="11"/>
        <color theme="1"/>
        <rFont val="Calibri"/>
        <family val="2"/>
        <scheme val="minor"/>
      </rPr>
      <t>+ BPGA + NADPH =&gt; GAP + NADP</t>
    </r>
    <r>
      <rPr>
        <vertAlign val="superscript"/>
        <sz val="11"/>
        <color indexed="8"/>
        <rFont val="Calibri"/>
        <family val="2"/>
      </rPr>
      <t>+</t>
    </r>
    <r>
      <rPr>
        <sz val="11"/>
        <color indexed="8"/>
        <rFont val="Calibri"/>
        <family val="2"/>
      </rPr>
      <t>+P</t>
    </r>
    <r>
      <rPr>
        <vertAlign val="subscript"/>
        <sz val="11"/>
        <color indexed="8"/>
        <rFont val="Calibri"/>
        <family val="2"/>
      </rPr>
      <t>i</t>
    </r>
  </si>
  <si>
    <r>
      <t>Ru5P + ATP =&gt; RuBP + ADP + H</t>
    </r>
    <r>
      <rPr>
        <vertAlign val="superscript"/>
        <sz val="11"/>
        <color theme="1"/>
        <rFont val="Calibri"/>
        <family val="2"/>
        <scheme val="minor"/>
      </rPr>
      <t>+</t>
    </r>
  </si>
  <si>
    <t>Ribulose-1,5-bisphosphat-carboxylase/-oxygenase</t>
  </si>
  <si>
    <r>
      <t>ATP+G1P=&gt;ADPG+PP</t>
    </r>
    <r>
      <rPr>
        <vertAlign val="subscript"/>
        <sz val="11"/>
        <color theme="1"/>
        <rFont val="Calibri"/>
        <family val="2"/>
        <scheme val="minor"/>
      </rPr>
      <t>i</t>
    </r>
  </si>
  <si>
    <t>light intensity [µmol photons/m2/s]</t>
  </si>
  <si>
    <t>µmol O2/h/mg Chl</t>
  </si>
  <si>
    <t>mg Chl/ml</t>
  </si>
  <si>
    <t>µmol O2/h/ml</t>
  </si>
  <si>
    <t>nL cell volume/ml</t>
  </si>
  <si>
    <t>µmol O2/h/nL</t>
  </si>
  <si>
    <t>µmol O2/s/nL</t>
  </si>
  <si>
    <t>µmol O2/s/L</t>
  </si>
  <si>
    <r>
      <t>P</t>
    </r>
    <r>
      <rPr>
        <vertAlign val="subscript"/>
        <sz val="11"/>
        <color theme="1"/>
        <rFont val="Calibri"/>
        <family val="2"/>
        <scheme val="minor"/>
      </rPr>
      <t>alt</t>
    </r>
    <r>
      <rPr>
        <sz val="11"/>
        <color theme="1"/>
        <rFont val="Calibri"/>
        <family val="2"/>
        <scheme val="minor"/>
      </rPr>
      <t xml:space="preserve"> electrons used in other reactions [%]</t>
    </r>
  </si>
  <si>
    <t>Vc+Vo [µmol CO2/s/L]</t>
  </si>
  <si>
    <t>Vo [µmol CO2/s/L]</t>
  </si>
  <si>
    <t>Vc [µmol CO2/s/L]</t>
  </si>
  <si>
    <t>Metabolite</t>
  </si>
  <si>
    <t>% metabolite</t>
  </si>
  <si>
    <r>
      <t>100</t>
    </r>
    <r>
      <rPr>
        <vertAlign val="superscript"/>
        <sz val="10"/>
        <color rgb="FF000000"/>
        <rFont val="Calibri"/>
        <family val="2"/>
      </rPr>
      <t>a</t>
    </r>
  </si>
  <si>
    <r>
      <t>70</t>
    </r>
    <r>
      <rPr>
        <vertAlign val="superscript"/>
        <sz val="10"/>
        <color rgb="FF000000"/>
        <rFont val="Calibri"/>
        <family val="2"/>
      </rPr>
      <t>a</t>
    </r>
  </si>
  <si>
    <r>
      <t>46.67</t>
    </r>
    <r>
      <rPr>
        <vertAlign val="superscript"/>
        <sz val="10"/>
        <color rgb="FF000000"/>
        <rFont val="Calibri"/>
        <family val="2"/>
      </rPr>
      <t>a</t>
    </r>
  </si>
  <si>
    <r>
      <t>90</t>
    </r>
    <r>
      <rPr>
        <vertAlign val="superscript"/>
        <sz val="10"/>
        <color rgb="FF000000"/>
        <rFont val="Calibri"/>
        <family val="2"/>
      </rPr>
      <t>a</t>
    </r>
  </si>
  <si>
    <r>
      <t>40.22</t>
    </r>
    <r>
      <rPr>
        <vertAlign val="superscript"/>
        <sz val="10"/>
        <color rgb="FF000000"/>
        <rFont val="Calibri"/>
        <family val="2"/>
      </rPr>
      <t>a</t>
    </r>
  </si>
  <si>
    <r>
      <t>100</t>
    </r>
    <r>
      <rPr>
        <vertAlign val="superscript"/>
        <sz val="10"/>
        <color rgb="FF000000"/>
        <rFont val="Calibri"/>
        <family val="2"/>
      </rPr>
      <t>b</t>
    </r>
  </si>
  <si>
    <t>X5P+Ru5P</t>
  </si>
  <si>
    <t>Measured concentration per cell [µM]</t>
  </si>
  <si>
    <r>
      <t>Calculated concentration  in chloroplast [µM]</t>
    </r>
    <r>
      <rPr>
        <b/>
        <vertAlign val="superscript"/>
        <sz val="10"/>
        <color rgb="FF000000"/>
        <rFont val="Calibri"/>
        <family val="2"/>
      </rPr>
      <t>c</t>
    </r>
  </si>
  <si>
    <r>
      <rPr>
        <b/>
        <sz val="11"/>
        <color theme="1"/>
        <rFont val="Calibri"/>
        <family val="2"/>
        <scheme val="minor"/>
      </rPr>
      <t>Exemplary calculation of Calvin-Benson cycle intermediate levels in chloroplast based on measured metabolites amounts per cell and literature values of subcellular distribution.</t>
    </r>
    <r>
      <rPr>
        <sz val="11"/>
        <color theme="1"/>
        <rFont val="Calibri"/>
        <family val="2"/>
        <scheme val="minor"/>
      </rPr>
      <t xml:space="preserve">
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Distribution based on data obtained by non-aqueous fractionation of spinach leaves (Gerhardt et al. 1987).
</t>
    </r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Distribution assumed to be solely plastidial (Arnold and Nikoloski 2011).
</t>
    </r>
    <r>
      <rPr>
        <vertAlign val="superscript"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The percentage of stromal volume compared to the whole cell was assumed 31.18% based on 3D reconstruction of EM-stacks  of </t>
    </r>
    <r>
      <rPr>
        <i/>
        <sz val="11"/>
        <color theme="1"/>
        <rFont val="Calibri"/>
        <family val="2"/>
        <scheme val="minor"/>
      </rPr>
      <t xml:space="preserve">Chlamydomonas  </t>
    </r>
    <r>
      <rPr>
        <sz val="11"/>
        <color theme="1"/>
        <rFont val="Calibri"/>
        <family val="2"/>
        <scheme val="minor"/>
      </rPr>
      <t xml:space="preserve">wild-type cells (Schotz et al. 1972).
</t>
    </r>
  </si>
  <si>
    <r>
      <t>Average volume [µm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</si>
  <si>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r>
      <t>Standard error volume [µm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</si>
  <si>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r>
      <t>Standard deviation volume [µm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</si>
  <si>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Number of pyrenoids analysed</t>
  </si>
  <si>
    <r>
      <t>Cell grown under high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</si>
  <si>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Cell grown under low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</si>
  <si>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Method</t>
  </si>
  <si>
    <t>stdev</t>
  </si>
  <si>
    <t>SE</t>
  </si>
  <si>
    <t>Fraction</t>
  </si>
  <si>
    <t>Stroma+pyrenoid</t>
  </si>
  <si>
    <t>Xylulose-5-phosphate_and_Ribulose-5-phosphate</t>
  </si>
  <si>
    <t>µmol NADPH/s/L</t>
  </si>
  <si>
    <t>µmol ATP/s/L (total; with cyclic electron transport assumed to reach 1.5 ATP per NADPH)</t>
  </si>
  <si>
    <t>Number of replicates</t>
  </si>
  <si>
    <t>component</t>
  </si>
  <si>
    <t>Rubisco</t>
  </si>
  <si>
    <t>Concentration_measured_or_calculated (calculated according to Mettler at al., 2014)</t>
  </si>
  <si>
    <t>ND</t>
  </si>
  <si>
    <t>HC</t>
  </si>
  <si>
    <t>LC</t>
  </si>
  <si>
    <t>Stroma</t>
  </si>
  <si>
    <t>Pyrenoid</t>
  </si>
  <si>
    <t>LC*</t>
  </si>
  <si>
    <t>Pathway</t>
  </si>
  <si>
    <t>CBC</t>
  </si>
  <si>
    <t>Starch</t>
  </si>
  <si>
    <r>
      <t xml:space="preserve">Average (% of total, </t>
    </r>
    <r>
      <rPr>
        <b/>
        <sz val="11"/>
        <color theme="1"/>
        <rFont val="Calibri"/>
        <family val="2"/>
        <scheme val="minor"/>
      </rPr>
      <t>pyrenoid in bold</t>
    </r>
    <r>
      <rPr>
        <sz val="11"/>
        <color theme="1"/>
        <rFont val="Calibri"/>
        <family val="2"/>
        <scheme val="minor"/>
      </rPr>
      <t>)</t>
    </r>
  </si>
  <si>
    <r>
      <t xml:space="preserve">Average (proportion of total, </t>
    </r>
    <r>
      <rPr>
        <b/>
        <sz val="11"/>
        <color theme="1"/>
        <rFont val="Calibri"/>
        <family val="2"/>
        <scheme val="minor"/>
      </rPr>
      <t>pyrenoid in bold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</si>
</sst>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9" fillId="0" borderId="0"/>
    <xf numFmtId="0" fontId="21" fillId="0" borderId="0"/>
  </cellStyleXfs>
  <cellXfs count="4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left"/>
    </xf>
    <xf numFmtId="0" fontId="0" fillId="0" borderId="0" xfId="0" applyNumberFormat="1"/>
    <xf numFmtId="2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0" borderId="0" xfId="3" applyFont="1" applyAlignment="1">
      <alignment horizontal="left"/>
    </xf>
    <xf numFmtId="0" fontId="19" fillId="0" borderId="0" xfId="3"/>
    <xf numFmtId="0" fontId="19" fillId="0" borderId="0" xfId="3" applyFont="1" applyAlignment="1">
      <alignment horizontal="left"/>
    </xf>
    <xf numFmtId="164" fontId="21" fillId="0" borderId="0" xfId="4" applyNumberFormat="1" applyFont="1" applyAlignment="1">
      <alignment horizontal="left"/>
    </xf>
    <xf numFmtId="0" fontId="21" fillId="0" borderId="0" xfId="4" applyFont="1" applyAlignment="1">
      <alignment horizontal="left"/>
    </xf>
    <xf numFmtId="0" fontId="21" fillId="0" borderId="0" xfId="4" applyFont="1" applyFill="1" applyAlignment="1">
      <alignment horizontal="left"/>
    </xf>
    <xf numFmtId="2" fontId="19" fillId="0" borderId="0" xfId="3" applyNumberFormat="1" applyFont="1" applyAlignment="1">
      <alignment horizontal="left"/>
    </xf>
    <xf numFmtId="0" fontId="19" fillId="0" borderId="0" xfId="3" applyAlignment="1">
      <alignment horizontal="left"/>
    </xf>
    <xf numFmtId="0" fontId="19" fillId="0" borderId="0" xfId="3" applyFill="1"/>
    <xf numFmtId="0" fontId="22" fillId="0" borderId="0" xfId="4" applyFont="1" applyFill="1" applyAlignment="1">
      <alignment horizontal="left"/>
    </xf>
    <xf numFmtId="0" fontId="23" fillId="0" borderId="0" xfId="3" applyFont="1" applyFill="1" applyAlignment="1">
      <alignment horizontal="left"/>
    </xf>
    <xf numFmtId="0" fontId="7" fillId="0" borderId="0" xfId="0" applyFont="1" applyAlignment="1">
      <alignment horizontal="left"/>
    </xf>
    <xf numFmtId="164" fontId="24" fillId="0" borderId="0" xfId="2" applyNumberFormat="1" applyFont="1" applyAlignment="1">
      <alignment horizontal="left"/>
    </xf>
    <xf numFmtId="0" fontId="7" fillId="0" borderId="0" xfId="0" applyFont="1"/>
    <xf numFmtId="0" fontId="0" fillId="0" borderId="6" xfId="0" applyBorder="1" applyAlignment="1">
      <alignment wrapText="1"/>
    </xf>
    <xf numFmtId="0" fontId="0" fillId="0" borderId="6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3" xfId="3"/>
    <cellStyle name="TableStyleLigh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497261</xdr:colOff>
      <xdr:row>5</xdr:row>
      <xdr:rowOff>91049</xdr:rowOff>
    </xdr:from>
    <xdr:ext cx="17167412" cy="2106706"/>
    <xdr:sp macro="" textlink="">
      <xdr:nvSpPr>
        <xdr:cNvPr id="2" name="TextBox 1"/>
        <xdr:cNvSpPr txBox="1"/>
      </xdr:nvSpPr>
      <xdr:spPr>
        <a:xfrm>
          <a:off x="26090936" y="1081649"/>
          <a:ext cx="17167412" cy="2106706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GB" sz="1100"/>
            <a:t>Cell volume &amp; chlorophyll:</a:t>
          </a:r>
        </a:p>
        <a:p>
          <a:pPr algn="ctr"/>
          <a:r>
            <a:rPr lang="en-GB" sz="1100"/>
            <a:t>H:\02_MPI_homes\02_Results\High_low_CO2\20110720_fifth_highH:\02_MPI_homes\02_Results\High_low_CO2\20110720_fifth_high_low_CO2_exp\20110720_exp5_O2_evolution\20110720_high_CO2_low_CO2_exp\2011002_high_low_CO2_exp_5.xlsx</a:t>
          </a:r>
        </a:p>
        <a:p>
          <a:pPr algn="ctr"/>
          <a:endParaRPr lang="en-GB" sz="1100"/>
        </a:p>
        <a:p>
          <a:pPr algn="ctr"/>
          <a:r>
            <a:rPr lang="en-GB" sz="1100"/>
            <a:t>Photosynthesis rate:</a:t>
          </a:r>
        </a:p>
        <a:p>
          <a:pPr algn="ctr"/>
          <a:r>
            <a:rPr lang="en-GB" sz="1100"/>
            <a:t>H:\02_MPI_homes\02_Results\High_low_CO2\20110720_fifth_high_low_CO2_exp\20110720_exp5_O2_evolution\20110720_high_CO2\20110721_high_CO2_A-E.xls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defaultRowHeight="15" x14ac:dyDescent="0.25"/>
  <cols>
    <col min="1" max="1" width="22.5703125" customWidth="1"/>
    <col min="2" max="2" width="46.140625" customWidth="1"/>
    <col min="3" max="3" width="38.140625" customWidth="1"/>
    <col min="4" max="4" width="18.85546875" customWidth="1"/>
  </cols>
  <sheetData>
    <row r="1" spans="1:4" x14ac:dyDescent="0.25">
      <c r="A1" t="s">
        <v>85</v>
      </c>
      <c r="B1" t="s">
        <v>86</v>
      </c>
      <c r="C1" t="s">
        <v>87</v>
      </c>
      <c r="D1" t="s">
        <v>39</v>
      </c>
    </row>
    <row r="2" spans="1:4" ht="18.75" x14ac:dyDescent="0.35">
      <c r="A2" t="s">
        <v>133</v>
      </c>
      <c r="B2" t="s">
        <v>91</v>
      </c>
      <c r="C2" t="s">
        <v>40</v>
      </c>
      <c r="D2" t="s">
        <v>41</v>
      </c>
    </row>
    <row r="3" spans="1:4" x14ac:dyDescent="0.25">
      <c r="A3" t="s">
        <v>42</v>
      </c>
      <c r="B3" t="s">
        <v>43</v>
      </c>
      <c r="C3" t="s">
        <v>88</v>
      </c>
      <c r="D3" t="s">
        <v>44</v>
      </c>
    </row>
    <row r="4" spans="1:4" ht="18.75" x14ac:dyDescent="0.35">
      <c r="A4" t="s">
        <v>45</v>
      </c>
      <c r="B4" t="s">
        <v>46</v>
      </c>
      <c r="C4" t="s">
        <v>89</v>
      </c>
      <c r="D4" t="s">
        <v>44</v>
      </c>
    </row>
    <row r="5" spans="1:4" x14ac:dyDescent="0.25">
      <c r="A5" t="s">
        <v>47</v>
      </c>
      <c r="B5" t="s">
        <v>48</v>
      </c>
      <c r="C5" t="s">
        <v>49</v>
      </c>
      <c r="D5" t="s">
        <v>44</v>
      </c>
    </row>
    <row r="6" spans="1:4" x14ac:dyDescent="0.25">
      <c r="A6" t="s">
        <v>50</v>
      </c>
      <c r="B6" t="s">
        <v>51</v>
      </c>
      <c r="C6" t="s">
        <v>52</v>
      </c>
      <c r="D6" t="s">
        <v>44</v>
      </c>
    </row>
    <row r="7" spans="1:4" ht="18" x14ac:dyDescent="0.35">
      <c r="A7" t="s">
        <v>53</v>
      </c>
      <c r="B7" t="s">
        <v>54</v>
      </c>
      <c r="C7" t="s">
        <v>55</v>
      </c>
      <c r="D7" t="s">
        <v>41</v>
      </c>
    </row>
    <row r="8" spans="1:4" x14ac:dyDescent="0.25">
      <c r="A8" t="s">
        <v>56</v>
      </c>
      <c r="B8" t="s">
        <v>57</v>
      </c>
      <c r="C8" t="s">
        <v>58</v>
      </c>
      <c r="D8" t="s">
        <v>44</v>
      </c>
    </row>
    <row r="9" spans="1:4" x14ac:dyDescent="0.25">
      <c r="A9" t="s">
        <v>50</v>
      </c>
      <c r="B9" t="s">
        <v>51</v>
      </c>
      <c r="C9" t="s">
        <v>59</v>
      </c>
      <c r="D9" t="s">
        <v>44</v>
      </c>
    </row>
    <row r="10" spans="1:4" ht="18" x14ac:dyDescent="0.35">
      <c r="A10" t="s">
        <v>60</v>
      </c>
      <c r="B10" t="s">
        <v>61</v>
      </c>
      <c r="C10" t="s">
        <v>62</v>
      </c>
      <c r="D10" t="s">
        <v>41</v>
      </c>
    </row>
    <row r="11" spans="1:4" x14ac:dyDescent="0.25">
      <c r="A11" t="s">
        <v>56</v>
      </c>
      <c r="B11" t="s">
        <v>57</v>
      </c>
      <c r="C11" t="s">
        <v>63</v>
      </c>
      <c r="D11" t="s">
        <v>44</v>
      </c>
    </row>
    <row r="12" spans="1:4" x14ac:dyDescent="0.25">
      <c r="A12" t="s">
        <v>64</v>
      </c>
      <c r="B12" t="s">
        <v>65</v>
      </c>
      <c r="C12" t="s">
        <v>66</v>
      </c>
      <c r="D12" t="s">
        <v>44</v>
      </c>
    </row>
    <row r="13" spans="1:4" x14ac:dyDescent="0.25">
      <c r="A13" t="s">
        <v>67</v>
      </c>
      <c r="B13" t="s">
        <v>68</v>
      </c>
      <c r="C13" t="s">
        <v>69</v>
      </c>
      <c r="D13" t="s">
        <v>44</v>
      </c>
    </row>
    <row r="14" spans="1:4" ht="17.25" x14ac:dyDescent="0.25">
      <c r="A14" t="s">
        <v>70</v>
      </c>
      <c r="B14" t="s">
        <v>71</v>
      </c>
      <c r="C14" t="s">
        <v>90</v>
      </c>
      <c r="D14" t="s">
        <v>41</v>
      </c>
    </row>
    <row r="15" spans="1:4" x14ac:dyDescent="0.25">
      <c r="A15" t="s">
        <v>72</v>
      </c>
      <c r="B15" t="s">
        <v>73</v>
      </c>
      <c r="C15" t="s">
        <v>74</v>
      </c>
      <c r="D15" t="s">
        <v>44</v>
      </c>
    </row>
    <row r="16" spans="1:4" x14ac:dyDescent="0.25">
      <c r="A16" t="s">
        <v>75</v>
      </c>
      <c r="B16" t="s">
        <v>76</v>
      </c>
      <c r="C16" t="s">
        <v>77</v>
      </c>
      <c r="D16" t="s">
        <v>44</v>
      </c>
    </row>
    <row r="17" spans="1:4" ht="18" x14ac:dyDescent="0.35">
      <c r="A17" t="s">
        <v>78</v>
      </c>
      <c r="B17" t="s">
        <v>79</v>
      </c>
      <c r="C17" t="s">
        <v>92</v>
      </c>
      <c r="D17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85" zoomScaleNormal="85" workbookViewId="0">
      <selection activeCell="A42" sqref="A42:XFD45"/>
    </sheetView>
  </sheetViews>
  <sheetFormatPr defaultRowHeight="15" x14ac:dyDescent="0.25"/>
  <cols>
    <col min="2" max="2" width="23.28515625" bestFit="1" customWidth="1"/>
    <col min="3" max="3" width="26.5703125" bestFit="1" customWidth="1"/>
    <col min="4" max="4" width="11.5703125" bestFit="1" customWidth="1"/>
    <col min="5" max="5" width="15.5703125" bestFit="1" customWidth="1"/>
    <col min="6" max="7" width="36.140625" bestFit="1" customWidth="1"/>
    <col min="8" max="8" width="20.85546875" bestFit="1" customWidth="1"/>
    <col min="9" max="10" width="12.28515625" bestFit="1" customWidth="1"/>
  </cols>
  <sheetData>
    <row r="1" spans="1:10" x14ac:dyDescent="0.25">
      <c r="A1" t="s">
        <v>141</v>
      </c>
      <c r="B1" t="s">
        <v>80</v>
      </c>
      <c r="C1" t="s">
        <v>81</v>
      </c>
      <c r="D1" t="s">
        <v>132</v>
      </c>
      <c r="E1" t="s">
        <v>123</v>
      </c>
      <c r="F1" t="s">
        <v>145</v>
      </c>
      <c r="G1" t="s">
        <v>144</v>
      </c>
      <c r="H1" t="s">
        <v>131</v>
      </c>
      <c r="I1" t="s">
        <v>124</v>
      </c>
      <c r="J1" t="s">
        <v>125</v>
      </c>
    </row>
    <row r="2" spans="1:10" x14ac:dyDescent="0.25">
      <c r="A2" t="s">
        <v>143</v>
      </c>
      <c r="B2" t="s">
        <v>136</v>
      </c>
      <c r="C2" t="s">
        <v>138</v>
      </c>
      <c r="D2" t="s">
        <v>78</v>
      </c>
      <c r="E2" t="s">
        <v>82</v>
      </c>
      <c r="F2">
        <v>0.98054660699999996</v>
      </c>
      <c r="G2">
        <v>98.054660699999999</v>
      </c>
      <c r="H2">
        <v>4</v>
      </c>
      <c r="I2">
        <v>0.13289066899999999</v>
      </c>
      <c r="J2">
        <v>6.6445333999999995E-2</v>
      </c>
    </row>
    <row r="3" spans="1:10" x14ac:dyDescent="0.25">
      <c r="B3" t="s">
        <v>137</v>
      </c>
      <c r="C3" t="s">
        <v>138</v>
      </c>
      <c r="D3" t="s">
        <v>78</v>
      </c>
      <c r="E3" t="s">
        <v>82</v>
      </c>
      <c r="F3">
        <v>0.98115299300000003</v>
      </c>
      <c r="G3">
        <v>98.115299300000004</v>
      </c>
      <c r="H3">
        <v>4</v>
      </c>
      <c r="I3">
        <v>0.11370379</v>
      </c>
      <c r="J3">
        <v>5.6851895E-2</v>
      </c>
    </row>
    <row r="4" spans="1:10" x14ac:dyDescent="0.25">
      <c r="B4" t="s">
        <v>136</v>
      </c>
      <c r="C4" t="s">
        <v>139</v>
      </c>
      <c r="D4" t="s">
        <v>78</v>
      </c>
      <c r="E4" t="s">
        <v>82</v>
      </c>
      <c r="F4" s="37">
        <v>1.9453392999999999E-2</v>
      </c>
      <c r="G4" s="37">
        <v>1.9453392999999999</v>
      </c>
      <c r="H4">
        <v>4</v>
      </c>
      <c r="I4">
        <v>1.8415381000000001E-2</v>
      </c>
      <c r="J4">
        <v>9.2076899999999993E-3</v>
      </c>
    </row>
    <row r="5" spans="1:10" x14ac:dyDescent="0.25">
      <c r="B5" t="s">
        <v>137</v>
      </c>
      <c r="C5" t="s">
        <v>139</v>
      </c>
      <c r="D5" t="s">
        <v>78</v>
      </c>
      <c r="E5" t="s">
        <v>82</v>
      </c>
      <c r="F5" s="37">
        <v>1.8847006999999999E-2</v>
      </c>
      <c r="G5" s="37">
        <v>1.8847006999999998</v>
      </c>
      <c r="H5">
        <v>4</v>
      </c>
      <c r="I5">
        <v>8.6844049999999992E-3</v>
      </c>
      <c r="J5">
        <v>4.3422030000000002E-3</v>
      </c>
    </row>
    <row r="6" spans="1:10" x14ac:dyDescent="0.25">
      <c r="A6" t="s">
        <v>142</v>
      </c>
      <c r="B6" t="s">
        <v>136</v>
      </c>
      <c r="C6" t="s">
        <v>138</v>
      </c>
      <c r="D6" t="s">
        <v>50</v>
      </c>
      <c r="E6" t="s">
        <v>83</v>
      </c>
      <c r="F6">
        <v>0.99121886299999995</v>
      </c>
      <c r="G6">
        <v>99.1218863</v>
      </c>
      <c r="H6">
        <v>4</v>
      </c>
      <c r="I6">
        <v>1.1670661000000001E-2</v>
      </c>
      <c r="J6">
        <v>5.835331E-3</v>
      </c>
    </row>
    <row r="7" spans="1:10" x14ac:dyDescent="0.25">
      <c r="B7" t="s">
        <v>137</v>
      </c>
      <c r="C7" t="s">
        <v>138</v>
      </c>
      <c r="D7" t="s">
        <v>50</v>
      </c>
      <c r="E7" t="s">
        <v>83</v>
      </c>
      <c r="F7">
        <v>0.98137586700000001</v>
      </c>
      <c r="G7">
        <v>98.1375867</v>
      </c>
      <c r="H7">
        <v>4</v>
      </c>
      <c r="I7">
        <v>1.1821813E-2</v>
      </c>
      <c r="J7">
        <v>5.910907E-3</v>
      </c>
    </row>
    <row r="8" spans="1:10" x14ac:dyDescent="0.25">
      <c r="B8" t="s">
        <v>136</v>
      </c>
      <c r="C8" t="s">
        <v>139</v>
      </c>
      <c r="D8" t="s">
        <v>50</v>
      </c>
      <c r="E8" t="s">
        <v>83</v>
      </c>
      <c r="F8" s="37">
        <v>8.7811369999999996E-3</v>
      </c>
      <c r="G8" s="37">
        <v>0.8781137</v>
      </c>
      <c r="H8">
        <v>4</v>
      </c>
      <c r="I8">
        <v>1.1670661000000001E-2</v>
      </c>
      <c r="J8">
        <v>5.835331E-3</v>
      </c>
    </row>
    <row r="9" spans="1:10" x14ac:dyDescent="0.25">
      <c r="B9" t="s">
        <v>137</v>
      </c>
      <c r="C9" t="s">
        <v>139</v>
      </c>
      <c r="D9" t="s">
        <v>50</v>
      </c>
      <c r="E9" t="s">
        <v>83</v>
      </c>
      <c r="F9" s="37">
        <v>1.8624133000000001E-2</v>
      </c>
      <c r="G9" s="37">
        <v>1.8624133</v>
      </c>
      <c r="H9">
        <v>4</v>
      </c>
      <c r="I9">
        <v>1.1821813E-2</v>
      </c>
      <c r="J9">
        <v>5.910907E-3</v>
      </c>
    </row>
    <row r="10" spans="1:10" x14ac:dyDescent="0.25">
      <c r="A10" t="s">
        <v>142</v>
      </c>
      <c r="B10" t="s">
        <v>136</v>
      </c>
      <c r="C10" t="s">
        <v>138</v>
      </c>
      <c r="D10" t="s">
        <v>53</v>
      </c>
      <c r="E10" t="s">
        <v>83</v>
      </c>
      <c r="F10">
        <v>0.98806470999999996</v>
      </c>
      <c r="G10">
        <v>98.806471000000002</v>
      </c>
      <c r="H10">
        <v>4</v>
      </c>
      <c r="I10">
        <v>2.3870580999999998E-2</v>
      </c>
      <c r="J10">
        <v>1.1935289999999999E-2</v>
      </c>
    </row>
    <row r="11" spans="1:10" x14ac:dyDescent="0.25">
      <c r="B11" t="s">
        <v>137</v>
      </c>
      <c r="C11" t="s">
        <v>138</v>
      </c>
      <c r="D11" t="s">
        <v>53</v>
      </c>
      <c r="E11" t="s">
        <v>83</v>
      </c>
      <c r="F11">
        <v>1</v>
      </c>
      <c r="G11">
        <v>100</v>
      </c>
      <c r="H11">
        <v>4</v>
      </c>
      <c r="I11" t="s">
        <v>135</v>
      </c>
      <c r="J11" t="s">
        <v>135</v>
      </c>
    </row>
    <row r="12" spans="1:10" x14ac:dyDescent="0.25">
      <c r="B12" t="s">
        <v>136</v>
      </c>
      <c r="C12" t="s">
        <v>139</v>
      </c>
      <c r="D12" t="s">
        <v>53</v>
      </c>
      <c r="E12" t="s">
        <v>83</v>
      </c>
      <c r="F12" s="37">
        <v>1.1935289999999999E-2</v>
      </c>
      <c r="G12" s="37">
        <v>1.1935289999999998</v>
      </c>
      <c r="H12">
        <v>4</v>
      </c>
      <c r="I12">
        <v>2.3870580999999998E-2</v>
      </c>
      <c r="J12">
        <v>1.1935289999999999E-2</v>
      </c>
    </row>
    <row r="13" spans="1:10" x14ac:dyDescent="0.25">
      <c r="B13" t="s">
        <v>137</v>
      </c>
      <c r="C13" t="s">
        <v>139</v>
      </c>
      <c r="D13" t="s">
        <v>53</v>
      </c>
      <c r="E13" t="s">
        <v>83</v>
      </c>
      <c r="F13" s="37" t="s">
        <v>135</v>
      </c>
      <c r="G13" s="37" t="s">
        <v>135</v>
      </c>
      <c r="H13">
        <v>4</v>
      </c>
      <c r="I13" t="s">
        <v>135</v>
      </c>
      <c r="J13" t="s">
        <v>135</v>
      </c>
    </row>
    <row r="14" spans="1:10" x14ac:dyDescent="0.25">
      <c r="A14" t="s">
        <v>142</v>
      </c>
      <c r="B14" t="s">
        <v>136</v>
      </c>
      <c r="C14" t="s">
        <v>138</v>
      </c>
      <c r="D14" t="s">
        <v>45</v>
      </c>
      <c r="E14" t="s">
        <v>83</v>
      </c>
      <c r="F14">
        <v>0.89044634899999997</v>
      </c>
      <c r="G14">
        <v>89.044634899999991</v>
      </c>
      <c r="H14">
        <v>4</v>
      </c>
      <c r="I14">
        <v>3.3305924000000001E-2</v>
      </c>
      <c r="J14">
        <v>1.6652962E-2</v>
      </c>
    </row>
    <row r="15" spans="1:10" x14ac:dyDescent="0.25">
      <c r="B15" t="s">
        <v>137</v>
      </c>
      <c r="C15" t="s">
        <v>138</v>
      </c>
      <c r="D15" t="s">
        <v>45</v>
      </c>
      <c r="E15" t="s">
        <v>83</v>
      </c>
      <c r="F15">
        <v>0.92207328099999997</v>
      </c>
      <c r="G15">
        <v>92.207328099999998</v>
      </c>
      <c r="H15">
        <v>4</v>
      </c>
      <c r="I15">
        <v>2.0175164999999998E-2</v>
      </c>
      <c r="J15">
        <v>1.0087581999999999E-2</v>
      </c>
    </row>
    <row r="16" spans="1:10" x14ac:dyDescent="0.25">
      <c r="B16" t="s">
        <v>136</v>
      </c>
      <c r="C16" t="s">
        <v>139</v>
      </c>
      <c r="D16" t="s">
        <v>45</v>
      </c>
      <c r="E16" t="s">
        <v>83</v>
      </c>
      <c r="F16" s="37">
        <v>0.109553651</v>
      </c>
      <c r="G16" s="37">
        <v>10.9553651</v>
      </c>
      <c r="H16">
        <v>4</v>
      </c>
      <c r="I16">
        <v>3.3305924000000001E-2</v>
      </c>
      <c r="J16">
        <v>1.6652962E-2</v>
      </c>
    </row>
    <row r="17" spans="1:10" x14ac:dyDescent="0.25">
      <c r="B17" t="s">
        <v>137</v>
      </c>
      <c r="C17" t="s">
        <v>139</v>
      </c>
      <c r="D17" t="s">
        <v>45</v>
      </c>
      <c r="E17" t="s">
        <v>83</v>
      </c>
      <c r="F17" s="37">
        <v>7.7926719000000005E-2</v>
      </c>
      <c r="G17" s="37">
        <v>7.7926719000000002</v>
      </c>
      <c r="H17">
        <v>4</v>
      </c>
      <c r="I17">
        <v>2.0175164999999998E-2</v>
      </c>
      <c r="J17">
        <v>1.0087581999999999E-2</v>
      </c>
    </row>
    <row r="18" spans="1:10" x14ac:dyDescent="0.25">
      <c r="A18" t="s">
        <v>143</v>
      </c>
      <c r="B18" t="s">
        <v>136</v>
      </c>
      <c r="C18" t="s">
        <v>138</v>
      </c>
      <c r="D18" t="s">
        <v>75</v>
      </c>
      <c r="E18" t="s">
        <v>83</v>
      </c>
      <c r="F18">
        <v>1</v>
      </c>
      <c r="G18">
        <v>100</v>
      </c>
      <c r="H18">
        <v>4</v>
      </c>
      <c r="I18" t="s">
        <v>135</v>
      </c>
      <c r="J18" t="s">
        <v>135</v>
      </c>
    </row>
    <row r="19" spans="1:10" x14ac:dyDescent="0.25">
      <c r="B19" t="s">
        <v>137</v>
      </c>
      <c r="C19" t="s">
        <v>138</v>
      </c>
      <c r="D19" t="s">
        <v>75</v>
      </c>
      <c r="E19" t="s">
        <v>83</v>
      </c>
      <c r="F19">
        <v>1</v>
      </c>
      <c r="G19">
        <v>100</v>
      </c>
      <c r="H19">
        <v>4</v>
      </c>
      <c r="I19" t="s">
        <v>135</v>
      </c>
      <c r="J19" t="s">
        <v>135</v>
      </c>
    </row>
    <row r="20" spans="1:10" x14ac:dyDescent="0.25">
      <c r="B20" t="s">
        <v>136</v>
      </c>
      <c r="C20" t="s">
        <v>139</v>
      </c>
      <c r="D20" t="s">
        <v>75</v>
      </c>
      <c r="E20" t="s">
        <v>83</v>
      </c>
      <c r="F20" s="37" t="s">
        <v>135</v>
      </c>
      <c r="G20" s="37" t="s">
        <v>135</v>
      </c>
      <c r="H20">
        <v>4</v>
      </c>
      <c r="I20" t="s">
        <v>135</v>
      </c>
      <c r="J20" t="s">
        <v>135</v>
      </c>
    </row>
    <row r="21" spans="1:10" x14ac:dyDescent="0.25">
      <c r="B21" t="s">
        <v>137</v>
      </c>
      <c r="C21" t="s">
        <v>139</v>
      </c>
      <c r="D21" t="s">
        <v>75</v>
      </c>
      <c r="E21" t="s">
        <v>83</v>
      </c>
      <c r="F21" s="37" t="s">
        <v>135</v>
      </c>
      <c r="G21" s="37" t="s">
        <v>135</v>
      </c>
      <c r="H21">
        <v>4</v>
      </c>
      <c r="I21" t="s">
        <v>135</v>
      </c>
      <c r="J21" t="s">
        <v>135</v>
      </c>
    </row>
    <row r="22" spans="1:10" x14ac:dyDescent="0.25">
      <c r="A22" t="s">
        <v>142</v>
      </c>
      <c r="B22" t="s">
        <v>136</v>
      </c>
      <c r="C22" t="s">
        <v>138</v>
      </c>
      <c r="D22" t="s">
        <v>42</v>
      </c>
      <c r="E22" t="s">
        <v>83</v>
      </c>
      <c r="F22">
        <v>1</v>
      </c>
      <c r="G22">
        <v>100</v>
      </c>
      <c r="H22">
        <v>4</v>
      </c>
      <c r="I22" t="s">
        <v>135</v>
      </c>
      <c r="J22" t="s">
        <v>135</v>
      </c>
    </row>
    <row r="23" spans="1:10" x14ac:dyDescent="0.25">
      <c r="B23" t="s">
        <v>137</v>
      </c>
      <c r="C23" t="s">
        <v>138</v>
      </c>
      <c r="D23" t="s">
        <v>42</v>
      </c>
      <c r="E23" t="s">
        <v>83</v>
      </c>
      <c r="F23">
        <v>0.997142219</v>
      </c>
      <c r="G23">
        <v>99.714221899999998</v>
      </c>
      <c r="H23">
        <v>4</v>
      </c>
      <c r="I23">
        <v>4.8323730000000001E-3</v>
      </c>
      <c r="J23">
        <v>2.4161870000000002E-3</v>
      </c>
    </row>
    <row r="24" spans="1:10" x14ac:dyDescent="0.25">
      <c r="B24" t="s">
        <v>136</v>
      </c>
      <c r="C24" t="s">
        <v>139</v>
      </c>
      <c r="D24" t="s">
        <v>42</v>
      </c>
      <c r="E24" t="s">
        <v>83</v>
      </c>
      <c r="F24" s="37" t="s">
        <v>135</v>
      </c>
      <c r="G24" s="37" t="s">
        <v>135</v>
      </c>
      <c r="H24">
        <v>4</v>
      </c>
      <c r="I24" t="s">
        <v>135</v>
      </c>
      <c r="J24" t="s">
        <v>135</v>
      </c>
    </row>
    <row r="25" spans="1:10" x14ac:dyDescent="0.25">
      <c r="B25" t="s">
        <v>137</v>
      </c>
      <c r="C25" t="s">
        <v>139</v>
      </c>
      <c r="D25" t="s">
        <v>42</v>
      </c>
      <c r="E25" t="s">
        <v>83</v>
      </c>
      <c r="F25" s="37">
        <v>2.8577810000000002E-3</v>
      </c>
      <c r="G25" s="37">
        <v>0.28577810000000003</v>
      </c>
      <c r="H25">
        <v>4</v>
      </c>
      <c r="I25">
        <v>4.8323730000000001E-3</v>
      </c>
      <c r="J25">
        <v>2.4161870000000002E-3</v>
      </c>
    </row>
    <row r="26" spans="1:10" x14ac:dyDescent="0.25">
      <c r="A26" t="s">
        <v>143</v>
      </c>
      <c r="B26" t="s">
        <v>136</v>
      </c>
      <c r="C26" t="s">
        <v>138</v>
      </c>
      <c r="D26" t="s">
        <v>72</v>
      </c>
      <c r="E26" t="s">
        <v>82</v>
      </c>
      <c r="F26">
        <v>0.99025254600000001</v>
      </c>
      <c r="G26">
        <v>99.025254599999997</v>
      </c>
      <c r="H26">
        <v>4</v>
      </c>
      <c r="I26">
        <v>9.1069323999999993E-2</v>
      </c>
      <c r="J26">
        <v>4.5534661999999997E-2</v>
      </c>
    </row>
    <row r="27" spans="1:10" x14ac:dyDescent="0.25">
      <c r="B27" t="s">
        <v>137</v>
      </c>
      <c r="C27" t="s">
        <v>138</v>
      </c>
      <c r="D27" t="s">
        <v>72</v>
      </c>
      <c r="E27" t="s">
        <v>82</v>
      </c>
      <c r="F27">
        <v>0.99369946600000003</v>
      </c>
      <c r="G27">
        <v>99.369946600000006</v>
      </c>
      <c r="H27">
        <v>4</v>
      </c>
      <c r="I27">
        <v>7.7449352999999999E-2</v>
      </c>
      <c r="J27">
        <v>3.8724676999999999E-2</v>
      </c>
    </row>
    <row r="28" spans="1:10" x14ac:dyDescent="0.25">
      <c r="B28" t="s">
        <v>136</v>
      </c>
      <c r="C28" t="s">
        <v>139</v>
      </c>
      <c r="D28" t="s">
        <v>72</v>
      </c>
      <c r="E28" t="s">
        <v>82</v>
      </c>
      <c r="F28" s="37">
        <v>9.7474539999999991E-3</v>
      </c>
      <c r="G28" s="37">
        <v>0.97474539999999987</v>
      </c>
      <c r="H28">
        <v>4</v>
      </c>
      <c r="I28">
        <v>1.831318E-3</v>
      </c>
      <c r="J28">
        <v>9.1565899999999998E-4</v>
      </c>
    </row>
    <row r="29" spans="1:10" x14ac:dyDescent="0.25">
      <c r="B29" t="s">
        <v>137</v>
      </c>
      <c r="C29" t="s">
        <v>139</v>
      </c>
      <c r="D29" t="s">
        <v>72</v>
      </c>
      <c r="E29" t="s">
        <v>82</v>
      </c>
      <c r="F29" s="37">
        <v>6.300534E-3</v>
      </c>
      <c r="G29" s="37">
        <v>0.63005339999999999</v>
      </c>
      <c r="H29">
        <v>4</v>
      </c>
      <c r="I29">
        <v>3.2572809999999999E-3</v>
      </c>
      <c r="J29">
        <v>1.62864E-3</v>
      </c>
    </row>
    <row r="30" spans="1:10" x14ac:dyDescent="0.25">
      <c r="A30" t="s">
        <v>142</v>
      </c>
      <c r="B30" t="s">
        <v>136</v>
      </c>
      <c r="C30" t="s">
        <v>138</v>
      </c>
      <c r="D30" t="s">
        <v>70</v>
      </c>
      <c r="E30" t="s">
        <v>83</v>
      </c>
      <c r="F30">
        <v>0.87406294200000001</v>
      </c>
      <c r="G30">
        <v>87.406294200000005</v>
      </c>
      <c r="H30">
        <v>4</v>
      </c>
      <c r="I30">
        <v>9.9066675000000007E-2</v>
      </c>
      <c r="J30">
        <v>4.9533338000000003E-2</v>
      </c>
    </row>
    <row r="31" spans="1:10" x14ac:dyDescent="0.25">
      <c r="B31" t="s">
        <v>137</v>
      </c>
      <c r="C31" t="s">
        <v>138</v>
      </c>
      <c r="D31" t="s">
        <v>70</v>
      </c>
      <c r="E31" t="s">
        <v>83</v>
      </c>
      <c r="F31">
        <v>0.98755071900000002</v>
      </c>
      <c r="G31">
        <v>98.755071900000004</v>
      </c>
      <c r="H31">
        <v>4</v>
      </c>
      <c r="I31">
        <v>1.7400961999999999E-2</v>
      </c>
      <c r="J31">
        <v>8.7004809999999995E-3</v>
      </c>
    </row>
    <row r="32" spans="1:10" x14ac:dyDescent="0.25">
      <c r="B32" t="s">
        <v>136</v>
      </c>
      <c r="C32" t="s">
        <v>139</v>
      </c>
      <c r="D32" t="s">
        <v>70</v>
      </c>
      <c r="E32" t="s">
        <v>83</v>
      </c>
      <c r="F32" s="37">
        <v>0.12593705799999999</v>
      </c>
      <c r="G32" s="37">
        <v>12.593705799999999</v>
      </c>
      <c r="H32">
        <v>4</v>
      </c>
      <c r="I32">
        <v>9.9066675000000007E-2</v>
      </c>
      <c r="J32">
        <v>4.9533338000000003E-2</v>
      </c>
    </row>
    <row r="33" spans="1:10" x14ac:dyDescent="0.25">
      <c r="B33" t="s">
        <v>137</v>
      </c>
      <c r="C33" t="s">
        <v>139</v>
      </c>
      <c r="D33" t="s">
        <v>70</v>
      </c>
      <c r="E33" t="s">
        <v>83</v>
      </c>
      <c r="F33" s="37">
        <v>1.2449281E-2</v>
      </c>
      <c r="G33" s="37">
        <v>1.2449280999999999</v>
      </c>
      <c r="H33">
        <v>4</v>
      </c>
      <c r="I33">
        <v>1.7400961999999999E-2</v>
      </c>
      <c r="J33">
        <v>8.7004809999999995E-3</v>
      </c>
    </row>
    <row r="34" spans="1:10" x14ac:dyDescent="0.25">
      <c r="A34" t="s">
        <v>142</v>
      </c>
      <c r="B34" t="s">
        <v>136</v>
      </c>
      <c r="C34" t="s">
        <v>138</v>
      </c>
      <c r="D34" t="s">
        <v>64</v>
      </c>
      <c r="E34" t="s">
        <v>83</v>
      </c>
      <c r="F34">
        <v>1</v>
      </c>
      <c r="G34">
        <v>100</v>
      </c>
      <c r="H34">
        <v>4</v>
      </c>
      <c r="I34" t="s">
        <v>135</v>
      </c>
      <c r="J34" t="s">
        <v>135</v>
      </c>
    </row>
    <row r="35" spans="1:10" x14ac:dyDescent="0.25">
      <c r="B35" t="s">
        <v>137</v>
      </c>
      <c r="C35" t="s">
        <v>138</v>
      </c>
      <c r="D35" t="s">
        <v>64</v>
      </c>
      <c r="E35" t="s">
        <v>83</v>
      </c>
      <c r="F35">
        <v>0.98474307299999997</v>
      </c>
      <c r="G35">
        <v>98.474307299999992</v>
      </c>
      <c r="H35">
        <v>4</v>
      </c>
      <c r="I35">
        <v>2.1104023E-2</v>
      </c>
      <c r="J35">
        <v>1.0552011E-2</v>
      </c>
    </row>
    <row r="36" spans="1:10" x14ac:dyDescent="0.25">
      <c r="B36" t="s">
        <v>136</v>
      </c>
      <c r="C36" t="s">
        <v>139</v>
      </c>
      <c r="D36" t="s">
        <v>64</v>
      </c>
      <c r="E36" t="s">
        <v>83</v>
      </c>
      <c r="F36" s="37" t="s">
        <v>135</v>
      </c>
      <c r="G36" s="37" t="s">
        <v>135</v>
      </c>
      <c r="H36">
        <v>4</v>
      </c>
      <c r="I36" t="s">
        <v>135</v>
      </c>
      <c r="J36" t="s">
        <v>135</v>
      </c>
    </row>
    <row r="37" spans="1:10" x14ac:dyDescent="0.25">
      <c r="B37" t="s">
        <v>137</v>
      </c>
      <c r="C37" t="s">
        <v>139</v>
      </c>
      <c r="D37" t="s">
        <v>64</v>
      </c>
      <c r="E37" t="s">
        <v>83</v>
      </c>
      <c r="F37" s="37">
        <v>1.5256927E-2</v>
      </c>
      <c r="G37" s="37">
        <v>1.5256927</v>
      </c>
      <c r="H37">
        <v>4</v>
      </c>
      <c r="I37">
        <v>2.1104023E-2</v>
      </c>
      <c r="J37">
        <v>1.0552011E-2</v>
      </c>
    </row>
    <row r="38" spans="1:10" x14ac:dyDescent="0.25">
      <c r="A38" t="s">
        <v>142</v>
      </c>
      <c r="B38" t="s">
        <v>136</v>
      </c>
      <c r="C38" t="s">
        <v>138</v>
      </c>
      <c r="D38" t="s">
        <v>67</v>
      </c>
      <c r="E38" t="s">
        <v>83</v>
      </c>
      <c r="F38">
        <v>1</v>
      </c>
      <c r="G38">
        <v>100</v>
      </c>
      <c r="H38">
        <v>4</v>
      </c>
      <c r="I38" t="s">
        <v>135</v>
      </c>
      <c r="J38" t="s">
        <v>135</v>
      </c>
    </row>
    <row r="39" spans="1:10" x14ac:dyDescent="0.25">
      <c r="B39" t="s">
        <v>137</v>
      </c>
      <c r="C39" t="s">
        <v>138</v>
      </c>
      <c r="D39" t="s">
        <v>67</v>
      </c>
      <c r="E39" t="s">
        <v>83</v>
      </c>
      <c r="F39">
        <v>1</v>
      </c>
      <c r="G39">
        <v>100</v>
      </c>
      <c r="H39">
        <v>4</v>
      </c>
      <c r="I39" t="s">
        <v>135</v>
      </c>
      <c r="J39" t="s">
        <v>135</v>
      </c>
    </row>
    <row r="40" spans="1:10" x14ac:dyDescent="0.25">
      <c r="B40" t="s">
        <v>136</v>
      </c>
      <c r="C40" t="s">
        <v>139</v>
      </c>
      <c r="D40" t="s">
        <v>67</v>
      </c>
      <c r="E40" t="s">
        <v>83</v>
      </c>
      <c r="F40" s="37" t="s">
        <v>135</v>
      </c>
      <c r="G40" s="37" t="s">
        <v>135</v>
      </c>
      <c r="H40">
        <v>4</v>
      </c>
      <c r="I40" t="s">
        <v>135</v>
      </c>
      <c r="J40" t="s">
        <v>135</v>
      </c>
    </row>
    <row r="41" spans="1:10" x14ac:dyDescent="0.25">
      <c r="B41" t="s">
        <v>137</v>
      </c>
      <c r="C41" t="s">
        <v>139</v>
      </c>
      <c r="D41" t="s">
        <v>67</v>
      </c>
      <c r="E41" t="s">
        <v>83</v>
      </c>
      <c r="F41" s="37" t="s">
        <v>135</v>
      </c>
      <c r="G41" s="37" t="s">
        <v>135</v>
      </c>
      <c r="H41">
        <v>4</v>
      </c>
      <c r="I41" t="s">
        <v>135</v>
      </c>
      <c r="J41" t="s">
        <v>135</v>
      </c>
    </row>
    <row r="42" spans="1:10" x14ac:dyDescent="0.25">
      <c r="A42" t="s">
        <v>142</v>
      </c>
      <c r="B42" t="s">
        <v>136</v>
      </c>
      <c r="C42" t="s">
        <v>138</v>
      </c>
      <c r="D42" t="s">
        <v>133</v>
      </c>
      <c r="E42" t="s">
        <v>82</v>
      </c>
      <c r="F42">
        <v>0.78225092399999996</v>
      </c>
      <c r="G42">
        <v>78.225092399999994</v>
      </c>
      <c r="H42">
        <v>4</v>
      </c>
      <c r="I42">
        <v>0.10566813899999999</v>
      </c>
      <c r="J42">
        <v>5.2834068999999997E-2</v>
      </c>
    </row>
    <row r="43" spans="1:10" x14ac:dyDescent="0.25">
      <c r="B43" t="s">
        <v>137</v>
      </c>
      <c r="C43" t="s">
        <v>138</v>
      </c>
      <c r="D43" t="s">
        <v>133</v>
      </c>
      <c r="E43" t="s">
        <v>82</v>
      </c>
      <c r="F43">
        <v>0.38160617200000002</v>
      </c>
      <c r="G43">
        <v>38.160617200000004</v>
      </c>
      <c r="H43">
        <v>4</v>
      </c>
      <c r="I43">
        <v>4.5838420999999997E-2</v>
      </c>
      <c r="J43">
        <v>2.2919209999999999E-2</v>
      </c>
    </row>
    <row r="44" spans="1:10" x14ac:dyDescent="0.25">
      <c r="B44" t="s">
        <v>136</v>
      </c>
      <c r="C44" t="s">
        <v>139</v>
      </c>
      <c r="D44" t="s">
        <v>133</v>
      </c>
      <c r="E44" t="s">
        <v>82</v>
      </c>
      <c r="F44" s="37">
        <v>0.21774907600000001</v>
      </c>
      <c r="G44" s="37">
        <v>21.774907600000002</v>
      </c>
      <c r="H44">
        <v>4</v>
      </c>
      <c r="I44">
        <v>7.227636E-3</v>
      </c>
      <c r="J44">
        <v>3.613818E-3</v>
      </c>
    </row>
    <row r="45" spans="1:10" x14ac:dyDescent="0.25">
      <c r="B45" t="s">
        <v>137</v>
      </c>
      <c r="C45" t="s">
        <v>139</v>
      </c>
      <c r="D45" t="s">
        <v>133</v>
      </c>
      <c r="E45" t="s">
        <v>82</v>
      </c>
      <c r="F45" s="37">
        <v>0.61839382799999998</v>
      </c>
      <c r="G45" s="37">
        <v>61.839382799999996</v>
      </c>
      <c r="H45">
        <v>4</v>
      </c>
      <c r="I45">
        <v>2.1139287E-2</v>
      </c>
      <c r="J45">
        <v>1.0569644E-2</v>
      </c>
    </row>
    <row r="46" spans="1:10" x14ac:dyDescent="0.25">
      <c r="B46" t="s">
        <v>136</v>
      </c>
      <c r="C46" t="s">
        <v>138</v>
      </c>
      <c r="D46" t="s">
        <v>60</v>
      </c>
      <c r="E46" t="s">
        <v>83</v>
      </c>
      <c r="F46">
        <v>1</v>
      </c>
      <c r="G46">
        <v>100</v>
      </c>
      <c r="H46">
        <v>4</v>
      </c>
      <c r="I46" t="s">
        <v>135</v>
      </c>
      <c r="J46" t="s">
        <v>135</v>
      </c>
    </row>
    <row r="47" spans="1:10" x14ac:dyDescent="0.25">
      <c r="A47" t="s">
        <v>142</v>
      </c>
      <c r="B47" t="s">
        <v>137</v>
      </c>
      <c r="C47" t="s">
        <v>138</v>
      </c>
      <c r="D47" t="s">
        <v>60</v>
      </c>
      <c r="E47" t="s">
        <v>83</v>
      </c>
      <c r="F47">
        <v>1</v>
      </c>
      <c r="G47">
        <v>100</v>
      </c>
      <c r="H47">
        <v>4</v>
      </c>
      <c r="I47" t="s">
        <v>135</v>
      </c>
      <c r="J47" t="s">
        <v>135</v>
      </c>
    </row>
    <row r="48" spans="1:10" x14ac:dyDescent="0.25">
      <c r="B48" t="s">
        <v>136</v>
      </c>
      <c r="C48" t="s">
        <v>139</v>
      </c>
      <c r="D48" t="s">
        <v>60</v>
      </c>
      <c r="E48" t="s">
        <v>83</v>
      </c>
      <c r="F48" s="37" t="s">
        <v>135</v>
      </c>
      <c r="G48" s="37" t="s">
        <v>135</v>
      </c>
      <c r="H48">
        <v>4</v>
      </c>
      <c r="I48" t="s">
        <v>135</v>
      </c>
      <c r="J48" t="s">
        <v>135</v>
      </c>
    </row>
    <row r="49" spans="1:10" x14ac:dyDescent="0.25">
      <c r="B49" t="s">
        <v>137</v>
      </c>
      <c r="C49" t="s">
        <v>139</v>
      </c>
      <c r="D49" t="s">
        <v>60</v>
      </c>
      <c r="E49" t="s">
        <v>83</v>
      </c>
      <c r="F49" s="37" t="s">
        <v>135</v>
      </c>
      <c r="G49" s="37" t="s">
        <v>135</v>
      </c>
      <c r="H49">
        <v>4</v>
      </c>
      <c r="I49" t="s">
        <v>135</v>
      </c>
      <c r="J49" t="s">
        <v>135</v>
      </c>
    </row>
    <row r="50" spans="1:10" x14ac:dyDescent="0.25">
      <c r="B50" t="s">
        <v>136</v>
      </c>
      <c r="C50" t="s">
        <v>138</v>
      </c>
      <c r="D50" t="s">
        <v>47</v>
      </c>
      <c r="E50" t="s">
        <v>83</v>
      </c>
      <c r="F50">
        <v>1</v>
      </c>
      <c r="G50">
        <v>100</v>
      </c>
      <c r="H50">
        <v>4</v>
      </c>
      <c r="I50" t="s">
        <v>135</v>
      </c>
      <c r="J50" t="s">
        <v>135</v>
      </c>
    </row>
    <row r="51" spans="1:10" x14ac:dyDescent="0.25">
      <c r="A51" t="s">
        <v>142</v>
      </c>
      <c r="B51" t="s">
        <v>137</v>
      </c>
      <c r="C51" t="s">
        <v>138</v>
      </c>
      <c r="D51" t="s">
        <v>47</v>
      </c>
      <c r="E51" t="s">
        <v>83</v>
      </c>
      <c r="F51">
        <v>0.99092041600000003</v>
      </c>
      <c r="G51">
        <v>99.092041600000002</v>
      </c>
      <c r="H51">
        <v>4</v>
      </c>
      <c r="I51">
        <v>1.1140547000000001E-2</v>
      </c>
      <c r="J51">
        <v>5.5702740000000001E-3</v>
      </c>
    </row>
    <row r="52" spans="1:10" x14ac:dyDescent="0.25">
      <c r="B52" t="s">
        <v>136</v>
      </c>
      <c r="C52" t="s">
        <v>139</v>
      </c>
      <c r="D52" t="s">
        <v>47</v>
      </c>
      <c r="E52" t="s">
        <v>83</v>
      </c>
      <c r="F52" s="37" t="s">
        <v>135</v>
      </c>
      <c r="G52" s="37" t="s">
        <v>135</v>
      </c>
      <c r="H52">
        <v>4</v>
      </c>
      <c r="I52" t="s">
        <v>135</v>
      </c>
      <c r="J52" t="s">
        <v>135</v>
      </c>
    </row>
    <row r="53" spans="1:10" x14ac:dyDescent="0.25">
      <c r="B53" t="s">
        <v>137</v>
      </c>
      <c r="C53" t="s">
        <v>139</v>
      </c>
      <c r="D53" t="s">
        <v>47</v>
      </c>
      <c r="E53" t="s">
        <v>83</v>
      </c>
      <c r="F53" s="37">
        <v>9.0795839999999999E-3</v>
      </c>
      <c r="G53" s="37">
        <v>0.90795839999999994</v>
      </c>
      <c r="H53">
        <v>4</v>
      </c>
      <c r="I53">
        <v>1.1140547000000001E-2</v>
      </c>
      <c r="J53">
        <v>5.5702740000000001E-3</v>
      </c>
    </row>
    <row r="54" spans="1:10" x14ac:dyDescent="0.25">
      <c r="A54" t="s">
        <v>142</v>
      </c>
      <c r="B54" t="s">
        <v>136</v>
      </c>
      <c r="C54" t="s">
        <v>138</v>
      </c>
      <c r="D54" t="s">
        <v>56</v>
      </c>
      <c r="E54" t="s">
        <v>83</v>
      </c>
      <c r="F54">
        <v>1</v>
      </c>
      <c r="G54">
        <v>100</v>
      </c>
      <c r="H54">
        <v>4</v>
      </c>
      <c r="I54" t="s">
        <v>135</v>
      </c>
      <c r="J54" t="s">
        <v>135</v>
      </c>
    </row>
    <row r="55" spans="1:10" x14ac:dyDescent="0.25">
      <c r="B55" t="s">
        <v>137</v>
      </c>
      <c r="C55" t="s">
        <v>138</v>
      </c>
      <c r="D55" t="s">
        <v>56</v>
      </c>
      <c r="E55" t="s">
        <v>83</v>
      </c>
      <c r="F55">
        <v>0.996535375</v>
      </c>
      <c r="G55">
        <v>99.653537499999999</v>
      </c>
      <c r="H55">
        <v>4</v>
      </c>
      <c r="I55">
        <v>2.3162730000000002E-3</v>
      </c>
      <c r="J55">
        <v>1.1581359999999999E-3</v>
      </c>
    </row>
    <row r="56" spans="1:10" x14ac:dyDescent="0.25">
      <c r="B56" t="s">
        <v>136</v>
      </c>
      <c r="C56" t="s">
        <v>139</v>
      </c>
      <c r="D56" t="s">
        <v>56</v>
      </c>
      <c r="E56" t="s">
        <v>83</v>
      </c>
      <c r="F56" s="37" t="s">
        <v>135</v>
      </c>
      <c r="G56" s="37" t="s">
        <v>135</v>
      </c>
      <c r="H56">
        <v>4</v>
      </c>
      <c r="I56" t="s">
        <v>135</v>
      </c>
      <c r="J56" t="s">
        <v>135</v>
      </c>
    </row>
    <row r="57" spans="1:10" x14ac:dyDescent="0.25">
      <c r="B57" t="s">
        <v>137</v>
      </c>
      <c r="C57" t="s">
        <v>139</v>
      </c>
      <c r="D57" t="s">
        <v>56</v>
      </c>
      <c r="E57" t="s">
        <v>83</v>
      </c>
      <c r="F57" s="37">
        <v>3.4646249999999998E-3</v>
      </c>
      <c r="G57" s="37">
        <v>0.34646250000000001</v>
      </c>
      <c r="H57">
        <v>4</v>
      </c>
      <c r="I57">
        <v>2.3162730000000002E-3</v>
      </c>
      <c r="J57">
        <v>1.1581359999999999E-3</v>
      </c>
    </row>
  </sheetData>
  <dataConsolidate function="average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="70" zoomScaleNormal="70" workbookViewId="0">
      <selection activeCell="C1" sqref="C1:C1048576"/>
    </sheetView>
  </sheetViews>
  <sheetFormatPr defaultRowHeight="15" x14ac:dyDescent="0.25"/>
  <cols>
    <col min="1" max="1" width="24.42578125" bestFit="1" customWidth="1"/>
    <col min="2" max="2" width="52.140625" bestFit="1" customWidth="1"/>
    <col min="3" max="3" width="11" bestFit="1" customWidth="1"/>
    <col min="5" max="5" width="19.140625" bestFit="1" customWidth="1"/>
    <col min="6" max="6" width="72.42578125" bestFit="1" customWidth="1"/>
    <col min="7" max="7" width="17.7109375" bestFit="1" customWidth="1"/>
  </cols>
  <sheetData>
    <row r="1" spans="1:7" x14ac:dyDescent="0.25">
      <c r="A1" t="s">
        <v>2</v>
      </c>
      <c r="B1" t="s">
        <v>3</v>
      </c>
      <c r="C1" t="s">
        <v>0</v>
      </c>
      <c r="D1" t="s">
        <v>1</v>
      </c>
      <c r="E1" t="s">
        <v>84</v>
      </c>
      <c r="F1" t="s">
        <v>134</v>
      </c>
      <c r="G1" t="s">
        <v>126</v>
      </c>
    </row>
    <row r="2" spans="1:7" x14ac:dyDescent="0.25">
      <c r="A2" t="s">
        <v>4</v>
      </c>
      <c r="B2" t="s">
        <v>5</v>
      </c>
      <c r="C2" t="s">
        <v>136</v>
      </c>
      <c r="D2">
        <v>1</v>
      </c>
      <c r="E2">
        <v>1523.9227940000001</v>
      </c>
      <c r="F2" t="s">
        <v>6</v>
      </c>
      <c r="G2" t="s">
        <v>127</v>
      </c>
    </row>
    <row r="3" spans="1:7" x14ac:dyDescent="0.25">
      <c r="A3" t="s">
        <v>7</v>
      </c>
      <c r="B3" t="s">
        <v>8</v>
      </c>
      <c r="C3" t="s">
        <v>136</v>
      </c>
      <c r="D3">
        <v>1</v>
      </c>
      <c r="E3">
        <v>1921.7185509999999</v>
      </c>
      <c r="F3" t="s">
        <v>6</v>
      </c>
      <c r="G3" t="s">
        <v>127</v>
      </c>
    </row>
    <row r="4" spans="1:7" x14ac:dyDescent="0.25">
      <c r="A4" t="s">
        <v>9</v>
      </c>
      <c r="B4" t="s">
        <v>10</v>
      </c>
      <c r="C4" t="s">
        <v>136</v>
      </c>
      <c r="D4">
        <v>1</v>
      </c>
      <c r="E4">
        <v>22.57195505</v>
      </c>
      <c r="F4" t="s">
        <v>6</v>
      </c>
      <c r="G4" t="s">
        <v>127</v>
      </c>
    </row>
    <row r="5" spans="1:7" x14ac:dyDescent="0.25">
      <c r="A5" t="s">
        <v>11</v>
      </c>
      <c r="B5" t="s">
        <v>12</v>
      </c>
      <c r="C5" t="s">
        <v>136</v>
      </c>
      <c r="D5">
        <v>1</v>
      </c>
      <c r="E5">
        <v>496.61854629999999</v>
      </c>
      <c r="F5" t="s">
        <v>6</v>
      </c>
      <c r="G5" t="s">
        <v>127</v>
      </c>
    </row>
    <row r="6" spans="1:7" x14ac:dyDescent="0.25">
      <c r="A6" t="s">
        <v>13</v>
      </c>
      <c r="B6" t="s">
        <v>14</v>
      </c>
      <c r="C6" t="s">
        <v>136</v>
      </c>
      <c r="D6">
        <v>1</v>
      </c>
      <c r="E6">
        <v>178.865287</v>
      </c>
      <c r="F6" t="s">
        <v>6</v>
      </c>
      <c r="G6" t="s">
        <v>127</v>
      </c>
    </row>
    <row r="7" spans="1:7" x14ac:dyDescent="0.25">
      <c r="A7" t="s">
        <v>15</v>
      </c>
      <c r="B7" t="s">
        <v>16</v>
      </c>
      <c r="C7" t="s">
        <v>136</v>
      </c>
      <c r="D7">
        <v>1</v>
      </c>
      <c r="E7">
        <v>479.35481549999997</v>
      </c>
      <c r="F7" t="s">
        <v>6</v>
      </c>
      <c r="G7" t="s">
        <v>127</v>
      </c>
    </row>
    <row r="8" spans="1:7" x14ac:dyDescent="0.25">
      <c r="A8" t="s">
        <v>17</v>
      </c>
      <c r="B8" t="s">
        <v>18</v>
      </c>
      <c r="C8" t="s">
        <v>136</v>
      </c>
      <c r="D8">
        <v>1</v>
      </c>
      <c r="E8">
        <v>18.889149880000002</v>
      </c>
      <c r="F8" t="s">
        <v>19</v>
      </c>
      <c r="G8" t="s">
        <v>127</v>
      </c>
    </row>
    <row r="9" spans="1:7" x14ac:dyDescent="0.25">
      <c r="A9" t="s">
        <v>20</v>
      </c>
      <c r="B9" t="s">
        <v>21</v>
      </c>
      <c r="C9" t="s">
        <v>136</v>
      </c>
      <c r="D9">
        <v>1</v>
      </c>
      <c r="E9">
        <v>48.13565629</v>
      </c>
      <c r="F9" t="s">
        <v>19</v>
      </c>
      <c r="G9" t="s">
        <v>127</v>
      </c>
    </row>
    <row r="10" spans="1:7" x14ac:dyDescent="0.25">
      <c r="A10" t="s">
        <v>22</v>
      </c>
      <c r="B10" t="s">
        <v>23</v>
      </c>
      <c r="C10" t="s">
        <v>136</v>
      </c>
      <c r="D10">
        <v>1</v>
      </c>
      <c r="E10">
        <v>300.88159990000003</v>
      </c>
      <c r="F10" t="s">
        <v>6</v>
      </c>
      <c r="G10" t="s">
        <v>127</v>
      </c>
    </row>
    <row r="11" spans="1:7" x14ac:dyDescent="0.25">
      <c r="A11" t="s">
        <v>24</v>
      </c>
      <c r="B11" t="s">
        <v>25</v>
      </c>
      <c r="C11" t="s">
        <v>136</v>
      </c>
      <c r="D11">
        <v>1</v>
      </c>
      <c r="E11">
        <v>1458.539025</v>
      </c>
      <c r="F11" t="s">
        <v>6</v>
      </c>
      <c r="G11" t="s">
        <v>127</v>
      </c>
    </row>
    <row r="12" spans="1:7" x14ac:dyDescent="0.25">
      <c r="A12" t="s">
        <v>26</v>
      </c>
      <c r="B12" t="s">
        <v>27</v>
      </c>
      <c r="C12" t="s">
        <v>136</v>
      </c>
      <c r="D12">
        <v>1</v>
      </c>
      <c r="E12">
        <v>97.121390680000005</v>
      </c>
      <c r="F12" t="s">
        <v>6</v>
      </c>
      <c r="G12" t="s">
        <v>127</v>
      </c>
    </row>
    <row r="13" spans="1:7" x14ac:dyDescent="0.25">
      <c r="A13" t="s">
        <v>28</v>
      </c>
      <c r="B13" t="s">
        <v>29</v>
      </c>
      <c r="C13" t="s">
        <v>136</v>
      </c>
      <c r="D13">
        <v>1</v>
      </c>
      <c r="E13">
        <v>32.090437520000002</v>
      </c>
      <c r="F13" t="s">
        <v>19</v>
      </c>
      <c r="G13" t="s">
        <v>127</v>
      </c>
    </row>
    <row r="14" spans="1:7" x14ac:dyDescent="0.25">
      <c r="A14" t="s">
        <v>30</v>
      </c>
      <c r="B14" t="s">
        <v>128</v>
      </c>
      <c r="C14" t="s">
        <v>136</v>
      </c>
      <c r="D14">
        <v>1</v>
      </c>
      <c r="E14">
        <v>80.226093809999995</v>
      </c>
      <c r="F14" t="s">
        <v>6</v>
      </c>
      <c r="G14" t="s">
        <v>127</v>
      </c>
    </row>
    <row r="15" spans="1:7" x14ac:dyDescent="0.25">
      <c r="A15" t="s">
        <v>31</v>
      </c>
      <c r="B15" t="s">
        <v>32</v>
      </c>
      <c r="C15" t="s">
        <v>136</v>
      </c>
      <c r="D15">
        <v>1</v>
      </c>
      <c r="E15">
        <v>1.0377280179999999</v>
      </c>
      <c r="F15" t="s">
        <v>19</v>
      </c>
      <c r="G15" t="s">
        <v>127</v>
      </c>
    </row>
    <row r="16" spans="1:7" x14ac:dyDescent="0.25">
      <c r="A16" t="s">
        <v>33</v>
      </c>
      <c r="B16" t="s">
        <v>34</v>
      </c>
      <c r="C16" t="s">
        <v>136</v>
      </c>
      <c r="D16">
        <v>1</v>
      </c>
      <c r="E16">
        <v>62.883526830000001</v>
      </c>
      <c r="F16" t="s">
        <v>6</v>
      </c>
      <c r="G16" t="s">
        <v>127</v>
      </c>
    </row>
    <row r="17" spans="1:7" x14ac:dyDescent="0.25">
      <c r="A17" t="s">
        <v>35</v>
      </c>
      <c r="B17" t="s">
        <v>36</v>
      </c>
      <c r="C17" t="s">
        <v>136</v>
      </c>
      <c r="D17">
        <v>1</v>
      </c>
      <c r="E17">
        <v>844.80693159999998</v>
      </c>
      <c r="F17" t="s">
        <v>6</v>
      </c>
      <c r="G17" t="s">
        <v>127</v>
      </c>
    </row>
    <row r="18" spans="1:7" x14ac:dyDescent="0.25">
      <c r="A18" t="s">
        <v>37</v>
      </c>
      <c r="B18" t="s">
        <v>38</v>
      </c>
      <c r="C18" t="s">
        <v>136</v>
      </c>
      <c r="D18">
        <v>1</v>
      </c>
      <c r="E18">
        <v>18.815709120000001</v>
      </c>
      <c r="F18" t="s">
        <v>6</v>
      </c>
      <c r="G18" t="s">
        <v>127</v>
      </c>
    </row>
    <row r="19" spans="1:7" x14ac:dyDescent="0.25">
      <c r="A19" t="s">
        <v>4</v>
      </c>
      <c r="B19" t="s">
        <v>5</v>
      </c>
      <c r="C19" t="s">
        <v>136</v>
      </c>
      <c r="D19">
        <v>2</v>
      </c>
      <c r="E19">
        <v>1119.118379</v>
      </c>
      <c r="F19" t="s">
        <v>6</v>
      </c>
      <c r="G19" t="s">
        <v>127</v>
      </c>
    </row>
    <row r="20" spans="1:7" x14ac:dyDescent="0.25">
      <c r="A20" t="s">
        <v>7</v>
      </c>
      <c r="B20" t="s">
        <v>8</v>
      </c>
      <c r="C20" t="s">
        <v>136</v>
      </c>
      <c r="D20">
        <v>2</v>
      </c>
      <c r="E20">
        <v>1584.9732309999999</v>
      </c>
      <c r="F20" t="s">
        <v>6</v>
      </c>
      <c r="G20" t="s">
        <v>127</v>
      </c>
    </row>
    <row r="21" spans="1:7" x14ac:dyDescent="0.25">
      <c r="A21" t="s">
        <v>9</v>
      </c>
      <c r="B21" t="s">
        <v>10</v>
      </c>
      <c r="C21" t="s">
        <v>136</v>
      </c>
      <c r="D21">
        <v>2</v>
      </c>
      <c r="E21">
        <v>21.909984659999999</v>
      </c>
      <c r="F21" t="s">
        <v>6</v>
      </c>
      <c r="G21" t="s">
        <v>127</v>
      </c>
    </row>
    <row r="22" spans="1:7" x14ac:dyDescent="0.25">
      <c r="A22" t="s">
        <v>11</v>
      </c>
      <c r="B22" t="s">
        <v>12</v>
      </c>
      <c r="C22" t="s">
        <v>136</v>
      </c>
      <c r="D22">
        <v>2</v>
      </c>
      <c r="E22">
        <v>441.69914720000003</v>
      </c>
      <c r="F22" t="s">
        <v>6</v>
      </c>
      <c r="G22" t="s">
        <v>127</v>
      </c>
    </row>
    <row r="23" spans="1:7" x14ac:dyDescent="0.25">
      <c r="A23" t="s">
        <v>13</v>
      </c>
      <c r="B23" t="s">
        <v>14</v>
      </c>
      <c r="C23" t="s">
        <v>136</v>
      </c>
      <c r="D23">
        <v>2</v>
      </c>
      <c r="E23">
        <v>170.49857230000001</v>
      </c>
      <c r="F23" t="s">
        <v>6</v>
      </c>
      <c r="G23" t="s">
        <v>127</v>
      </c>
    </row>
    <row r="24" spans="1:7" x14ac:dyDescent="0.25">
      <c r="A24" t="s">
        <v>15</v>
      </c>
      <c r="B24" t="s">
        <v>16</v>
      </c>
      <c r="C24" t="s">
        <v>136</v>
      </c>
      <c r="D24">
        <v>2</v>
      </c>
      <c r="E24">
        <v>374.85796240000002</v>
      </c>
      <c r="F24" t="s">
        <v>6</v>
      </c>
      <c r="G24" t="s">
        <v>127</v>
      </c>
    </row>
    <row r="25" spans="1:7" x14ac:dyDescent="0.25">
      <c r="A25" t="s">
        <v>17</v>
      </c>
      <c r="B25" t="s">
        <v>18</v>
      </c>
      <c r="C25" t="s">
        <v>136</v>
      </c>
      <c r="D25">
        <v>2</v>
      </c>
      <c r="E25">
        <v>20.596903439999998</v>
      </c>
      <c r="F25" t="s">
        <v>19</v>
      </c>
      <c r="G25" t="s">
        <v>127</v>
      </c>
    </row>
    <row r="26" spans="1:7" x14ac:dyDescent="0.25">
      <c r="A26" t="s">
        <v>20</v>
      </c>
      <c r="B26" t="s">
        <v>21</v>
      </c>
      <c r="C26" t="s">
        <v>136</v>
      </c>
      <c r="D26">
        <v>2</v>
      </c>
      <c r="E26">
        <v>33.50888054</v>
      </c>
      <c r="F26" t="s">
        <v>19</v>
      </c>
      <c r="G26" t="s">
        <v>127</v>
      </c>
    </row>
    <row r="27" spans="1:7" x14ac:dyDescent="0.25">
      <c r="A27" t="s">
        <v>22</v>
      </c>
      <c r="B27" t="s">
        <v>23</v>
      </c>
      <c r="C27" t="s">
        <v>136</v>
      </c>
      <c r="D27">
        <v>2</v>
      </c>
      <c r="E27">
        <v>170.0105399</v>
      </c>
      <c r="F27" t="s">
        <v>6</v>
      </c>
      <c r="G27" t="s">
        <v>127</v>
      </c>
    </row>
    <row r="28" spans="1:7" x14ac:dyDescent="0.25">
      <c r="A28" t="s">
        <v>24</v>
      </c>
      <c r="B28" t="s">
        <v>25</v>
      </c>
      <c r="C28" t="s">
        <v>136</v>
      </c>
      <c r="D28">
        <v>2</v>
      </c>
      <c r="E28">
        <v>1132.6411579999999</v>
      </c>
      <c r="F28" t="s">
        <v>6</v>
      </c>
      <c r="G28" t="s">
        <v>127</v>
      </c>
    </row>
    <row r="29" spans="1:7" x14ac:dyDescent="0.25">
      <c r="A29" t="s">
        <v>26</v>
      </c>
      <c r="B29" t="s">
        <v>27</v>
      </c>
      <c r="C29" t="s">
        <v>136</v>
      </c>
      <c r="D29">
        <v>2</v>
      </c>
      <c r="E29">
        <v>62.594014520000002</v>
      </c>
      <c r="F29" t="s">
        <v>6</v>
      </c>
      <c r="G29" t="s">
        <v>127</v>
      </c>
    </row>
    <row r="30" spans="1:7" x14ac:dyDescent="0.25">
      <c r="A30" t="s">
        <v>28</v>
      </c>
      <c r="B30" t="s">
        <v>29</v>
      </c>
      <c r="C30" t="s">
        <v>136</v>
      </c>
      <c r="D30">
        <v>2</v>
      </c>
      <c r="E30">
        <v>22.33925369</v>
      </c>
      <c r="F30" t="s">
        <v>19</v>
      </c>
      <c r="G30" t="s">
        <v>127</v>
      </c>
    </row>
    <row r="31" spans="1:7" x14ac:dyDescent="0.25">
      <c r="A31" t="s">
        <v>30</v>
      </c>
      <c r="B31" t="s">
        <v>128</v>
      </c>
      <c r="C31" t="s">
        <v>136</v>
      </c>
      <c r="D31">
        <v>2</v>
      </c>
      <c r="E31">
        <v>55.848134229999999</v>
      </c>
      <c r="F31" t="s">
        <v>6</v>
      </c>
      <c r="G31" t="s">
        <v>127</v>
      </c>
    </row>
    <row r="32" spans="1:7" x14ac:dyDescent="0.25">
      <c r="A32" t="s">
        <v>31</v>
      </c>
      <c r="B32" t="s">
        <v>32</v>
      </c>
      <c r="C32" t="s">
        <v>136</v>
      </c>
      <c r="D32">
        <v>2</v>
      </c>
      <c r="E32">
        <v>0.85588554500000003</v>
      </c>
      <c r="F32" t="s">
        <v>19</v>
      </c>
      <c r="G32" t="s">
        <v>127</v>
      </c>
    </row>
    <row r="33" spans="1:7" x14ac:dyDescent="0.25">
      <c r="A33" t="s">
        <v>33</v>
      </c>
      <c r="B33" t="s">
        <v>34</v>
      </c>
      <c r="C33" t="s">
        <v>136</v>
      </c>
      <c r="D33">
        <v>2</v>
      </c>
      <c r="E33">
        <v>44.838855000000002</v>
      </c>
      <c r="F33" t="s">
        <v>6</v>
      </c>
      <c r="G33" t="s">
        <v>127</v>
      </c>
    </row>
    <row r="34" spans="1:7" x14ac:dyDescent="0.25">
      <c r="A34" t="s">
        <v>35</v>
      </c>
      <c r="B34" t="s">
        <v>36</v>
      </c>
      <c r="C34" t="s">
        <v>136</v>
      </c>
      <c r="D34">
        <v>2</v>
      </c>
      <c r="E34">
        <v>688.50573689999999</v>
      </c>
      <c r="F34" t="s">
        <v>6</v>
      </c>
      <c r="G34" t="s">
        <v>127</v>
      </c>
    </row>
    <row r="35" spans="1:7" x14ac:dyDescent="0.25">
      <c r="A35" t="s">
        <v>37</v>
      </c>
      <c r="B35" t="s">
        <v>38</v>
      </c>
      <c r="C35" t="s">
        <v>136</v>
      </c>
      <c r="D35">
        <v>2</v>
      </c>
      <c r="E35">
        <v>14.581893340000001</v>
      </c>
      <c r="F35" t="s">
        <v>6</v>
      </c>
      <c r="G35" t="s">
        <v>127</v>
      </c>
    </row>
    <row r="36" spans="1:7" x14ac:dyDescent="0.25">
      <c r="A36" t="s">
        <v>4</v>
      </c>
      <c r="B36" t="s">
        <v>5</v>
      </c>
      <c r="C36" t="s">
        <v>136</v>
      </c>
      <c r="D36">
        <v>3</v>
      </c>
      <c r="E36">
        <v>1086.0709589999999</v>
      </c>
      <c r="F36" t="s">
        <v>6</v>
      </c>
      <c r="G36" t="s">
        <v>127</v>
      </c>
    </row>
    <row r="37" spans="1:7" x14ac:dyDescent="0.25">
      <c r="A37" t="s">
        <v>7</v>
      </c>
      <c r="B37" t="s">
        <v>8</v>
      </c>
      <c r="C37" t="s">
        <v>136</v>
      </c>
      <c r="D37">
        <v>3</v>
      </c>
      <c r="E37">
        <v>1546.4353000000001</v>
      </c>
      <c r="F37" t="s">
        <v>6</v>
      </c>
      <c r="G37" t="s">
        <v>127</v>
      </c>
    </row>
    <row r="38" spans="1:7" x14ac:dyDescent="0.25">
      <c r="A38" t="s">
        <v>9</v>
      </c>
      <c r="B38" t="s">
        <v>10</v>
      </c>
      <c r="C38" t="s">
        <v>136</v>
      </c>
      <c r="D38">
        <v>3</v>
      </c>
      <c r="E38">
        <v>20.377204219999999</v>
      </c>
      <c r="F38" t="s">
        <v>6</v>
      </c>
      <c r="G38" t="s">
        <v>127</v>
      </c>
    </row>
    <row r="39" spans="1:7" x14ac:dyDescent="0.25">
      <c r="A39" t="s">
        <v>11</v>
      </c>
      <c r="B39" t="s">
        <v>12</v>
      </c>
      <c r="C39" t="s">
        <v>136</v>
      </c>
      <c r="D39">
        <v>3</v>
      </c>
      <c r="E39">
        <v>449.26786529999998</v>
      </c>
      <c r="F39" t="s">
        <v>6</v>
      </c>
      <c r="G39" t="s">
        <v>127</v>
      </c>
    </row>
    <row r="40" spans="1:7" x14ac:dyDescent="0.25">
      <c r="A40" t="s">
        <v>13</v>
      </c>
      <c r="B40" t="s">
        <v>14</v>
      </c>
      <c r="C40" t="s">
        <v>136</v>
      </c>
      <c r="D40">
        <v>3</v>
      </c>
      <c r="E40">
        <v>164.70311419999999</v>
      </c>
      <c r="F40" t="s">
        <v>6</v>
      </c>
      <c r="G40" t="s">
        <v>127</v>
      </c>
    </row>
    <row r="41" spans="1:7" x14ac:dyDescent="0.25">
      <c r="A41" t="s">
        <v>15</v>
      </c>
      <c r="B41" t="s">
        <v>16</v>
      </c>
      <c r="C41" t="s">
        <v>136</v>
      </c>
      <c r="D41">
        <v>3</v>
      </c>
      <c r="E41">
        <v>355.59142459999998</v>
      </c>
      <c r="F41" t="s">
        <v>6</v>
      </c>
      <c r="G41" t="s">
        <v>127</v>
      </c>
    </row>
    <row r="42" spans="1:7" x14ac:dyDescent="0.25">
      <c r="A42" t="s">
        <v>17</v>
      </c>
      <c r="B42" t="s">
        <v>18</v>
      </c>
      <c r="C42" t="s">
        <v>136</v>
      </c>
      <c r="D42">
        <v>3</v>
      </c>
      <c r="E42">
        <v>19.175802470000001</v>
      </c>
      <c r="F42" t="s">
        <v>19</v>
      </c>
      <c r="G42" t="s">
        <v>127</v>
      </c>
    </row>
    <row r="43" spans="1:7" x14ac:dyDescent="0.25">
      <c r="A43" t="s">
        <v>20</v>
      </c>
      <c r="B43" t="s">
        <v>21</v>
      </c>
      <c r="C43" t="s">
        <v>136</v>
      </c>
      <c r="D43">
        <v>3</v>
      </c>
      <c r="E43">
        <v>31.75377538</v>
      </c>
      <c r="F43" t="s">
        <v>19</v>
      </c>
      <c r="G43" t="s">
        <v>127</v>
      </c>
    </row>
    <row r="44" spans="1:7" x14ac:dyDescent="0.25">
      <c r="A44" t="s">
        <v>22</v>
      </c>
      <c r="B44" t="s">
        <v>23</v>
      </c>
      <c r="C44" t="s">
        <v>136</v>
      </c>
      <c r="D44">
        <v>3</v>
      </c>
      <c r="E44">
        <v>228.4938238</v>
      </c>
      <c r="F44" t="s">
        <v>6</v>
      </c>
      <c r="G44" t="s">
        <v>127</v>
      </c>
    </row>
    <row r="45" spans="1:7" x14ac:dyDescent="0.25">
      <c r="A45" t="s">
        <v>24</v>
      </c>
      <c r="B45" t="s">
        <v>25</v>
      </c>
      <c r="C45" t="s">
        <v>136</v>
      </c>
      <c r="D45">
        <v>3</v>
      </c>
      <c r="E45">
        <v>1070.533062</v>
      </c>
      <c r="F45" t="s">
        <v>6</v>
      </c>
      <c r="G45" t="s">
        <v>127</v>
      </c>
    </row>
    <row r="46" spans="1:7" x14ac:dyDescent="0.25">
      <c r="A46" t="s">
        <v>26</v>
      </c>
      <c r="B46" t="s">
        <v>27</v>
      </c>
      <c r="C46" t="s">
        <v>136</v>
      </c>
      <c r="D46">
        <v>3</v>
      </c>
      <c r="E46">
        <v>69.693695980000001</v>
      </c>
      <c r="F46" t="s">
        <v>6</v>
      </c>
      <c r="G46" t="s">
        <v>127</v>
      </c>
    </row>
    <row r="47" spans="1:7" x14ac:dyDescent="0.25">
      <c r="A47" t="s">
        <v>28</v>
      </c>
      <c r="B47" t="s">
        <v>29</v>
      </c>
      <c r="C47" t="s">
        <v>136</v>
      </c>
      <c r="D47">
        <v>3</v>
      </c>
      <c r="E47">
        <v>21.169183589999999</v>
      </c>
      <c r="F47" t="s">
        <v>19</v>
      </c>
      <c r="G47" t="s">
        <v>127</v>
      </c>
    </row>
    <row r="48" spans="1:7" x14ac:dyDescent="0.25">
      <c r="A48" t="s">
        <v>30</v>
      </c>
      <c r="B48" t="s">
        <v>128</v>
      </c>
      <c r="C48" t="s">
        <v>136</v>
      </c>
      <c r="D48">
        <v>3</v>
      </c>
      <c r="E48">
        <v>52.922958960000003</v>
      </c>
      <c r="F48" t="s">
        <v>6</v>
      </c>
      <c r="G48" t="s">
        <v>127</v>
      </c>
    </row>
    <row r="49" spans="1:7" x14ac:dyDescent="0.25">
      <c r="A49" t="s">
        <v>31</v>
      </c>
      <c r="B49" t="s">
        <v>32</v>
      </c>
      <c r="C49" t="s">
        <v>136</v>
      </c>
      <c r="D49">
        <v>3</v>
      </c>
      <c r="E49">
        <v>0.83507506200000003</v>
      </c>
      <c r="F49" t="s">
        <v>19</v>
      </c>
      <c r="G49" t="s">
        <v>127</v>
      </c>
    </row>
    <row r="50" spans="1:7" x14ac:dyDescent="0.25">
      <c r="A50" t="s">
        <v>33</v>
      </c>
      <c r="B50" t="s">
        <v>34</v>
      </c>
      <c r="C50" t="s">
        <v>136</v>
      </c>
      <c r="D50">
        <v>3</v>
      </c>
      <c r="E50">
        <v>40.745348669999998</v>
      </c>
      <c r="F50" t="s">
        <v>6</v>
      </c>
      <c r="G50" t="s">
        <v>127</v>
      </c>
    </row>
    <row r="51" spans="1:7" x14ac:dyDescent="0.25">
      <c r="A51" t="s">
        <v>35</v>
      </c>
      <c r="B51" t="s">
        <v>36</v>
      </c>
      <c r="C51" t="s">
        <v>136</v>
      </c>
      <c r="D51">
        <v>3</v>
      </c>
      <c r="E51">
        <v>619.89886639999997</v>
      </c>
      <c r="F51" t="s">
        <v>6</v>
      </c>
      <c r="G51" t="s">
        <v>127</v>
      </c>
    </row>
    <row r="52" spans="1:7" x14ac:dyDescent="0.25">
      <c r="A52" t="s">
        <v>37</v>
      </c>
      <c r="B52" t="s">
        <v>38</v>
      </c>
      <c r="C52" t="s">
        <v>136</v>
      </c>
      <c r="D52">
        <v>3</v>
      </c>
      <c r="E52">
        <v>10.94155568</v>
      </c>
      <c r="F52" t="s">
        <v>6</v>
      </c>
      <c r="G52" t="s">
        <v>127</v>
      </c>
    </row>
    <row r="53" spans="1:7" x14ac:dyDescent="0.25">
      <c r="A53" t="s">
        <v>4</v>
      </c>
      <c r="B53" t="s">
        <v>5</v>
      </c>
      <c r="C53" t="s">
        <v>136</v>
      </c>
      <c r="D53">
        <v>4</v>
      </c>
      <c r="E53">
        <v>1278.2453419999999</v>
      </c>
      <c r="F53" t="s">
        <v>6</v>
      </c>
      <c r="G53" t="s">
        <v>127</v>
      </c>
    </row>
    <row r="54" spans="1:7" x14ac:dyDescent="0.25">
      <c r="A54" t="s">
        <v>7</v>
      </c>
      <c r="B54" t="s">
        <v>8</v>
      </c>
      <c r="C54" t="s">
        <v>136</v>
      </c>
      <c r="D54">
        <v>4</v>
      </c>
      <c r="E54">
        <v>1698.89472</v>
      </c>
      <c r="F54" t="s">
        <v>6</v>
      </c>
      <c r="G54" t="s">
        <v>127</v>
      </c>
    </row>
    <row r="55" spans="1:7" x14ac:dyDescent="0.25">
      <c r="A55" t="s">
        <v>9</v>
      </c>
      <c r="B55" t="s">
        <v>10</v>
      </c>
      <c r="C55" t="s">
        <v>136</v>
      </c>
      <c r="D55">
        <v>4</v>
      </c>
      <c r="E55">
        <v>22.90017654</v>
      </c>
      <c r="F55" t="s">
        <v>6</v>
      </c>
      <c r="G55" t="s">
        <v>127</v>
      </c>
    </row>
    <row r="56" spans="1:7" x14ac:dyDescent="0.25">
      <c r="A56" t="s">
        <v>11</v>
      </c>
      <c r="B56" t="s">
        <v>12</v>
      </c>
      <c r="C56" t="s">
        <v>136</v>
      </c>
      <c r="D56">
        <v>4</v>
      </c>
      <c r="E56">
        <v>506.77825960000001</v>
      </c>
      <c r="F56" t="s">
        <v>6</v>
      </c>
      <c r="G56" t="s">
        <v>127</v>
      </c>
    </row>
    <row r="57" spans="1:7" x14ac:dyDescent="0.25">
      <c r="A57" t="s">
        <v>13</v>
      </c>
      <c r="B57" t="s">
        <v>14</v>
      </c>
      <c r="C57" t="s">
        <v>136</v>
      </c>
      <c r="D57">
        <v>4</v>
      </c>
      <c r="E57">
        <v>242.54726629999999</v>
      </c>
      <c r="F57" t="s">
        <v>6</v>
      </c>
      <c r="G57" t="s">
        <v>127</v>
      </c>
    </row>
    <row r="58" spans="1:7" x14ac:dyDescent="0.25">
      <c r="A58" t="s">
        <v>15</v>
      </c>
      <c r="B58" t="s">
        <v>16</v>
      </c>
      <c r="C58" t="s">
        <v>136</v>
      </c>
      <c r="D58">
        <v>4</v>
      </c>
      <c r="E58">
        <v>380.93971260000001</v>
      </c>
      <c r="F58" t="s">
        <v>6</v>
      </c>
      <c r="G58" t="s">
        <v>127</v>
      </c>
    </row>
    <row r="59" spans="1:7" x14ac:dyDescent="0.25">
      <c r="A59" t="s">
        <v>17</v>
      </c>
      <c r="B59" t="s">
        <v>18</v>
      </c>
      <c r="C59" t="s">
        <v>136</v>
      </c>
      <c r="D59">
        <v>4</v>
      </c>
      <c r="E59">
        <v>24.174861180000001</v>
      </c>
      <c r="F59" t="s">
        <v>19</v>
      </c>
      <c r="G59" t="s">
        <v>127</v>
      </c>
    </row>
    <row r="60" spans="1:7" x14ac:dyDescent="0.25">
      <c r="A60" t="s">
        <v>20</v>
      </c>
      <c r="B60" t="s">
        <v>21</v>
      </c>
      <c r="C60" t="s">
        <v>136</v>
      </c>
      <c r="D60">
        <v>4</v>
      </c>
      <c r="E60">
        <v>30.323835339999999</v>
      </c>
      <c r="F60" t="s">
        <v>19</v>
      </c>
      <c r="G60" t="s">
        <v>127</v>
      </c>
    </row>
    <row r="61" spans="1:7" x14ac:dyDescent="0.25">
      <c r="A61" t="s">
        <v>22</v>
      </c>
      <c r="B61" t="s">
        <v>23</v>
      </c>
      <c r="C61" t="s">
        <v>136</v>
      </c>
      <c r="D61">
        <v>4</v>
      </c>
      <c r="E61">
        <v>247.5527026</v>
      </c>
      <c r="F61" t="s">
        <v>6</v>
      </c>
      <c r="G61" t="s">
        <v>127</v>
      </c>
    </row>
    <row r="62" spans="1:7" x14ac:dyDescent="0.25">
      <c r="A62" t="s">
        <v>24</v>
      </c>
      <c r="B62" t="s">
        <v>25</v>
      </c>
      <c r="C62" t="s">
        <v>136</v>
      </c>
      <c r="D62">
        <v>4</v>
      </c>
      <c r="E62">
        <v>1082.0598930000001</v>
      </c>
      <c r="F62" t="s">
        <v>6</v>
      </c>
      <c r="G62" t="s">
        <v>127</v>
      </c>
    </row>
    <row r="63" spans="1:7" x14ac:dyDescent="0.25">
      <c r="A63" t="s">
        <v>26</v>
      </c>
      <c r="B63" t="s">
        <v>27</v>
      </c>
      <c r="C63" t="s">
        <v>136</v>
      </c>
      <c r="D63">
        <v>4</v>
      </c>
      <c r="E63">
        <v>58.241503760000001</v>
      </c>
      <c r="F63" t="s">
        <v>6</v>
      </c>
      <c r="G63" t="s">
        <v>127</v>
      </c>
    </row>
    <row r="64" spans="1:7" x14ac:dyDescent="0.25">
      <c r="A64" t="s">
        <v>28</v>
      </c>
      <c r="B64" t="s">
        <v>29</v>
      </c>
      <c r="C64" t="s">
        <v>136</v>
      </c>
      <c r="D64">
        <v>4</v>
      </c>
      <c r="E64">
        <v>20.215890229999999</v>
      </c>
      <c r="F64" t="s">
        <v>19</v>
      </c>
      <c r="G64" t="s">
        <v>127</v>
      </c>
    </row>
    <row r="65" spans="1:7" x14ac:dyDescent="0.25">
      <c r="A65" t="s">
        <v>30</v>
      </c>
      <c r="B65" t="s">
        <v>128</v>
      </c>
      <c r="C65" t="s">
        <v>136</v>
      </c>
      <c r="D65">
        <v>4</v>
      </c>
      <c r="E65">
        <v>50.539725560000001</v>
      </c>
      <c r="F65" t="s">
        <v>6</v>
      </c>
      <c r="G65" t="s">
        <v>127</v>
      </c>
    </row>
    <row r="66" spans="1:7" x14ac:dyDescent="0.25">
      <c r="A66" t="s">
        <v>31</v>
      </c>
      <c r="B66" t="s">
        <v>32</v>
      </c>
      <c r="C66" t="s">
        <v>136</v>
      </c>
      <c r="D66">
        <v>4</v>
      </c>
      <c r="E66">
        <v>0.91740314899999997</v>
      </c>
      <c r="F66" t="s">
        <v>19</v>
      </c>
      <c r="G66" t="s">
        <v>127</v>
      </c>
    </row>
    <row r="67" spans="1:7" x14ac:dyDescent="0.25">
      <c r="A67" t="s">
        <v>33</v>
      </c>
      <c r="B67" t="s">
        <v>34</v>
      </c>
      <c r="C67" t="s">
        <v>136</v>
      </c>
      <c r="D67">
        <v>4</v>
      </c>
      <c r="E67">
        <v>48.038692099999999</v>
      </c>
      <c r="F67" t="s">
        <v>6</v>
      </c>
      <c r="G67" t="s">
        <v>127</v>
      </c>
    </row>
    <row r="68" spans="1:7" x14ac:dyDescent="0.25">
      <c r="A68" t="s">
        <v>35</v>
      </c>
      <c r="B68" t="s">
        <v>36</v>
      </c>
      <c r="C68" t="s">
        <v>136</v>
      </c>
      <c r="D68">
        <v>4</v>
      </c>
      <c r="E68">
        <v>632.76439230000005</v>
      </c>
      <c r="F68" t="s">
        <v>6</v>
      </c>
      <c r="G68" t="s">
        <v>127</v>
      </c>
    </row>
    <row r="69" spans="1:7" x14ac:dyDescent="0.25">
      <c r="A69" t="s">
        <v>37</v>
      </c>
      <c r="B69" t="s">
        <v>38</v>
      </c>
      <c r="C69" t="s">
        <v>136</v>
      </c>
      <c r="D69">
        <v>4</v>
      </c>
      <c r="E69">
        <v>10.564539699999999</v>
      </c>
      <c r="F69" t="s">
        <v>6</v>
      </c>
      <c r="G69" t="s">
        <v>127</v>
      </c>
    </row>
    <row r="70" spans="1:7" x14ac:dyDescent="0.25">
      <c r="A70" t="s">
        <v>4</v>
      </c>
      <c r="B70" t="s">
        <v>5</v>
      </c>
      <c r="C70" t="s">
        <v>140</v>
      </c>
      <c r="D70">
        <v>1</v>
      </c>
      <c r="E70">
        <v>2016.7747260000001</v>
      </c>
      <c r="F70" t="s">
        <v>6</v>
      </c>
      <c r="G70" t="s">
        <v>127</v>
      </c>
    </row>
    <row r="71" spans="1:7" x14ac:dyDescent="0.25">
      <c r="A71" t="s">
        <v>7</v>
      </c>
      <c r="B71" t="s">
        <v>8</v>
      </c>
      <c r="C71" t="s">
        <v>140</v>
      </c>
      <c r="D71">
        <v>1</v>
      </c>
      <c r="E71">
        <v>1031.568945</v>
      </c>
      <c r="F71" t="s">
        <v>6</v>
      </c>
      <c r="G71" t="s">
        <v>127</v>
      </c>
    </row>
    <row r="72" spans="1:7" x14ac:dyDescent="0.25">
      <c r="A72" t="s">
        <v>9</v>
      </c>
      <c r="B72" t="s">
        <v>10</v>
      </c>
      <c r="C72" t="s">
        <v>140</v>
      </c>
      <c r="D72">
        <v>1</v>
      </c>
      <c r="E72">
        <v>41.760118560000002</v>
      </c>
      <c r="F72" t="s">
        <v>6</v>
      </c>
      <c r="G72" t="s">
        <v>127</v>
      </c>
    </row>
    <row r="73" spans="1:7" x14ac:dyDescent="0.25">
      <c r="A73" t="s">
        <v>11</v>
      </c>
      <c r="B73" t="s">
        <v>12</v>
      </c>
      <c r="C73" t="s">
        <v>140</v>
      </c>
      <c r="D73">
        <v>1</v>
      </c>
      <c r="E73">
        <v>402.6006893</v>
      </c>
      <c r="F73" t="s">
        <v>6</v>
      </c>
      <c r="G73" t="s">
        <v>127</v>
      </c>
    </row>
    <row r="74" spans="1:7" x14ac:dyDescent="0.25">
      <c r="A74" t="s">
        <v>13</v>
      </c>
      <c r="B74" t="s">
        <v>14</v>
      </c>
      <c r="C74" t="s">
        <v>140</v>
      </c>
      <c r="D74">
        <v>1</v>
      </c>
      <c r="E74">
        <v>122.3853311</v>
      </c>
      <c r="F74" t="s">
        <v>6</v>
      </c>
      <c r="G74" t="s">
        <v>127</v>
      </c>
    </row>
    <row r="75" spans="1:7" x14ac:dyDescent="0.25">
      <c r="A75" t="s">
        <v>15</v>
      </c>
      <c r="B75" t="s">
        <v>16</v>
      </c>
      <c r="C75" t="s">
        <v>140</v>
      </c>
      <c r="D75">
        <v>1</v>
      </c>
      <c r="E75">
        <v>508.13932820000002</v>
      </c>
      <c r="F75" t="s">
        <v>6</v>
      </c>
      <c r="G75" t="s">
        <v>127</v>
      </c>
    </row>
    <row r="76" spans="1:7" x14ac:dyDescent="0.25">
      <c r="A76" t="s">
        <v>17</v>
      </c>
      <c r="B76" t="s">
        <v>18</v>
      </c>
      <c r="C76" t="s">
        <v>140</v>
      </c>
      <c r="D76">
        <v>1</v>
      </c>
      <c r="E76">
        <v>32.46887246</v>
      </c>
      <c r="F76" t="s">
        <v>19</v>
      </c>
      <c r="G76" t="s">
        <v>127</v>
      </c>
    </row>
    <row r="77" spans="1:7" x14ac:dyDescent="0.25">
      <c r="A77" t="s">
        <v>20</v>
      </c>
      <c r="B77" t="s">
        <v>21</v>
      </c>
      <c r="C77" t="s">
        <v>140</v>
      </c>
      <c r="D77">
        <v>1</v>
      </c>
      <c r="E77">
        <v>54.919979130000002</v>
      </c>
      <c r="F77" t="s">
        <v>19</v>
      </c>
      <c r="G77" t="s">
        <v>127</v>
      </c>
    </row>
    <row r="78" spans="1:7" x14ac:dyDescent="0.25">
      <c r="A78" t="s">
        <v>22</v>
      </c>
      <c r="B78" t="s">
        <v>23</v>
      </c>
      <c r="C78" t="s">
        <v>140</v>
      </c>
      <c r="D78">
        <v>1</v>
      </c>
      <c r="E78">
        <v>218.50525590000001</v>
      </c>
      <c r="F78" t="s">
        <v>6</v>
      </c>
      <c r="G78" t="s">
        <v>127</v>
      </c>
    </row>
    <row r="79" spans="1:7" x14ac:dyDescent="0.25">
      <c r="A79" t="s">
        <v>24</v>
      </c>
      <c r="B79" t="s">
        <v>25</v>
      </c>
      <c r="C79" t="s">
        <v>140</v>
      </c>
      <c r="D79">
        <v>1</v>
      </c>
      <c r="E79">
        <v>1548.9385850000001</v>
      </c>
      <c r="F79" t="s">
        <v>6</v>
      </c>
      <c r="G79" t="s">
        <v>127</v>
      </c>
    </row>
    <row r="80" spans="1:7" x14ac:dyDescent="0.25">
      <c r="A80" t="s">
        <v>26</v>
      </c>
      <c r="B80" t="s">
        <v>27</v>
      </c>
      <c r="C80" t="s">
        <v>140</v>
      </c>
      <c r="D80">
        <v>1</v>
      </c>
      <c r="E80">
        <v>88.909918279999999</v>
      </c>
      <c r="F80" t="s">
        <v>6</v>
      </c>
      <c r="G80" t="s">
        <v>127</v>
      </c>
    </row>
    <row r="81" spans="1:7" x14ac:dyDescent="0.25">
      <c r="A81" t="s">
        <v>28</v>
      </c>
      <c r="B81" t="s">
        <v>29</v>
      </c>
      <c r="C81" t="s">
        <v>140</v>
      </c>
      <c r="D81">
        <v>1</v>
      </c>
      <c r="E81">
        <v>36.613319420000003</v>
      </c>
      <c r="F81" t="s">
        <v>19</v>
      </c>
      <c r="G81" t="s">
        <v>127</v>
      </c>
    </row>
    <row r="82" spans="1:7" x14ac:dyDescent="0.25">
      <c r="A82" t="s">
        <v>30</v>
      </c>
      <c r="B82" t="s">
        <v>128</v>
      </c>
      <c r="C82" t="s">
        <v>140</v>
      </c>
      <c r="D82">
        <v>1</v>
      </c>
      <c r="E82">
        <v>91.533298549999998</v>
      </c>
      <c r="F82" t="s">
        <v>6</v>
      </c>
      <c r="G82" t="s">
        <v>127</v>
      </c>
    </row>
    <row r="83" spans="1:7" x14ac:dyDescent="0.25">
      <c r="A83" t="s">
        <v>31</v>
      </c>
      <c r="B83" t="s">
        <v>32</v>
      </c>
      <c r="C83" t="s">
        <v>140</v>
      </c>
      <c r="D83">
        <v>1</v>
      </c>
      <c r="E83">
        <v>0.55704723</v>
      </c>
      <c r="F83" t="s">
        <v>19</v>
      </c>
      <c r="G83" t="s">
        <v>127</v>
      </c>
    </row>
    <row r="84" spans="1:7" x14ac:dyDescent="0.25">
      <c r="A84" t="s">
        <v>33</v>
      </c>
      <c r="B84" t="s">
        <v>34</v>
      </c>
      <c r="C84" t="s">
        <v>140</v>
      </c>
      <c r="D84">
        <v>1</v>
      </c>
      <c r="E84">
        <v>73.098589950000004</v>
      </c>
      <c r="F84" t="s">
        <v>6</v>
      </c>
      <c r="G84" t="s">
        <v>127</v>
      </c>
    </row>
    <row r="85" spans="1:7" x14ac:dyDescent="0.25">
      <c r="A85" t="s">
        <v>35</v>
      </c>
      <c r="B85" t="s">
        <v>36</v>
      </c>
      <c r="C85" t="s">
        <v>140</v>
      </c>
      <c r="D85">
        <v>1</v>
      </c>
      <c r="E85">
        <v>791.46657119999998</v>
      </c>
      <c r="F85" t="s">
        <v>6</v>
      </c>
      <c r="G85" t="s">
        <v>127</v>
      </c>
    </row>
    <row r="86" spans="1:7" x14ac:dyDescent="0.25">
      <c r="A86" t="s">
        <v>37</v>
      </c>
      <c r="B86" t="s">
        <v>38</v>
      </c>
      <c r="C86" t="s">
        <v>140</v>
      </c>
      <c r="D86">
        <v>1</v>
      </c>
      <c r="E86">
        <v>50.581241290000001</v>
      </c>
      <c r="F86" t="s">
        <v>6</v>
      </c>
      <c r="G86" t="s">
        <v>127</v>
      </c>
    </row>
    <row r="87" spans="1:7" x14ac:dyDescent="0.25">
      <c r="A87" t="s">
        <v>4</v>
      </c>
      <c r="B87" t="s">
        <v>5</v>
      </c>
      <c r="C87" t="s">
        <v>140</v>
      </c>
      <c r="D87">
        <v>2</v>
      </c>
      <c r="E87">
        <v>2042.687216</v>
      </c>
      <c r="F87" t="s">
        <v>6</v>
      </c>
      <c r="G87" t="s">
        <v>127</v>
      </c>
    </row>
    <row r="88" spans="1:7" x14ac:dyDescent="0.25">
      <c r="A88" t="s">
        <v>7</v>
      </c>
      <c r="B88" t="s">
        <v>8</v>
      </c>
      <c r="C88" t="s">
        <v>140</v>
      </c>
      <c r="D88">
        <v>2</v>
      </c>
      <c r="E88">
        <v>1163.9703440000001</v>
      </c>
      <c r="F88" t="s">
        <v>6</v>
      </c>
      <c r="G88" t="s">
        <v>127</v>
      </c>
    </row>
    <row r="89" spans="1:7" x14ac:dyDescent="0.25">
      <c r="A89" t="s">
        <v>9</v>
      </c>
      <c r="B89" t="s">
        <v>10</v>
      </c>
      <c r="C89" t="s">
        <v>140</v>
      </c>
      <c r="D89">
        <v>2</v>
      </c>
      <c r="E89">
        <v>66.429108790000001</v>
      </c>
      <c r="F89" t="s">
        <v>6</v>
      </c>
      <c r="G89" t="s">
        <v>127</v>
      </c>
    </row>
    <row r="90" spans="1:7" x14ac:dyDescent="0.25">
      <c r="A90" t="s">
        <v>11</v>
      </c>
      <c r="B90" t="s">
        <v>12</v>
      </c>
      <c r="C90" t="s">
        <v>140</v>
      </c>
      <c r="D90">
        <v>2</v>
      </c>
      <c r="E90">
        <v>429.50958730000002</v>
      </c>
      <c r="F90" t="s">
        <v>6</v>
      </c>
      <c r="G90" t="s">
        <v>127</v>
      </c>
    </row>
    <row r="91" spans="1:7" x14ac:dyDescent="0.25">
      <c r="A91" t="s">
        <v>13</v>
      </c>
      <c r="B91" t="s">
        <v>14</v>
      </c>
      <c r="C91" t="s">
        <v>140</v>
      </c>
      <c r="D91">
        <v>2</v>
      </c>
      <c r="E91">
        <v>120.18821389999999</v>
      </c>
      <c r="F91" t="s">
        <v>6</v>
      </c>
      <c r="G91" t="s">
        <v>127</v>
      </c>
    </row>
    <row r="92" spans="1:7" x14ac:dyDescent="0.25">
      <c r="A92" t="s">
        <v>15</v>
      </c>
      <c r="B92" t="s">
        <v>16</v>
      </c>
      <c r="C92" t="s">
        <v>140</v>
      </c>
      <c r="D92">
        <v>2</v>
      </c>
      <c r="E92">
        <v>491.71413089999999</v>
      </c>
      <c r="F92" t="s">
        <v>6</v>
      </c>
      <c r="G92" t="s">
        <v>127</v>
      </c>
    </row>
    <row r="93" spans="1:7" x14ac:dyDescent="0.25">
      <c r="A93" t="s">
        <v>17</v>
      </c>
      <c r="B93" t="s">
        <v>18</v>
      </c>
      <c r="C93" t="s">
        <v>140</v>
      </c>
      <c r="D93">
        <v>2</v>
      </c>
      <c r="E93">
        <v>54.716405780000002</v>
      </c>
      <c r="F93" t="s">
        <v>19</v>
      </c>
      <c r="G93" t="s">
        <v>127</v>
      </c>
    </row>
    <row r="94" spans="1:7" x14ac:dyDescent="0.25">
      <c r="A94" t="s">
        <v>20</v>
      </c>
      <c r="B94" t="s">
        <v>21</v>
      </c>
      <c r="C94" t="s">
        <v>140</v>
      </c>
      <c r="D94">
        <v>2</v>
      </c>
      <c r="E94">
        <v>50.165667139999996</v>
      </c>
      <c r="F94" t="s">
        <v>19</v>
      </c>
      <c r="G94" t="s">
        <v>127</v>
      </c>
    </row>
    <row r="95" spans="1:7" x14ac:dyDescent="0.25">
      <c r="A95" t="s">
        <v>22</v>
      </c>
      <c r="B95" t="s">
        <v>23</v>
      </c>
      <c r="C95" t="s">
        <v>140</v>
      </c>
      <c r="D95">
        <v>2</v>
      </c>
      <c r="E95">
        <v>194.01914160000001</v>
      </c>
      <c r="F95" t="s">
        <v>6</v>
      </c>
      <c r="G95" t="s">
        <v>127</v>
      </c>
    </row>
    <row r="96" spans="1:7" x14ac:dyDescent="0.25">
      <c r="A96" t="s">
        <v>24</v>
      </c>
      <c r="B96" t="s">
        <v>25</v>
      </c>
      <c r="C96" t="s">
        <v>140</v>
      </c>
      <c r="D96">
        <v>2</v>
      </c>
      <c r="E96">
        <v>1516.396047</v>
      </c>
      <c r="F96" t="s">
        <v>6</v>
      </c>
      <c r="G96" t="s">
        <v>127</v>
      </c>
    </row>
    <row r="97" spans="1:7" x14ac:dyDescent="0.25">
      <c r="A97" t="s">
        <v>26</v>
      </c>
      <c r="B97" t="s">
        <v>27</v>
      </c>
      <c r="C97" t="s">
        <v>140</v>
      </c>
      <c r="D97">
        <v>2</v>
      </c>
      <c r="E97">
        <v>118.63458300000001</v>
      </c>
      <c r="F97" t="s">
        <v>6</v>
      </c>
      <c r="G97" t="s">
        <v>127</v>
      </c>
    </row>
    <row r="98" spans="1:7" x14ac:dyDescent="0.25">
      <c r="A98" t="s">
        <v>28</v>
      </c>
      <c r="B98" t="s">
        <v>29</v>
      </c>
      <c r="C98" t="s">
        <v>140</v>
      </c>
      <c r="D98">
        <v>2</v>
      </c>
      <c r="E98">
        <v>33.443778100000003</v>
      </c>
      <c r="F98" t="s">
        <v>19</v>
      </c>
      <c r="G98" t="s">
        <v>127</v>
      </c>
    </row>
    <row r="99" spans="1:7" x14ac:dyDescent="0.25">
      <c r="A99" t="s">
        <v>30</v>
      </c>
      <c r="B99" t="s">
        <v>128</v>
      </c>
      <c r="C99" t="s">
        <v>140</v>
      </c>
      <c r="D99">
        <v>2</v>
      </c>
      <c r="E99">
        <v>83.609445239999999</v>
      </c>
      <c r="F99" t="s">
        <v>6</v>
      </c>
      <c r="G99" t="s">
        <v>127</v>
      </c>
    </row>
    <row r="100" spans="1:7" x14ac:dyDescent="0.25">
      <c r="A100" t="s">
        <v>31</v>
      </c>
      <c r="B100" t="s">
        <v>32</v>
      </c>
      <c r="C100" t="s">
        <v>140</v>
      </c>
      <c r="D100">
        <v>2</v>
      </c>
      <c r="E100">
        <v>0.62854398600000005</v>
      </c>
      <c r="F100" t="s">
        <v>19</v>
      </c>
      <c r="G100" t="s">
        <v>127</v>
      </c>
    </row>
    <row r="101" spans="1:7" x14ac:dyDescent="0.25">
      <c r="A101" t="s">
        <v>33</v>
      </c>
      <c r="B101" t="s">
        <v>34</v>
      </c>
      <c r="C101" t="s">
        <v>140</v>
      </c>
      <c r="D101">
        <v>2</v>
      </c>
      <c r="E101">
        <v>80.059912589999996</v>
      </c>
      <c r="F101" t="s">
        <v>6</v>
      </c>
      <c r="G101" t="s">
        <v>127</v>
      </c>
    </row>
    <row r="102" spans="1:7" x14ac:dyDescent="0.25">
      <c r="A102" t="s">
        <v>35</v>
      </c>
      <c r="B102" t="s">
        <v>36</v>
      </c>
      <c r="C102" t="s">
        <v>140</v>
      </c>
      <c r="D102">
        <v>2</v>
      </c>
      <c r="E102">
        <v>814.97491520000005</v>
      </c>
      <c r="F102" t="s">
        <v>6</v>
      </c>
      <c r="G102" t="s">
        <v>127</v>
      </c>
    </row>
    <row r="103" spans="1:7" x14ac:dyDescent="0.25">
      <c r="A103" t="s">
        <v>37</v>
      </c>
      <c r="B103" t="s">
        <v>38</v>
      </c>
      <c r="C103" t="s">
        <v>140</v>
      </c>
      <c r="D103">
        <v>2</v>
      </c>
      <c r="E103">
        <v>54.044189260000003</v>
      </c>
      <c r="F103" t="s">
        <v>6</v>
      </c>
      <c r="G103" t="s">
        <v>127</v>
      </c>
    </row>
    <row r="104" spans="1:7" x14ac:dyDescent="0.25">
      <c r="A104" t="s">
        <v>4</v>
      </c>
      <c r="B104" t="s">
        <v>5</v>
      </c>
      <c r="C104" t="s">
        <v>140</v>
      </c>
      <c r="D104">
        <v>3</v>
      </c>
      <c r="E104">
        <v>1774.0147609999999</v>
      </c>
      <c r="F104" t="s">
        <v>6</v>
      </c>
      <c r="G104" t="s">
        <v>127</v>
      </c>
    </row>
    <row r="105" spans="1:7" x14ac:dyDescent="0.25">
      <c r="A105" t="s">
        <v>7</v>
      </c>
      <c r="B105" t="s">
        <v>8</v>
      </c>
      <c r="C105" t="s">
        <v>140</v>
      </c>
      <c r="D105">
        <v>3</v>
      </c>
      <c r="E105">
        <v>1073.001023</v>
      </c>
      <c r="F105" t="s">
        <v>6</v>
      </c>
      <c r="G105" t="s">
        <v>127</v>
      </c>
    </row>
    <row r="106" spans="1:7" x14ac:dyDescent="0.25">
      <c r="A106" t="s">
        <v>9</v>
      </c>
      <c r="B106" t="s">
        <v>10</v>
      </c>
      <c r="C106" t="s">
        <v>140</v>
      </c>
      <c r="D106">
        <v>3</v>
      </c>
      <c r="E106">
        <v>52.431861009999999</v>
      </c>
      <c r="F106" t="s">
        <v>6</v>
      </c>
      <c r="G106" t="s">
        <v>127</v>
      </c>
    </row>
    <row r="107" spans="1:7" x14ac:dyDescent="0.25">
      <c r="A107" t="s">
        <v>11</v>
      </c>
      <c r="B107" t="s">
        <v>12</v>
      </c>
      <c r="C107" t="s">
        <v>140</v>
      </c>
      <c r="D107">
        <v>3</v>
      </c>
      <c r="E107">
        <v>380.37200910000001</v>
      </c>
      <c r="F107" t="s">
        <v>6</v>
      </c>
      <c r="G107" t="s">
        <v>127</v>
      </c>
    </row>
    <row r="108" spans="1:7" x14ac:dyDescent="0.25">
      <c r="A108" t="s">
        <v>13</v>
      </c>
      <c r="B108" t="s">
        <v>14</v>
      </c>
      <c r="C108" t="s">
        <v>140</v>
      </c>
      <c r="D108">
        <v>3</v>
      </c>
      <c r="E108">
        <v>63.958643729999999</v>
      </c>
      <c r="F108" t="s">
        <v>6</v>
      </c>
      <c r="G108" t="s">
        <v>127</v>
      </c>
    </row>
    <row r="109" spans="1:7" x14ac:dyDescent="0.25">
      <c r="A109" t="s">
        <v>15</v>
      </c>
      <c r="B109" t="s">
        <v>16</v>
      </c>
      <c r="C109" t="s">
        <v>140</v>
      </c>
      <c r="D109">
        <v>3</v>
      </c>
      <c r="E109">
        <v>414.50844669999998</v>
      </c>
      <c r="F109" t="s">
        <v>6</v>
      </c>
      <c r="G109" t="s">
        <v>127</v>
      </c>
    </row>
    <row r="110" spans="1:7" x14ac:dyDescent="0.25">
      <c r="A110" t="s">
        <v>17</v>
      </c>
      <c r="B110" t="s">
        <v>18</v>
      </c>
      <c r="C110" t="s">
        <v>140</v>
      </c>
      <c r="D110">
        <v>3</v>
      </c>
      <c r="E110">
        <v>40.142030839999997</v>
      </c>
      <c r="F110" t="s">
        <v>19</v>
      </c>
      <c r="G110" t="s">
        <v>127</v>
      </c>
    </row>
    <row r="111" spans="1:7" x14ac:dyDescent="0.25">
      <c r="A111" t="s">
        <v>20</v>
      </c>
      <c r="B111" t="s">
        <v>21</v>
      </c>
      <c r="C111" t="s">
        <v>140</v>
      </c>
      <c r="D111">
        <v>3</v>
      </c>
      <c r="E111">
        <v>45.49695758</v>
      </c>
      <c r="F111" t="s">
        <v>19</v>
      </c>
      <c r="G111" t="s">
        <v>127</v>
      </c>
    </row>
    <row r="112" spans="1:7" x14ac:dyDescent="0.25">
      <c r="A112" t="s">
        <v>22</v>
      </c>
      <c r="B112" t="s">
        <v>23</v>
      </c>
      <c r="C112" t="s">
        <v>140</v>
      </c>
      <c r="D112">
        <v>3</v>
      </c>
      <c r="E112">
        <v>196.3666681</v>
      </c>
      <c r="F112" t="s">
        <v>6</v>
      </c>
      <c r="G112" t="s">
        <v>127</v>
      </c>
    </row>
    <row r="113" spans="1:7" x14ac:dyDescent="0.25">
      <c r="A113" t="s">
        <v>24</v>
      </c>
      <c r="B113" t="s">
        <v>25</v>
      </c>
      <c r="C113" t="s">
        <v>140</v>
      </c>
      <c r="D113">
        <v>3</v>
      </c>
      <c r="E113">
        <v>1298.5474489999999</v>
      </c>
      <c r="F113" t="s">
        <v>6</v>
      </c>
      <c r="G113" t="s">
        <v>127</v>
      </c>
    </row>
    <row r="114" spans="1:7" x14ac:dyDescent="0.25">
      <c r="A114" t="s">
        <v>26</v>
      </c>
      <c r="B114" t="s">
        <v>27</v>
      </c>
      <c r="C114" t="s">
        <v>140</v>
      </c>
      <c r="D114">
        <v>3</v>
      </c>
      <c r="E114">
        <v>95.346397690000003</v>
      </c>
      <c r="F114" t="s">
        <v>6</v>
      </c>
      <c r="G114" t="s">
        <v>127</v>
      </c>
    </row>
    <row r="115" spans="1:7" x14ac:dyDescent="0.25">
      <c r="A115" t="s">
        <v>28</v>
      </c>
      <c r="B115" t="s">
        <v>29</v>
      </c>
      <c r="C115" t="s">
        <v>140</v>
      </c>
      <c r="D115">
        <v>3</v>
      </c>
      <c r="E115">
        <v>30.331305050000001</v>
      </c>
      <c r="F115" t="s">
        <v>19</v>
      </c>
      <c r="G115" t="s">
        <v>127</v>
      </c>
    </row>
    <row r="116" spans="1:7" x14ac:dyDescent="0.25">
      <c r="A116" t="s">
        <v>30</v>
      </c>
      <c r="B116" t="s">
        <v>128</v>
      </c>
      <c r="C116" t="s">
        <v>140</v>
      </c>
      <c r="D116">
        <v>3</v>
      </c>
      <c r="E116">
        <v>75.828262629999998</v>
      </c>
      <c r="F116" t="s">
        <v>6</v>
      </c>
      <c r="G116" t="s">
        <v>127</v>
      </c>
    </row>
    <row r="117" spans="1:7" x14ac:dyDescent="0.25">
      <c r="A117" t="s">
        <v>31</v>
      </c>
      <c r="B117" t="s">
        <v>32</v>
      </c>
      <c r="C117" t="s">
        <v>140</v>
      </c>
      <c r="D117">
        <v>3</v>
      </c>
      <c r="E117">
        <v>0.57942055299999995</v>
      </c>
      <c r="F117" t="s">
        <v>19</v>
      </c>
      <c r="G117" t="s">
        <v>127</v>
      </c>
    </row>
    <row r="118" spans="1:7" x14ac:dyDescent="0.25">
      <c r="A118" t="s">
        <v>33</v>
      </c>
      <c r="B118" t="s">
        <v>34</v>
      </c>
      <c r="C118" t="s">
        <v>140</v>
      </c>
      <c r="D118">
        <v>3</v>
      </c>
      <c r="E118">
        <v>65.157381599999994</v>
      </c>
      <c r="F118" t="s">
        <v>6</v>
      </c>
      <c r="G118" t="s">
        <v>127</v>
      </c>
    </row>
    <row r="119" spans="1:7" x14ac:dyDescent="0.25">
      <c r="A119" t="s">
        <v>35</v>
      </c>
      <c r="B119" t="s">
        <v>36</v>
      </c>
      <c r="C119" t="s">
        <v>140</v>
      </c>
      <c r="D119">
        <v>3</v>
      </c>
      <c r="E119">
        <v>736.24202779999996</v>
      </c>
      <c r="F119" t="s">
        <v>6</v>
      </c>
      <c r="G119" t="s">
        <v>127</v>
      </c>
    </row>
    <row r="120" spans="1:7" x14ac:dyDescent="0.25">
      <c r="A120" t="s">
        <v>37</v>
      </c>
      <c r="B120" t="s">
        <v>38</v>
      </c>
      <c r="C120" t="s">
        <v>140</v>
      </c>
      <c r="D120">
        <v>3</v>
      </c>
      <c r="E120">
        <v>48.80379164</v>
      </c>
      <c r="F120" t="s">
        <v>6</v>
      </c>
      <c r="G120" t="s">
        <v>127</v>
      </c>
    </row>
    <row r="121" spans="1:7" x14ac:dyDescent="0.25">
      <c r="A121" t="s">
        <v>4</v>
      </c>
      <c r="B121" t="s">
        <v>5</v>
      </c>
      <c r="C121" t="s">
        <v>140</v>
      </c>
      <c r="D121">
        <v>4</v>
      </c>
      <c r="E121">
        <v>1818.9158030000001</v>
      </c>
      <c r="F121" t="s">
        <v>6</v>
      </c>
      <c r="G121" t="s">
        <v>127</v>
      </c>
    </row>
    <row r="122" spans="1:7" x14ac:dyDescent="0.25">
      <c r="A122" t="s">
        <v>7</v>
      </c>
      <c r="B122" t="s">
        <v>8</v>
      </c>
      <c r="C122" t="s">
        <v>140</v>
      </c>
      <c r="D122">
        <v>4</v>
      </c>
      <c r="E122">
        <v>1091.763414</v>
      </c>
      <c r="F122" t="s">
        <v>6</v>
      </c>
      <c r="G122" t="s">
        <v>127</v>
      </c>
    </row>
    <row r="123" spans="1:7" x14ac:dyDescent="0.25">
      <c r="A123" t="s">
        <v>9</v>
      </c>
      <c r="B123" t="s">
        <v>10</v>
      </c>
      <c r="C123" t="s">
        <v>140</v>
      </c>
      <c r="D123">
        <v>4</v>
      </c>
      <c r="E123">
        <v>74.277973590000002</v>
      </c>
      <c r="F123" t="s">
        <v>6</v>
      </c>
      <c r="G123" t="s">
        <v>127</v>
      </c>
    </row>
    <row r="124" spans="1:7" x14ac:dyDescent="0.25">
      <c r="A124" t="s">
        <v>11</v>
      </c>
      <c r="B124" t="s">
        <v>12</v>
      </c>
      <c r="C124" t="s">
        <v>140</v>
      </c>
      <c r="D124">
        <v>4</v>
      </c>
      <c r="E124">
        <v>405.54802000000001</v>
      </c>
      <c r="F124" t="s">
        <v>6</v>
      </c>
      <c r="G124" t="s">
        <v>127</v>
      </c>
    </row>
    <row r="125" spans="1:7" x14ac:dyDescent="0.25">
      <c r="A125" t="s">
        <v>13</v>
      </c>
      <c r="B125" t="s">
        <v>14</v>
      </c>
      <c r="C125" t="s">
        <v>140</v>
      </c>
      <c r="D125">
        <v>4</v>
      </c>
      <c r="E125">
        <v>57.199313940000003</v>
      </c>
      <c r="F125" t="s">
        <v>6</v>
      </c>
      <c r="G125" t="s">
        <v>127</v>
      </c>
    </row>
    <row r="126" spans="1:7" x14ac:dyDescent="0.25">
      <c r="A126" t="s">
        <v>15</v>
      </c>
      <c r="B126" t="s">
        <v>16</v>
      </c>
      <c r="C126" t="s">
        <v>140</v>
      </c>
      <c r="D126">
        <v>4</v>
      </c>
      <c r="E126">
        <v>452.82676229999998</v>
      </c>
      <c r="F126" t="s">
        <v>6</v>
      </c>
      <c r="G126" t="s">
        <v>127</v>
      </c>
    </row>
    <row r="127" spans="1:7" x14ac:dyDescent="0.25">
      <c r="A127" t="s">
        <v>17</v>
      </c>
      <c r="B127" t="s">
        <v>18</v>
      </c>
      <c r="C127" t="s">
        <v>140</v>
      </c>
      <c r="D127">
        <v>4</v>
      </c>
      <c r="E127">
        <v>65.571098469999995</v>
      </c>
      <c r="F127" t="s">
        <v>19</v>
      </c>
      <c r="G127" t="s">
        <v>127</v>
      </c>
    </row>
    <row r="128" spans="1:7" x14ac:dyDescent="0.25">
      <c r="A128" t="s">
        <v>20</v>
      </c>
      <c r="B128" t="s">
        <v>21</v>
      </c>
      <c r="C128" t="s">
        <v>140</v>
      </c>
      <c r="D128">
        <v>4</v>
      </c>
      <c r="E128">
        <v>43.105502520000002</v>
      </c>
      <c r="F128" t="s">
        <v>19</v>
      </c>
      <c r="G128" t="s">
        <v>127</v>
      </c>
    </row>
    <row r="129" spans="1:7" x14ac:dyDescent="0.25">
      <c r="A129" t="s">
        <v>22</v>
      </c>
      <c r="B129" t="s">
        <v>23</v>
      </c>
      <c r="C129" t="s">
        <v>140</v>
      </c>
      <c r="D129">
        <v>4</v>
      </c>
      <c r="E129">
        <v>143.3439243</v>
      </c>
      <c r="F129" t="s">
        <v>6</v>
      </c>
      <c r="G129" t="s">
        <v>127</v>
      </c>
    </row>
    <row r="130" spans="1:7" x14ac:dyDescent="0.25">
      <c r="A130" t="s">
        <v>24</v>
      </c>
      <c r="B130" t="s">
        <v>25</v>
      </c>
      <c r="C130" t="s">
        <v>140</v>
      </c>
      <c r="D130">
        <v>4</v>
      </c>
      <c r="E130">
        <v>1347.483291</v>
      </c>
      <c r="F130" t="s">
        <v>6</v>
      </c>
      <c r="G130" t="s">
        <v>127</v>
      </c>
    </row>
    <row r="131" spans="1:7" x14ac:dyDescent="0.25">
      <c r="A131" t="s">
        <v>26</v>
      </c>
      <c r="B131" t="s">
        <v>27</v>
      </c>
      <c r="C131" t="s">
        <v>140</v>
      </c>
      <c r="D131">
        <v>4</v>
      </c>
      <c r="E131">
        <v>97.923657340000005</v>
      </c>
      <c r="F131" t="s">
        <v>6</v>
      </c>
      <c r="G131" t="s">
        <v>127</v>
      </c>
    </row>
    <row r="132" spans="1:7" x14ac:dyDescent="0.25">
      <c r="A132" t="s">
        <v>28</v>
      </c>
      <c r="B132" t="s">
        <v>29</v>
      </c>
      <c r="C132" t="s">
        <v>140</v>
      </c>
      <c r="D132">
        <v>4</v>
      </c>
      <c r="E132">
        <v>28.737001679999999</v>
      </c>
      <c r="F132" t="s">
        <v>19</v>
      </c>
      <c r="G132" t="s">
        <v>127</v>
      </c>
    </row>
    <row r="133" spans="1:7" x14ac:dyDescent="0.25">
      <c r="A133" t="s">
        <v>30</v>
      </c>
      <c r="B133" t="s">
        <v>128</v>
      </c>
      <c r="C133" t="s">
        <v>140</v>
      </c>
      <c r="D133">
        <v>4</v>
      </c>
      <c r="E133">
        <v>71.842504199999993</v>
      </c>
      <c r="F133" t="s">
        <v>6</v>
      </c>
      <c r="G133" t="s">
        <v>127</v>
      </c>
    </row>
    <row r="134" spans="1:7" x14ac:dyDescent="0.25">
      <c r="A134" t="s">
        <v>31</v>
      </c>
      <c r="B134" t="s">
        <v>32</v>
      </c>
      <c r="C134" t="s">
        <v>140</v>
      </c>
      <c r="D134">
        <v>4</v>
      </c>
      <c r="E134">
        <v>0.58955224299999998</v>
      </c>
      <c r="F134" t="s">
        <v>19</v>
      </c>
      <c r="G134" t="s">
        <v>127</v>
      </c>
    </row>
    <row r="135" spans="1:7" x14ac:dyDescent="0.25">
      <c r="A135" t="s">
        <v>33</v>
      </c>
      <c r="B135" t="s">
        <v>34</v>
      </c>
      <c r="C135" t="s">
        <v>140</v>
      </c>
      <c r="D135">
        <v>4</v>
      </c>
      <c r="E135">
        <v>72.500563690000007</v>
      </c>
      <c r="F135" t="s">
        <v>6</v>
      </c>
      <c r="G135" t="s">
        <v>127</v>
      </c>
    </row>
    <row r="136" spans="1:7" x14ac:dyDescent="0.25">
      <c r="A136" t="s">
        <v>35</v>
      </c>
      <c r="B136" t="s">
        <v>36</v>
      </c>
      <c r="C136" t="s">
        <v>140</v>
      </c>
      <c r="D136">
        <v>4</v>
      </c>
      <c r="E136">
        <v>700.05312660000004</v>
      </c>
      <c r="F136" t="s">
        <v>6</v>
      </c>
      <c r="G136" t="s">
        <v>127</v>
      </c>
    </row>
    <row r="137" spans="1:7" x14ac:dyDescent="0.25">
      <c r="A137" t="s">
        <v>37</v>
      </c>
      <c r="B137" t="s">
        <v>38</v>
      </c>
      <c r="C137" t="s">
        <v>140</v>
      </c>
      <c r="D137">
        <v>4</v>
      </c>
      <c r="E137">
        <v>39.121849490000002</v>
      </c>
      <c r="F137" t="s">
        <v>6</v>
      </c>
      <c r="G137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6" sqref="D26"/>
    </sheetView>
  </sheetViews>
  <sheetFormatPr defaultRowHeight="15" x14ac:dyDescent="0.25"/>
  <cols>
    <col min="1" max="4" width="24.7109375" customWidth="1"/>
  </cols>
  <sheetData>
    <row r="1" spans="1:4" ht="140.25" customHeight="1" thickBot="1" x14ac:dyDescent="0.3">
      <c r="A1" s="38" t="s">
        <v>116</v>
      </c>
      <c r="B1" s="39"/>
      <c r="C1" s="39"/>
      <c r="D1" s="39"/>
    </row>
    <row r="2" spans="1:4" ht="28.5" thickBot="1" x14ac:dyDescent="0.3">
      <c r="A2" s="17" t="s">
        <v>105</v>
      </c>
      <c r="B2" s="17" t="s">
        <v>114</v>
      </c>
      <c r="C2" s="17" t="s">
        <v>106</v>
      </c>
      <c r="D2" s="17" t="s">
        <v>115</v>
      </c>
    </row>
    <row r="3" spans="1:4" ht="15.75" thickBot="1" x14ac:dyDescent="0.3">
      <c r="A3" s="18" t="s">
        <v>4</v>
      </c>
      <c r="B3" s="18">
        <v>329.72</v>
      </c>
      <c r="C3" s="18" t="s">
        <v>107</v>
      </c>
      <c r="D3" s="18">
        <v>1057.46</v>
      </c>
    </row>
    <row r="4" spans="1:4" ht="15.75" thickBot="1" x14ac:dyDescent="0.3">
      <c r="A4" s="19" t="s">
        <v>7</v>
      </c>
      <c r="B4" s="19">
        <v>2343.5500000000002</v>
      </c>
      <c r="C4" s="19" t="s">
        <v>108</v>
      </c>
      <c r="D4" s="19">
        <v>5261.35</v>
      </c>
    </row>
    <row r="5" spans="1:4" ht="15.75" thickBot="1" x14ac:dyDescent="0.3">
      <c r="A5" s="19" t="s">
        <v>9</v>
      </c>
      <c r="B5" s="19">
        <v>9.24</v>
      </c>
      <c r="C5" s="19" t="s">
        <v>109</v>
      </c>
      <c r="D5" s="19">
        <v>13.83</v>
      </c>
    </row>
    <row r="6" spans="1:4" ht="15.75" thickBot="1" x14ac:dyDescent="0.3">
      <c r="A6" s="19" t="s">
        <v>11</v>
      </c>
      <c r="B6" s="19">
        <v>340.38</v>
      </c>
      <c r="C6" s="19" t="s">
        <v>109</v>
      </c>
      <c r="D6" s="19">
        <v>509.44</v>
      </c>
    </row>
    <row r="7" spans="1:4" ht="15.75" thickBot="1" x14ac:dyDescent="0.3">
      <c r="A7" s="19" t="s">
        <v>13</v>
      </c>
      <c r="B7" s="19">
        <v>106.06</v>
      </c>
      <c r="C7" s="19" t="s">
        <v>110</v>
      </c>
      <c r="D7" s="19">
        <v>306.13</v>
      </c>
    </row>
    <row r="8" spans="1:4" ht="15.75" thickBot="1" x14ac:dyDescent="0.3">
      <c r="A8" s="19" t="s">
        <v>15</v>
      </c>
      <c r="B8" s="19">
        <v>386.78</v>
      </c>
      <c r="C8" s="19" t="s">
        <v>111</v>
      </c>
      <c r="D8" s="19">
        <v>498.89</v>
      </c>
    </row>
    <row r="9" spans="1:4" ht="15.75" thickBot="1" x14ac:dyDescent="0.3">
      <c r="A9" s="19" t="s">
        <v>22</v>
      </c>
      <c r="B9" s="19">
        <v>184.28</v>
      </c>
      <c r="C9" s="19" t="s">
        <v>112</v>
      </c>
      <c r="D9" s="19">
        <v>591.02</v>
      </c>
    </row>
    <row r="10" spans="1:4" ht="15.75" thickBot="1" x14ac:dyDescent="0.3">
      <c r="A10" s="19" t="s">
        <v>24</v>
      </c>
      <c r="B10" s="19">
        <v>452.29</v>
      </c>
      <c r="C10" s="19" t="s">
        <v>112</v>
      </c>
      <c r="D10" s="19">
        <v>1450.59</v>
      </c>
    </row>
    <row r="11" spans="1:4" ht="15.75" thickBot="1" x14ac:dyDescent="0.3">
      <c r="A11" s="19" t="s">
        <v>26</v>
      </c>
      <c r="B11" s="19">
        <v>23.73</v>
      </c>
      <c r="C11" s="19" t="s">
        <v>112</v>
      </c>
      <c r="D11" s="19">
        <v>76.11</v>
      </c>
    </row>
    <row r="12" spans="1:4" ht="15.75" thickBot="1" x14ac:dyDescent="0.3">
      <c r="A12" s="20" t="s">
        <v>113</v>
      </c>
      <c r="B12" s="20">
        <v>22.71</v>
      </c>
      <c r="C12" s="20" t="s">
        <v>112</v>
      </c>
      <c r="D12" s="20">
        <v>72.83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="85" zoomScaleNormal="85" workbookViewId="0">
      <selection activeCell="B1" sqref="B1:C1"/>
    </sheetView>
  </sheetViews>
  <sheetFormatPr defaultColWidth="9.140625" defaultRowHeight="15" x14ac:dyDescent="0.25"/>
  <cols>
    <col min="1" max="1" width="52.5703125" style="3" customWidth="1"/>
    <col min="2" max="2" width="18.7109375" style="3" customWidth="1"/>
    <col min="3" max="3" width="22.5703125" style="3" customWidth="1"/>
    <col min="4" max="4" width="21.5703125" style="3" customWidth="1"/>
    <col min="5" max="5" width="17.42578125" style="3" customWidth="1"/>
    <col min="6" max="6" width="31.7109375" style="4" customWidth="1"/>
    <col min="7" max="7" width="22.7109375" style="4" customWidth="1"/>
    <col min="8" max="16384" width="9.140625" style="3"/>
  </cols>
  <sheetData>
    <row r="1" spans="1:14" ht="18" x14ac:dyDescent="0.35">
      <c r="A1" s="1"/>
      <c r="B1" s="2" t="s">
        <v>136</v>
      </c>
      <c r="C1" s="2" t="s">
        <v>140</v>
      </c>
    </row>
    <row r="2" spans="1:14" x14ac:dyDescent="0.25">
      <c r="A2" s="1" t="s">
        <v>93</v>
      </c>
      <c r="B2" s="1">
        <v>49</v>
      </c>
      <c r="C2" s="1">
        <v>52.3</v>
      </c>
    </row>
    <row r="3" spans="1:14" x14ac:dyDescent="0.25">
      <c r="A3" s="1" t="s">
        <v>94</v>
      </c>
      <c r="B3" s="5">
        <v>54.571235651586768</v>
      </c>
      <c r="C3" s="5">
        <v>56.83720930232559</v>
      </c>
    </row>
    <row r="4" spans="1:14" x14ac:dyDescent="0.25">
      <c r="A4" s="1" t="s">
        <v>95</v>
      </c>
      <c r="B4" s="3">
        <v>24.683333333333334</v>
      </c>
      <c r="C4" s="5">
        <v>21.5</v>
      </c>
    </row>
    <row r="5" spans="1:14" x14ac:dyDescent="0.25">
      <c r="A5" s="6" t="s">
        <v>96</v>
      </c>
      <c r="B5" s="5">
        <f>B3/1000*B4</f>
        <v>1.347</v>
      </c>
      <c r="C5" s="5">
        <f>C3/1000*C4</f>
        <v>1.2220000000000002</v>
      </c>
      <c r="E5" s="7"/>
      <c r="F5" s="7"/>
    </row>
    <row r="6" spans="1:14" x14ac:dyDescent="0.25">
      <c r="A6" s="3" t="s">
        <v>97</v>
      </c>
      <c r="B6" s="7">
        <v>969.43333329999996</v>
      </c>
      <c r="C6" s="7">
        <v>827.53333329999998</v>
      </c>
      <c r="E6" s="7"/>
      <c r="F6" s="7"/>
    </row>
    <row r="7" spans="1:14" x14ac:dyDescent="0.25">
      <c r="A7" s="6" t="s">
        <v>98</v>
      </c>
      <c r="B7" s="7">
        <f>B5/B6</f>
        <v>1.3894715126152553E-3</v>
      </c>
      <c r="C7" s="7">
        <f>C5/C6</f>
        <v>1.4766776766888215E-3</v>
      </c>
      <c r="E7" s="7"/>
      <c r="F7" s="7"/>
    </row>
    <row r="8" spans="1:14" x14ac:dyDescent="0.25">
      <c r="A8" s="6" t="s">
        <v>99</v>
      </c>
      <c r="B8" s="7">
        <f>B7/60/60</f>
        <v>3.8596430905979312E-7</v>
      </c>
      <c r="C8" s="7">
        <f>C7/60/60</f>
        <v>4.1018824352467262E-7</v>
      </c>
      <c r="E8" s="7"/>
      <c r="F8" s="7"/>
    </row>
    <row r="9" spans="1:14" x14ac:dyDescent="0.25">
      <c r="A9" s="6" t="s">
        <v>100</v>
      </c>
      <c r="B9" s="7">
        <f>B8*1000*1000*1000</f>
        <v>385.9643090597931</v>
      </c>
      <c r="C9" s="7">
        <f>C8*1000*1000*1000</f>
        <v>410.18824352467266</v>
      </c>
      <c r="E9" s="7"/>
      <c r="F9" s="7"/>
    </row>
    <row r="10" spans="1:14" ht="18" x14ac:dyDescent="0.35">
      <c r="A10" s="3" t="s">
        <v>101</v>
      </c>
      <c r="B10" s="3">
        <v>0</v>
      </c>
      <c r="C10" s="3">
        <v>0</v>
      </c>
    </row>
    <row r="11" spans="1:14" x14ac:dyDescent="0.25">
      <c r="A11" s="3" t="s">
        <v>102</v>
      </c>
      <c r="B11" s="3">
        <f>B9*(100-B10)/100</f>
        <v>385.9643090597931</v>
      </c>
      <c r="C11" s="3">
        <f>C9*(100-C10)/100</f>
        <v>410.18824352467266</v>
      </c>
    </row>
    <row r="12" spans="1:14" x14ac:dyDescent="0.25">
      <c r="A12" s="3" t="s">
        <v>103</v>
      </c>
      <c r="B12" s="3">
        <v>0</v>
      </c>
      <c r="C12" s="3">
        <v>0</v>
      </c>
    </row>
    <row r="13" spans="1:14" x14ac:dyDescent="0.25">
      <c r="A13" s="35" t="s">
        <v>104</v>
      </c>
      <c r="B13" s="36">
        <f>B11-B12</f>
        <v>385.9643090597931</v>
      </c>
      <c r="C13" s="36">
        <f>C11-C12</f>
        <v>410.18824352467266</v>
      </c>
      <c r="E13" s="6"/>
    </row>
    <row r="14" spans="1:14" s="4" customFormat="1" x14ac:dyDescent="0.25">
      <c r="A14" s="3"/>
      <c r="B14" s="3"/>
      <c r="C14" s="3"/>
      <c r="D14" s="3"/>
      <c r="E14" s="3"/>
      <c r="F14" s="8"/>
      <c r="H14" s="3"/>
      <c r="I14" s="3"/>
      <c r="J14" s="3"/>
      <c r="K14" s="3"/>
      <c r="L14" s="3"/>
      <c r="M14" s="3"/>
      <c r="N14" s="3"/>
    </row>
    <row r="15" spans="1:14" s="4" customFormat="1" x14ac:dyDescent="0.25">
      <c r="A15" s="3"/>
      <c r="B15" s="3"/>
      <c r="C15" s="3"/>
      <c r="D15" s="7"/>
      <c r="E15" s="3"/>
      <c r="F15" s="8"/>
      <c r="H15" s="3"/>
      <c r="I15" s="3"/>
      <c r="J15" s="3"/>
      <c r="K15" s="3"/>
      <c r="L15" s="3"/>
      <c r="M15" s="3"/>
      <c r="N15" s="3"/>
    </row>
    <row r="16" spans="1:14" s="4" customFormat="1" x14ac:dyDescent="0.25">
      <c r="A16" s="3"/>
      <c r="B16" s="3"/>
      <c r="C16" s="3"/>
      <c r="D16" s="7"/>
      <c r="E16" s="3"/>
      <c r="F16" s="8"/>
      <c r="H16" s="3"/>
      <c r="I16" s="3"/>
      <c r="J16" s="3"/>
      <c r="K16" s="3"/>
      <c r="L16" s="3"/>
      <c r="M16" s="3"/>
      <c r="N16" s="3"/>
    </row>
    <row r="17" spans="1:14" s="4" customFormat="1" x14ac:dyDescent="0.25">
      <c r="A17" s="3"/>
      <c r="B17" s="3"/>
      <c r="C17" s="3"/>
      <c r="D17" s="7"/>
      <c r="E17" s="3"/>
      <c r="F17" s="8"/>
      <c r="H17" s="3"/>
      <c r="I17" s="3"/>
      <c r="J17" s="3"/>
      <c r="K17" s="3"/>
      <c r="L17" s="3"/>
      <c r="M17" s="3"/>
      <c r="N17" s="3"/>
    </row>
    <row r="18" spans="1:14" s="4" customFormat="1" x14ac:dyDescent="0.25">
      <c r="A18" s="3"/>
      <c r="B18" s="3"/>
      <c r="C18" s="3"/>
      <c r="D18" s="7"/>
      <c r="E18" s="3"/>
      <c r="F18" s="8"/>
      <c r="H18" s="3"/>
      <c r="I18" s="3"/>
      <c r="J18" s="3"/>
      <c r="K18" s="3"/>
      <c r="L18" s="3"/>
      <c r="M18" s="3"/>
      <c r="N18" s="3"/>
    </row>
    <row r="19" spans="1:14" s="4" customFormat="1" x14ac:dyDescent="0.25">
      <c r="A19" s="9"/>
      <c r="B19" s="3"/>
      <c r="C19" s="3"/>
      <c r="D19" s="7"/>
      <c r="E19" s="3"/>
      <c r="F19" s="8"/>
      <c r="H19" s="3"/>
      <c r="I19" s="3"/>
      <c r="J19" s="3"/>
      <c r="K19" s="3"/>
      <c r="L19" s="3"/>
      <c r="M19" s="3"/>
      <c r="N19" s="3"/>
    </row>
    <row r="20" spans="1:14" s="4" customFormat="1" x14ac:dyDescent="0.25">
      <c r="A20" s="9"/>
      <c r="B20" s="3"/>
      <c r="C20" s="3"/>
      <c r="D20" s="7"/>
      <c r="E20" s="3"/>
      <c r="F20" s="8"/>
      <c r="H20" s="3"/>
      <c r="I20" s="3"/>
      <c r="J20" s="3"/>
      <c r="K20" s="3"/>
      <c r="L20" s="3"/>
      <c r="M20" s="3"/>
      <c r="N20" s="3"/>
    </row>
    <row r="21" spans="1:14" s="4" customFormat="1" x14ac:dyDescent="0.25">
      <c r="A21" s="9"/>
      <c r="B21" s="3"/>
      <c r="C21" s="3"/>
      <c r="D21" s="7"/>
      <c r="E21" s="3"/>
      <c r="F21" s="8"/>
      <c r="H21" s="3"/>
      <c r="I21" s="3"/>
      <c r="J21" s="3"/>
      <c r="K21" s="3"/>
      <c r="L21" s="3"/>
      <c r="M21" s="3"/>
      <c r="N21" s="3"/>
    </row>
    <row r="22" spans="1:14" s="4" customFormat="1" x14ac:dyDescent="0.25">
      <c r="A22" s="9"/>
      <c r="B22" s="3"/>
      <c r="C22" s="3"/>
      <c r="D22" s="7"/>
      <c r="E22" s="3"/>
      <c r="F22" s="8"/>
      <c r="H22" s="3"/>
      <c r="I22" s="3"/>
      <c r="J22" s="3"/>
      <c r="K22" s="3"/>
      <c r="L22" s="3"/>
      <c r="M22" s="3"/>
      <c r="N22" s="3"/>
    </row>
    <row r="25" spans="1:14" s="4" customFormat="1" x14ac:dyDescent="0.25">
      <c r="A25" s="3"/>
      <c r="B25" s="3"/>
      <c r="C25" s="3"/>
      <c r="D25" s="3"/>
      <c r="E25" s="3"/>
      <c r="F25" s="8"/>
      <c r="H25" s="3"/>
      <c r="I25" s="3"/>
      <c r="J25" s="3"/>
      <c r="K25" s="3"/>
      <c r="L25" s="3"/>
      <c r="M25" s="3"/>
      <c r="N25" s="3"/>
    </row>
    <row r="26" spans="1:14" s="4" customFormat="1" x14ac:dyDescent="0.25">
      <c r="A26" s="3"/>
      <c r="B26" s="3"/>
      <c r="C26" s="3"/>
      <c r="D26" s="7"/>
      <c r="E26" s="3"/>
      <c r="F26" s="8"/>
      <c r="H26" s="3"/>
      <c r="I26" s="3"/>
      <c r="J26" s="3"/>
      <c r="K26" s="3"/>
      <c r="L26" s="3"/>
      <c r="M26" s="3"/>
      <c r="N26" s="3"/>
    </row>
    <row r="27" spans="1:14" s="4" customFormat="1" x14ac:dyDescent="0.25">
      <c r="A27" s="3"/>
      <c r="B27" s="3"/>
      <c r="C27" s="3"/>
      <c r="D27" s="7"/>
      <c r="E27" s="3"/>
      <c r="F27" s="8"/>
      <c r="H27" s="3"/>
      <c r="I27" s="3"/>
      <c r="J27" s="3"/>
      <c r="K27" s="3"/>
      <c r="L27" s="3"/>
      <c r="M27" s="3"/>
      <c r="N27" s="3"/>
    </row>
    <row r="28" spans="1:14" s="4" customFormat="1" x14ac:dyDescent="0.25">
      <c r="A28" s="3"/>
      <c r="B28" s="3"/>
      <c r="C28" s="3"/>
      <c r="D28" s="7"/>
      <c r="E28" s="3"/>
      <c r="F28" s="8"/>
      <c r="H28" s="3"/>
      <c r="I28" s="3"/>
      <c r="J28" s="3"/>
      <c r="K28" s="3"/>
      <c r="L28" s="3"/>
      <c r="M28" s="3"/>
      <c r="N28" s="3"/>
    </row>
    <row r="29" spans="1:14" s="4" customFormat="1" x14ac:dyDescent="0.25">
      <c r="A29" s="3"/>
      <c r="B29" s="3"/>
      <c r="C29" s="3"/>
      <c r="D29" s="7"/>
      <c r="E29" s="3"/>
      <c r="F29" s="8"/>
      <c r="H29" s="3"/>
      <c r="I29" s="3"/>
      <c r="J29" s="3"/>
      <c r="K29" s="3"/>
      <c r="L29" s="3"/>
      <c r="M29" s="3"/>
      <c r="N29" s="3"/>
    </row>
    <row r="30" spans="1:14" s="4" customFormat="1" x14ac:dyDescent="0.25">
      <c r="A30" s="3"/>
      <c r="B30" s="3"/>
      <c r="C30" s="3"/>
      <c r="D30" s="7"/>
      <c r="E30" s="3"/>
      <c r="F30" s="8"/>
      <c r="H30" s="3"/>
      <c r="I30" s="3"/>
      <c r="J30" s="3"/>
      <c r="K30" s="3"/>
      <c r="L30" s="3"/>
      <c r="M30" s="3"/>
      <c r="N30" s="3"/>
    </row>
    <row r="31" spans="1:14" s="4" customFormat="1" x14ac:dyDescent="0.25">
      <c r="A31" s="3"/>
      <c r="B31" s="3"/>
      <c r="C31" s="3"/>
      <c r="D31" s="7"/>
      <c r="E31" s="3"/>
      <c r="F31" s="8"/>
      <c r="H31" s="3"/>
      <c r="I31" s="3"/>
      <c r="J31" s="3"/>
      <c r="K31" s="3"/>
      <c r="L31" s="3"/>
      <c r="M31" s="3"/>
      <c r="N31" s="3"/>
    </row>
    <row r="32" spans="1:14" x14ac:dyDescent="0.25">
      <c r="D32"/>
      <c r="F32" s="8"/>
    </row>
    <row r="33" spans="1:14" x14ac:dyDescent="0.25">
      <c r="D33" s="7"/>
      <c r="F33" s="8"/>
    </row>
    <row r="34" spans="1:14" x14ac:dyDescent="0.25">
      <c r="D34" s="7"/>
      <c r="F34" s="8"/>
    </row>
    <row r="35" spans="1:14" x14ac:dyDescent="0.25">
      <c r="D35" s="7"/>
      <c r="F35" s="8"/>
    </row>
    <row r="36" spans="1:14" x14ac:dyDescent="0.25">
      <c r="D36" s="7"/>
      <c r="F36" s="8"/>
    </row>
    <row r="37" spans="1:14" x14ac:dyDescent="0.25">
      <c r="A37" s="9"/>
      <c r="D37" s="7"/>
      <c r="F37" s="8"/>
    </row>
    <row r="38" spans="1:14" x14ac:dyDescent="0.25">
      <c r="A38" s="9"/>
      <c r="D38" s="7"/>
      <c r="F38" s="8"/>
    </row>
    <row r="39" spans="1:14" x14ac:dyDescent="0.25">
      <c r="A39" s="9"/>
      <c r="D39" s="7"/>
      <c r="F39" s="8"/>
    </row>
    <row r="40" spans="1:14" x14ac:dyDescent="0.25">
      <c r="A40" s="9"/>
      <c r="D40" s="7"/>
      <c r="F40" s="8"/>
    </row>
    <row r="43" spans="1:14" s="4" customFormat="1" x14ac:dyDescent="0.25">
      <c r="A43" s="3"/>
      <c r="B43" s="3"/>
      <c r="C43" s="3"/>
      <c r="D43" s="3"/>
      <c r="E43" s="3"/>
      <c r="F43" s="10"/>
      <c r="H43" s="3"/>
      <c r="I43" s="3"/>
      <c r="J43" s="3"/>
      <c r="K43" s="3"/>
      <c r="L43" s="3"/>
      <c r="M43" s="3"/>
      <c r="N43" s="3"/>
    </row>
    <row r="44" spans="1:14" s="4" customFormat="1" x14ac:dyDescent="0.25">
      <c r="A44" s="3"/>
      <c r="B44" s="3"/>
      <c r="C44" s="3"/>
      <c r="D44" s="3"/>
      <c r="E44" s="3"/>
      <c r="F44" s="10"/>
      <c r="H44" s="3"/>
      <c r="I44" s="3"/>
      <c r="J44" s="3"/>
      <c r="K44" s="3"/>
      <c r="L44" s="3"/>
      <c r="M44" s="3"/>
      <c r="N44" s="3"/>
    </row>
    <row r="45" spans="1:14" s="4" customFormat="1" x14ac:dyDescent="0.25">
      <c r="A45" s="3"/>
      <c r="B45" s="3"/>
      <c r="C45" s="3"/>
      <c r="D45" s="3"/>
      <c r="E45" s="3"/>
      <c r="F45" s="10"/>
      <c r="H45" s="3"/>
      <c r="I45" s="3"/>
      <c r="J45" s="3"/>
      <c r="K45" s="3"/>
      <c r="L45" s="3"/>
      <c r="M45" s="3"/>
      <c r="N45" s="3"/>
    </row>
    <row r="46" spans="1:14" s="4" customFormat="1" x14ac:dyDescent="0.25">
      <c r="A46" s="3"/>
      <c r="B46" s="3"/>
      <c r="C46" s="3"/>
      <c r="D46" s="3"/>
      <c r="E46" s="3"/>
      <c r="F46" s="10"/>
      <c r="H46" s="3"/>
      <c r="I46" s="3"/>
      <c r="J46" s="3"/>
      <c r="K46" s="3"/>
      <c r="L46" s="3"/>
      <c r="M46" s="3"/>
      <c r="N46" s="3"/>
    </row>
    <row r="47" spans="1:14" s="4" customFormat="1" x14ac:dyDescent="0.25">
      <c r="A47" s="3"/>
      <c r="B47" s="3"/>
      <c r="C47" s="3"/>
      <c r="D47" s="3"/>
      <c r="E47" s="3"/>
      <c r="F47" s="10"/>
      <c r="H47" s="3"/>
      <c r="I47" s="3"/>
      <c r="J47" s="3"/>
      <c r="K47" s="3"/>
      <c r="L47" s="3"/>
      <c r="M47" s="3"/>
      <c r="N47" s="3"/>
    </row>
    <row r="48" spans="1:14" s="4" customFormat="1" x14ac:dyDescent="0.25">
      <c r="A48" s="3"/>
      <c r="B48" s="3"/>
      <c r="C48" s="3"/>
      <c r="D48" s="3"/>
      <c r="E48" s="3"/>
      <c r="F48" s="10"/>
      <c r="H48" s="3"/>
      <c r="I48" s="3"/>
      <c r="J48" s="3"/>
      <c r="K48" s="3"/>
      <c r="L48" s="3"/>
      <c r="M48" s="3"/>
      <c r="N48" s="3"/>
    </row>
    <row r="49" spans="1:14" s="4" customFormat="1" x14ac:dyDescent="0.25">
      <c r="A49" s="3"/>
      <c r="B49" s="3"/>
      <c r="C49" s="3"/>
      <c r="D49" s="3"/>
      <c r="E49" s="3"/>
      <c r="F49" s="10"/>
      <c r="H49" s="3"/>
      <c r="I49" s="3"/>
      <c r="J49" s="3"/>
      <c r="K49" s="3"/>
      <c r="L49" s="3"/>
      <c r="M49" s="3"/>
      <c r="N49" s="3"/>
    </row>
    <row r="50" spans="1:14" s="4" customFormat="1" x14ac:dyDescent="0.25">
      <c r="A50" s="3"/>
      <c r="B50" s="3"/>
      <c r="C50" s="3"/>
      <c r="D50" s="3"/>
      <c r="E50" s="3"/>
      <c r="F50" s="10"/>
      <c r="H50" s="3"/>
      <c r="I50" s="3"/>
      <c r="J50" s="3"/>
      <c r="K50" s="3"/>
      <c r="L50" s="3"/>
      <c r="M50" s="3"/>
      <c r="N50" s="3"/>
    </row>
    <row r="51" spans="1:14" s="4" customFormat="1" x14ac:dyDescent="0.25">
      <c r="A51" s="3"/>
      <c r="B51" s="3"/>
      <c r="C51" s="3"/>
      <c r="D51" s="3"/>
      <c r="E51" s="3"/>
      <c r="F51" s="10"/>
      <c r="H51" s="3"/>
      <c r="I51" s="3"/>
      <c r="J51" s="3"/>
      <c r="K51" s="3"/>
      <c r="L51" s="3"/>
      <c r="M51" s="3"/>
      <c r="N51" s="3"/>
    </row>
    <row r="52" spans="1:14" s="4" customFormat="1" x14ac:dyDescent="0.25">
      <c r="A52" s="3"/>
      <c r="B52" s="3"/>
      <c r="C52" s="3"/>
      <c r="D52" s="3"/>
      <c r="E52" s="3"/>
      <c r="F52" s="10"/>
      <c r="H52" s="3"/>
      <c r="I52" s="3"/>
      <c r="J52" s="3"/>
      <c r="K52" s="3"/>
      <c r="L52" s="3"/>
      <c r="M52" s="3"/>
      <c r="N52" s="3"/>
    </row>
    <row r="53" spans="1:14" s="4" customFormat="1" x14ac:dyDescent="0.25">
      <c r="A53" s="3"/>
      <c r="B53" s="3"/>
      <c r="C53" s="3"/>
      <c r="D53" s="3"/>
      <c r="E53" s="3"/>
      <c r="F53" s="10"/>
      <c r="H53" s="3"/>
      <c r="I53" s="3"/>
      <c r="J53" s="3"/>
      <c r="K53" s="3"/>
      <c r="L53" s="3"/>
      <c r="M53" s="3"/>
      <c r="N53" s="3"/>
    </row>
    <row r="54" spans="1:14" s="4" customFormat="1" x14ac:dyDescent="0.25">
      <c r="A54" s="3"/>
      <c r="B54" s="3"/>
      <c r="C54" s="3"/>
      <c r="D54" s="3"/>
      <c r="E54" s="3"/>
      <c r="F54" s="10"/>
      <c r="H54" s="3"/>
      <c r="I54" s="3"/>
      <c r="J54" s="3"/>
      <c r="K54" s="3"/>
      <c r="L54" s="3"/>
      <c r="M54" s="3"/>
      <c r="N54" s="3"/>
    </row>
    <row r="55" spans="1:14" s="4" customFormat="1" x14ac:dyDescent="0.25">
      <c r="A55" s="9"/>
      <c r="B55" s="3"/>
      <c r="C55" s="3"/>
      <c r="D55" s="3"/>
      <c r="E55" s="3"/>
      <c r="F55" s="10"/>
      <c r="H55" s="3"/>
      <c r="I55" s="3"/>
      <c r="J55" s="3"/>
      <c r="K55" s="3"/>
      <c r="L55" s="3"/>
      <c r="M55" s="3"/>
      <c r="N55" s="3"/>
    </row>
    <row r="56" spans="1:14" s="4" customFormat="1" x14ac:dyDescent="0.25">
      <c r="A56" s="9"/>
      <c r="B56" s="3"/>
      <c r="C56" s="3"/>
      <c r="D56" s="3"/>
      <c r="E56" s="3"/>
      <c r="F56" s="10"/>
      <c r="H56" s="3"/>
      <c r="I56" s="3"/>
      <c r="J56" s="3"/>
      <c r="K56" s="3"/>
      <c r="L56" s="3"/>
      <c r="M56" s="3"/>
      <c r="N56" s="3"/>
    </row>
    <row r="57" spans="1:14" s="4" customFormat="1" x14ac:dyDescent="0.25">
      <c r="A57" s="9"/>
      <c r="B57" s="3"/>
      <c r="C57" s="3"/>
      <c r="D57" s="3"/>
      <c r="E57" s="3"/>
      <c r="F57" s="10"/>
      <c r="H57" s="3"/>
      <c r="I57" s="3"/>
      <c r="J57" s="3"/>
      <c r="K57" s="3"/>
      <c r="L57" s="3"/>
      <c r="M57" s="3"/>
      <c r="N57" s="3"/>
    </row>
    <row r="58" spans="1:14" x14ac:dyDescent="0.25">
      <c r="A58" s="9"/>
      <c r="F58" s="10"/>
    </row>
    <row r="61" spans="1:14" x14ac:dyDescent="0.25">
      <c r="A61" s="11"/>
      <c r="B61" s="11"/>
      <c r="C61" s="40"/>
      <c r="D61" s="41"/>
      <c r="E61" s="40"/>
      <c r="F61" s="41"/>
      <c r="G61" s="12"/>
    </row>
    <row r="62" spans="1:14" x14ac:dyDescent="0.25">
      <c r="A62" s="13"/>
      <c r="B62" s="13"/>
      <c r="C62" s="13"/>
      <c r="D62" s="13"/>
      <c r="E62" s="13"/>
      <c r="F62" s="13"/>
      <c r="G62" s="14"/>
    </row>
    <row r="63" spans="1:14" x14ac:dyDescent="0.25">
      <c r="A63" s="11"/>
      <c r="B63" s="11"/>
      <c r="C63" s="15"/>
      <c r="D63" s="16"/>
      <c r="E63" s="16"/>
      <c r="F63" s="16"/>
      <c r="G63" s="16"/>
    </row>
    <row r="64" spans="1:14" x14ac:dyDescent="0.25">
      <c r="A64" s="11"/>
      <c r="B64" s="11"/>
      <c r="C64" s="15"/>
      <c r="D64" s="16"/>
      <c r="E64" s="16"/>
      <c r="F64" s="16"/>
      <c r="G64" s="16"/>
      <c r="M64" s="11"/>
      <c r="N64" s="16"/>
    </row>
    <row r="65" spans="1:14" x14ac:dyDescent="0.25">
      <c r="A65" s="11"/>
      <c r="B65" s="11"/>
      <c r="C65" s="15"/>
      <c r="D65" s="16"/>
      <c r="E65" s="16"/>
      <c r="F65" s="16"/>
      <c r="G65" s="16"/>
      <c r="M65" s="11"/>
      <c r="N65" s="16"/>
    </row>
    <row r="66" spans="1:14" x14ac:dyDescent="0.25">
      <c r="A66" s="11"/>
      <c r="B66" s="11"/>
      <c r="C66" s="15"/>
      <c r="D66" s="16"/>
      <c r="E66" s="16"/>
      <c r="F66" s="16"/>
      <c r="G66" s="16"/>
      <c r="M66" s="11"/>
      <c r="N66" s="16"/>
    </row>
    <row r="67" spans="1:14" x14ac:dyDescent="0.25">
      <c r="A67" s="11"/>
      <c r="B67" s="16"/>
      <c r="C67" s="15"/>
      <c r="D67" s="16"/>
      <c r="E67" s="16"/>
      <c r="F67" s="16"/>
      <c r="G67" s="16"/>
      <c r="M67" s="11"/>
      <c r="N67" s="16"/>
    </row>
    <row r="68" spans="1:14" x14ac:dyDescent="0.25">
      <c r="A68" s="11"/>
      <c r="B68" s="16"/>
      <c r="C68" s="15"/>
      <c r="D68" s="16"/>
      <c r="E68" s="16"/>
      <c r="F68" s="16"/>
      <c r="G68" s="16"/>
    </row>
    <row r="69" spans="1:14" x14ac:dyDescent="0.25">
      <c r="A69" s="11"/>
      <c r="B69" s="16"/>
      <c r="C69" s="15"/>
      <c r="D69" s="16"/>
      <c r="E69" s="16"/>
      <c r="F69" s="16"/>
      <c r="G69" s="16"/>
    </row>
    <row r="70" spans="1:14" x14ac:dyDescent="0.25">
      <c r="A70" s="11"/>
      <c r="B70" s="16"/>
      <c r="C70" s="15"/>
      <c r="D70" s="16"/>
      <c r="E70" s="16"/>
      <c r="F70" s="16"/>
      <c r="G70" s="16"/>
      <c r="M70" s="11"/>
      <c r="N70" s="16"/>
    </row>
    <row r="71" spans="1:14" x14ac:dyDescent="0.25">
      <c r="A71" s="11"/>
      <c r="B71" s="16"/>
      <c r="C71" s="15"/>
      <c r="D71" s="16"/>
      <c r="E71" s="16"/>
      <c r="F71" s="16"/>
      <c r="G71" s="16"/>
    </row>
    <row r="72" spans="1:14" x14ac:dyDescent="0.25">
      <c r="A72" s="11"/>
      <c r="B72" s="16"/>
      <c r="C72" s="15"/>
      <c r="D72" s="16"/>
      <c r="E72" s="16"/>
      <c r="F72" s="16"/>
      <c r="G72" s="16"/>
    </row>
    <row r="73" spans="1:14" x14ac:dyDescent="0.25">
      <c r="A73" s="11"/>
      <c r="B73" s="11"/>
      <c r="C73" s="15"/>
      <c r="D73" s="16"/>
      <c r="E73" s="16"/>
      <c r="F73" s="16"/>
      <c r="G73" s="16"/>
      <c r="M73" s="11"/>
      <c r="N73" s="16"/>
    </row>
    <row r="74" spans="1:14" x14ac:dyDescent="0.25">
      <c r="A74" s="11"/>
      <c r="B74" s="11"/>
      <c r="C74" s="15"/>
      <c r="D74" s="16"/>
      <c r="E74" s="16"/>
      <c r="F74" s="16"/>
      <c r="G74" s="16"/>
      <c r="M74" s="11"/>
      <c r="N74" s="16"/>
    </row>
    <row r="75" spans="1:14" x14ac:dyDescent="0.25">
      <c r="A75" s="11"/>
      <c r="B75" s="11"/>
      <c r="C75" s="15"/>
      <c r="D75" s="16"/>
      <c r="E75" s="16"/>
      <c r="F75" s="16"/>
      <c r="G75" s="16"/>
      <c r="M75" s="11"/>
      <c r="N75" s="16"/>
    </row>
    <row r="76" spans="1:14" x14ac:dyDescent="0.25">
      <c r="A76" s="11"/>
      <c r="B76" s="11"/>
      <c r="C76" s="15"/>
      <c r="D76" s="16"/>
      <c r="E76" s="16"/>
      <c r="F76" s="16"/>
      <c r="G76" s="16"/>
      <c r="M76" s="11"/>
      <c r="N76" s="16"/>
    </row>
    <row r="77" spans="1:14" x14ac:dyDescent="0.25">
      <c r="A77" s="11"/>
      <c r="B77" s="11"/>
      <c r="C77" s="15"/>
      <c r="D77" s="16"/>
      <c r="E77" s="16"/>
      <c r="F77" s="16"/>
      <c r="G77" s="16"/>
      <c r="M77" s="11"/>
      <c r="N77" s="16"/>
    </row>
    <row r="78" spans="1:14" x14ac:dyDescent="0.25">
      <c r="E78" s="4"/>
    </row>
  </sheetData>
  <mergeCells count="2">
    <mergeCell ref="C61:D61"/>
    <mergeCell ref="E61:F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27" sqref="D27"/>
    </sheetView>
  </sheetViews>
  <sheetFormatPr defaultRowHeight="15" x14ac:dyDescent="0.25"/>
  <cols>
    <col min="1" max="1" width="27.140625" customWidth="1"/>
    <col min="2" max="2" width="29.85546875" customWidth="1"/>
    <col min="3" max="3" width="25" customWidth="1"/>
    <col min="4" max="4" width="31.7109375" customWidth="1"/>
    <col min="5" max="5" width="27.85546875" customWidth="1"/>
  </cols>
  <sheetData>
    <row r="1" spans="1:5" ht="17.25" x14ac:dyDescent="0.25">
      <c r="A1" s="22"/>
      <c r="B1" s="21" t="s">
        <v>120</v>
      </c>
      <c r="C1" s="21" t="s">
        <v>117</v>
      </c>
      <c r="D1" s="21" t="s">
        <v>119</v>
      </c>
      <c r="E1" s="21" t="s">
        <v>118</v>
      </c>
    </row>
    <row r="2" spans="1:5" ht="18" x14ac:dyDescent="0.25">
      <c r="A2" s="23" t="s">
        <v>121</v>
      </c>
      <c r="B2" s="11">
        <v>12</v>
      </c>
      <c r="C2" s="15">
        <v>1.3285069929560875</v>
      </c>
      <c r="D2" s="15">
        <v>0.90164572984002977</v>
      </c>
      <c r="E2" s="15">
        <v>7.5137144153335819E-2</v>
      </c>
    </row>
    <row r="3" spans="1:5" ht="18" x14ac:dyDescent="0.25">
      <c r="A3" s="23" t="s">
        <v>122</v>
      </c>
      <c r="B3" s="11">
        <v>10</v>
      </c>
      <c r="C3" s="15">
        <v>1.0596860364930869</v>
      </c>
      <c r="D3" s="15">
        <v>0.54533160894326538</v>
      </c>
      <c r="E3" s="15">
        <v>5.4533160894326541E-2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9"/>
  <sheetViews>
    <sheetView tabSelected="1" zoomScale="85" zoomScaleNormal="85" workbookViewId="0">
      <selection activeCell="B11" sqref="B11"/>
    </sheetView>
  </sheetViews>
  <sheetFormatPr defaultColWidth="9.140625" defaultRowHeight="15" x14ac:dyDescent="0.25"/>
  <cols>
    <col min="1" max="1" width="85" style="26" bestFit="1" customWidth="1"/>
    <col min="2" max="3" width="12.28515625" style="26" bestFit="1" customWidth="1"/>
    <col min="4" max="4" width="9.140625" style="26"/>
    <col min="5" max="5" width="9.140625" style="30"/>
    <col min="6" max="1023" width="9.140625" style="26"/>
    <col min="1024" max="16384" width="9.140625" style="25"/>
  </cols>
  <sheetData>
    <row r="1" spans="1:1022" x14ac:dyDescent="0.25">
      <c r="A1" s="24"/>
      <c r="B1" s="2" t="s">
        <v>136</v>
      </c>
      <c r="C1" s="2" t="s">
        <v>140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</row>
    <row r="2" spans="1:1022" x14ac:dyDescent="0.25">
      <c r="A2" s="24" t="s">
        <v>93</v>
      </c>
      <c r="B2" s="24">
        <v>49</v>
      </c>
      <c r="C2" s="24">
        <v>52.3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</row>
    <row r="3" spans="1:1022" x14ac:dyDescent="0.25">
      <c r="A3" s="24" t="s">
        <v>94</v>
      </c>
      <c r="B3" s="27">
        <v>54.571235651586797</v>
      </c>
      <c r="C3" s="27">
        <v>56.837209302325597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</row>
    <row r="4" spans="1:1022" x14ac:dyDescent="0.25">
      <c r="A4" s="24" t="s">
        <v>95</v>
      </c>
      <c r="B4" s="26">
        <v>24.683333333333302</v>
      </c>
      <c r="C4" s="27">
        <v>21.5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</row>
    <row r="5" spans="1:1022" x14ac:dyDescent="0.25">
      <c r="A5" s="28" t="s">
        <v>96</v>
      </c>
      <c r="B5" s="27">
        <f>B3/1000*B4</f>
        <v>1.3469999999999989</v>
      </c>
      <c r="C5" s="27">
        <f>C3/1000*C4</f>
        <v>1.2220000000000002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</row>
    <row r="6" spans="1:1022" x14ac:dyDescent="0.25">
      <c r="A6" s="26" t="s">
        <v>97</v>
      </c>
      <c r="B6" s="25">
        <v>969.43333329999996</v>
      </c>
      <c r="C6" s="25">
        <v>827.53333329999998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</row>
    <row r="7" spans="1:1022" x14ac:dyDescent="0.25">
      <c r="A7" s="28" t="s">
        <v>98</v>
      </c>
      <c r="B7" s="25">
        <f>B5/B6</f>
        <v>1.3894715126152543E-3</v>
      </c>
      <c r="C7" s="25">
        <f>C5/C6</f>
        <v>1.4766776766888215E-3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</row>
    <row r="8" spans="1:1022" x14ac:dyDescent="0.25">
      <c r="A8" s="29" t="s">
        <v>99</v>
      </c>
      <c r="B8" s="32">
        <f>B7/60/60</f>
        <v>3.8596430905979286E-7</v>
      </c>
      <c r="C8" s="32">
        <f>C7/60/60</f>
        <v>4.1018824352467262E-7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</row>
    <row r="9" spans="1:1022" x14ac:dyDescent="0.25">
      <c r="A9" s="29" t="s">
        <v>100</v>
      </c>
      <c r="B9" s="32">
        <f>B8*1000*1000*1000</f>
        <v>385.96430905979292</v>
      </c>
      <c r="C9" s="32">
        <f>C8*1000*1000*1000</f>
        <v>410.18824352467266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</row>
    <row r="10" spans="1:1022" s="26" customFormat="1" x14ac:dyDescent="0.25">
      <c r="A10" s="33" t="s">
        <v>129</v>
      </c>
      <c r="B10" s="34">
        <f>B9*2</f>
        <v>771.92861811958585</v>
      </c>
      <c r="C10" s="34">
        <f>C9*2</f>
        <v>820.37648704934531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</row>
    <row r="11" spans="1:1022" s="30" customFormat="1" x14ac:dyDescent="0.25">
      <c r="A11" s="33" t="s">
        <v>130</v>
      </c>
      <c r="B11" s="34">
        <f>B10*1.5</f>
        <v>1157.8929271793788</v>
      </c>
      <c r="C11" s="34">
        <f>C10*1.5</f>
        <v>1230.5647305740181</v>
      </c>
      <c r="D11" s="26"/>
      <c r="F11" s="26"/>
      <c r="G11" s="26"/>
      <c r="H11" s="26"/>
      <c r="I11" s="26"/>
      <c r="J11" s="26"/>
      <c r="K11" s="26"/>
      <c r="L11" s="26"/>
    </row>
    <row r="12" spans="1:1022" s="26" customFormat="1" x14ac:dyDescent="0.25">
      <c r="D12" s="25"/>
      <c r="E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</row>
    <row r="13" spans="1:1022" s="26" customFormat="1" x14ac:dyDescent="0.25">
      <c r="D13" s="25"/>
      <c r="E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</row>
    <row r="14" spans="1:1022" s="26" customFormat="1" x14ac:dyDescent="0.25">
      <c r="D14" s="25"/>
      <c r="E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</row>
    <row r="15" spans="1:1022" s="26" customFormat="1" x14ac:dyDescent="0.25">
      <c r="A15" s="31"/>
      <c r="D15" s="25"/>
      <c r="E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</row>
    <row r="16" spans="1:1022" s="26" customFormat="1" x14ac:dyDescent="0.25">
      <c r="A16" s="31"/>
      <c r="D16" s="25"/>
      <c r="E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</row>
    <row r="17" spans="1:1022" s="26" customFormat="1" x14ac:dyDescent="0.25">
      <c r="A17" s="31"/>
      <c r="D17" s="25"/>
      <c r="E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</row>
    <row r="18" spans="1:1022" s="26" customFormat="1" x14ac:dyDescent="0.25">
      <c r="A18" s="31"/>
      <c r="D18" s="25"/>
      <c r="E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  <c r="ALO18" s="25"/>
      <c r="ALP18" s="25"/>
      <c r="ALQ18" s="25"/>
      <c r="ALR18" s="25"/>
      <c r="ALS18" s="25"/>
      <c r="ALT18" s="25"/>
      <c r="ALU18" s="25"/>
      <c r="ALV18" s="25"/>
      <c r="ALW18" s="25"/>
      <c r="ALX18" s="25"/>
      <c r="ALY18" s="25"/>
      <c r="ALZ18" s="25"/>
      <c r="AMA18" s="25"/>
      <c r="AMB18" s="25"/>
      <c r="AMC18" s="25"/>
      <c r="AMD18" s="25"/>
      <c r="AME18" s="25"/>
      <c r="AMF18" s="25"/>
      <c r="AMG18" s="25"/>
      <c r="AMH18" s="25"/>
    </row>
    <row r="21" spans="1:1022" s="30" customFormat="1" x14ac:dyDescent="0.25">
      <c r="A21" s="26"/>
      <c r="B21" s="26"/>
      <c r="C21" s="26"/>
      <c r="D21" s="26"/>
      <c r="F21" s="26"/>
      <c r="G21" s="26"/>
      <c r="H21" s="26"/>
      <c r="I21" s="26"/>
      <c r="J21" s="26"/>
      <c r="K21" s="26"/>
      <c r="L21" s="26"/>
    </row>
    <row r="22" spans="1:1022" s="26" customFormat="1" x14ac:dyDescent="0.25">
      <c r="D22" s="25"/>
      <c r="E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</row>
    <row r="23" spans="1:1022" s="26" customFormat="1" x14ac:dyDescent="0.25">
      <c r="D23" s="25"/>
      <c r="E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</row>
    <row r="24" spans="1:1022" s="26" customFormat="1" x14ac:dyDescent="0.25">
      <c r="D24" s="25"/>
      <c r="E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</row>
    <row r="25" spans="1:1022" s="26" customFormat="1" x14ac:dyDescent="0.25">
      <c r="D25" s="25"/>
      <c r="E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  <c r="ALP25" s="25"/>
      <c r="ALQ25" s="25"/>
      <c r="ALR25" s="25"/>
      <c r="ALS25" s="25"/>
      <c r="ALT25" s="25"/>
      <c r="ALU25" s="25"/>
      <c r="ALV25" s="25"/>
      <c r="ALW25" s="25"/>
      <c r="ALX25" s="25"/>
      <c r="ALY25" s="25"/>
      <c r="ALZ25" s="25"/>
      <c r="AMA25" s="25"/>
      <c r="AMB25" s="25"/>
      <c r="AMC25" s="25"/>
      <c r="AMD25" s="25"/>
      <c r="AME25" s="25"/>
      <c r="AMF25" s="25"/>
      <c r="AMG25" s="25"/>
      <c r="AMH25" s="25"/>
    </row>
    <row r="26" spans="1:1022" s="26" customFormat="1" x14ac:dyDescent="0.25">
      <c r="D26" s="25"/>
      <c r="E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  <c r="ALO26" s="25"/>
      <c r="ALP26" s="25"/>
      <c r="ALQ26" s="25"/>
      <c r="ALR26" s="25"/>
      <c r="ALS26" s="25"/>
      <c r="ALT26" s="25"/>
      <c r="ALU26" s="25"/>
      <c r="ALV26" s="25"/>
      <c r="ALW26" s="25"/>
      <c r="ALX26" s="25"/>
      <c r="ALY26" s="25"/>
      <c r="ALZ26" s="25"/>
      <c r="AMA26" s="25"/>
      <c r="AMB26" s="25"/>
      <c r="AMC26" s="25"/>
      <c r="AMD26" s="25"/>
      <c r="AME26" s="25"/>
      <c r="AMF26" s="25"/>
      <c r="AMG26" s="25"/>
      <c r="AMH26" s="25"/>
    </row>
    <row r="27" spans="1:1022" s="26" customFormat="1" x14ac:dyDescent="0.25">
      <c r="D27" s="25"/>
      <c r="E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  <c r="ALP27" s="25"/>
      <c r="ALQ27" s="25"/>
      <c r="ALR27" s="25"/>
      <c r="ALS27" s="25"/>
      <c r="ALT27" s="25"/>
      <c r="ALU27" s="25"/>
      <c r="ALV27" s="25"/>
      <c r="ALW27" s="25"/>
      <c r="ALX27" s="25"/>
      <c r="ALY27" s="25"/>
      <c r="ALZ27" s="25"/>
      <c r="AMA27" s="25"/>
      <c r="AMB27" s="25"/>
      <c r="AMC27" s="25"/>
      <c r="AMD27" s="25"/>
      <c r="AME27" s="25"/>
      <c r="AMF27" s="25"/>
      <c r="AMG27" s="25"/>
      <c r="AMH27" s="25"/>
    </row>
    <row r="28" spans="1:1022" s="26" customForma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</row>
    <row r="29" spans="1:1022" s="26" customForma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  <c r="ALO29" s="25"/>
      <c r="ALP29" s="25"/>
      <c r="ALQ29" s="25"/>
      <c r="ALR29" s="25"/>
      <c r="ALS29" s="25"/>
      <c r="ALT29" s="25"/>
      <c r="ALU29" s="25"/>
      <c r="ALV29" s="25"/>
      <c r="ALW29" s="25"/>
      <c r="ALX29" s="25"/>
      <c r="ALY29" s="25"/>
      <c r="ALZ29" s="25"/>
      <c r="AMA29" s="25"/>
      <c r="AMB29" s="25"/>
      <c r="AMC29" s="25"/>
      <c r="AMD29" s="25"/>
      <c r="AME29" s="25"/>
      <c r="AMF29" s="25"/>
      <c r="AMG29" s="25"/>
      <c r="AMH29" s="25"/>
    </row>
    <row r="30" spans="1:1022" s="26" customForma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  <c r="ZQ30" s="25"/>
      <c r="ZR30" s="25"/>
      <c r="ZS30" s="25"/>
      <c r="ZT30" s="25"/>
      <c r="ZU30" s="25"/>
      <c r="ZV30" s="25"/>
      <c r="ZW30" s="25"/>
      <c r="ZX30" s="25"/>
      <c r="ZY30" s="25"/>
      <c r="ZZ30" s="25"/>
      <c r="AAA30" s="25"/>
      <c r="AAB30" s="25"/>
      <c r="AAC30" s="25"/>
      <c r="AAD30" s="25"/>
      <c r="AAE30" s="25"/>
      <c r="AAF30" s="25"/>
      <c r="AAG30" s="25"/>
      <c r="AAH30" s="25"/>
      <c r="AAI30" s="25"/>
      <c r="AAJ30" s="25"/>
      <c r="AAK30" s="25"/>
      <c r="AAL30" s="25"/>
      <c r="AAM30" s="25"/>
      <c r="AAN30" s="25"/>
      <c r="AAO30" s="25"/>
      <c r="AAP30" s="25"/>
      <c r="AAQ30" s="25"/>
      <c r="AAR30" s="25"/>
      <c r="AAS30" s="25"/>
      <c r="AAT30" s="25"/>
      <c r="AAU30" s="25"/>
      <c r="AAV30" s="25"/>
      <c r="AAW30" s="25"/>
      <c r="AAX30" s="25"/>
      <c r="AAY30" s="25"/>
      <c r="AAZ30" s="25"/>
      <c r="ABA30" s="25"/>
      <c r="ABB30" s="25"/>
      <c r="ABC30" s="25"/>
      <c r="ABD30" s="25"/>
      <c r="ABE30" s="25"/>
      <c r="ABF30" s="25"/>
      <c r="ABG30" s="25"/>
      <c r="ABH30" s="25"/>
      <c r="ABI30" s="25"/>
      <c r="ABJ30" s="25"/>
      <c r="ABK30" s="25"/>
      <c r="ABL30" s="25"/>
      <c r="ABM30" s="25"/>
      <c r="ABN30" s="25"/>
      <c r="ABO30" s="25"/>
      <c r="ABP30" s="25"/>
      <c r="ABQ30" s="25"/>
      <c r="ABR30" s="25"/>
      <c r="ABS30" s="25"/>
      <c r="ABT30" s="25"/>
      <c r="ABU30" s="25"/>
      <c r="ABV30" s="25"/>
      <c r="ABW30" s="25"/>
      <c r="ABX30" s="25"/>
      <c r="ABY30" s="25"/>
      <c r="ABZ30" s="25"/>
      <c r="ACA30" s="25"/>
      <c r="ACB30" s="25"/>
      <c r="ACC30" s="25"/>
      <c r="ACD30" s="25"/>
      <c r="ACE30" s="25"/>
      <c r="ACF30" s="25"/>
      <c r="ACG30" s="25"/>
      <c r="ACH30" s="25"/>
      <c r="ACI30" s="25"/>
      <c r="ACJ30" s="25"/>
      <c r="ACK30" s="25"/>
      <c r="ACL30" s="25"/>
      <c r="ACM30" s="25"/>
      <c r="ACN30" s="25"/>
      <c r="ACO30" s="25"/>
      <c r="ACP30" s="25"/>
      <c r="ACQ30" s="25"/>
      <c r="ACR30" s="25"/>
      <c r="ACS30" s="25"/>
      <c r="ACT30" s="25"/>
      <c r="ACU30" s="25"/>
      <c r="ACV30" s="25"/>
      <c r="ACW30" s="25"/>
      <c r="ACX30" s="25"/>
      <c r="ACY30" s="25"/>
      <c r="ACZ30" s="25"/>
      <c r="ADA30" s="25"/>
      <c r="ADB30" s="25"/>
      <c r="ADC30" s="25"/>
      <c r="ADD30" s="25"/>
      <c r="ADE30" s="25"/>
      <c r="ADF30" s="25"/>
      <c r="ADG30" s="25"/>
      <c r="ADH30" s="25"/>
      <c r="ADI30" s="25"/>
      <c r="ADJ30" s="25"/>
      <c r="ADK30" s="25"/>
      <c r="ADL30" s="25"/>
      <c r="ADM30" s="25"/>
      <c r="ADN30" s="25"/>
      <c r="ADO30" s="25"/>
      <c r="ADP30" s="25"/>
      <c r="ADQ30" s="25"/>
      <c r="ADR30" s="25"/>
      <c r="ADS30" s="25"/>
      <c r="ADT30" s="25"/>
      <c r="ADU30" s="25"/>
      <c r="ADV30" s="25"/>
      <c r="ADW30" s="25"/>
      <c r="ADX30" s="25"/>
      <c r="ADY30" s="25"/>
      <c r="ADZ30" s="25"/>
      <c r="AEA30" s="25"/>
      <c r="AEB30" s="25"/>
      <c r="AEC30" s="25"/>
      <c r="AED30" s="25"/>
      <c r="AEE30" s="25"/>
      <c r="AEF30" s="25"/>
      <c r="AEG30" s="25"/>
      <c r="AEH30" s="25"/>
      <c r="AEI30" s="25"/>
      <c r="AEJ30" s="25"/>
      <c r="AEK30" s="25"/>
      <c r="AEL30" s="25"/>
      <c r="AEM30" s="25"/>
      <c r="AEN30" s="25"/>
      <c r="AEO30" s="25"/>
      <c r="AEP30" s="25"/>
      <c r="AEQ30" s="25"/>
      <c r="AER30" s="25"/>
      <c r="AES30" s="25"/>
      <c r="AET30" s="25"/>
      <c r="AEU30" s="25"/>
      <c r="AEV30" s="25"/>
      <c r="AEW30" s="25"/>
      <c r="AEX30" s="25"/>
      <c r="AEY30" s="25"/>
      <c r="AEZ30" s="25"/>
      <c r="AFA30" s="25"/>
      <c r="AFB30" s="25"/>
      <c r="AFC30" s="25"/>
      <c r="AFD30" s="25"/>
      <c r="AFE30" s="25"/>
      <c r="AFF30" s="25"/>
      <c r="AFG30" s="25"/>
      <c r="AFH30" s="25"/>
      <c r="AFI30" s="25"/>
      <c r="AFJ30" s="25"/>
      <c r="AFK30" s="25"/>
      <c r="AFL30" s="25"/>
      <c r="AFM30" s="25"/>
      <c r="AFN30" s="25"/>
      <c r="AFO30" s="25"/>
      <c r="AFP30" s="25"/>
      <c r="AFQ30" s="25"/>
      <c r="AFR30" s="25"/>
      <c r="AFS30" s="25"/>
      <c r="AFT30" s="25"/>
      <c r="AFU30" s="25"/>
      <c r="AFV30" s="25"/>
      <c r="AFW30" s="25"/>
      <c r="AFX30" s="25"/>
      <c r="AFY30" s="25"/>
      <c r="AFZ30" s="25"/>
      <c r="AGA30" s="25"/>
      <c r="AGB30" s="25"/>
      <c r="AGC30" s="25"/>
      <c r="AGD30" s="25"/>
      <c r="AGE30" s="25"/>
      <c r="AGF30" s="25"/>
      <c r="AGG30" s="25"/>
      <c r="AGH30" s="25"/>
      <c r="AGI30" s="25"/>
      <c r="AGJ30" s="25"/>
      <c r="AGK30" s="25"/>
      <c r="AGL30" s="25"/>
      <c r="AGM30" s="25"/>
      <c r="AGN30" s="25"/>
      <c r="AGO30" s="25"/>
      <c r="AGP30" s="25"/>
      <c r="AGQ30" s="25"/>
      <c r="AGR30" s="25"/>
      <c r="AGS30" s="25"/>
      <c r="AGT30" s="25"/>
      <c r="AGU30" s="25"/>
      <c r="AGV30" s="25"/>
      <c r="AGW30" s="25"/>
      <c r="AGX30" s="25"/>
      <c r="AGY30" s="25"/>
      <c r="AGZ30" s="25"/>
      <c r="AHA30" s="25"/>
      <c r="AHB30" s="25"/>
      <c r="AHC30" s="25"/>
      <c r="AHD30" s="25"/>
      <c r="AHE30" s="25"/>
      <c r="AHF30" s="25"/>
      <c r="AHG30" s="25"/>
      <c r="AHH30" s="25"/>
      <c r="AHI30" s="25"/>
      <c r="AHJ30" s="25"/>
      <c r="AHK30" s="25"/>
      <c r="AHL30" s="25"/>
      <c r="AHM30" s="25"/>
      <c r="AHN30" s="25"/>
      <c r="AHO30" s="25"/>
      <c r="AHP30" s="25"/>
      <c r="AHQ30" s="25"/>
      <c r="AHR30" s="25"/>
      <c r="AHS30" s="25"/>
      <c r="AHT30" s="25"/>
      <c r="AHU30" s="25"/>
      <c r="AHV30" s="25"/>
      <c r="AHW30" s="25"/>
      <c r="AHX30" s="25"/>
      <c r="AHY30" s="25"/>
      <c r="AHZ30" s="25"/>
      <c r="AIA30" s="25"/>
      <c r="AIB30" s="25"/>
      <c r="AIC30" s="25"/>
      <c r="AID30" s="25"/>
      <c r="AIE30" s="25"/>
      <c r="AIF30" s="25"/>
      <c r="AIG30" s="25"/>
      <c r="AIH30" s="25"/>
      <c r="AII30" s="25"/>
      <c r="AIJ30" s="25"/>
      <c r="AIK30" s="25"/>
      <c r="AIL30" s="25"/>
      <c r="AIM30" s="25"/>
      <c r="AIN30" s="25"/>
      <c r="AIO30" s="25"/>
      <c r="AIP30" s="25"/>
      <c r="AIQ30" s="25"/>
      <c r="AIR30" s="25"/>
      <c r="AIS30" s="25"/>
      <c r="AIT30" s="25"/>
      <c r="AIU30" s="25"/>
      <c r="AIV30" s="25"/>
      <c r="AIW30" s="25"/>
      <c r="AIX30" s="25"/>
      <c r="AIY30" s="25"/>
      <c r="AIZ30" s="25"/>
      <c r="AJA30" s="25"/>
      <c r="AJB30" s="25"/>
      <c r="AJC30" s="25"/>
      <c r="AJD30" s="25"/>
      <c r="AJE30" s="25"/>
      <c r="AJF30" s="25"/>
      <c r="AJG30" s="25"/>
      <c r="AJH30" s="25"/>
      <c r="AJI30" s="25"/>
      <c r="AJJ30" s="25"/>
      <c r="AJK30" s="25"/>
      <c r="AJL30" s="25"/>
      <c r="AJM30" s="25"/>
      <c r="AJN30" s="25"/>
      <c r="AJO30" s="25"/>
      <c r="AJP30" s="25"/>
      <c r="AJQ30" s="25"/>
      <c r="AJR30" s="25"/>
      <c r="AJS30" s="25"/>
      <c r="AJT30" s="25"/>
      <c r="AJU30" s="25"/>
      <c r="AJV30" s="25"/>
      <c r="AJW30" s="25"/>
      <c r="AJX30" s="25"/>
      <c r="AJY30" s="25"/>
      <c r="AJZ30" s="25"/>
      <c r="AKA30" s="25"/>
      <c r="AKB30" s="25"/>
      <c r="AKC30" s="25"/>
      <c r="AKD30" s="25"/>
      <c r="AKE30" s="25"/>
      <c r="AKF30" s="25"/>
      <c r="AKG30" s="25"/>
      <c r="AKH30" s="25"/>
      <c r="AKI30" s="25"/>
      <c r="AKJ30" s="25"/>
      <c r="AKK30" s="25"/>
      <c r="AKL30" s="25"/>
      <c r="AKM30" s="25"/>
      <c r="AKN30" s="25"/>
      <c r="AKO30" s="25"/>
      <c r="AKP30" s="25"/>
      <c r="AKQ30" s="25"/>
      <c r="AKR30" s="25"/>
      <c r="AKS30" s="25"/>
      <c r="AKT30" s="25"/>
      <c r="AKU30" s="25"/>
      <c r="AKV30" s="25"/>
      <c r="AKW30" s="25"/>
      <c r="AKX30" s="25"/>
      <c r="AKY30" s="25"/>
      <c r="AKZ30" s="25"/>
      <c r="ALA30" s="25"/>
      <c r="ALB30" s="25"/>
      <c r="ALC30" s="25"/>
      <c r="ALD30" s="25"/>
      <c r="ALE30" s="25"/>
      <c r="ALF30" s="25"/>
      <c r="ALG30" s="25"/>
      <c r="ALH30" s="25"/>
      <c r="ALI30" s="25"/>
      <c r="ALJ30" s="25"/>
      <c r="ALK30" s="25"/>
      <c r="ALL30" s="25"/>
      <c r="ALM30" s="25"/>
      <c r="ALN30" s="25"/>
      <c r="ALO30" s="25"/>
      <c r="ALP30" s="25"/>
      <c r="ALQ30" s="25"/>
      <c r="ALR30" s="25"/>
      <c r="ALS30" s="25"/>
      <c r="ALT30" s="25"/>
      <c r="ALU30" s="25"/>
      <c r="ALV30" s="25"/>
      <c r="ALW30" s="25"/>
      <c r="ALX30" s="25"/>
      <c r="ALY30" s="25"/>
      <c r="ALZ30" s="25"/>
      <c r="AMA30" s="25"/>
      <c r="AMB30" s="25"/>
      <c r="AMC30" s="25"/>
      <c r="AMD30" s="25"/>
      <c r="AME30" s="25"/>
      <c r="AMF30" s="25"/>
      <c r="AMG30" s="25"/>
      <c r="AMH30" s="25"/>
    </row>
    <row r="31" spans="1:1022" s="26" customForma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25"/>
      <c r="ALP31" s="25"/>
      <c r="ALQ31" s="25"/>
      <c r="ALR31" s="25"/>
      <c r="ALS31" s="25"/>
      <c r="ALT31" s="25"/>
      <c r="ALU31" s="25"/>
      <c r="ALV31" s="25"/>
      <c r="ALW31" s="25"/>
      <c r="ALX31" s="25"/>
      <c r="ALY31" s="25"/>
      <c r="ALZ31" s="25"/>
      <c r="AMA31" s="25"/>
      <c r="AMB31" s="25"/>
      <c r="AMC31" s="25"/>
      <c r="AMD31" s="25"/>
      <c r="AME31" s="25"/>
      <c r="AMF31" s="25"/>
      <c r="AMG31" s="25"/>
      <c r="AMH31" s="25"/>
    </row>
    <row r="32" spans="1:1022" s="26" customForma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25"/>
      <c r="ALP32" s="25"/>
      <c r="ALQ32" s="25"/>
      <c r="ALR32" s="25"/>
      <c r="ALS32" s="25"/>
      <c r="ALT32" s="25"/>
      <c r="ALU32" s="25"/>
      <c r="ALV32" s="25"/>
      <c r="ALW32" s="25"/>
      <c r="ALX32" s="25"/>
      <c r="ALY32" s="25"/>
      <c r="ALZ32" s="25"/>
      <c r="AMA32" s="25"/>
      <c r="AMB32" s="25"/>
      <c r="AMC32" s="25"/>
      <c r="AMD32" s="25"/>
      <c r="AME32" s="25"/>
      <c r="AMF32" s="25"/>
      <c r="AMG32" s="25"/>
      <c r="AMH32" s="25"/>
    </row>
    <row r="33" spans="1:1022" s="26" customFormat="1" x14ac:dyDescent="0.25">
      <c r="A33" s="3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25"/>
      <c r="ALP33" s="25"/>
      <c r="ALQ33" s="25"/>
      <c r="ALR33" s="25"/>
      <c r="ALS33" s="25"/>
      <c r="ALT33" s="25"/>
      <c r="ALU33" s="25"/>
      <c r="ALV33" s="25"/>
      <c r="ALW33" s="25"/>
      <c r="ALX33" s="25"/>
      <c r="ALY33" s="25"/>
      <c r="ALZ33" s="25"/>
      <c r="AMA33" s="25"/>
      <c r="AMB33" s="25"/>
      <c r="AMC33" s="25"/>
      <c r="AMD33" s="25"/>
      <c r="AME33" s="25"/>
      <c r="AMF33" s="25"/>
      <c r="AMG33" s="25"/>
      <c r="AMH33" s="25"/>
    </row>
    <row r="34" spans="1:1022" s="26" customFormat="1" x14ac:dyDescent="0.25">
      <c r="A34" s="3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25"/>
      <c r="ALP34" s="25"/>
      <c r="ALQ34" s="25"/>
      <c r="ALR34" s="25"/>
      <c r="ALS34" s="25"/>
      <c r="ALT34" s="25"/>
      <c r="ALU34" s="25"/>
      <c r="ALV34" s="25"/>
      <c r="ALW34" s="25"/>
      <c r="ALX34" s="25"/>
      <c r="ALY34" s="25"/>
      <c r="ALZ34" s="25"/>
      <c r="AMA34" s="25"/>
      <c r="AMB34" s="25"/>
      <c r="AMC34" s="25"/>
      <c r="AMD34" s="25"/>
      <c r="AME34" s="25"/>
      <c r="AMF34" s="25"/>
      <c r="AMG34" s="25"/>
      <c r="AMH34" s="25"/>
    </row>
    <row r="35" spans="1:1022" s="26" customFormat="1" x14ac:dyDescent="0.25">
      <c r="A35" s="3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25"/>
      <c r="ALP35" s="25"/>
      <c r="ALQ35" s="25"/>
      <c r="ALR35" s="25"/>
      <c r="ALS35" s="25"/>
      <c r="ALT35" s="25"/>
      <c r="ALU35" s="25"/>
      <c r="ALV35" s="25"/>
      <c r="ALW35" s="25"/>
      <c r="ALX35" s="25"/>
      <c r="ALY35" s="25"/>
      <c r="ALZ35" s="25"/>
      <c r="AMA35" s="25"/>
      <c r="AMB35" s="25"/>
      <c r="AMC35" s="25"/>
      <c r="AMD35" s="25"/>
      <c r="AME35" s="25"/>
      <c r="AMF35" s="25"/>
      <c r="AMG35" s="25"/>
      <c r="AMH35" s="25"/>
    </row>
    <row r="36" spans="1:1022" s="26" customFormat="1" x14ac:dyDescent="0.25">
      <c r="A36" s="3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  <c r="ZQ36" s="25"/>
      <c r="ZR36" s="25"/>
      <c r="ZS36" s="25"/>
      <c r="ZT36" s="25"/>
      <c r="ZU36" s="25"/>
      <c r="ZV36" s="25"/>
      <c r="ZW36" s="25"/>
      <c r="ZX36" s="25"/>
      <c r="ZY36" s="25"/>
      <c r="ZZ36" s="25"/>
      <c r="AAA36" s="25"/>
      <c r="AAB36" s="25"/>
      <c r="AAC36" s="25"/>
      <c r="AAD36" s="25"/>
      <c r="AAE36" s="25"/>
      <c r="AAF36" s="25"/>
      <c r="AAG36" s="25"/>
      <c r="AAH36" s="25"/>
      <c r="AAI36" s="25"/>
      <c r="AAJ36" s="25"/>
      <c r="AAK36" s="25"/>
      <c r="AAL36" s="25"/>
      <c r="AAM36" s="25"/>
      <c r="AAN36" s="25"/>
      <c r="AAO36" s="25"/>
      <c r="AAP36" s="25"/>
      <c r="AAQ36" s="25"/>
      <c r="AAR36" s="25"/>
      <c r="AAS36" s="25"/>
      <c r="AAT36" s="25"/>
      <c r="AAU36" s="25"/>
      <c r="AAV36" s="25"/>
      <c r="AAW36" s="25"/>
      <c r="AAX36" s="25"/>
      <c r="AAY36" s="25"/>
      <c r="AAZ36" s="25"/>
      <c r="ABA36" s="25"/>
      <c r="ABB36" s="25"/>
      <c r="ABC36" s="25"/>
      <c r="ABD36" s="25"/>
      <c r="ABE36" s="25"/>
      <c r="ABF36" s="25"/>
      <c r="ABG36" s="25"/>
      <c r="ABH36" s="25"/>
      <c r="ABI36" s="25"/>
      <c r="ABJ36" s="25"/>
      <c r="ABK36" s="25"/>
      <c r="ABL36" s="25"/>
      <c r="ABM36" s="25"/>
      <c r="ABN36" s="25"/>
      <c r="ABO36" s="25"/>
      <c r="ABP36" s="25"/>
      <c r="ABQ36" s="25"/>
      <c r="ABR36" s="25"/>
      <c r="ABS36" s="25"/>
      <c r="ABT36" s="25"/>
      <c r="ABU36" s="25"/>
      <c r="ABV36" s="25"/>
      <c r="ABW36" s="25"/>
      <c r="ABX36" s="25"/>
      <c r="ABY36" s="25"/>
      <c r="ABZ36" s="25"/>
      <c r="ACA36" s="25"/>
      <c r="ACB36" s="25"/>
      <c r="ACC36" s="25"/>
      <c r="ACD36" s="25"/>
      <c r="ACE36" s="25"/>
      <c r="ACF36" s="25"/>
      <c r="ACG36" s="25"/>
      <c r="ACH36" s="25"/>
      <c r="ACI36" s="25"/>
      <c r="ACJ36" s="25"/>
      <c r="ACK36" s="25"/>
      <c r="ACL36" s="25"/>
      <c r="ACM36" s="25"/>
      <c r="ACN36" s="25"/>
      <c r="ACO36" s="25"/>
      <c r="ACP36" s="25"/>
      <c r="ACQ36" s="25"/>
      <c r="ACR36" s="25"/>
      <c r="ACS36" s="25"/>
      <c r="ACT36" s="25"/>
      <c r="ACU36" s="25"/>
      <c r="ACV36" s="25"/>
      <c r="ACW36" s="25"/>
      <c r="ACX36" s="25"/>
      <c r="ACY36" s="25"/>
      <c r="ACZ36" s="25"/>
      <c r="ADA36" s="25"/>
      <c r="ADB36" s="25"/>
      <c r="ADC36" s="25"/>
      <c r="ADD36" s="25"/>
      <c r="ADE36" s="25"/>
      <c r="ADF36" s="25"/>
      <c r="ADG36" s="25"/>
      <c r="ADH36" s="25"/>
      <c r="ADI36" s="25"/>
      <c r="ADJ36" s="25"/>
      <c r="ADK36" s="25"/>
      <c r="ADL36" s="25"/>
      <c r="ADM36" s="25"/>
      <c r="ADN36" s="25"/>
      <c r="ADO36" s="25"/>
      <c r="ADP36" s="25"/>
      <c r="ADQ36" s="25"/>
      <c r="ADR36" s="25"/>
      <c r="ADS36" s="25"/>
      <c r="ADT36" s="25"/>
      <c r="ADU36" s="25"/>
      <c r="ADV36" s="25"/>
      <c r="ADW36" s="25"/>
      <c r="ADX36" s="25"/>
      <c r="ADY36" s="25"/>
      <c r="ADZ36" s="25"/>
      <c r="AEA36" s="25"/>
      <c r="AEB36" s="25"/>
      <c r="AEC36" s="25"/>
      <c r="AED36" s="25"/>
      <c r="AEE36" s="25"/>
      <c r="AEF36" s="25"/>
      <c r="AEG36" s="25"/>
      <c r="AEH36" s="25"/>
      <c r="AEI36" s="25"/>
      <c r="AEJ36" s="25"/>
      <c r="AEK36" s="25"/>
      <c r="AEL36" s="25"/>
      <c r="AEM36" s="25"/>
      <c r="AEN36" s="25"/>
      <c r="AEO36" s="25"/>
      <c r="AEP36" s="25"/>
      <c r="AEQ36" s="25"/>
      <c r="AER36" s="25"/>
      <c r="AES36" s="25"/>
      <c r="AET36" s="25"/>
      <c r="AEU36" s="25"/>
      <c r="AEV36" s="25"/>
      <c r="AEW36" s="25"/>
      <c r="AEX36" s="25"/>
      <c r="AEY36" s="25"/>
      <c r="AEZ36" s="25"/>
      <c r="AFA36" s="25"/>
      <c r="AFB36" s="25"/>
      <c r="AFC36" s="25"/>
      <c r="AFD36" s="25"/>
      <c r="AFE36" s="25"/>
      <c r="AFF36" s="25"/>
      <c r="AFG36" s="25"/>
      <c r="AFH36" s="25"/>
      <c r="AFI36" s="25"/>
      <c r="AFJ36" s="25"/>
      <c r="AFK36" s="25"/>
      <c r="AFL36" s="25"/>
      <c r="AFM36" s="25"/>
      <c r="AFN36" s="25"/>
      <c r="AFO36" s="25"/>
      <c r="AFP36" s="25"/>
      <c r="AFQ36" s="25"/>
      <c r="AFR36" s="25"/>
      <c r="AFS36" s="25"/>
      <c r="AFT36" s="25"/>
      <c r="AFU36" s="25"/>
      <c r="AFV36" s="25"/>
      <c r="AFW36" s="25"/>
      <c r="AFX36" s="25"/>
      <c r="AFY36" s="25"/>
      <c r="AFZ36" s="25"/>
      <c r="AGA36" s="25"/>
      <c r="AGB36" s="25"/>
      <c r="AGC36" s="25"/>
      <c r="AGD36" s="25"/>
      <c r="AGE36" s="25"/>
      <c r="AGF36" s="25"/>
      <c r="AGG36" s="25"/>
      <c r="AGH36" s="25"/>
      <c r="AGI36" s="25"/>
      <c r="AGJ36" s="25"/>
      <c r="AGK36" s="25"/>
      <c r="AGL36" s="25"/>
      <c r="AGM36" s="25"/>
      <c r="AGN36" s="25"/>
      <c r="AGO36" s="25"/>
      <c r="AGP36" s="25"/>
      <c r="AGQ36" s="25"/>
      <c r="AGR36" s="25"/>
      <c r="AGS36" s="25"/>
      <c r="AGT36" s="25"/>
      <c r="AGU36" s="25"/>
      <c r="AGV36" s="25"/>
      <c r="AGW36" s="25"/>
      <c r="AGX36" s="25"/>
      <c r="AGY36" s="25"/>
      <c r="AGZ36" s="25"/>
      <c r="AHA36" s="25"/>
      <c r="AHB36" s="25"/>
      <c r="AHC36" s="25"/>
      <c r="AHD36" s="25"/>
      <c r="AHE36" s="25"/>
      <c r="AHF36" s="25"/>
      <c r="AHG36" s="25"/>
      <c r="AHH36" s="25"/>
      <c r="AHI36" s="25"/>
      <c r="AHJ36" s="25"/>
      <c r="AHK36" s="25"/>
      <c r="AHL36" s="25"/>
      <c r="AHM36" s="25"/>
      <c r="AHN36" s="25"/>
      <c r="AHO36" s="25"/>
      <c r="AHP36" s="25"/>
      <c r="AHQ36" s="25"/>
      <c r="AHR36" s="25"/>
      <c r="AHS36" s="25"/>
      <c r="AHT36" s="25"/>
      <c r="AHU36" s="25"/>
      <c r="AHV36" s="25"/>
      <c r="AHW36" s="25"/>
      <c r="AHX36" s="25"/>
      <c r="AHY36" s="25"/>
      <c r="AHZ36" s="25"/>
      <c r="AIA36" s="25"/>
      <c r="AIB36" s="25"/>
      <c r="AIC36" s="25"/>
      <c r="AID36" s="25"/>
      <c r="AIE36" s="25"/>
      <c r="AIF36" s="25"/>
      <c r="AIG36" s="25"/>
      <c r="AIH36" s="25"/>
      <c r="AII36" s="25"/>
      <c r="AIJ36" s="25"/>
      <c r="AIK36" s="25"/>
      <c r="AIL36" s="25"/>
      <c r="AIM36" s="25"/>
      <c r="AIN36" s="25"/>
      <c r="AIO36" s="25"/>
      <c r="AIP36" s="25"/>
      <c r="AIQ36" s="25"/>
      <c r="AIR36" s="25"/>
      <c r="AIS36" s="25"/>
      <c r="AIT36" s="25"/>
      <c r="AIU36" s="25"/>
      <c r="AIV36" s="25"/>
      <c r="AIW36" s="25"/>
      <c r="AIX36" s="25"/>
      <c r="AIY36" s="25"/>
      <c r="AIZ36" s="25"/>
      <c r="AJA36" s="25"/>
      <c r="AJB36" s="25"/>
      <c r="AJC36" s="25"/>
      <c r="AJD36" s="25"/>
      <c r="AJE36" s="25"/>
      <c r="AJF36" s="25"/>
      <c r="AJG36" s="25"/>
      <c r="AJH36" s="25"/>
      <c r="AJI36" s="25"/>
      <c r="AJJ36" s="25"/>
      <c r="AJK36" s="25"/>
      <c r="AJL36" s="25"/>
      <c r="AJM36" s="25"/>
      <c r="AJN36" s="25"/>
      <c r="AJO36" s="25"/>
      <c r="AJP36" s="25"/>
      <c r="AJQ36" s="25"/>
      <c r="AJR36" s="25"/>
      <c r="AJS36" s="25"/>
      <c r="AJT36" s="25"/>
      <c r="AJU36" s="25"/>
      <c r="AJV36" s="25"/>
      <c r="AJW36" s="25"/>
      <c r="AJX36" s="25"/>
      <c r="AJY36" s="25"/>
      <c r="AJZ36" s="25"/>
      <c r="AKA36" s="25"/>
      <c r="AKB36" s="25"/>
      <c r="AKC36" s="25"/>
      <c r="AKD36" s="25"/>
      <c r="AKE36" s="25"/>
      <c r="AKF36" s="25"/>
      <c r="AKG36" s="25"/>
      <c r="AKH36" s="25"/>
      <c r="AKI36" s="25"/>
      <c r="AKJ36" s="25"/>
      <c r="AKK36" s="25"/>
      <c r="AKL36" s="25"/>
      <c r="AKM36" s="25"/>
      <c r="AKN36" s="25"/>
      <c r="AKO36" s="25"/>
      <c r="AKP36" s="25"/>
      <c r="AKQ36" s="25"/>
      <c r="AKR36" s="25"/>
      <c r="AKS36" s="25"/>
      <c r="AKT36" s="25"/>
      <c r="AKU36" s="25"/>
      <c r="AKV36" s="25"/>
      <c r="AKW36" s="25"/>
      <c r="AKX36" s="25"/>
      <c r="AKY36" s="25"/>
      <c r="AKZ36" s="25"/>
      <c r="ALA36" s="25"/>
      <c r="ALB36" s="25"/>
      <c r="ALC36" s="25"/>
      <c r="ALD36" s="25"/>
      <c r="ALE36" s="25"/>
      <c r="ALF36" s="25"/>
      <c r="ALG36" s="25"/>
      <c r="ALH36" s="25"/>
      <c r="ALI36" s="25"/>
      <c r="ALJ36" s="25"/>
      <c r="ALK36" s="25"/>
      <c r="ALL36" s="25"/>
      <c r="ALM36" s="25"/>
      <c r="ALN36" s="25"/>
      <c r="ALO36" s="25"/>
      <c r="ALP36" s="25"/>
      <c r="ALQ36" s="25"/>
      <c r="ALR36" s="25"/>
      <c r="ALS36" s="25"/>
      <c r="ALT36" s="25"/>
      <c r="ALU36" s="25"/>
      <c r="ALV36" s="25"/>
      <c r="ALW36" s="25"/>
      <c r="ALX36" s="25"/>
      <c r="ALY36" s="25"/>
      <c r="ALZ36" s="25"/>
      <c r="AMA36" s="25"/>
      <c r="AMB36" s="25"/>
      <c r="AMC36" s="25"/>
      <c r="AMD36" s="25"/>
      <c r="AME36" s="25"/>
      <c r="AMF36" s="25"/>
      <c r="AMG36" s="25"/>
      <c r="AMH36" s="25"/>
    </row>
    <row r="39" spans="1:1022" s="30" customFormat="1" x14ac:dyDescent="0.25">
      <c r="A39" s="26"/>
      <c r="B39" s="26"/>
      <c r="C39" s="26"/>
      <c r="D39" s="26"/>
      <c r="F39" s="26"/>
      <c r="G39" s="26"/>
      <c r="H39" s="26"/>
      <c r="I39" s="26"/>
      <c r="J39" s="26"/>
      <c r="K39" s="26"/>
      <c r="L39" s="26"/>
    </row>
    <row r="40" spans="1:1022" s="30" customFormat="1" x14ac:dyDescent="0.25">
      <c r="A40" s="26"/>
      <c r="B40" s="26"/>
      <c r="C40" s="26"/>
      <c r="D40" s="26"/>
      <c r="F40" s="26"/>
      <c r="G40" s="26"/>
      <c r="H40" s="26"/>
      <c r="I40" s="26"/>
      <c r="J40" s="26"/>
      <c r="K40" s="26"/>
      <c r="L40" s="26"/>
    </row>
    <row r="41" spans="1:1022" s="30" customFormat="1" x14ac:dyDescent="0.25">
      <c r="A41" s="26"/>
      <c r="B41" s="26"/>
      <c r="C41" s="26"/>
      <c r="D41" s="26"/>
      <c r="F41" s="26"/>
      <c r="G41" s="26"/>
      <c r="H41" s="26"/>
      <c r="I41" s="26"/>
      <c r="J41" s="26"/>
      <c r="K41" s="26"/>
      <c r="L41" s="26"/>
    </row>
    <row r="42" spans="1:1022" s="30" customFormat="1" x14ac:dyDescent="0.25">
      <c r="A42" s="26"/>
      <c r="B42" s="26"/>
      <c r="C42" s="26"/>
      <c r="D42" s="26"/>
      <c r="F42" s="26"/>
      <c r="G42" s="26"/>
      <c r="H42" s="26"/>
      <c r="I42" s="26"/>
      <c r="J42" s="26"/>
      <c r="K42" s="26"/>
      <c r="L42" s="26"/>
    </row>
    <row r="43" spans="1:1022" s="30" customFormat="1" x14ac:dyDescent="0.25">
      <c r="A43" s="26"/>
      <c r="B43" s="26"/>
      <c r="C43" s="26"/>
      <c r="D43" s="26"/>
      <c r="F43" s="26"/>
      <c r="G43" s="26"/>
      <c r="H43" s="26"/>
      <c r="I43" s="26"/>
      <c r="J43" s="26"/>
      <c r="K43" s="26"/>
      <c r="L43" s="26"/>
    </row>
    <row r="44" spans="1:1022" s="30" customFormat="1" x14ac:dyDescent="0.25">
      <c r="A44" s="26"/>
      <c r="B44" s="26"/>
      <c r="C44" s="26"/>
      <c r="D44" s="26"/>
      <c r="F44" s="26"/>
      <c r="G44" s="26"/>
      <c r="H44" s="26"/>
      <c r="I44" s="26"/>
      <c r="J44" s="26"/>
      <c r="K44" s="26"/>
      <c r="L44" s="26"/>
    </row>
    <row r="45" spans="1:1022" s="30" customFormat="1" x14ac:dyDescent="0.25">
      <c r="A45" s="26"/>
      <c r="B45" s="26"/>
      <c r="C45" s="26"/>
      <c r="D45" s="26"/>
      <c r="F45" s="26"/>
      <c r="G45" s="26"/>
      <c r="H45" s="26"/>
      <c r="I45" s="26"/>
      <c r="J45" s="26"/>
      <c r="K45" s="26"/>
      <c r="L45" s="26"/>
    </row>
    <row r="46" spans="1:1022" s="30" customFormat="1" x14ac:dyDescent="0.25">
      <c r="A46" s="26"/>
      <c r="B46" s="26"/>
      <c r="C46" s="26"/>
      <c r="D46" s="26"/>
      <c r="F46" s="26"/>
      <c r="G46" s="26"/>
      <c r="H46" s="26"/>
      <c r="I46" s="26"/>
      <c r="J46" s="26"/>
      <c r="K46" s="26"/>
      <c r="L46" s="26"/>
    </row>
    <row r="47" spans="1:1022" s="30" customFormat="1" x14ac:dyDescent="0.25">
      <c r="A47" s="26"/>
      <c r="B47" s="26"/>
      <c r="C47" s="26"/>
      <c r="D47" s="26"/>
      <c r="F47" s="26"/>
      <c r="G47" s="26"/>
      <c r="H47" s="26"/>
      <c r="I47" s="26"/>
      <c r="J47" s="26"/>
      <c r="K47" s="26"/>
      <c r="L47" s="26"/>
    </row>
    <row r="48" spans="1:1022" s="30" customFormat="1" x14ac:dyDescent="0.25">
      <c r="A48" s="26"/>
      <c r="B48" s="26"/>
      <c r="C48" s="26"/>
      <c r="D48" s="26"/>
      <c r="F48" s="26"/>
      <c r="G48" s="26"/>
      <c r="H48" s="26"/>
      <c r="I48" s="26"/>
      <c r="J48" s="26"/>
      <c r="K48" s="26"/>
      <c r="L48" s="26"/>
    </row>
    <row r="49" spans="1:12" s="30" customFormat="1" x14ac:dyDescent="0.25">
      <c r="A49" s="26"/>
      <c r="B49" s="26"/>
      <c r="C49" s="26"/>
      <c r="D49" s="26"/>
      <c r="F49" s="26"/>
      <c r="G49" s="26"/>
      <c r="H49" s="26"/>
      <c r="I49" s="26"/>
      <c r="J49" s="26"/>
      <c r="K49" s="26"/>
      <c r="L49" s="26"/>
    </row>
  </sheetData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A_CBC_reactions</vt:lpstr>
      <vt:lpstr>B_Protein_distributions</vt:lpstr>
      <vt:lpstr>C_Metabolite_concentrations</vt:lpstr>
      <vt:lpstr>D_Chloroplast_volume</vt:lpstr>
      <vt:lpstr>E_Photosynthesis_rates</vt:lpstr>
      <vt:lpstr>F_Pyrenoid_volume</vt:lpstr>
      <vt:lpstr>G_ATP_NADPH</vt:lpstr>
    </vt:vector>
  </TitlesOfParts>
  <Company>MPI for Molecular Plant Physiology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Tabea</dc:creator>
  <cp:lastModifiedBy>Mettler-Altmann</cp:lastModifiedBy>
  <dcterms:created xsi:type="dcterms:W3CDTF">2013-05-22T17:01:37Z</dcterms:created>
  <dcterms:modified xsi:type="dcterms:W3CDTF">2018-03-24T21:29:10Z</dcterms:modified>
</cp:coreProperties>
</file>