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RAZ @UVM\Manuscripts\Capillary TRPV4-PIP2 paper\eLife\eLife Revision\Source Files\"/>
    </mc:Choice>
  </mc:AlternateContent>
  <xr:revisionPtr revIDLastSave="0" documentId="10_ncr:100000_{83994F7B-8909-439F-9E1B-8F78CA039156}" xr6:coauthVersionLast="31" xr6:coauthVersionMax="31" xr10:uidLastSave="{00000000-0000-0000-0000-000000000000}"/>
  <bookViews>
    <workbookView xWindow="0" yWindow="0" windowWidth="25365" windowHeight="14610" xr2:uid="{017108BA-BB31-4F1E-B01B-896625F27CC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L22" i="1"/>
  <c r="K22" i="1"/>
  <c r="J22" i="1"/>
  <c r="I22" i="1"/>
  <c r="H22" i="1"/>
  <c r="G22" i="1"/>
  <c r="F22" i="1"/>
  <c r="E22" i="1"/>
  <c r="D22" i="1"/>
  <c r="C22" i="1"/>
  <c r="B22" i="1"/>
  <c r="C21" i="1" l="1"/>
  <c r="D21" i="1"/>
  <c r="E21" i="1"/>
  <c r="F21" i="1"/>
  <c r="G21" i="1"/>
  <c r="H21" i="1"/>
  <c r="I21" i="1"/>
  <c r="J21" i="1"/>
  <c r="K21" i="1"/>
  <c r="L21" i="1"/>
  <c r="M21" i="1"/>
  <c r="B21" i="1"/>
</calcChain>
</file>

<file path=xl/sharedStrings.xml><?xml version="1.0" encoding="utf-8"?>
<sst xmlns="http://schemas.openxmlformats.org/spreadsheetml/2006/main" count="16" uniqueCount="16">
  <si>
    <t>MEAN</t>
  </si>
  <si>
    <t>SEM</t>
  </si>
  <si>
    <t>Control</t>
  </si>
  <si>
    <t>TRPV4 KO</t>
  </si>
  <si>
    <t>HC-067047</t>
  </si>
  <si>
    <t>diC8-PIP2</t>
  </si>
  <si>
    <t>U73122</t>
  </si>
  <si>
    <t>U73343</t>
  </si>
  <si>
    <t>AH6809</t>
  </si>
  <si>
    <t>SC51322</t>
  </si>
  <si>
    <t>Calphostin C</t>
  </si>
  <si>
    <t>Go6976</t>
  </si>
  <si>
    <t>CPA</t>
  </si>
  <si>
    <t>BAPTA</t>
  </si>
  <si>
    <t>Figure 5C</t>
  </si>
  <si>
    <t>PGE2 (2 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</si>
</sst>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6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/>
    <xf numFmtId="0" fontId="3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A8-4522-4F05-854C-30B868DBC116}">
  <dimension ref="A1:M25"/>
  <sheetViews>
    <sheetView tabSelected="1" zoomScale="80" zoomScaleNormal="80" workbookViewId="0">
      <selection activeCell="H23" sqref="H23"/>
    </sheetView>
  </sheetViews>
  <sheetFormatPr defaultRowHeight="20.25" x14ac:dyDescent="0.25"/>
  <cols>
    <col min="1" max="1" width="9.140625" style="3"/>
    <col min="2" max="2" width="18.42578125" style="3" customWidth="1"/>
    <col min="3" max="3" width="18.28515625" style="3" customWidth="1"/>
    <col min="4" max="4" width="18.140625" style="3" customWidth="1"/>
    <col min="5" max="5" width="18.7109375" style="3" customWidth="1"/>
    <col min="6" max="8" width="18.28515625" style="3" customWidth="1"/>
    <col min="9" max="9" width="19" style="3" customWidth="1"/>
    <col min="10" max="11" width="18.140625" style="3" customWidth="1"/>
    <col min="12" max="13" width="18.28515625" style="3" customWidth="1"/>
    <col min="14" max="16384" width="9.140625" style="3"/>
  </cols>
  <sheetData>
    <row r="1" spans="1:13" x14ac:dyDescent="0.25">
      <c r="A1" s="1" t="s">
        <v>14</v>
      </c>
      <c r="B1" s="1"/>
      <c r="C1" s="1"/>
      <c r="F1" s="4"/>
    </row>
    <row r="2" spans="1:13" x14ac:dyDescent="0.3">
      <c r="B2" s="5" t="s">
        <v>15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x14ac:dyDescent="0.3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</row>
    <row r="4" spans="1:13" x14ac:dyDescent="0.3">
      <c r="B4" s="6">
        <v>1.5</v>
      </c>
      <c r="C4" s="6">
        <v>3.13</v>
      </c>
      <c r="D4" s="6">
        <v>5</v>
      </c>
      <c r="E4" s="6">
        <v>20.661999999999999</v>
      </c>
      <c r="F4" s="6">
        <v>2.5</v>
      </c>
      <c r="G4" s="6">
        <v>10.68</v>
      </c>
      <c r="H4" s="6">
        <v>3.32</v>
      </c>
      <c r="I4" s="6">
        <v>2.93</v>
      </c>
      <c r="J4" s="6">
        <v>140</v>
      </c>
      <c r="K4" s="6">
        <v>47</v>
      </c>
      <c r="L4" s="6">
        <v>86.11</v>
      </c>
      <c r="M4" s="6">
        <v>8.17</v>
      </c>
    </row>
    <row r="5" spans="1:13" x14ac:dyDescent="0.3">
      <c r="B5" s="6">
        <v>16.5</v>
      </c>
      <c r="C5" s="6">
        <v>0.87</v>
      </c>
      <c r="D5" s="6">
        <v>7.26</v>
      </c>
      <c r="E5" s="6">
        <v>6.26</v>
      </c>
      <c r="F5" s="6">
        <v>11.5</v>
      </c>
      <c r="G5" s="6">
        <v>18.88</v>
      </c>
      <c r="H5" s="6">
        <v>0.82</v>
      </c>
      <c r="I5" s="6">
        <v>-0.22</v>
      </c>
      <c r="J5" s="6">
        <v>72</v>
      </c>
      <c r="K5" s="6">
        <v>35</v>
      </c>
      <c r="L5" s="6">
        <v>6.3</v>
      </c>
      <c r="M5" s="6">
        <v>65.209999999999994</v>
      </c>
    </row>
    <row r="6" spans="1:13" x14ac:dyDescent="0.3">
      <c r="B6" s="6">
        <v>7.62</v>
      </c>
      <c r="C6" s="6">
        <v>2.2999999999999998</v>
      </c>
      <c r="D6" s="6">
        <v>6.1</v>
      </c>
      <c r="E6" s="6">
        <v>16.3</v>
      </c>
      <c r="F6" s="6">
        <v>5</v>
      </c>
      <c r="G6" s="6">
        <v>22.12</v>
      </c>
      <c r="H6" s="6">
        <v>1.45</v>
      </c>
      <c r="I6" s="6">
        <v>7.43</v>
      </c>
      <c r="J6" s="6">
        <v>2</v>
      </c>
      <c r="K6" s="6">
        <v>125</v>
      </c>
      <c r="L6" s="6">
        <v>17</v>
      </c>
      <c r="M6" s="6">
        <v>150</v>
      </c>
    </row>
    <row r="7" spans="1:13" x14ac:dyDescent="0.3">
      <c r="B7" s="6">
        <v>27.29</v>
      </c>
      <c r="C7" s="6"/>
      <c r="D7" s="6"/>
      <c r="E7" s="6">
        <v>1.0900000000000001</v>
      </c>
      <c r="F7" s="6">
        <v>21</v>
      </c>
      <c r="G7" s="6">
        <v>106</v>
      </c>
      <c r="H7" s="6">
        <v>48.83</v>
      </c>
      <c r="I7" s="6">
        <v>-0.63</v>
      </c>
      <c r="J7" s="6">
        <v>44</v>
      </c>
      <c r="K7" s="6">
        <v>10.8</v>
      </c>
      <c r="L7" s="6">
        <v>124</v>
      </c>
      <c r="M7" s="6">
        <v>7.07</v>
      </c>
    </row>
    <row r="8" spans="1:13" x14ac:dyDescent="0.3">
      <c r="B8" s="6">
        <v>32</v>
      </c>
      <c r="C8" s="6"/>
      <c r="D8" s="6"/>
      <c r="E8" s="6">
        <v>0.86</v>
      </c>
      <c r="F8" s="6">
        <v>20</v>
      </c>
      <c r="G8" s="6">
        <v>35</v>
      </c>
      <c r="H8" s="6">
        <v>0.2</v>
      </c>
      <c r="I8" s="6">
        <v>1.38</v>
      </c>
      <c r="J8" s="6">
        <v>30</v>
      </c>
      <c r="K8" s="6">
        <v>7</v>
      </c>
      <c r="L8" s="6">
        <v>74</v>
      </c>
      <c r="M8" s="6">
        <v>4</v>
      </c>
    </row>
    <row r="9" spans="1:13" x14ac:dyDescent="0.3">
      <c r="B9" s="6">
        <v>36.89</v>
      </c>
      <c r="C9" s="6"/>
      <c r="D9" s="6"/>
      <c r="E9" s="7"/>
      <c r="F9" s="6">
        <v>10.199999999999999</v>
      </c>
      <c r="G9" s="6">
        <v>16</v>
      </c>
      <c r="H9" s="6">
        <v>3.73</v>
      </c>
      <c r="I9" s="6"/>
      <c r="J9" s="6">
        <v>31</v>
      </c>
      <c r="K9" s="6">
        <v>12.9</v>
      </c>
      <c r="L9" s="6">
        <v>11.5</v>
      </c>
      <c r="M9" s="6">
        <v>31.8</v>
      </c>
    </row>
    <row r="10" spans="1:13" x14ac:dyDescent="0.3">
      <c r="B10" s="6">
        <v>14.28</v>
      </c>
      <c r="C10" s="6"/>
      <c r="D10" s="6"/>
      <c r="E10" s="6"/>
      <c r="F10" s="6">
        <v>30</v>
      </c>
      <c r="G10" s="6">
        <v>54</v>
      </c>
      <c r="H10" s="7"/>
      <c r="I10" s="6"/>
      <c r="J10" s="6">
        <v>4</v>
      </c>
      <c r="K10" s="7"/>
      <c r="L10" s="6">
        <v>2.1</v>
      </c>
      <c r="M10" s="7"/>
    </row>
    <row r="11" spans="1:13" x14ac:dyDescent="0.3">
      <c r="B11" s="6">
        <v>33.770000000000003</v>
      </c>
      <c r="C11" s="6"/>
      <c r="D11" s="6"/>
      <c r="E11" s="6"/>
      <c r="F11" s="6">
        <v>2.1</v>
      </c>
      <c r="G11" s="7"/>
      <c r="H11" s="6"/>
      <c r="I11" s="6"/>
      <c r="J11" s="6">
        <v>55</v>
      </c>
      <c r="K11" s="6"/>
      <c r="L11" s="6">
        <v>47.3</v>
      </c>
      <c r="M11" s="7"/>
    </row>
    <row r="12" spans="1:13" x14ac:dyDescent="0.3">
      <c r="B12" s="6">
        <v>265</v>
      </c>
      <c r="C12" s="6"/>
      <c r="D12" s="6"/>
      <c r="E12" s="6"/>
      <c r="F12" s="6">
        <v>7.1</v>
      </c>
      <c r="G12" s="7"/>
      <c r="H12" s="6"/>
      <c r="I12" s="6"/>
      <c r="J12" s="6">
        <v>43</v>
      </c>
      <c r="K12" s="6"/>
      <c r="L12" s="6">
        <v>27</v>
      </c>
      <c r="M12" s="6"/>
    </row>
    <row r="13" spans="1:13" x14ac:dyDescent="0.3">
      <c r="B13" s="6">
        <v>75</v>
      </c>
      <c r="C13" s="6"/>
      <c r="D13" s="6"/>
      <c r="E13" s="6"/>
      <c r="F13" s="6">
        <v>1.47</v>
      </c>
      <c r="G13" s="7"/>
      <c r="H13" s="6"/>
      <c r="I13" s="6"/>
      <c r="J13" s="6">
        <v>20</v>
      </c>
      <c r="K13" s="6"/>
      <c r="L13" s="6"/>
      <c r="M13" s="7"/>
    </row>
    <row r="14" spans="1:13" x14ac:dyDescent="0.3">
      <c r="B14" s="6">
        <v>5.6</v>
      </c>
      <c r="C14" s="6"/>
      <c r="D14" s="6"/>
      <c r="E14" s="6"/>
      <c r="F14" s="6">
        <v>7.5</v>
      </c>
      <c r="G14" s="6"/>
      <c r="H14" s="6"/>
      <c r="I14" s="6"/>
      <c r="J14" s="6">
        <v>160</v>
      </c>
      <c r="K14" s="6"/>
      <c r="L14" s="6"/>
      <c r="M14" s="7"/>
    </row>
    <row r="15" spans="1:13" x14ac:dyDescent="0.3">
      <c r="B15" s="6">
        <v>63.9</v>
      </c>
      <c r="C15" s="6"/>
      <c r="D15" s="6"/>
      <c r="E15" s="6"/>
      <c r="F15" s="7"/>
      <c r="G15" s="6"/>
      <c r="H15" s="6"/>
      <c r="I15" s="6"/>
      <c r="J15" s="7"/>
      <c r="K15" s="6"/>
      <c r="L15" s="6"/>
      <c r="M15" s="6"/>
    </row>
    <row r="16" spans="1:13" x14ac:dyDescent="0.3">
      <c r="B16" s="6">
        <v>55.76</v>
      </c>
      <c r="C16" s="6"/>
      <c r="D16" s="6"/>
      <c r="E16" s="6"/>
      <c r="F16" s="7"/>
      <c r="G16" s="6"/>
      <c r="H16" s="6"/>
      <c r="I16" s="6"/>
      <c r="J16" s="6"/>
      <c r="K16" s="6"/>
      <c r="L16" s="6"/>
      <c r="M16" s="6"/>
    </row>
    <row r="17" spans="1:13" x14ac:dyDescent="0.3">
      <c r="B17" s="6">
        <v>42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x14ac:dyDescent="0.3">
      <c r="B18" s="6">
        <v>17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x14ac:dyDescent="0.3">
      <c r="B19" s="6">
        <v>116.27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x14ac:dyDescent="0.3">
      <c r="B20" s="6">
        <v>50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x14ac:dyDescent="0.25">
      <c r="A21" s="8" t="s">
        <v>0</v>
      </c>
      <c r="B21" s="9">
        <f t="shared" ref="B21:M21" si="0">AVERAGE(B4:B20)</f>
        <v>50.610588235294117</v>
      </c>
      <c r="C21" s="9">
        <f t="shared" si="0"/>
        <v>2.1</v>
      </c>
      <c r="D21" s="9">
        <f t="shared" si="0"/>
        <v>6.12</v>
      </c>
      <c r="E21" s="9">
        <f t="shared" si="0"/>
        <v>9.0343999999999998</v>
      </c>
      <c r="F21" s="9">
        <f t="shared" si="0"/>
        <v>10.76090909090909</v>
      </c>
      <c r="G21" s="9">
        <f t="shared" si="0"/>
        <v>37.525714285714287</v>
      </c>
      <c r="H21" s="9">
        <f t="shared" si="0"/>
        <v>9.7249999999999996</v>
      </c>
      <c r="I21" s="9">
        <f t="shared" si="0"/>
        <v>2.1779999999999999</v>
      </c>
      <c r="J21" s="9">
        <f t="shared" si="0"/>
        <v>54.636363636363633</v>
      </c>
      <c r="K21" s="9">
        <f t="shared" si="0"/>
        <v>39.616666666666667</v>
      </c>
      <c r="L21" s="9">
        <f t="shared" si="0"/>
        <v>43.923333333333332</v>
      </c>
      <c r="M21" s="9">
        <f t="shared" si="0"/>
        <v>44.375</v>
      </c>
    </row>
    <row r="22" spans="1:13" x14ac:dyDescent="0.25">
      <c r="A22" s="8" t="s">
        <v>1</v>
      </c>
      <c r="B22" s="10">
        <f>STDEV(B4:B20)/SQRT(17)</f>
        <v>15.147271460529184</v>
      </c>
      <c r="C22" s="10">
        <f>STDEV(C4:C20)/SQRT(3)</f>
        <v>0.66002525204217244</v>
      </c>
      <c r="D22" s="10">
        <f>STDEV(D4:D20)/SQRT(3)</f>
        <v>0.65248243909957726</v>
      </c>
      <c r="E22" s="10">
        <f>STDEV(E4:E20)/SQRT(5)</f>
        <v>4.0349822007042357</v>
      </c>
      <c r="F22" s="10">
        <f>STDEV(F4:F20)/SQRT(11)</f>
        <v>2.7765283930396558</v>
      </c>
      <c r="G22" s="10">
        <f>STDEV(G4:G20)/SQRT(8)</f>
        <v>11.845847172663305</v>
      </c>
      <c r="H22" s="10">
        <f>STDEV(H4:H20)/SQRT(6)</f>
        <v>7.8414823216022098</v>
      </c>
      <c r="I22" s="10">
        <f>STDEV(I4:I20)/SQRT(5)</f>
        <v>1.4563838779662452</v>
      </c>
      <c r="J22" s="10">
        <f>STDEV(J4:J20)/SQRT(11)</f>
        <v>15.56176709250342</v>
      </c>
      <c r="K22" s="10">
        <f>STDEV(K4:K20)/SQRT(6)</f>
        <v>18.233822357854038</v>
      </c>
      <c r="L22" s="10">
        <f>STDEV(L4:L20)/SQRT(9)</f>
        <v>14.110299232987389</v>
      </c>
      <c r="M22" s="10">
        <f>STDEV(M4:M20)/SQRT(6)</f>
        <v>23.15273500762563</v>
      </c>
    </row>
    <row r="23" spans="1:13" x14ac:dyDescent="0.3">
      <c r="C23" s="11"/>
      <c r="D23" s="12"/>
      <c r="E23" s="4"/>
      <c r="F23" s="4"/>
    </row>
    <row r="24" spans="1:13" x14ac:dyDescent="0.25">
      <c r="A24" s="12"/>
      <c r="B24" s="12"/>
      <c r="C24" s="12"/>
      <c r="D24" s="12"/>
      <c r="F24" s="4"/>
    </row>
    <row r="25" spans="1:13" x14ac:dyDescent="0.25">
      <c r="A25" s="12"/>
      <c r="B25" s="12"/>
      <c r="C25" s="12"/>
      <c r="D25" s="12"/>
      <c r="F25" s="4"/>
    </row>
  </sheetData>
  <mergeCells count="2">
    <mergeCell ref="A1:C1"/>
    <mergeCell ref="B2:M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Harraz</dc:creator>
  <cp:lastModifiedBy>Osama Harraz</cp:lastModifiedBy>
  <dcterms:created xsi:type="dcterms:W3CDTF">2018-07-31T13:54:15Z</dcterms:created>
  <dcterms:modified xsi:type="dcterms:W3CDTF">2018-07-31T16:31:14Z</dcterms:modified>
</cp:coreProperties>
</file>