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fujiwarahironobu/Documents/RIKEN_CDB/Manuscripts/2015_Cheng et al/Fujiwara_version/Transcriptome_first/eLife/Revision/SourceData/"/>
    </mc:Choice>
  </mc:AlternateContent>
  <xr:revisionPtr revIDLastSave="0" documentId="13_ncr:1_{265D8BE0-925D-6E4B-AD9C-195D87F8D738}" xr6:coauthVersionLast="34" xr6:coauthVersionMax="34" xr10:uidLastSave="{00000000-0000-0000-0000-000000000000}"/>
  <bookViews>
    <workbookView xWindow="28820" yWindow="-3140" windowWidth="28800" windowHeight="17540" tabRatio="899" xr2:uid="{00000000-000D-0000-FFFF-FFFF00000000}"/>
  </bookViews>
  <sheets>
    <sheet name="Figure 5" sheetId="4" r:id="rId1"/>
  </sheets>
  <calcPr calcId="179017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U8" i="4" l="1"/>
  <c r="DT8" i="4"/>
  <c r="DQ8" i="4"/>
  <c r="DP8" i="4"/>
  <c r="DM8" i="4"/>
  <c r="DL8" i="4"/>
  <c r="DI8" i="4"/>
  <c r="DH8" i="4"/>
  <c r="DE8" i="4"/>
  <c r="DD8" i="4"/>
  <c r="DA8" i="4"/>
  <c r="CZ8" i="4"/>
  <c r="CW8" i="4"/>
  <c r="CV8" i="4"/>
  <c r="CS8" i="4"/>
  <c r="CR8" i="4"/>
  <c r="CO8" i="4"/>
  <c r="CN8" i="4"/>
  <c r="CK8" i="4"/>
  <c r="CJ8" i="4"/>
  <c r="CG8" i="4"/>
  <c r="CF8" i="4"/>
  <c r="DU7" i="4"/>
  <c r="DT7" i="4"/>
  <c r="DQ7" i="4"/>
  <c r="DP7" i="4"/>
  <c r="DM7" i="4"/>
  <c r="DL7" i="4"/>
  <c r="DI7" i="4"/>
  <c r="DH7" i="4"/>
  <c r="DE7" i="4"/>
  <c r="DD7" i="4"/>
  <c r="DA7" i="4"/>
  <c r="CZ7" i="4"/>
  <c r="CW7" i="4"/>
  <c r="CV7" i="4"/>
  <c r="CS7" i="4"/>
  <c r="CR7" i="4"/>
  <c r="CO7" i="4"/>
  <c r="CN7" i="4"/>
  <c r="CK7" i="4"/>
  <c r="CJ7" i="4"/>
  <c r="CG7" i="4"/>
  <c r="CF7" i="4"/>
  <c r="BD99" i="4"/>
  <c r="BC99" i="4"/>
  <c r="BB99" i="4"/>
  <c r="BA99" i="4"/>
  <c r="BD98" i="4"/>
  <c r="BC98" i="4"/>
  <c r="BB98" i="4"/>
  <c r="BA98" i="4"/>
  <c r="BR29" i="4"/>
  <c r="BQ29" i="4"/>
  <c r="BN29" i="4"/>
  <c r="BM29" i="4"/>
  <c r="BR28" i="4"/>
  <c r="BQ28" i="4"/>
  <c r="BN28" i="4"/>
  <c r="BM28" i="4"/>
  <c r="BI20" i="4"/>
  <c r="BH20" i="4"/>
  <c r="BI19" i="4"/>
  <c r="BH19" i="4"/>
  <c r="L38" i="4" l="1"/>
  <c r="K38" i="4"/>
  <c r="J38" i="4"/>
  <c r="I38" i="4"/>
  <c r="L37" i="4"/>
  <c r="K37" i="4"/>
  <c r="J37" i="4"/>
  <c r="I37" i="4"/>
  <c r="E38" i="4"/>
  <c r="D38" i="4"/>
  <c r="E37" i="4"/>
  <c r="D37" i="4"/>
  <c r="C38" i="4"/>
  <c r="C37" i="4"/>
  <c r="AN89" i="4"/>
  <c r="AV89" i="4" s="1"/>
  <c r="AU89" i="4"/>
  <c r="AT89" i="4"/>
  <c r="AS89" i="4"/>
  <c r="AQ89" i="4"/>
  <c r="AN88" i="4"/>
  <c r="AV88" i="4" s="1"/>
  <c r="AT88" i="4"/>
  <c r="AS88" i="4"/>
  <c r="AN87" i="4"/>
  <c r="AS87" i="4"/>
  <c r="AN86" i="4"/>
  <c r="AV86" i="4"/>
  <c r="AU86" i="4"/>
  <c r="AT86" i="4"/>
  <c r="AS86" i="4"/>
  <c r="AR86" i="4"/>
  <c r="AQ86" i="4"/>
  <c r="AN85" i="4"/>
  <c r="AV85" i="4" s="1"/>
  <c r="AU85" i="4"/>
  <c r="AT85" i="4"/>
  <c r="AS85" i="4"/>
  <c r="AQ85" i="4"/>
  <c r="AN84" i="4"/>
  <c r="AV84" i="4" s="1"/>
  <c r="AT84" i="4"/>
  <c r="AS84" i="4"/>
  <c r="AN83" i="4"/>
  <c r="AS83" i="4"/>
  <c r="AN82" i="4"/>
  <c r="AV82" i="4"/>
  <c r="AU82" i="4"/>
  <c r="AT82" i="4"/>
  <c r="AS82" i="4"/>
  <c r="AR82" i="4"/>
  <c r="AQ82" i="4"/>
  <c r="AN81" i="4"/>
  <c r="AV81" i="4" s="1"/>
  <c r="AU81" i="4"/>
  <c r="AT81" i="4"/>
  <c r="AS81" i="4"/>
  <c r="AQ81" i="4"/>
  <c r="AN80" i="4"/>
  <c r="AV80" i="4" s="1"/>
  <c r="AT80" i="4"/>
  <c r="AS80" i="4"/>
  <c r="AN76" i="4"/>
  <c r="AS76" i="4"/>
  <c r="AN75" i="4"/>
  <c r="AV75" i="4"/>
  <c r="AU75" i="4"/>
  <c r="AT75" i="4"/>
  <c r="AS75" i="4"/>
  <c r="AR75" i="4"/>
  <c r="AQ75" i="4"/>
  <c r="AN74" i="4"/>
  <c r="AV74" i="4" s="1"/>
  <c r="AU74" i="4"/>
  <c r="AT74" i="4"/>
  <c r="AS74" i="4"/>
  <c r="AQ74" i="4"/>
  <c r="AN73" i="4"/>
  <c r="AV73" i="4" s="1"/>
  <c r="AT73" i="4"/>
  <c r="AS73" i="4"/>
  <c r="AN72" i="4"/>
  <c r="AN71" i="4"/>
  <c r="AV71" i="4"/>
  <c r="AS71" i="4"/>
  <c r="AN70" i="4"/>
  <c r="AV70" i="4"/>
  <c r="AU70" i="4"/>
  <c r="AT70" i="4"/>
  <c r="AS70" i="4"/>
  <c r="AR70" i="4"/>
  <c r="AQ70" i="4"/>
  <c r="AN69" i="4"/>
  <c r="AV69" i="4" s="1"/>
  <c r="AU69" i="4"/>
  <c r="AT69" i="4"/>
  <c r="AS69" i="4"/>
  <c r="AQ69" i="4"/>
  <c r="AN68" i="4"/>
  <c r="AT68" i="4"/>
  <c r="AS68" i="4"/>
  <c r="AN67" i="4"/>
  <c r="AV67" i="4"/>
  <c r="AS67" i="4"/>
  <c r="AR67" i="4"/>
  <c r="AN63" i="4"/>
  <c r="AV63" i="4"/>
  <c r="AU63" i="4"/>
  <c r="AT63" i="4"/>
  <c r="AS63" i="4"/>
  <c r="AR63" i="4"/>
  <c r="AQ63" i="4"/>
  <c r="AN62" i="4"/>
  <c r="AV62" i="4" s="1"/>
  <c r="AU62" i="4"/>
  <c r="AT62" i="4"/>
  <c r="AS62" i="4"/>
  <c r="AQ62" i="4"/>
  <c r="AN61" i="4"/>
  <c r="AT61" i="4"/>
  <c r="AS61" i="4"/>
  <c r="AN60" i="4"/>
  <c r="AN59" i="4"/>
  <c r="AV59" i="4"/>
  <c r="AU59" i="4"/>
  <c r="AT59" i="4"/>
  <c r="AS59" i="4"/>
  <c r="AR59" i="4"/>
  <c r="AQ59" i="4"/>
  <c r="AN58" i="4"/>
  <c r="AV58" i="4" s="1"/>
  <c r="AU58" i="4"/>
  <c r="AT58" i="4"/>
  <c r="AS58" i="4"/>
  <c r="AQ58" i="4"/>
  <c r="AN57" i="4"/>
  <c r="AN56" i="4"/>
  <c r="AV56" i="4"/>
  <c r="AN55" i="4"/>
  <c r="AV55" i="4"/>
  <c r="AU55" i="4"/>
  <c r="AT55" i="4"/>
  <c r="AS55" i="4"/>
  <c r="AR55" i="4"/>
  <c r="AQ55" i="4"/>
  <c r="AN54" i="4"/>
  <c r="AV54" i="4" s="1"/>
  <c r="AU54" i="4"/>
  <c r="AT54" i="4"/>
  <c r="AS54" i="4"/>
  <c r="AQ54" i="4"/>
  <c r="AN43" i="4"/>
  <c r="AT43" i="4"/>
  <c r="AN42" i="4"/>
  <c r="AV42" i="4"/>
  <c r="AS42" i="4"/>
  <c r="AN41" i="4"/>
  <c r="AV41" i="4"/>
  <c r="AU41" i="4"/>
  <c r="AT41" i="4"/>
  <c r="AS41" i="4"/>
  <c r="AR41" i="4"/>
  <c r="AQ41" i="4"/>
  <c r="AN40" i="4"/>
  <c r="AV40" i="4" s="1"/>
  <c r="AU40" i="4"/>
  <c r="AT40" i="4"/>
  <c r="AS40" i="4"/>
  <c r="AQ40" i="4"/>
  <c r="AN39" i="4"/>
  <c r="AT39" i="4"/>
  <c r="AS39" i="4"/>
  <c r="AN38" i="4"/>
  <c r="AV38" i="4"/>
  <c r="AS38" i="4"/>
  <c r="AR38" i="4"/>
  <c r="AN37" i="4"/>
  <c r="AV37" i="4"/>
  <c r="AU37" i="4"/>
  <c r="AT37" i="4"/>
  <c r="AS37" i="4"/>
  <c r="AR37" i="4"/>
  <c r="AQ37" i="4"/>
  <c r="AN36" i="4"/>
  <c r="AV36" i="4" s="1"/>
  <c r="AU36" i="4"/>
  <c r="AT36" i="4"/>
  <c r="AS36" i="4"/>
  <c r="AQ36" i="4"/>
  <c r="AN35" i="4"/>
  <c r="AT35" i="4"/>
  <c r="AS35" i="4"/>
  <c r="AN34" i="4"/>
  <c r="AN30" i="4"/>
  <c r="AV30" i="4"/>
  <c r="AU30" i="4"/>
  <c r="AT30" i="4"/>
  <c r="AS30" i="4"/>
  <c r="AR30" i="4"/>
  <c r="AQ30" i="4"/>
  <c r="AN29" i="4"/>
  <c r="AV29" i="4" s="1"/>
  <c r="AU29" i="4"/>
  <c r="AT29" i="4"/>
  <c r="AS29" i="4"/>
  <c r="AQ29" i="4"/>
  <c r="AN28" i="4"/>
  <c r="AN27" i="4"/>
  <c r="AV27" i="4"/>
  <c r="AN26" i="4"/>
  <c r="AV26" i="4"/>
  <c r="AU26" i="4"/>
  <c r="AT26" i="4"/>
  <c r="AS26" i="4"/>
  <c r="AR26" i="4"/>
  <c r="AQ26" i="4"/>
  <c r="AN25" i="4"/>
  <c r="AV25" i="4" s="1"/>
  <c r="AU25" i="4"/>
  <c r="AT25" i="4"/>
  <c r="AS25" i="4"/>
  <c r="AQ25" i="4"/>
  <c r="AN24" i="4"/>
  <c r="AT24" i="4"/>
  <c r="AN23" i="4"/>
  <c r="AV23" i="4"/>
  <c r="AS23" i="4"/>
  <c r="AN22" i="4"/>
  <c r="AV22" i="4"/>
  <c r="AU22" i="4"/>
  <c r="AT22" i="4"/>
  <c r="AS22" i="4"/>
  <c r="AR22" i="4"/>
  <c r="AQ22" i="4"/>
  <c r="AN21" i="4"/>
  <c r="AV21" i="4" s="1"/>
  <c r="AU21" i="4"/>
  <c r="AT21" i="4"/>
  <c r="AS21" i="4"/>
  <c r="AQ21" i="4"/>
  <c r="AN17" i="4"/>
  <c r="AT17" i="4"/>
  <c r="AS17" i="4"/>
  <c r="AN16" i="4"/>
  <c r="AV16" i="4"/>
  <c r="AS16" i="4"/>
  <c r="AR16" i="4"/>
  <c r="AN15" i="4"/>
  <c r="AV15" i="4"/>
  <c r="AU15" i="4"/>
  <c r="AT15" i="4"/>
  <c r="AS15" i="4"/>
  <c r="AR15" i="4"/>
  <c r="AQ15" i="4"/>
  <c r="AN14" i="4"/>
  <c r="AV14" i="4" s="1"/>
  <c r="AU14" i="4"/>
  <c r="AT14" i="4"/>
  <c r="AS14" i="4"/>
  <c r="AQ14" i="4"/>
  <c r="AN13" i="4"/>
  <c r="AT13" i="4"/>
  <c r="AS13" i="4"/>
  <c r="AN12" i="4"/>
  <c r="AN11" i="4"/>
  <c r="AT11" i="4" s="1"/>
  <c r="AV11" i="4"/>
  <c r="AU11" i="4"/>
  <c r="AS11" i="4"/>
  <c r="AR11" i="4"/>
  <c r="AQ11" i="4"/>
  <c r="AN10" i="4"/>
  <c r="AV10" i="4" s="1"/>
  <c r="AU10" i="4"/>
  <c r="AT10" i="4"/>
  <c r="AS10" i="4"/>
  <c r="AR10" i="4"/>
  <c r="AQ10" i="4"/>
  <c r="AN9" i="4"/>
  <c r="AN8" i="4"/>
  <c r="AT8" i="4" s="1"/>
  <c r="AV8" i="4"/>
  <c r="AU8" i="4"/>
  <c r="AS8" i="4"/>
  <c r="AR8" i="4"/>
  <c r="AQ8" i="4"/>
  <c r="V98" i="4"/>
  <c r="Y98" i="4"/>
  <c r="AD98" i="4"/>
  <c r="AC98" i="4"/>
  <c r="AB98" i="4"/>
  <c r="AA98" i="4"/>
  <c r="Z98" i="4"/>
  <c r="V135" i="4"/>
  <c r="AC135" i="4"/>
  <c r="AB135" i="4"/>
  <c r="Y135" i="4"/>
  <c r="V134" i="4"/>
  <c r="AD134" i="4"/>
  <c r="Z134" i="4"/>
  <c r="V133" i="4"/>
  <c r="Z133" i="4"/>
  <c r="V132" i="4"/>
  <c r="AD132" i="4"/>
  <c r="AC132" i="4"/>
  <c r="AB132" i="4"/>
  <c r="AA132" i="4"/>
  <c r="Z132" i="4"/>
  <c r="Y132" i="4"/>
  <c r="V131" i="4"/>
  <c r="AC131" i="4"/>
  <c r="AB131" i="4"/>
  <c r="AA131" i="4"/>
  <c r="Y131" i="4"/>
  <c r="V130" i="4"/>
  <c r="AD130" i="4"/>
  <c r="AB130" i="4"/>
  <c r="Z130" i="4"/>
  <c r="V129" i="4"/>
  <c r="Z129" i="4" s="1"/>
  <c r="V128" i="4"/>
  <c r="AD128" i="4"/>
  <c r="AC128" i="4"/>
  <c r="AB128" i="4"/>
  <c r="AA128" i="4"/>
  <c r="Z128" i="4"/>
  <c r="Y128" i="4"/>
  <c r="V127" i="4"/>
  <c r="AA127" i="4"/>
  <c r="V126" i="4"/>
  <c r="AC126" i="4" s="1"/>
  <c r="AD126" i="4"/>
  <c r="AB126" i="4"/>
  <c r="AA126" i="4"/>
  <c r="Z126" i="4"/>
  <c r="Y126" i="4"/>
  <c r="V121" i="4"/>
  <c r="V120" i="4"/>
  <c r="AB120" i="4" s="1"/>
  <c r="AD120" i="4"/>
  <c r="AC120" i="4"/>
  <c r="AA120" i="4"/>
  <c r="Z120" i="4"/>
  <c r="Y120" i="4"/>
  <c r="V119" i="4"/>
  <c r="AD119" i="4"/>
  <c r="AC119" i="4"/>
  <c r="AB119" i="4"/>
  <c r="AA119" i="4"/>
  <c r="Z119" i="4"/>
  <c r="Y119" i="4"/>
  <c r="V118" i="4"/>
  <c r="AB118" i="4"/>
  <c r="AA118" i="4"/>
  <c r="V117" i="4"/>
  <c r="AA117" i="4" s="1"/>
  <c r="V116" i="4"/>
  <c r="AB116" i="4" s="1"/>
  <c r="AD116" i="4"/>
  <c r="AC116" i="4"/>
  <c r="AA116" i="4"/>
  <c r="Z116" i="4"/>
  <c r="Y116" i="4"/>
  <c r="V115" i="4"/>
  <c r="AD115" i="4"/>
  <c r="AC115" i="4"/>
  <c r="AB115" i="4"/>
  <c r="AA115" i="4"/>
  <c r="Z115" i="4"/>
  <c r="Y115" i="4"/>
  <c r="V114" i="4"/>
  <c r="AB114" i="4"/>
  <c r="AA114" i="4"/>
  <c r="V113" i="4"/>
  <c r="V112" i="4"/>
  <c r="AB112" i="4" s="1"/>
  <c r="AD112" i="4"/>
  <c r="AC112" i="4"/>
  <c r="AA112" i="4"/>
  <c r="Z112" i="4"/>
  <c r="Y112" i="4"/>
  <c r="V99" i="4"/>
  <c r="Y99" i="4"/>
  <c r="Z99" i="4"/>
  <c r="AA99" i="4"/>
  <c r="AB99" i="4"/>
  <c r="AC99" i="4"/>
  <c r="AD99" i="4"/>
  <c r="V100" i="4"/>
  <c r="AA100" i="4"/>
  <c r="AB100" i="4"/>
  <c r="V101" i="4"/>
  <c r="AB101" i="4" s="1"/>
  <c r="V102" i="4"/>
  <c r="AA102" i="4" s="1"/>
  <c r="Y102" i="4"/>
  <c r="Z102" i="4"/>
  <c r="AB102" i="4"/>
  <c r="AC102" i="4"/>
  <c r="AD102" i="4"/>
  <c r="V103" i="4"/>
  <c r="Y103" i="4"/>
  <c r="Z103" i="4"/>
  <c r="AA103" i="4"/>
  <c r="AB103" i="4"/>
  <c r="AC103" i="4"/>
  <c r="AD103" i="4"/>
  <c r="V104" i="4"/>
  <c r="AA104" i="4"/>
  <c r="AB104" i="4"/>
  <c r="V105" i="4"/>
  <c r="V106" i="4"/>
  <c r="AA106" i="4" s="1"/>
  <c r="Y106" i="4"/>
  <c r="Z106" i="4"/>
  <c r="AB106" i="4"/>
  <c r="AC106" i="4"/>
  <c r="AD106" i="4"/>
  <c r="V107" i="4"/>
  <c r="Y107" i="4"/>
  <c r="Z107" i="4"/>
  <c r="AA107" i="4"/>
  <c r="AB107" i="4"/>
  <c r="AC107" i="4"/>
  <c r="AD107" i="4"/>
  <c r="V89" i="4"/>
  <c r="AB89" i="4"/>
  <c r="AA89" i="4"/>
  <c r="V88" i="4"/>
  <c r="V87" i="4"/>
  <c r="AB87" i="4" s="1"/>
  <c r="AD87" i="4"/>
  <c r="AC87" i="4"/>
  <c r="AA87" i="4"/>
  <c r="Z87" i="4"/>
  <c r="Y87" i="4"/>
  <c r="V86" i="4"/>
  <c r="AD86" i="4"/>
  <c r="AC86" i="4"/>
  <c r="AB86" i="4"/>
  <c r="AA86" i="4"/>
  <c r="Z86" i="4"/>
  <c r="Y86" i="4"/>
  <c r="V85" i="4"/>
  <c r="AB85" i="4"/>
  <c r="AA85" i="4"/>
  <c r="V84" i="4"/>
  <c r="V83" i="4"/>
  <c r="AB83" i="4" s="1"/>
  <c r="AD83" i="4"/>
  <c r="AC83" i="4"/>
  <c r="AA83" i="4"/>
  <c r="Z83" i="4"/>
  <c r="Y83" i="4"/>
  <c r="V82" i="4"/>
  <c r="AD82" i="4"/>
  <c r="AC82" i="4"/>
  <c r="AB82" i="4"/>
  <c r="AA82" i="4"/>
  <c r="Z82" i="4"/>
  <c r="Y82" i="4"/>
  <c r="V81" i="4"/>
  <c r="AB81" i="4"/>
  <c r="AA81" i="4"/>
  <c r="V80" i="4"/>
  <c r="AA80" i="4" s="1"/>
  <c r="V76" i="4"/>
  <c r="AB76" i="4" s="1"/>
  <c r="AD76" i="4"/>
  <c r="AC76" i="4"/>
  <c r="AA76" i="4"/>
  <c r="Z76" i="4"/>
  <c r="Y76" i="4"/>
  <c r="V75" i="4"/>
  <c r="AD75" i="4"/>
  <c r="AC75" i="4"/>
  <c r="AB75" i="4"/>
  <c r="AA75" i="4"/>
  <c r="Z75" i="4"/>
  <c r="Y75" i="4"/>
  <c r="V74" i="4"/>
  <c r="AB74" i="4"/>
  <c r="AA74" i="4"/>
  <c r="V73" i="4"/>
  <c r="V72" i="4"/>
  <c r="AB72" i="4" s="1"/>
  <c r="AD72" i="4"/>
  <c r="AC72" i="4"/>
  <c r="AA72" i="4"/>
  <c r="Z72" i="4"/>
  <c r="Y72" i="4"/>
  <c r="V71" i="4"/>
  <c r="AD71" i="4"/>
  <c r="AC71" i="4"/>
  <c r="AB71" i="4"/>
  <c r="AA71" i="4"/>
  <c r="Z71" i="4"/>
  <c r="Y71" i="4"/>
  <c r="V70" i="4"/>
  <c r="AB70" i="4"/>
  <c r="AA70" i="4"/>
  <c r="V69" i="4"/>
  <c r="V68" i="4"/>
  <c r="AB68" i="4" s="1"/>
  <c r="AD68" i="4"/>
  <c r="AC68" i="4"/>
  <c r="AA68" i="4"/>
  <c r="Z68" i="4"/>
  <c r="Y68" i="4"/>
  <c r="V67" i="4"/>
  <c r="AD67" i="4"/>
  <c r="AC67" i="4"/>
  <c r="AB67" i="4"/>
  <c r="AA67" i="4"/>
  <c r="Z67" i="4"/>
  <c r="Y67" i="4"/>
  <c r="V55" i="4"/>
  <c r="AA55" i="4"/>
  <c r="AB55" i="4"/>
  <c r="V56" i="4"/>
  <c r="AB56" i="4" s="1"/>
  <c r="V57" i="4"/>
  <c r="AA57" i="4" s="1"/>
  <c r="Y57" i="4"/>
  <c r="Z57" i="4"/>
  <c r="AB57" i="4"/>
  <c r="AC57" i="4"/>
  <c r="AD57" i="4"/>
  <c r="V58" i="4"/>
  <c r="Y58" i="4"/>
  <c r="Z58" i="4"/>
  <c r="AA58" i="4"/>
  <c r="AB58" i="4"/>
  <c r="AC58" i="4"/>
  <c r="AD58" i="4"/>
  <c r="V59" i="4"/>
  <c r="AA59" i="4"/>
  <c r="AB59" i="4"/>
  <c r="V60" i="4"/>
  <c r="AC60" i="4" s="1"/>
  <c r="V61" i="4"/>
  <c r="AA61" i="4" s="1"/>
  <c r="Y61" i="4"/>
  <c r="Z61" i="4"/>
  <c r="AB61" i="4"/>
  <c r="AC61" i="4"/>
  <c r="AD61" i="4"/>
  <c r="V62" i="4"/>
  <c r="Y62" i="4"/>
  <c r="Z62" i="4"/>
  <c r="AA62" i="4"/>
  <c r="AB62" i="4"/>
  <c r="AC62" i="4"/>
  <c r="AD62" i="4"/>
  <c r="V63" i="4"/>
  <c r="Z63" i="4"/>
  <c r="AA63" i="4"/>
  <c r="AB63" i="4"/>
  <c r="AD63" i="4"/>
  <c r="V54" i="4"/>
  <c r="AB54" i="4" s="1"/>
  <c r="Z54" i="4"/>
  <c r="AA54" i="4"/>
  <c r="AC54" i="4"/>
  <c r="AD54" i="4"/>
  <c r="Y54" i="4"/>
  <c r="V21" i="4"/>
  <c r="Y21" i="4"/>
  <c r="V9" i="4"/>
  <c r="Z9" i="4" s="1"/>
  <c r="Y9" i="4"/>
  <c r="V10" i="4"/>
  <c r="Y10" i="4"/>
  <c r="V11" i="4"/>
  <c r="AB11" i="4" s="1"/>
  <c r="Y11" i="4"/>
  <c r="V12" i="4"/>
  <c r="Y12" i="4"/>
  <c r="V13" i="4"/>
  <c r="Z13" i="4" s="1"/>
  <c r="Y13" i="4"/>
  <c r="V14" i="4"/>
  <c r="Y14" i="4"/>
  <c r="V15" i="4"/>
  <c r="AB15" i="4" s="1"/>
  <c r="Y15" i="4"/>
  <c r="V16" i="4"/>
  <c r="Y16" i="4"/>
  <c r="V17" i="4"/>
  <c r="Z17" i="4" s="1"/>
  <c r="Y17" i="4"/>
  <c r="V8" i="4"/>
  <c r="Y8" i="4"/>
  <c r="V43" i="4"/>
  <c r="AC43" i="4" s="1"/>
  <c r="AD43" i="4"/>
  <c r="AA43" i="4"/>
  <c r="Z43" i="4"/>
  <c r="V42" i="4"/>
  <c r="AB42" i="4" s="1"/>
  <c r="AD42" i="4"/>
  <c r="AC42" i="4"/>
  <c r="AA42" i="4"/>
  <c r="Z42" i="4"/>
  <c r="Y42" i="4"/>
  <c r="V41" i="4"/>
  <c r="AD41" i="4"/>
  <c r="AC41" i="4"/>
  <c r="AB41" i="4"/>
  <c r="AA41" i="4"/>
  <c r="Z41" i="4"/>
  <c r="Y41" i="4"/>
  <c r="V40" i="4"/>
  <c r="AD40" i="4" s="1"/>
  <c r="V39" i="4"/>
  <c r="AC39" i="4" s="1"/>
  <c r="AD39" i="4"/>
  <c r="AA39" i="4"/>
  <c r="Z39" i="4"/>
  <c r="V38" i="4"/>
  <c r="AB38" i="4" s="1"/>
  <c r="AD38" i="4"/>
  <c r="AC38" i="4"/>
  <c r="AA38" i="4"/>
  <c r="Z38" i="4"/>
  <c r="Y38" i="4"/>
  <c r="V37" i="4"/>
  <c r="AD37" i="4"/>
  <c r="AC37" i="4"/>
  <c r="AB37" i="4"/>
  <c r="AA37" i="4"/>
  <c r="Z37" i="4"/>
  <c r="Y37" i="4"/>
  <c r="V36" i="4"/>
  <c r="AD36" i="4" s="1"/>
  <c r="V35" i="4"/>
  <c r="AC35" i="4" s="1"/>
  <c r="AD35" i="4"/>
  <c r="AA35" i="4"/>
  <c r="Z35" i="4"/>
  <c r="V34" i="4"/>
  <c r="AB34" i="4" s="1"/>
  <c r="AD34" i="4"/>
  <c r="AC34" i="4"/>
  <c r="AA34" i="4"/>
  <c r="Z34" i="4"/>
  <c r="Y34" i="4"/>
  <c r="V30" i="4"/>
  <c r="AD30" i="4"/>
  <c r="AC30" i="4"/>
  <c r="AB30" i="4"/>
  <c r="AA30" i="4"/>
  <c r="Z30" i="4"/>
  <c r="Y30" i="4"/>
  <c r="V29" i="4"/>
  <c r="AD29" i="4" s="1"/>
  <c r="V28" i="4"/>
  <c r="AC28" i="4" s="1"/>
  <c r="AD28" i="4"/>
  <c r="AA28" i="4"/>
  <c r="Z28" i="4"/>
  <c r="V27" i="4"/>
  <c r="AB27" i="4" s="1"/>
  <c r="AD27" i="4"/>
  <c r="AC27" i="4"/>
  <c r="AA27" i="4"/>
  <c r="Z27" i="4"/>
  <c r="Y27" i="4"/>
  <c r="V26" i="4"/>
  <c r="AD26" i="4"/>
  <c r="AC26" i="4"/>
  <c r="AB26" i="4"/>
  <c r="AA26" i="4"/>
  <c r="Z26" i="4"/>
  <c r="Y26" i="4"/>
  <c r="V25" i="4"/>
  <c r="AD25" i="4" s="1"/>
  <c r="V24" i="4"/>
  <c r="AC24" i="4" s="1"/>
  <c r="AD24" i="4"/>
  <c r="AA24" i="4"/>
  <c r="Z24" i="4"/>
  <c r="V23" i="4"/>
  <c r="AB23" i="4" s="1"/>
  <c r="AD23" i="4"/>
  <c r="AC23" i="4"/>
  <c r="AA23" i="4"/>
  <c r="Z23" i="4"/>
  <c r="Y23" i="4"/>
  <c r="V22" i="4"/>
  <c r="AD22" i="4"/>
  <c r="AC22" i="4"/>
  <c r="AB22" i="4"/>
  <c r="AA22" i="4"/>
  <c r="Z22" i="4"/>
  <c r="Y22" i="4"/>
  <c r="AD21" i="4"/>
  <c r="AC21" i="4"/>
  <c r="AB21" i="4"/>
  <c r="AA21" i="4"/>
  <c r="Z21" i="4"/>
  <c r="AB9" i="4"/>
  <c r="AC9" i="4"/>
  <c r="Z10" i="4"/>
  <c r="AA10" i="4"/>
  <c r="AB10" i="4"/>
  <c r="AC10" i="4"/>
  <c r="AD10" i="4"/>
  <c r="Z11" i="4"/>
  <c r="AA11" i="4"/>
  <c r="AD11" i="4"/>
  <c r="Z12" i="4"/>
  <c r="AA12" i="4"/>
  <c r="AB12" i="4"/>
  <c r="AC12" i="4"/>
  <c r="AD12" i="4"/>
  <c r="AB13" i="4"/>
  <c r="AC13" i="4"/>
  <c r="Z14" i="4"/>
  <c r="AA14" i="4"/>
  <c r="AB14" i="4"/>
  <c r="AC14" i="4"/>
  <c r="AD14" i="4"/>
  <c r="Z15" i="4"/>
  <c r="AA15" i="4"/>
  <c r="AD15" i="4"/>
  <c r="Z16" i="4"/>
  <c r="AA16" i="4"/>
  <c r="AB16" i="4"/>
  <c r="AC16" i="4"/>
  <c r="AD16" i="4"/>
  <c r="AB17" i="4"/>
  <c r="AC17" i="4"/>
  <c r="Z8" i="4"/>
  <c r="AA8" i="4"/>
  <c r="AB8" i="4"/>
  <c r="AC8" i="4"/>
  <c r="AD8" i="4"/>
  <c r="AA40" i="4" l="1"/>
  <c r="AC69" i="4"/>
  <c r="Y69" i="4"/>
  <c r="AB69" i="4"/>
  <c r="AC73" i="4"/>
  <c r="Y73" i="4"/>
  <c r="AB73" i="4"/>
  <c r="AC84" i="4"/>
  <c r="Y84" i="4"/>
  <c r="AB84" i="4"/>
  <c r="AC88" i="4"/>
  <c r="Y88" i="4"/>
  <c r="AB88" i="4"/>
  <c r="Z105" i="4"/>
  <c r="AD105" i="4"/>
  <c r="AA105" i="4"/>
  <c r="AC113" i="4"/>
  <c r="Y113" i="4"/>
  <c r="AB113" i="4"/>
  <c r="AC121" i="4"/>
  <c r="Y121" i="4"/>
  <c r="AB121" i="4"/>
  <c r="AU9" i="4"/>
  <c r="AQ9" i="4"/>
  <c r="AV9" i="4"/>
  <c r="AT9" i="4"/>
  <c r="AS9" i="4"/>
  <c r="AU34" i="4"/>
  <c r="AQ34" i="4"/>
  <c r="AT34" i="4"/>
  <c r="AV34" i="4"/>
  <c r="AS34" i="4"/>
  <c r="AR34" i="4"/>
  <c r="AB25" i="4"/>
  <c r="AB29" i="4"/>
  <c r="AB36" i="4"/>
  <c r="AB40" i="4"/>
  <c r="AC56" i="4"/>
  <c r="Z69" i="4"/>
  <c r="Z73" i="4"/>
  <c r="Z80" i="4"/>
  <c r="Z84" i="4"/>
  <c r="Z88" i="4"/>
  <c r="AC105" i="4"/>
  <c r="AC101" i="4"/>
  <c r="Z113" i="4"/>
  <c r="Z117" i="4"/>
  <c r="Z121" i="4"/>
  <c r="AD127" i="4"/>
  <c r="Z127" i="4"/>
  <c r="AC127" i="4"/>
  <c r="AB127" i="4"/>
  <c r="Y129" i="4"/>
  <c r="AU12" i="4"/>
  <c r="AQ12" i="4"/>
  <c r="AT12" i="4"/>
  <c r="AV12" i="4"/>
  <c r="AS12" i="4"/>
  <c r="AR12" i="4"/>
  <c r="AV72" i="4"/>
  <c r="AR72" i="4"/>
  <c r="AU72" i="4"/>
  <c r="AQ72" i="4"/>
  <c r="AT72" i="4"/>
  <c r="AS72" i="4"/>
  <c r="AA25" i="4"/>
  <c r="AA29" i="4"/>
  <c r="Z60" i="4"/>
  <c r="AD60" i="4"/>
  <c r="AA60" i="4"/>
  <c r="AA17" i="4"/>
  <c r="AC15" i="4"/>
  <c r="AA13" i="4"/>
  <c r="AC11" i="4"/>
  <c r="AA9" i="4"/>
  <c r="AB24" i="4"/>
  <c r="Y25" i="4"/>
  <c r="AC25" i="4"/>
  <c r="AB28" i="4"/>
  <c r="Y29" i="4"/>
  <c r="AC29" i="4"/>
  <c r="AB35" i="4"/>
  <c r="Y36" i="4"/>
  <c r="AC36" i="4"/>
  <c r="AB39" i="4"/>
  <c r="Y40" i="4"/>
  <c r="AC40" i="4"/>
  <c r="AB43" i="4"/>
  <c r="AB60" i="4"/>
  <c r="AA69" i="4"/>
  <c r="AA73" i="4"/>
  <c r="AA84" i="4"/>
  <c r="AA88" i="4"/>
  <c r="AB105" i="4"/>
  <c r="AA113" i="4"/>
  <c r="AA121" i="4"/>
  <c r="AB133" i="4"/>
  <c r="AD133" i="4"/>
  <c r="Y133" i="4"/>
  <c r="AC133" i="4"/>
  <c r="AA133" i="4"/>
  <c r="AV57" i="4"/>
  <c r="AR57" i="4"/>
  <c r="AU57" i="4"/>
  <c r="AQ57" i="4"/>
  <c r="AT57" i="4"/>
  <c r="AS57" i="4"/>
  <c r="AA36" i="4"/>
  <c r="Z56" i="4"/>
  <c r="AD56" i="4"/>
  <c r="AA56" i="4"/>
  <c r="AC80" i="4"/>
  <c r="Y80" i="4"/>
  <c r="AB80" i="4"/>
  <c r="Z101" i="4"/>
  <c r="AD101" i="4"/>
  <c r="AA101" i="4"/>
  <c r="AC117" i="4"/>
  <c r="Y117" i="4"/>
  <c r="AB117" i="4"/>
  <c r="AB129" i="4"/>
  <c r="AC129" i="4"/>
  <c r="AA129" i="4"/>
  <c r="AD17" i="4"/>
  <c r="AD13" i="4"/>
  <c r="AD9" i="4"/>
  <c r="Y24" i="4"/>
  <c r="Z25" i="4"/>
  <c r="Y28" i="4"/>
  <c r="Z29" i="4"/>
  <c r="Y35" i="4"/>
  <c r="Z36" i="4"/>
  <c r="Y39" i="4"/>
  <c r="Z40" i="4"/>
  <c r="Y43" i="4"/>
  <c r="Y63" i="4"/>
  <c r="AC63" i="4"/>
  <c r="Y60" i="4"/>
  <c r="Y59" i="4"/>
  <c r="AC59" i="4"/>
  <c r="Z59" i="4"/>
  <c r="AD59" i="4"/>
  <c r="Y56" i="4"/>
  <c r="Y55" i="4"/>
  <c r="AC55" i="4"/>
  <c r="Z55" i="4"/>
  <c r="AD55" i="4"/>
  <c r="AD69" i="4"/>
  <c r="AD70" i="4"/>
  <c r="Z70" i="4"/>
  <c r="AC70" i="4"/>
  <c r="Y70" i="4"/>
  <c r="AD73" i="4"/>
  <c r="AD74" i="4"/>
  <c r="Z74" i="4"/>
  <c r="AC74" i="4"/>
  <c r="Y74" i="4"/>
  <c r="AD80" i="4"/>
  <c r="AD81" i="4"/>
  <c r="Z81" i="4"/>
  <c r="AC81" i="4"/>
  <c r="Y81" i="4"/>
  <c r="AD84" i="4"/>
  <c r="AD85" i="4"/>
  <c r="Z85" i="4"/>
  <c r="AC85" i="4"/>
  <c r="Y85" i="4"/>
  <c r="AD88" i="4"/>
  <c r="AD89" i="4"/>
  <c r="Z89" i="4"/>
  <c r="AC89" i="4"/>
  <c r="Y89" i="4"/>
  <c r="Y105" i="4"/>
  <c r="Y104" i="4"/>
  <c r="AC104" i="4"/>
  <c r="Z104" i="4"/>
  <c r="AD104" i="4"/>
  <c r="Y101" i="4"/>
  <c r="Y100" i="4"/>
  <c r="AC100" i="4"/>
  <c r="Z100" i="4"/>
  <c r="AD100" i="4"/>
  <c r="AD113" i="4"/>
  <c r="AD114" i="4"/>
  <c r="Z114" i="4"/>
  <c r="AC114" i="4"/>
  <c r="Y114" i="4"/>
  <c r="AD117" i="4"/>
  <c r="AD118" i="4"/>
  <c r="Z118" i="4"/>
  <c r="AC118" i="4"/>
  <c r="Y118" i="4"/>
  <c r="AD121" i="4"/>
  <c r="Y127" i="4"/>
  <c r="AD129" i="4"/>
  <c r="AR9" i="4"/>
  <c r="AV28" i="4"/>
  <c r="AR28" i="4"/>
  <c r="AU28" i="4"/>
  <c r="AQ28" i="4"/>
  <c r="AT28" i="4"/>
  <c r="AS28" i="4"/>
  <c r="AU60" i="4"/>
  <c r="AQ60" i="4"/>
  <c r="AT60" i="4"/>
  <c r="AV60" i="4"/>
  <c r="AS60" i="4"/>
  <c r="AR60" i="4"/>
  <c r="AC134" i="4"/>
  <c r="Y134" i="4"/>
  <c r="AV24" i="4"/>
  <c r="AR24" i="4"/>
  <c r="AU24" i="4"/>
  <c r="AQ24" i="4"/>
  <c r="AU27" i="4"/>
  <c r="AQ27" i="4"/>
  <c r="AT27" i="4"/>
  <c r="AV43" i="4"/>
  <c r="AR43" i="4"/>
  <c r="AU43" i="4"/>
  <c r="AQ43" i="4"/>
  <c r="AU56" i="4"/>
  <c r="AQ56" i="4"/>
  <c r="AT56" i="4"/>
  <c r="AV76" i="4"/>
  <c r="AR76" i="4"/>
  <c r="AU76" i="4"/>
  <c r="AQ76" i="4"/>
  <c r="AT76" i="4"/>
  <c r="AC130" i="4"/>
  <c r="Y130" i="4"/>
  <c r="AA134" i="4"/>
  <c r="AD135" i="4"/>
  <c r="Z135" i="4"/>
  <c r="AV17" i="4"/>
  <c r="AR17" i="4"/>
  <c r="AU17" i="4"/>
  <c r="AQ17" i="4"/>
  <c r="AU23" i="4"/>
  <c r="AQ23" i="4"/>
  <c r="AT23" i="4"/>
  <c r="AR27" i="4"/>
  <c r="AV39" i="4"/>
  <c r="AR39" i="4"/>
  <c r="AU39" i="4"/>
  <c r="AQ39" i="4"/>
  <c r="AU42" i="4"/>
  <c r="AQ42" i="4"/>
  <c r="AT42" i="4"/>
  <c r="AR56" i="4"/>
  <c r="AV68" i="4"/>
  <c r="AR68" i="4"/>
  <c r="AU68" i="4"/>
  <c r="AQ68" i="4"/>
  <c r="AU71" i="4"/>
  <c r="AQ71" i="4"/>
  <c r="AT71" i="4"/>
  <c r="AV83" i="4"/>
  <c r="AR83" i="4"/>
  <c r="AU83" i="4"/>
  <c r="AQ83" i="4"/>
  <c r="AT83" i="4"/>
  <c r="AA130" i="4"/>
  <c r="AD131" i="4"/>
  <c r="Z131" i="4"/>
  <c r="AB134" i="4"/>
  <c r="AA135" i="4"/>
  <c r="AV13" i="4"/>
  <c r="AR13" i="4"/>
  <c r="AU13" i="4"/>
  <c r="AQ13" i="4"/>
  <c r="AU16" i="4"/>
  <c r="AQ16" i="4"/>
  <c r="AT16" i="4"/>
  <c r="AR23" i="4"/>
  <c r="AS24" i="4"/>
  <c r="AS27" i="4"/>
  <c r="AV35" i="4"/>
  <c r="AR35" i="4"/>
  <c r="AU35" i="4"/>
  <c r="AQ35" i="4"/>
  <c r="AU38" i="4"/>
  <c r="AQ38" i="4"/>
  <c r="AT38" i="4"/>
  <c r="AR42" i="4"/>
  <c r="AS43" i="4"/>
  <c r="AS56" i="4"/>
  <c r="AV61" i="4"/>
  <c r="AR61" i="4"/>
  <c r="AU61" i="4"/>
  <c r="AQ61" i="4"/>
  <c r="AU67" i="4"/>
  <c r="AQ67" i="4"/>
  <c r="AT67" i="4"/>
  <c r="AR71" i="4"/>
  <c r="AV87" i="4"/>
  <c r="AR87" i="4"/>
  <c r="AU87" i="4"/>
  <c r="AQ87" i="4"/>
  <c r="AT87" i="4"/>
  <c r="AQ73" i="4"/>
  <c r="AU73" i="4"/>
  <c r="AR74" i="4"/>
  <c r="AQ80" i="4"/>
  <c r="AU80" i="4"/>
  <c r="AR81" i="4"/>
  <c r="AQ84" i="4"/>
  <c r="AU84" i="4"/>
  <c r="AR85" i="4"/>
  <c r="AQ88" i="4"/>
  <c r="AU88" i="4"/>
  <c r="AR89" i="4"/>
  <c r="AR14" i="4"/>
  <c r="AR21" i="4"/>
  <c r="AR25" i="4"/>
  <c r="AR29" i="4"/>
  <c r="AR36" i="4"/>
  <c r="AR40" i="4"/>
  <c r="AR54" i="4"/>
  <c r="AR58" i="4"/>
  <c r="AR62" i="4"/>
  <c r="AR69" i="4"/>
  <c r="AR73" i="4"/>
  <c r="AR80" i="4"/>
  <c r="AR84" i="4"/>
  <c r="AR88" i="4"/>
</calcChain>
</file>

<file path=xl/sharedStrings.xml><?xml version="1.0" encoding="utf-8"?>
<sst xmlns="http://schemas.openxmlformats.org/spreadsheetml/2006/main" count="773" uniqueCount="111">
  <si>
    <t>Mean</t>
  </si>
  <si>
    <t>SEM</t>
    <phoneticPr fontId="5"/>
  </si>
  <si>
    <t>Mouse1: follicle1</t>
    <phoneticPr fontId="5"/>
  </si>
  <si>
    <t>Mouse1: follicle2</t>
  </si>
  <si>
    <t>Mouse1: follicle3</t>
  </si>
  <si>
    <t>Mouse1: follicle4</t>
  </si>
  <si>
    <t>Mouse2: follicle2</t>
  </si>
  <si>
    <t>Mouse2: follicle3</t>
  </si>
  <si>
    <t>Mouse2: follicle4</t>
  </si>
  <si>
    <t>Mouse2: follicle5</t>
  </si>
  <si>
    <t>Mouse2: follicle6</t>
  </si>
  <si>
    <t>Mouse3: follicle2</t>
  </si>
  <si>
    <t>Mouse3: follicle3</t>
  </si>
  <si>
    <t>Hair follicle ID</t>
    <phoneticPr fontId="5"/>
  </si>
  <si>
    <t>Mouse1: follicle5</t>
  </si>
  <si>
    <t>Mouse1: follicle6</t>
  </si>
  <si>
    <t>Mouse1: follicle7</t>
  </si>
  <si>
    <t>Mouse3: follicle4</t>
  </si>
  <si>
    <t>Telogen (P20)</t>
  </si>
  <si>
    <t>Anagen (P35)</t>
  </si>
  <si>
    <t>Telogen (P49)</t>
  </si>
  <si>
    <t>Mouse1: follicle8</t>
  </si>
  <si>
    <t>Mouse1: follicle9</t>
  </si>
  <si>
    <t>Mouse1: follicle10</t>
  </si>
  <si>
    <t>Mouse2: follicle1</t>
    <phoneticPr fontId="5"/>
  </si>
  <si>
    <t>Mouse2: follicle7</t>
  </si>
  <si>
    <t>Mouse2: follicle8</t>
  </si>
  <si>
    <t>Mouse2: follicle9</t>
  </si>
  <si>
    <t>Mouse2: follicle10</t>
  </si>
  <si>
    <t>Mouse3: follicle1</t>
    <phoneticPr fontId="5"/>
  </si>
  <si>
    <t>Mouse3: follicle5</t>
  </si>
  <si>
    <t>Mouse3: follicle6</t>
  </si>
  <si>
    <t>Mouse3: follicle7</t>
  </si>
  <si>
    <t>Mouse3: follicle8</t>
  </si>
  <si>
    <t>Mouse3: follicle9</t>
  </si>
  <si>
    <t>Mouse3: follicle10</t>
  </si>
  <si>
    <r>
      <t>Perimeter (</t>
    </r>
    <r>
      <rPr>
        <sz val="12"/>
        <color theme="0"/>
        <rFont val="Symbol"/>
        <family val="1"/>
        <charset val="2"/>
      </rPr>
      <t>m</t>
    </r>
    <r>
      <rPr>
        <sz val="12"/>
        <color theme="0"/>
        <rFont val="Helvetica"/>
        <family val="2"/>
      </rPr>
      <t>m)</t>
    </r>
    <phoneticPr fontId="5"/>
  </si>
  <si>
    <t>P35 New</t>
    <phoneticPr fontId="5"/>
  </si>
  <si>
    <t>P35 Old</t>
    <phoneticPr fontId="5"/>
  </si>
  <si>
    <t>P49 New</t>
    <phoneticPr fontId="5"/>
  </si>
  <si>
    <t>P49 Old</t>
    <phoneticPr fontId="5"/>
  </si>
  <si>
    <t>P20 telogen</t>
    <phoneticPr fontId="5"/>
  </si>
  <si>
    <t xml:space="preserve">EGFL6 </t>
    <phoneticPr fontId="5"/>
  </si>
  <si>
    <t>average</t>
    <phoneticPr fontId="5"/>
  </si>
  <si>
    <t>0-60</t>
    <phoneticPr fontId="5"/>
  </si>
  <si>
    <t>60-120</t>
    <phoneticPr fontId="5"/>
  </si>
  <si>
    <t>120-180</t>
    <phoneticPr fontId="5"/>
  </si>
  <si>
    <t>180-240</t>
    <phoneticPr fontId="5"/>
  </si>
  <si>
    <t>240-300</t>
    <phoneticPr fontId="5"/>
  </si>
  <si>
    <t>300-360</t>
    <phoneticPr fontId="5"/>
  </si>
  <si>
    <t>nestin</t>
    <phoneticPr fontId="5"/>
  </si>
  <si>
    <t>Signal intensity (A.U.)</t>
    <phoneticPr fontId="5"/>
  </si>
  <si>
    <t>Highest</t>
    <phoneticPr fontId="5"/>
  </si>
  <si>
    <t>Raw data</t>
    <phoneticPr fontId="5"/>
  </si>
  <si>
    <t>Raw data/average</t>
    <phoneticPr fontId="5"/>
  </si>
  <si>
    <t>Haiir follicle 1</t>
    <phoneticPr fontId="5"/>
  </si>
  <si>
    <t>Haiir follicle 2</t>
  </si>
  <si>
    <t>Haiir follicle 3</t>
  </si>
  <si>
    <t>Haiir follicle 4</t>
  </si>
  <si>
    <t>Haiir follicle 5</t>
  </si>
  <si>
    <t>Haiir follicle 6</t>
  </si>
  <si>
    <t>Haiir follicle 7</t>
  </si>
  <si>
    <t>Haiir follicle 8</t>
  </si>
  <si>
    <t>Haiir follicle 9</t>
  </si>
  <si>
    <t>Haiir follicle 10</t>
  </si>
  <si>
    <t>P35 anagen</t>
    <phoneticPr fontId="5"/>
  </si>
  <si>
    <t>P49 telogen</t>
    <phoneticPr fontId="5"/>
  </si>
  <si>
    <t>Unpluckied</t>
    <phoneticPr fontId="5"/>
  </si>
  <si>
    <t>Pluckied</t>
    <phoneticPr fontId="5"/>
  </si>
  <si>
    <t>Nestin</t>
    <phoneticPr fontId="5"/>
  </si>
  <si>
    <r>
      <rPr>
        <sz val="12"/>
        <color theme="1"/>
        <rFont val="Symbol"/>
        <family val="1"/>
        <charset val="2"/>
      </rPr>
      <t>b</t>
    </r>
    <r>
      <rPr>
        <sz val="12"/>
        <color theme="1"/>
        <rFont val="Helvetica"/>
        <family val="2"/>
      </rPr>
      <t>III-tubulin</t>
    </r>
    <phoneticPr fontId="5"/>
  </si>
  <si>
    <t>Figure 5B. Statistics source data</t>
    <phoneticPr fontId="5"/>
  </si>
  <si>
    <t>Figure 5C. Statistics source data</t>
    <phoneticPr fontId="5"/>
  </si>
  <si>
    <t>Figure 5D. Heat-map source data</t>
    <phoneticPr fontId="5"/>
  </si>
  <si>
    <t>Figure 5G. Statistics source data</t>
    <phoneticPr fontId="5"/>
  </si>
  <si>
    <t>Figure 5–S1B. Statistics source data</t>
    <phoneticPr fontId="5"/>
  </si>
  <si>
    <t>Figure 5–S1E. Statistics source data</t>
    <phoneticPr fontId="5"/>
  </si>
  <si>
    <t>Figure 5–S1G. Statistics source data</t>
    <phoneticPr fontId="5"/>
  </si>
  <si>
    <t>Figure 5–S1H. Statistics source data</t>
    <phoneticPr fontId="5"/>
  </si>
  <si>
    <r>
      <t>Width of tSCs (</t>
    </r>
    <r>
      <rPr>
        <b/>
        <sz val="12"/>
        <color theme="1"/>
        <rFont val="Symbol"/>
        <family val="1"/>
        <charset val="2"/>
      </rPr>
      <t>m</t>
    </r>
    <r>
      <rPr>
        <b/>
        <sz val="12"/>
        <color theme="1"/>
        <rFont val="Helvetica"/>
        <family val="2"/>
      </rPr>
      <t>m)</t>
    </r>
    <phoneticPr fontId="5"/>
  </si>
  <si>
    <r>
      <t>Perimeter of upper-bulge (</t>
    </r>
    <r>
      <rPr>
        <b/>
        <sz val="12"/>
        <color rgb="FF000000"/>
        <rFont val="Symbol"/>
        <family val="1"/>
        <charset val="2"/>
      </rPr>
      <t>m</t>
    </r>
    <r>
      <rPr>
        <b/>
        <sz val="12"/>
        <color rgb="FF000000"/>
        <rFont val="Helvetica"/>
        <family val="2"/>
      </rPr>
      <t>m)</t>
    </r>
    <phoneticPr fontId="5"/>
  </si>
  <si>
    <r>
      <t>Perimeter of lanceolate complex (</t>
    </r>
    <r>
      <rPr>
        <b/>
        <sz val="12"/>
        <color rgb="FF000000"/>
        <rFont val="Symbol"/>
        <family val="1"/>
        <charset val="2"/>
      </rPr>
      <t>m</t>
    </r>
    <r>
      <rPr>
        <b/>
        <sz val="12"/>
        <color rgb="FF000000"/>
        <rFont val="Helvetica"/>
        <family val="2"/>
      </rPr>
      <t>m)</t>
    </r>
    <phoneticPr fontId="5"/>
  </si>
  <si>
    <t>Number of tSCs/hair follicle</t>
    <phoneticPr fontId="5"/>
  </si>
  <si>
    <t>Sample number</t>
  </si>
  <si>
    <t>WT</t>
  </si>
  <si>
    <r>
      <rPr>
        <b/>
        <i/>
        <sz val="12"/>
        <color rgb="FFFFFFFF"/>
        <rFont val="Arial"/>
        <family val="2"/>
      </rPr>
      <t>Npnt</t>
    </r>
    <r>
      <rPr>
        <b/>
        <sz val="12"/>
        <color rgb="FFFFFFFF"/>
        <rFont val="Arial"/>
        <family val="2"/>
      </rPr>
      <t xml:space="preserve"> cKO</t>
    </r>
    <phoneticPr fontId="5"/>
  </si>
  <si>
    <t>WT perimeter of LC</t>
  </si>
  <si>
    <t>WT tSC number</t>
  </si>
  <si>
    <r>
      <rPr>
        <b/>
        <i/>
        <sz val="12"/>
        <color theme="0"/>
        <rFont val="Arial"/>
        <family val="2"/>
      </rPr>
      <t>Npnt</t>
    </r>
    <r>
      <rPr>
        <b/>
        <sz val="12"/>
        <color theme="0"/>
        <rFont val="Arial"/>
        <family val="2"/>
      </rPr>
      <t xml:space="preserve"> KO perimeter of LC</t>
    </r>
    <phoneticPr fontId="5"/>
  </si>
  <si>
    <r>
      <rPr>
        <b/>
        <i/>
        <sz val="12"/>
        <color theme="0"/>
        <rFont val="Arial"/>
        <family val="2"/>
      </rPr>
      <t>Npnt</t>
    </r>
    <r>
      <rPr>
        <b/>
        <sz val="12"/>
        <color theme="0"/>
        <rFont val="Arial"/>
        <family val="2"/>
      </rPr>
      <t xml:space="preserve"> KO tSC number</t>
    </r>
    <phoneticPr fontId="5"/>
  </si>
  <si>
    <t>Sample number</t>
    <phoneticPr fontId="5"/>
  </si>
  <si>
    <t>New</t>
  </si>
  <si>
    <t>Old</t>
  </si>
  <si>
    <t>SD</t>
  </si>
  <si>
    <t xml:space="preserve">Figure 5-S2 Statistics Source Data </t>
    <phoneticPr fontId="27"/>
  </si>
  <si>
    <t>Egfl2 (Celsr2)</t>
    <phoneticPr fontId="27"/>
  </si>
  <si>
    <t>Egfl3 (Megf6)</t>
    <phoneticPr fontId="27"/>
  </si>
  <si>
    <t>Egfl4 (Megf8)</t>
    <phoneticPr fontId="27"/>
  </si>
  <si>
    <t>Egfl5 (Megf9)</t>
    <phoneticPr fontId="27"/>
  </si>
  <si>
    <t xml:space="preserve">Egfl6 </t>
    <phoneticPr fontId="27"/>
  </si>
  <si>
    <t xml:space="preserve">Egfl7 </t>
    <phoneticPr fontId="27"/>
  </si>
  <si>
    <t xml:space="preserve">Egfl8 </t>
    <phoneticPr fontId="27"/>
  </si>
  <si>
    <t xml:space="preserve">Egfl9 (Dlk2) </t>
    <phoneticPr fontId="27"/>
  </si>
  <si>
    <t>Egflam</t>
    <phoneticPr fontId="27"/>
  </si>
  <si>
    <t>Megf10</t>
    <phoneticPr fontId="27"/>
  </si>
  <si>
    <t>Npnt</t>
    <phoneticPr fontId="27"/>
  </si>
  <si>
    <r>
      <rPr>
        <b/>
        <i/>
        <sz val="12"/>
        <color rgb="FFFFFFFF"/>
        <rFont val="Arial"/>
        <family val="2"/>
      </rPr>
      <t>Egfl6</t>
    </r>
    <r>
      <rPr>
        <b/>
        <sz val="12"/>
        <color rgb="FFFFFFFF"/>
        <rFont val="Arial"/>
        <family val="2"/>
      </rPr>
      <t xml:space="preserve"> cKO</t>
    </r>
    <phoneticPr fontId="5"/>
  </si>
  <si>
    <t>Mouse 1</t>
    <phoneticPr fontId="27"/>
  </si>
  <si>
    <t>Mouse 2</t>
  </si>
  <si>
    <t>Mouse 3</t>
  </si>
  <si>
    <t>Figure 5–source data 1: Raw numerical data for Figure 5 and associated figure supplements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</si>
</sst>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_ "/>
    <numFmt numFmtId="177" formatCode="0.0_);[Red]\(0.0\)"/>
    <numFmt numFmtId="178" formatCode="0.00_);[Red]\(0.00\)"/>
    <numFmt numFmtId="179" formatCode="0.000000_);[Red]\(0.000000\)"/>
    <numFmt numFmtId="180" formatCode="0.000000_ "/>
    <numFmt numFmtId="181" formatCode="0_ "/>
    <numFmt numFmtId="182" formatCode="0.00_ "/>
    <numFmt numFmtId="183" formatCode="0.000_);[Red]\(0.000\)"/>
  </numFmts>
  <fonts count="28"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u/>
      <sz val="12"/>
      <color theme="10"/>
      <name val="Yu Gothic"/>
      <family val="2"/>
      <scheme val="minor"/>
    </font>
    <font>
      <u/>
      <sz val="12"/>
      <color theme="11"/>
      <name val="Yu Gothic"/>
      <family val="2"/>
      <scheme val="minor"/>
    </font>
    <font>
      <sz val="12"/>
      <name val="Arial"/>
      <family val="2"/>
    </font>
    <font>
      <sz val="6"/>
      <name val="Yu Gothic"/>
      <family val="2"/>
      <scheme val="minor"/>
    </font>
    <font>
      <sz val="12"/>
      <color theme="1"/>
      <name val="Helvetica"/>
      <family val="2"/>
    </font>
    <font>
      <b/>
      <sz val="12"/>
      <color theme="0"/>
      <name val="Helvetica"/>
      <family val="2"/>
    </font>
    <font>
      <sz val="12"/>
      <color rgb="FF000000"/>
      <name val="Helvetica"/>
      <family val="2"/>
    </font>
    <font>
      <b/>
      <sz val="12"/>
      <color theme="1"/>
      <name val="Helvetica"/>
      <family val="2"/>
    </font>
    <font>
      <sz val="11"/>
      <name val="ＭＳ Ｐゴシック"/>
      <family val="3"/>
      <charset val="128"/>
    </font>
    <font>
      <sz val="12"/>
      <color rgb="FFFF0000"/>
      <name val="Yu Gothic"/>
      <family val="2"/>
      <charset val="128"/>
      <scheme val="minor"/>
    </font>
    <font>
      <sz val="8"/>
      <name val="Helvetica"/>
      <family val="2"/>
    </font>
    <font>
      <sz val="12"/>
      <name val="Helvetica"/>
      <family val="2"/>
    </font>
    <font>
      <sz val="12"/>
      <color theme="1"/>
      <name val="Symbol"/>
      <family val="1"/>
      <charset val="2"/>
    </font>
    <font>
      <sz val="12"/>
      <color theme="0"/>
      <name val="Helvetica"/>
      <family val="2"/>
    </font>
    <font>
      <sz val="12"/>
      <color theme="0"/>
      <name val="Symbol"/>
      <family val="1"/>
      <charset val="2"/>
    </font>
    <font>
      <sz val="12"/>
      <color rgb="FFFF0000"/>
      <name val="Helvetica"/>
      <family val="2"/>
    </font>
    <font>
      <b/>
      <sz val="12"/>
      <color theme="1"/>
      <name val="Symbol"/>
      <family val="1"/>
      <charset val="2"/>
    </font>
    <font>
      <b/>
      <sz val="12"/>
      <color rgb="FF000000"/>
      <name val="Helvetica"/>
      <family val="2"/>
    </font>
    <font>
      <b/>
      <sz val="12"/>
      <color rgb="FF000000"/>
      <name val="Symbol"/>
      <family val="1"/>
      <charset val="2"/>
    </font>
    <font>
      <sz val="12"/>
      <color rgb="FF000000"/>
      <name val="Yu Gothic"/>
      <family val="3"/>
      <charset val="128"/>
      <scheme val="minor"/>
    </font>
    <font>
      <b/>
      <sz val="12"/>
      <color rgb="FFFFFFFF"/>
      <name val="Helvetica"/>
      <family val="2"/>
    </font>
    <font>
      <b/>
      <sz val="12"/>
      <color rgb="FFFFFFFF"/>
      <name val="Arial"/>
      <family val="2"/>
    </font>
    <font>
      <b/>
      <i/>
      <sz val="12"/>
      <color rgb="FFFFFFFF"/>
      <name val="Arial"/>
      <family val="2"/>
    </font>
    <font>
      <b/>
      <sz val="12"/>
      <color theme="0"/>
      <name val="Arial"/>
      <family val="2"/>
    </font>
    <font>
      <b/>
      <i/>
      <sz val="12"/>
      <color theme="0"/>
      <name val="Arial"/>
      <family val="2"/>
    </font>
    <font>
      <sz val="6"/>
      <name val="Yu Gothic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808080"/>
        <bgColor rgb="FF000000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6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2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9" xfId="0" applyFont="1" applyBorder="1"/>
    <xf numFmtId="0" fontId="9" fillId="0" borderId="0" xfId="0" applyFont="1"/>
    <xf numFmtId="0" fontId="13" fillId="0" borderId="0" xfId="0" applyFont="1"/>
    <xf numFmtId="0" fontId="6" fillId="0" borderId="0" xfId="0" applyFont="1" applyBorder="1"/>
    <xf numFmtId="0" fontId="8" fillId="0" borderId="1" xfId="0" applyFont="1" applyBorder="1"/>
    <xf numFmtId="0" fontId="13" fillId="0" borderId="0" xfId="0" applyFont="1" applyAlignment="1"/>
    <xf numFmtId="0" fontId="6" fillId="0" borderId="3" xfId="0" applyFont="1" applyBorder="1"/>
    <xf numFmtId="0" fontId="6" fillId="0" borderId="6" xfId="0" applyFont="1" applyBorder="1"/>
    <xf numFmtId="176" fontId="6" fillId="0" borderId="8" xfId="0" applyNumberFormat="1" applyFont="1" applyBorder="1"/>
    <xf numFmtId="176" fontId="6" fillId="0" borderId="2" xfId="0" applyNumberFormat="1" applyFont="1" applyBorder="1"/>
    <xf numFmtId="176" fontId="6" fillId="0" borderId="4" xfId="0" applyNumberFormat="1" applyFont="1" applyBorder="1"/>
    <xf numFmtId="0" fontId="15" fillId="2" borderId="13" xfId="0" applyFont="1" applyFill="1" applyBorder="1"/>
    <xf numFmtId="0" fontId="15" fillId="2" borderId="14" xfId="0" applyFont="1" applyFill="1" applyBorder="1"/>
    <xf numFmtId="0" fontId="15" fillId="2" borderId="11" xfId="0" applyFont="1" applyFill="1" applyBorder="1"/>
    <xf numFmtId="0" fontId="15" fillId="2" borderId="17" xfId="0" applyFont="1" applyFill="1" applyBorder="1"/>
    <xf numFmtId="0" fontId="15" fillId="2" borderId="12" xfId="0" applyFont="1" applyFill="1" applyBorder="1" applyAlignment="1">
      <alignment horizontal="center"/>
    </xf>
    <xf numFmtId="0" fontId="15" fillId="3" borderId="2" xfId="0" applyFont="1" applyFill="1" applyBorder="1"/>
    <xf numFmtId="0" fontId="15" fillId="3" borderId="4" xfId="0" applyFont="1" applyFill="1" applyBorder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7" fillId="2" borderId="10" xfId="0" applyFont="1" applyFill="1" applyBorder="1"/>
    <xf numFmtId="0" fontId="15" fillId="3" borderId="8" xfId="0" applyFont="1" applyFill="1" applyBorder="1"/>
    <xf numFmtId="0" fontId="12" fillId="0" borderId="0" xfId="0" applyFont="1" applyAlignment="1"/>
    <xf numFmtId="0" fontId="6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/>
    </xf>
    <xf numFmtId="0" fontId="7" fillId="0" borderId="0" xfId="0" applyFont="1" applyFill="1" applyBorder="1"/>
    <xf numFmtId="180" fontId="6" fillId="0" borderId="0" xfId="0" applyNumberFormat="1" applyFont="1"/>
    <xf numFmtId="178" fontId="6" fillId="0" borderId="0" xfId="0" applyNumberFormat="1" applyFont="1"/>
    <xf numFmtId="178" fontId="15" fillId="2" borderId="0" xfId="0" applyNumberFormat="1" applyFont="1" applyFill="1"/>
    <xf numFmtId="0" fontId="15" fillId="3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77" fontId="6" fillId="0" borderId="0" xfId="0" applyNumberFormat="1" applyFont="1"/>
    <xf numFmtId="178" fontId="13" fillId="0" borderId="0" xfId="0" applyNumberFormat="1" applyFont="1"/>
    <xf numFmtId="178" fontId="17" fillId="0" borderId="0" xfId="0" applyNumberFormat="1" applyFont="1"/>
    <xf numFmtId="180" fontId="13" fillId="0" borderId="0" xfId="0" applyNumberFormat="1" applyFont="1"/>
    <xf numFmtId="180" fontId="6" fillId="0" borderId="0" xfId="37" applyNumberFormat="1" applyFont="1">
      <alignment vertical="center"/>
    </xf>
    <xf numFmtId="0" fontId="6" fillId="0" borderId="0" xfId="37" applyFont="1">
      <alignment vertical="center"/>
    </xf>
    <xf numFmtId="0" fontId="17" fillId="0" borderId="0" xfId="37" applyFont="1">
      <alignment vertical="center"/>
    </xf>
    <xf numFmtId="178" fontId="0" fillId="0" borderId="0" xfId="0" applyNumberFormat="1" applyFont="1"/>
    <xf numFmtId="0" fontId="11" fillId="0" borderId="0" xfId="37" applyFont="1">
      <alignment vertical="center"/>
    </xf>
    <xf numFmtId="178" fontId="11" fillId="0" borderId="0" xfId="0" applyNumberFormat="1" applyFont="1"/>
    <xf numFmtId="179" fontId="13" fillId="0" borderId="0" xfId="0" applyNumberFormat="1" applyFont="1"/>
    <xf numFmtId="178" fontId="4" fillId="0" borderId="0" xfId="0" applyNumberFormat="1" applyFont="1"/>
    <xf numFmtId="177" fontId="0" fillId="0" borderId="0" xfId="0" applyNumberFormat="1" applyFont="1"/>
    <xf numFmtId="176" fontId="6" fillId="0" borderId="1" xfId="0" applyNumberFormat="1" applyFont="1" applyBorder="1"/>
    <xf numFmtId="0" fontId="8" fillId="0" borderId="7" xfId="0" applyFont="1" applyBorder="1"/>
    <xf numFmtId="176" fontId="8" fillId="0" borderId="7" xfId="0" applyNumberFormat="1" applyFont="1" applyBorder="1"/>
    <xf numFmtId="0" fontId="0" fillId="0" borderId="0" xfId="0" applyFont="1"/>
    <xf numFmtId="0" fontId="19" fillId="0" borderId="0" xfId="0" applyFont="1"/>
    <xf numFmtId="0" fontId="21" fillId="0" borderId="0" xfId="0" applyFont="1"/>
    <xf numFmtId="0" fontId="7" fillId="2" borderId="18" xfId="0" applyFont="1" applyFill="1" applyBorder="1"/>
    <xf numFmtId="0" fontId="22" fillId="4" borderId="19" xfId="0" applyFont="1" applyFill="1" applyBorder="1" applyAlignment="1">
      <alignment wrapText="1"/>
    </xf>
    <xf numFmtId="0" fontId="23" fillId="4" borderId="20" xfId="0" applyFont="1" applyFill="1" applyBorder="1" applyAlignment="1">
      <alignment horizontal="center"/>
    </xf>
    <xf numFmtId="0" fontId="23" fillId="4" borderId="21" xfId="0" applyFont="1" applyFill="1" applyBorder="1" applyAlignment="1">
      <alignment horizontal="center"/>
    </xf>
    <xf numFmtId="0" fontId="23" fillId="4" borderId="22" xfId="0" applyFont="1" applyFill="1" applyBorder="1" applyAlignment="1">
      <alignment horizontal="center"/>
    </xf>
    <xf numFmtId="0" fontId="23" fillId="4" borderId="23" xfId="0" applyFont="1" applyFill="1" applyBorder="1" applyAlignment="1">
      <alignment horizontal="center"/>
    </xf>
    <xf numFmtId="0" fontId="22" fillId="4" borderId="24" xfId="0" applyFont="1" applyFill="1" applyBorder="1" applyAlignment="1">
      <alignment wrapText="1"/>
    </xf>
    <xf numFmtId="0" fontId="25" fillId="2" borderId="25" xfId="0" applyFont="1" applyFill="1" applyBorder="1" applyAlignment="1">
      <alignment horizontal="center"/>
    </xf>
    <xf numFmtId="0" fontId="25" fillId="2" borderId="26" xfId="0" applyFont="1" applyFill="1" applyBorder="1" applyAlignment="1">
      <alignment horizontal="center"/>
    </xf>
    <xf numFmtId="0" fontId="25" fillId="2" borderId="25" xfId="0" applyFont="1" applyFill="1" applyBorder="1" applyAlignment="1">
      <alignment horizontal="center" wrapText="1"/>
    </xf>
    <xf numFmtId="0" fontId="25" fillId="2" borderId="26" xfId="0" applyFont="1" applyFill="1" applyBorder="1" applyAlignment="1">
      <alignment horizontal="center" wrapText="1"/>
    </xf>
    <xf numFmtId="0" fontId="7" fillId="2" borderId="27" xfId="0" applyFont="1" applyFill="1" applyBorder="1" applyAlignment="1">
      <alignment wrapText="1"/>
    </xf>
    <xf numFmtId="0" fontId="22" fillId="5" borderId="28" xfId="0" applyFont="1" applyFill="1" applyBorder="1" applyAlignment="1">
      <alignment horizontal="center"/>
    </xf>
    <xf numFmtId="181" fontId="4" fillId="0" borderId="1" xfId="0" applyNumberFormat="1" applyFont="1" applyBorder="1"/>
    <xf numFmtId="181" fontId="4" fillId="0" borderId="3" xfId="0" applyNumberFormat="1" applyFont="1" applyBorder="1"/>
    <xf numFmtId="0" fontId="22" fillId="5" borderId="29" xfId="0" applyFont="1" applyFill="1" applyBorder="1" applyAlignment="1">
      <alignment horizontal="center"/>
    </xf>
    <xf numFmtId="0" fontId="4" fillId="0" borderId="30" xfId="0" applyFont="1" applyBorder="1"/>
    <xf numFmtId="0" fontId="4" fillId="0" borderId="31" xfId="0" applyFont="1" applyBorder="1"/>
    <xf numFmtId="0" fontId="22" fillId="5" borderId="2" xfId="0" applyFont="1" applyFill="1" applyBorder="1" applyAlignment="1">
      <alignment horizontal="center"/>
    </xf>
    <xf numFmtId="0" fontId="4" fillId="0" borderId="1" xfId="0" applyFont="1" applyBorder="1"/>
    <xf numFmtId="0" fontId="4" fillId="0" borderId="3" xfId="0" applyFont="1" applyBorder="1"/>
    <xf numFmtId="0" fontId="7" fillId="3" borderId="2" xfId="0" applyFont="1" applyFill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22" fillId="5" borderId="32" xfId="0" applyFont="1" applyFill="1" applyBorder="1" applyAlignment="1">
      <alignment horizontal="center"/>
    </xf>
    <xf numFmtId="181" fontId="4" fillId="0" borderId="5" xfId="0" applyNumberFormat="1" applyFont="1" applyBorder="1"/>
    <xf numFmtId="181" fontId="4" fillId="0" borderId="6" xfId="0" applyNumberFormat="1" applyFont="1" applyBorder="1"/>
    <xf numFmtId="0" fontId="8" fillId="0" borderId="29" xfId="0" applyFont="1" applyBorder="1" applyAlignment="1">
      <alignment horizontal="center"/>
    </xf>
    <xf numFmtId="181" fontId="8" fillId="0" borderId="30" xfId="0" applyNumberFormat="1" applyFont="1" applyBorder="1"/>
    <xf numFmtId="181" fontId="8" fillId="0" borderId="31" xfId="0" applyNumberFormat="1" applyFont="1" applyBorder="1"/>
    <xf numFmtId="0" fontId="8" fillId="0" borderId="12" xfId="0" applyFont="1" applyBorder="1" applyAlignment="1">
      <alignment horizontal="center"/>
    </xf>
    <xf numFmtId="182" fontId="8" fillId="0" borderId="11" xfId="0" applyNumberFormat="1" applyFont="1" applyBorder="1"/>
    <xf numFmtId="182" fontId="8" fillId="0" borderId="33" xfId="0" applyNumberFormat="1" applyFont="1" applyBorder="1"/>
    <xf numFmtId="0" fontId="22" fillId="5" borderId="12" xfId="0" applyFont="1" applyFill="1" applyBorder="1" applyAlignment="1">
      <alignment horizontal="center"/>
    </xf>
    <xf numFmtId="0" fontId="4" fillId="0" borderId="11" xfId="0" applyFont="1" applyBorder="1"/>
    <xf numFmtId="0" fontId="4" fillId="0" borderId="33" xfId="0" applyFont="1" applyBorder="1"/>
    <xf numFmtId="0" fontId="22" fillId="5" borderId="4" xfId="0" applyFont="1" applyFill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8" fillId="0" borderId="30" xfId="0" applyFont="1" applyBorder="1"/>
    <xf numFmtId="0" fontId="8" fillId="0" borderId="31" xfId="0" applyFont="1" applyBorder="1"/>
    <xf numFmtId="0" fontId="7" fillId="3" borderId="4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24" xfId="0" applyFont="1" applyBorder="1"/>
    <xf numFmtId="0" fontId="4" fillId="0" borderId="26" xfId="0" applyFont="1" applyBorder="1"/>
    <xf numFmtId="0" fontId="4" fillId="0" borderId="2" xfId="0" applyFont="1" applyBorder="1"/>
    <xf numFmtId="0" fontId="4" fillId="0" borderId="4" xfId="0" applyFont="1" applyBorder="1"/>
    <xf numFmtId="183" fontId="8" fillId="0" borderId="30" xfId="0" applyNumberFormat="1" applyFont="1" applyBorder="1"/>
    <xf numFmtId="183" fontId="8" fillId="0" borderId="31" xfId="0" applyNumberFormat="1" applyFont="1" applyBorder="1"/>
    <xf numFmtId="183" fontId="8" fillId="0" borderId="11" xfId="0" applyNumberFormat="1" applyFont="1" applyBorder="1"/>
    <xf numFmtId="183" fontId="8" fillId="0" borderId="33" xfId="0" applyNumberFormat="1" applyFont="1" applyBorder="1"/>
    <xf numFmtId="0" fontId="7" fillId="2" borderId="15" xfId="0" applyFont="1" applyFill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7" fillId="2" borderId="16" xfId="0" applyFont="1" applyFill="1" applyBorder="1" applyAlignment="1"/>
    <xf numFmtId="0" fontId="6" fillId="0" borderId="0" xfId="0" applyFont="1" applyAlignment="1">
      <alignment horizontal="center"/>
    </xf>
    <xf numFmtId="0" fontId="15" fillId="2" borderId="15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/>
    </xf>
  </cellXfs>
  <cellStyles count="60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8" builtinId="8" hidden="1"/>
    <cellStyle name="ハイパーリンク" xfId="40" builtinId="8" hidden="1"/>
    <cellStyle name="ハイパーリンク" xfId="42" builtinId="8" hidden="1"/>
    <cellStyle name="ハイパーリンク" xfId="44" builtinId="8" hidden="1"/>
    <cellStyle name="ハイパーリンク" xfId="46" builtinId="8" hidden="1"/>
    <cellStyle name="ハイパーリンク" xfId="48" builtinId="8" hidden="1"/>
    <cellStyle name="ハイパーリンク" xfId="50" builtinId="8" hidden="1"/>
    <cellStyle name="ハイパーリンク" xfId="52" builtinId="8" hidden="1"/>
    <cellStyle name="ハイパーリンク" xfId="54" builtinId="8" hidden="1"/>
    <cellStyle name="ハイパーリンク" xfId="56" builtinId="8" hidden="1"/>
    <cellStyle name="ハイパーリンク" xfId="58" builtinId="8" hidden="1"/>
    <cellStyle name="一般 2" xfId="37" xr:uid="{00000000-0005-0000-0000-00001D000000}"/>
    <cellStyle name="一般 3" xfId="36" xr:uid="{00000000-0005-0000-0000-00001E000000}"/>
    <cellStyle name="標準" xfId="0" builtinId="0"/>
    <cellStyle name="標準 2" xfId="21" xr:uid="{00000000-0005-0000-0000-000020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9" builtinId="9" hidden="1"/>
    <cellStyle name="表示済みのハイパーリンク" xfId="41" builtinId="9" hidden="1"/>
    <cellStyle name="表示済みのハイパーリンク" xfId="43" builtinId="9" hidden="1"/>
    <cellStyle name="表示済みのハイパーリンク" xfId="45" builtinId="9" hidden="1"/>
    <cellStyle name="表示済みのハイパーリンク" xfId="47" builtinId="9" hidden="1"/>
    <cellStyle name="表示済みのハイパーリンク" xfId="49" builtinId="9" hidden="1"/>
    <cellStyle name="表示済みのハイパーリンク" xfId="51" builtinId="9" hidden="1"/>
    <cellStyle name="表示済みのハイパーリンク" xfId="53" builtinId="9" hidden="1"/>
    <cellStyle name="表示済みのハイパーリンク" xfId="55" builtinId="9" hidden="1"/>
    <cellStyle name="表示済みのハイパーリンク" xfId="57" builtinId="9" hidden="1"/>
    <cellStyle name="表示済みのハイパーリンク" xfId="59" builtinId="9" hidden="1"/>
  </cellStyles>
  <dxfs count="0"/>
  <tableStyles count="0" defaultTableStyle="TableStyleMedium9" defaultPivotStyle="PivotStyleMedium7"/>
  <colors>
    <mruColors>
      <color rgb="FF0D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12701</xdr:colOff>
      <xdr:row>44</xdr:row>
      <xdr:rowOff>19052</xdr:rowOff>
    </xdr:from>
    <xdr:to>
      <xdr:col>30</xdr:col>
      <xdr:colOff>5680</xdr:colOff>
      <xdr:row>45</xdr:row>
      <xdr:rowOff>16934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2246168" y="10382252"/>
          <a:ext cx="5682579" cy="201082"/>
        </a:xfrm>
        <a:prstGeom prst="rect">
          <a:avLst/>
        </a:prstGeom>
        <a:gradFill>
          <a:gsLst>
            <a:gs pos="0">
              <a:srgbClr val="0000FF"/>
            </a:gs>
            <a:gs pos="100000">
              <a:srgbClr val="FF0000"/>
            </a:gs>
            <a:gs pos="50000">
              <a:srgbClr val="FFFF00"/>
            </a:gs>
          </a:gsLst>
          <a:lin ang="0" scaled="0"/>
        </a:gra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24</xdr:col>
      <xdr:colOff>12701</xdr:colOff>
      <xdr:row>90</xdr:row>
      <xdr:rowOff>19052</xdr:rowOff>
    </xdr:from>
    <xdr:to>
      <xdr:col>30</xdr:col>
      <xdr:colOff>5680</xdr:colOff>
      <xdr:row>91</xdr:row>
      <xdr:rowOff>16934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4142701" y="9061452"/>
          <a:ext cx="5682579" cy="201082"/>
        </a:xfrm>
        <a:prstGeom prst="rect">
          <a:avLst/>
        </a:prstGeom>
        <a:gradFill>
          <a:gsLst>
            <a:gs pos="0">
              <a:srgbClr val="0000FF"/>
            </a:gs>
            <a:gs pos="100000">
              <a:srgbClr val="FF0000"/>
            </a:gs>
            <a:gs pos="50000">
              <a:srgbClr val="FFFF00"/>
            </a:gs>
          </a:gsLst>
          <a:lin ang="0" scaled="0"/>
        </a:gra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24</xdr:col>
      <xdr:colOff>12701</xdr:colOff>
      <xdr:row>136</xdr:row>
      <xdr:rowOff>19052</xdr:rowOff>
    </xdr:from>
    <xdr:to>
      <xdr:col>30</xdr:col>
      <xdr:colOff>5680</xdr:colOff>
      <xdr:row>137</xdr:row>
      <xdr:rowOff>16934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4142701" y="9061452"/>
          <a:ext cx="5682579" cy="201082"/>
        </a:xfrm>
        <a:prstGeom prst="rect">
          <a:avLst/>
        </a:prstGeom>
        <a:gradFill>
          <a:gsLst>
            <a:gs pos="0">
              <a:srgbClr val="0000FF"/>
            </a:gs>
            <a:gs pos="100000">
              <a:srgbClr val="FF0000"/>
            </a:gs>
            <a:gs pos="50000">
              <a:srgbClr val="FFFF00"/>
            </a:gs>
          </a:gsLst>
          <a:lin ang="0" scaled="0"/>
        </a:gra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42</xdr:col>
      <xdr:colOff>12701</xdr:colOff>
      <xdr:row>44</xdr:row>
      <xdr:rowOff>19052</xdr:rowOff>
    </xdr:from>
    <xdr:to>
      <xdr:col>48</xdr:col>
      <xdr:colOff>5680</xdr:colOff>
      <xdr:row>45</xdr:row>
      <xdr:rowOff>16934</xdr:rowOff>
    </xdr:to>
    <xdr:sp macro="" textlink="">
      <xdr:nvSpPr>
        <xdr:cNvPr id="6" name="Rectangle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4142701" y="9061452"/>
          <a:ext cx="5682579" cy="201082"/>
        </a:xfrm>
        <a:prstGeom prst="rect">
          <a:avLst/>
        </a:prstGeom>
        <a:gradFill>
          <a:gsLst>
            <a:gs pos="0">
              <a:srgbClr val="0000FF"/>
            </a:gs>
            <a:gs pos="100000">
              <a:srgbClr val="FF0000"/>
            </a:gs>
            <a:gs pos="50000">
              <a:srgbClr val="FFFF00"/>
            </a:gs>
          </a:gsLst>
          <a:lin ang="0" scaled="0"/>
        </a:gra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42</xdr:col>
      <xdr:colOff>12701</xdr:colOff>
      <xdr:row>90</xdr:row>
      <xdr:rowOff>19052</xdr:rowOff>
    </xdr:from>
    <xdr:to>
      <xdr:col>48</xdr:col>
      <xdr:colOff>5680</xdr:colOff>
      <xdr:row>91</xdr:row>
      <xdr:rowOff>16934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41211501" y="9061452"/>
          <a:ext cx="5682579" cy="201082"/>
        </a:xfrm>
        <a:prstGeom prst="rect">
          <a:avLst/>
        </a:prstGeom>
        <a:gradFill>
          <a:gsLst>
            <a:gs pos="0">
              <a:srgbClr val="0000FF"/>
            </a:gs>
            <a:gs pos="100000">
              <a:srgbClr val="FF0000"/>
            </a:gs>
            <a:gs pos="50000">
              <a:srgbClr val="FFFF00"/>
            </a:gs>
          </a:gsLst>
          <a:lin ang="0" scaled="0"/>
        </a:gra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ja-JP"/>
          </a:defPPr>
          <a:lvl1pPr marL="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V138"/>
  <sheetViews>
    <sheetView tabSelected="1" zoomScale="75" workbookViewId="0">
      <selection activeCell="A4" sqref="A4"/>
    </sheetView>
  </sheetViews>
  <sheetFormatPr baseColWidth="10" defaultColWidth="10.7109375" defaultRowHeight="16"/>
  <cols>
    <col min="1" max="1" width="10.7109375" style="1"/>
    <col min="2" max="2" width="15.5703125" style="1" customWidth="1"/>
    <col min="3" max="4" width="12.85546875" style="1" customWidth="1"/>
    <col min="5" max="5" width="12.42578125" style="1" customWidth="1"/>
    <col min="6" max="7" width="10.7109375" style="1"/>
    <col min="8" max="8" width="14.85546875" style="1" customWidth="1"/>
    <col min="9" max="29" width="10.7109375" style="1"/>
    <col min="30" max="30" width="10.7109375" style="1" customWidth="1"/>
    <col min="31" max="16384" width="10.7109375" style="1"/>
  </cols>
  <sheetData>
    <row r="1" spans="1:126" ht="20">
      <c r="A1" s="6" t="s">
        <v>110</v>
      </c>
      <c r="AY1"/>
      <c r="AZ1" s="52"/>
      <c r="BA1" s="52"/>
      <c r="BB1" s="52"/>
      <c r="BC1" s="52"/>
      <c r="BD1" s="52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 s="6" t="s">
        <v>94</v>
      </c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</row>
    <row r="2" spans="1:126" ht="21" thickBot="1">
      <c r="AY2"/>
      <c r="AZ2" s="6" t="s">
        <v>75</v>
      </c>
      <c r="BA2" s="6"/>
      <c r="BB2" s="6"/>
      <c r="BC2" s="6"/>
      <c r="BD2" s="6"/>
      <c r="BE2"/>
      <c r="BF2"/>
      <c r="BG2" s="6" t="s">
        <v>76</v>
      </c>
      <c r="BH2"/>
      <c r="BI2"/>
      <c r="BJ2"/>
      <c r="BK2"/>
      <c r="BL2" s="6" t="s">
        <v>77</v>
      </c>
      <c r="BM2"/>
      <c r="BN2"/>
      <c r="BO2"/>
      <c r="BP2"/>
      <c r="BQ2"/>
      <c r="BR2"/>
      <c r="BS2"/>
      <c r="BT2"/>
      <c r="BU2" s="6" t="s">
        <v>78</v>
      </c>
      <c r="BV2"/>
      <c r="BW2"/>
      <c r="BX2"/>
      <c r="BY2"/>
      <c r="BZ2"/>
      <c r="CA2"/>
      <c r="CB2"/>
      <c r="CC2"/>
      <c r="CD2"/>
      <c r="CE2" s="1" t="s">
        <v>95</v>
      </c>
      <c r="CF2"/>
      <c r="CG2"/>
      <c r="CH2"/>
      <c r="CI2" s="1" t="s">
        <v>96</v>
      </c>
      <c r="CJ2"/>
      <c r="CK2"/>
      <c r="CL2"/>
      <c r="CM2" s="1" t="s">
        <v>97</v>
      </c>
      <c r="CN2"/>
      <c r="CO2"/>
      <c r="CP2"/>
      <c r="CQ2" s="1" t="s">
        <v>98</v>
      </c>
      <c r="CR2"/>
      <c r="CS2"/>
      <c r="CT2"/>
      <c r="CU2" s="1" t="s">
        <v>99</v>
      </c>
      <c r="CV2"/>
      <c r="CW2"/>
      <c r="CX2"/>
      <c r="CY2" s="1" t="s">
        <v>100</v>
      </c>
      <c r="CZ2"/>
      <c r="DA2"/>
      <c r="DB2"/>
      <c r="DC2" s="1" t="s">
        <v>101</v>
      </c>
      <c r="DD2"/>
      <c r="DE2"/>
      <c r="DF2"/>
      <c r="DG2" s="1" t="s">
        <v>102</v>
      </c>
      <c r="DH2"/>
      <c r="DI2"/>
      <c r="DJ2"/>
      <c r="DK2" s="1" t="s">
        <v>103</v>
      </c>
      <c r="DL2"/>
      <c r="DM2"/>
      <c r="DN2"/>
      <c r="DO2" s="1" t="s">
        <v>104</v>
      </c>
      <c r="DP2"/>
      <c r="DQ2"/>
      <c r="DR2"/>
      <c r="DS2" s="1" t="s">
        <v>105</v>
      </c>
      <c r="DT2"/>
      <c r="DU2"/>
      <c r="DV2"/>
    </row>
    <row r="3" spans="1:126" ht="35" thickBot="1">
      <c r="B3" s="6" t="s">
        <v>71</v>
      </c>
      <c r="C3" s="10"/>
      <c r="D3" s="10"/>
      <c r="E3" s="10"/>
      <c r="F3" s="10"/>
      <c r="G3" s="10"/>
      <c r="H3" s="6" t="s">
        <v>72</v>
      </c>
      <c r="I3" s="10"/>
      <c r="J3" s="10"/>
      <c r="K3" s="10"/>
      <c r="L3" s="27"/>
      <c r="M3" s="27"/>
      <c r="N3" s="27"/>
      <c r="O3" s="6" t="s">
        <v>73</v>
      </c>
      <c r="P3" s="10"/>
      <c r="Q3" s="10"/>
      <c r="R3" s="10"/>
      <c r="S3" s="10"/>
      <c r="T3" s="10"/>
      <c r="U3" s="10"/>
      <c r="AG3" s="6" t="s">
        <v>74</v>
      </c>
      <c r="AY3" s="6"/>
      <c r="AZ3" s="6" t="s">
        <v>79</v>
      </c>
      <c r="BA3" s="6"/>
      <c r="BB3" s="6"/>
      <c r="BC3" s="6"/>
      <c r="BD3" s="6"/>
      <c r="BE3"/>
      <c r="BF3"/>
      <c r="BG3" s="53" t="s">
        <v>80</v>
      </c>
      <c r="BH3" s="54"/>
      <c r="BI3" s="54"/>
      <c r="BJ3"/>
      <c r="BK3"/>
      <c r="BL3" s="53" t="s">
        <v>81</v>
      </c>
      <c r="BM3" s="54"/>
      <c r="BN3" s="54"/>
      <c r="BO3" s="54"/>
      <c r="BP3" s="53" t="s">
        <v>82</v>
      </c>
      <c r="BQ3" s="54"/>
      <c r="BR3" s="54"/>
      <c r="BS3"/>
      <c r="BT3"/>
      <c r="BU3"/>
      <c r="BV3"/>
      <c r="BW3"/>
      <c r="BX3"/>
      <c r="BY3"/>
      <c r="BZ3"/>
      <c r="CA3"/>
      <c r="CB3"/>
      <c r="CC3"/>
      <c r="CD3"/>
      <c r="CE3" s="56" t="s">
        <v>83</v>
      </c>
      <c r="CF3" s="57" t="s">
        <v>84</v>
      </c>
      <c r="CG3" s="58" t="s">
        <v>106</v>
      </c>
      <c r="CH3"/>
      <c r="CI3" s="56" t="s">
        <v>83</v>
      </c>
      <c r="CJ3" s="57" t="s">
        <v>84</v>
      </c>
      <c r="CK3" s="58" t="s">
        <v>106</v>
      </c>
      <c r="CL3"/>
      <c r="CM3" s="56" t="s">
        <v>83</v>
      </c>
      <c r="CN3" s="57" t="s">
        <v>84</v>
      </c>
      <c r="CO3" s="58" t="s">
        <v>106</v>
      </c>
      <c r="CP3"/>
      <c r="CQ3" s="56" t="s">
        <v>83</v>
      </c>
      <c r="CR3" s="57" t="s">
        <v>84</v>
      </c>
      <c r="CS3" s="58" t="s">
        <v>106</v>
      </c>
      <c r="CT3"/>
      <c r="CU3" s="56" t="s">
        <v>83</v>
      </c>
      <c r="CV3" s="57" t="s">
        <v>84</v>
      </c>
      <c r="CW3" s="58" t="s">
        <v>106</v>
      </c>
      <c r="CX3"/>
      <c r="CY3" s="56" t="s">
        <v>83</v>
      </c>
      <c r="CZ3" s="57" t="s">
        <v>84</v>
      </c>
      <c r="DA3" s="58" t="s">
        <v>106</v>
      </c>
      <c r="DB3"/>
      <c r="DC3" s="56" t="s">
        <v>83</v>
      </c>
      <c r="DD3" s="57" t="s">
        <v>84</v>
      </c>
      <c r="DE3" s="58" t="s">
        <v>106</v>
      </c>
      <c r="DF3"/>
      <c r="DG3" s="56" t="s">
        <v>83</v>
      </c>
      <c r="DH3" s="57" t="s">
        <v>84</v>
      </c>
      <c r="DI3" s="58" t="s">
        <v>106</v>
      </c>
      <c r="DJ3"/>
      <c r="DK3" s="56" t="s">
        <v>83</v>
      </c>
      <c r="DL3" s="57" t="s">
        <v>84</v>
      </c>
      <c r="DM3" s="58" t="s">
        <v>106</v>
      </c>
      <c r="DN3"/>
      <c r="DO3" s="56" t="s">
        <v>83</v>
      </c>
      <c r="DP3" s="57" t="s">
        <v>84</v>
      </c>
      <c r="DQ3" s="58" t="s">
        <v>106</v>
      </c>
      <c r="DR3"/>
      <c r="DS3" s="56" t="s">
        <v>83</v>
      </c>
      <c r="DT3" s="57" t="s">
        <v>84</v>
      </c>
      <c r="DU3" s="58" t="s">
        <v>106</v>
      </c>
      <c r="DV3"/>
    </row>
    <row r="4" spans="1:126" ht="51" thickBot="1">
      <c r="O4" s="32" t="s">
        <v>53</v>
      </c>
      <c r="Q4" s="7"/>
      <c r="R4" s="7"/>
      <c r="S4" s="7"/>
      <c r="T4" s="7"/>
      <c r="U4" s="7"/>
      <c r="X4" s="32" t="s">
        <v>54</v>
      </c>
      <c r="AG4" s="32" t="s">
        <v>53</v>
      </c>
      <c r="AI4" s="7"/>
      <c r="AJ4" s="7"/>
      <c r="AK4" s="7"/>
      <c r="AL4" s="7"/>
      <c r="AM4" s="7"/>
      <c r="AP4" s="32" t="s">
        <v>54</v>
      </c>
      <c r="AY4" s="6"/>
      <c r="AZ4" s="55"/>
      <c r="BA4" s="106" t="s">
        <v>19</v>
      </c>
      <c r="BB4" s="107"/>
      <c r="BC4" s="106" t="s">
        <v>20</v>
      </c>
      <c r="BD4" s="108"/>
      <c r="BE4"/>
      <c r="BF4"/>
      <c r="BG4" s="56" t="s">
        <v>83</v>
      </c>
      <c r="BH4" s="57" t="s">
        <v>84</v>
      </c>
      <c r="BI4" s="58" t="s">
        <v>85</v>
      </c>
      <c r="BJ4"/>
      <c r="BK4"/>
      <c r="BL4" s="56" t="s">
        <v>83</v>
      </c>
      <c r="BM4" s="59" t="s">
        <v>84</v>
      </c>
      <c r="BN4" s="60" t="s">
        <v>85</v>
      </c>
      <c r="BO4" s="54"/>
      <c r="BP4" s="56" t="s">
        <v>83</v>
      </c>
      <c r="BQ4" s="59" t="s">
        <v>84</v>
      </c>
      <c r="BR4" s="60" t="s">
        <v>85</v>
      </c>
      <c r="BS4"/>
      <c r="BT4"/>
      <c r="BU4" s="61" t="s">
        <v>83</v>
      </c>
      <c r="BV4" s="62" t="s">
        <v>86</v>
      </c>
      <c r="BW4" s="63" t="s">
        <v>87</v>
      </c>
      <c r="BX4"/>
      <c r="BY4" s="61" t="s">
        <v>83</v>
      </c>
      <c r="BZ4" s="64" t="s">
        <v>88</v>
      </c>
      <c r="CA4" s="65" t="s">
        <v>89</v>
      </c>
      <c r="CB4"/>
      <c r="CC4"/>
      <c r="CD4"/>
      <c r="CE4" s="67" t="s">
        <v>107</v>
      </c>
      <c r="CF4" s="98">
        <v>6.4920000000000005E-2</v>
      </c>
      <c r="CG4" s="99">
        <v>3.9440000000000003E-2</v>
      </c>
      <c r="CH4"/>
      <c r="CI4" s="67" t="s">
        <v>107</v>
      </c>
      <c r="CJ4" s="98">
        <v>0</v>
      </c>
      <c r="CK4" s="99">
        <v>3.0000000000000001E-5</v>
      </c>
      <c r="CL4"/>
      <c r="CM4" s="67" t="s">
        <v>107</v>
      </c>
      <c r="CN4" s="98">
        <v>2.0320000000000001E-2</v>
      </c>
      <c r="CO4" s="99">
        <v>1.899E-2</v>
      </c>
      <c r="CP4"/>
      <c r="CQ4" s="67" t="s">
        <v>107</v>
      </c>
      <c r="CR4" s="98">
        <v>4.3860000000000003E-2</v>
      </c>
      <c r="CS4" s="99">
        <v>4.3310000000000001E-2</v>
      </c>
      <c r="CT4"/>
      <c r="CU4" s="67" t="s">
        <v>107</v>
      </c>
      <c r="CV4" s="98">
        <v>0.25067</v>
      </c>
      <c r="CW4" s="99">
        <v>6.0000000000000002E-5</v>
      </c>
      <c r="CX4"/>
      <c r="CY4" s="67" t="s">
        <v>107</v>
      </c>
      <c r="CZ4" s="98">
        <v>1.5399999999999999E-3</v>
      </c>
      <c r="DA4" s="99">
        <v>1.06E-3</v>
      </c>
      <c r="DB4"/>
      <c r="DC4" s="67" t="s">
        <v>107</v>
      </c>
      <c r="DD4" s="98">
        <v>1.0000000000000001E-5</v>
      </c>
      <c r="DE4" s="99">
        <v>1.0000000000000001E-5</v>
      </c>
      <c r="DF4"/>
      <c r="DG4" s="67" t="s">
        <v>107</v>
      </c>
      <c r="DH4" s="98">
        <v>0</v>
      </c>
      <c r="DI4" s="99">
        <v>1.0000000000000001E-5</v>
      </c>
      <c r="DJ4"/>
      <c r="DK4" s="67" t="s">
        <v>107</v>
      </c>
      <c r="DL4" s="98">
        <v>1.179E-2</v>
      </c>
      <c r="DM4" s="99">
        <v>9.3299999999999998E-3</v>
      </c>
      <c r="DN4"/>
      <c r="DO4" s="67" t="s">
        <v>107</v>
      </c>
      <c r="DP4" s="98">
        <v>1.1E-4</v>
      </c>
      <c r="DQ4" s="99">
        <v>8.0000000000000007E-5</v>
      </c>
      <c r="DR4"/>
      <c r="DS4" s="67" t="s">
        <v>107</v>
      </c>
      <c r="DT4" s="98">
        <v>0.34610000000000002</v>
      </c>
      <c r="DU4" s="99">
        <v>0.24626000000000001</v>
      </c>
      <c r="DV4"/>
    </row>
    <row r="5" spans="1:126" ht="20" customHeight="1">
      <c r="B5" s="19"/>
      <c r="C5" s="110" t="s">
        <v>36</v>
      </c>
      <c r="D5" s="110"/>
      <c r="E5" s="111"/>
      <c r="H5" s="19"/>
      <c r="I5" s="110" t="s">
        <v>36</v>
      </c>
      <c r="J5" s="110"/>
      <c r="K5" s="110"/>
      <c r="L5" s="111"/>
      <c r="M5" s="29"/>
      <c r="O5" s="32" t="s">
        <v>41</v>
      </c>
      <c r="Q5" s="32"/>
      <c r="R5" s="32"/>
      <c r="S5" s="32"/>
      <c r="T5" s="32"/>
      <c r="U5" s="32"/>
      <c r="V5" s="32"/>
      <c r="W5" s="32"/>
      <c r="X5" s="32" t="s">
        <v>41</v>
      </c>
      <c r="Z5" s="32"/>
      <c r="AA5" s="32"/>
      <c r="AB5" s="32"/>
      <c r="AC5" s="32"/>
      <c r="AD5" s="32"/>
      <c r="AG5" s="1" t="s">
        <v>67</v>
      </c>
      <c r="AP5" s="1" t="s">
        <v>67</v>
      </c>
      <c r="AY5" s="6"/>
      <c r="AZ5" s="66" t="s">
        <v>90</v>
      </c>
      <c r="BA5" s="23" t="s">
        <v>91</v>
      </c>
      <c r="BB5" s="24" t="s">
        <v>92</v>
      </c>
      <c r="BC5" s="23" t="s">
        <v>91</v>
      </c>
      <c r="BD5" s="25" t="s">
        <v>92</v>
      </c>
      <c r="BE5"/>
      <c r="BF5"/>
      <c r="BG5" s="67">
        <v>1</v>
      </c>
      <c r="BH5" s="68">
        <v>127.5729</v>
      </c>
      <c r="BI5" s="69">
        <v>101.4153</v>
      </c>
      <c r="BJ5"/>
      <c r="BK5"/>
      <c r="BL5" s="70">
        <v>1</v>
      </c>
      <c r="BM5" s="71">
        <v>141</v>
      </c>
      <c r="BN5" s="72">
        <v>126</v>
      </c>
      <c r="BO5" s="54"/>
      <c r="BP5" s="70">
        <v>1</v>
      </c>
      <c r="BQ5" s="71">
        <v>5</v>
      </c>
      <c r="BR5" s="72">
        <v>3</v>
      </c>
      <c r="BS5"/>
      <c r="BT5"/>
      <c r="BU5" s="73">
        <v>1</v>
      </c>
      <c r="BV5" s="74">
        <v>141</v>
      </c>
      <c r="BW5" s="75">
        <v>5</v>
      </c>
      <c r="BX5"/>
      <c r="BY5" s="73">
        <v>1</v>
      </c>
      <c r="BZ5" s="74">
        <v>126</v>
      </c>
      <c r="CA5" s="75">
        <v>3</v>
      </c>
      <c r="CB5"/>
      <c r="CC5"/>
      <c r="CD5"/>
      <c r="CE5" s="67" t="s">
        <v>108</v>
      </c>
      <c r="CF5" s="100">
        <v>5.1950000000000003E-2</v>
      </c>
      <c r="CG5" s="75">
        <v>5.1900000000000002E-2</v>
      </c>
      <c r="CH5"/>
      <c r="CI5" s="67" t="s">
        <v>108</v>
      </c>
      <c r="CJ5" s="100">
        <v>0</v>
      </c>
      <c r="CK5" s="75">
        <v>1.0000000000000001E-5</v>
      </c>
      <c r="CL5"/>
      <c r="CM5" s="67" t="s">
        <v>108</v>
      </c>
      <c r="CN5" s="100">
        <v>2.777E-2</v>
      </c>
      <c r="CO5" s="75">
        <v>2.1499999999999998E-2</v>
      </c>
      <c r="CP5"/>
      <c r="CQ5" s="67" t="s">
        <v>108</v>
      </c>
      <c r="CR5" s="100">
        <v>6.8879999999999997E-2</v>
      </c>
      <c r="CS5" s="75">
        <v>4.5269999999999998E-2</v>
      </c>
      <c r="CT5"/>
      <c r="CU5" s="67" t="s">
        <v>108</v>
      </c>
      <c r="CV5" s="100">
        <v>0.24388000000000001</v>
      </c>
      <c r="CW5" s="75">
        <v>0</v>
      </c>
      <c r="CX5"/>
      <c r="CY5" s="67" t="s">
        <v>108</v>
      </c>
      <c r="CZ5" s="100">
        <v>1.33E-3</v>
      </c>
      <c r="DA5" s="75">
        <v>2.2499999999999998E-3</v>
      </c>
      <c r="DB5"/>
      <c r="DC5" s="67" t="s">
        <v>108</v>
      </c>
      <c r="DD5" s="100">
        <v>6.0000000000000002E-5</v>
      </c>
      <c r="DE5" s="75">
        <v>0</v>
      </c>
      <c r="DF5"/>
      <c r="DG5" s="67" t="s">
        <v>108</v>
      </c>
      <c r="DH5" s="100">
        <v>0</v>
      </c>
      <c r="DI5" s="75">
        <v>1.0000000000000001E-5</v>
      </c>
      <c r="DJ5"/>
      <c r="DK5" s="67" t="s">
        <v>108</v>
      </c>
      <c r="DL5" s="100">
        <v>1.0880000000000001E-2</v>
      </c>
      <c r="DM5" s="75">
        <v>9.5200000000000007E-3</v>
      </c>
      <c r="DN5"/>
      <c r="DO5" s="67" t="s">
        <v>108</v>
      </c>
      <c r="DP5" s="100">
        <v>0</v>
      </c>
      <c r="DQ5" s="75">
        <v>0</v>
      </c>
      <c r="DR5"/>
      <c r="DS5" s="67" t="s">
        <v>108</v>
      </c>
      <c r="DT5" s="100">
        <v>0.33781</v>
      </c>
      <c r="DU5" s="75">
        <v>0.28448000000000001</v>
      </c>
      <c r="DV5"/>
    </row>
    <row r="6" spans="1:126" ht="21" thickBot="1">
      <c r="B6" s="20" t="s">
        <v>13</v>
      </c>
      <c r="C6" s="18" t="s">
        <v>18</v>
      </c>
      <c r="D6" s="16" t="s">
        <v>19</v>
      </c>
      <c r="E6" s="17" t="s">
        <v>20</v>
      </c>
      <c r="H6" s="20" t="s">
        <v>13</v>
      </c>
      <c r="I6" s="23" t="s">
        <v>37</v>
      </c>
      <c r="J6" s="24" t="s">
        <v>38</v>
      </c>
      <c r="K6" s="23" t="s">
        <v>39</v>
      </c>
      <c r="L6" s="25" t="s">
        <v>40</v>
      </c>
      <c r="M6" s="30"/>
      <c r="O6" s="32" t="s">
        <v>42</v>
      </c>
      <c r="Q6" s="32"/>
      <c r="R6" s="32"/>
      <c r="S6" s="32"/>
      <c r="T6" s="32"/>
      <c r="U6" s="32"/>
      <c r="V6" s="32"/>
      <c r="W6" s="32"/>
      <c r="X6" s="32" t="s">
        <v>42</v>
      </c>
      <c r="Z6" s="32"/>
      <c r="AA6" s="32"/>
      <c r="AB6" s="32"/>
      <c r="AC6" s="32"/>
      <c r="AD6" s="32"/>
      <c r="AG6" s="32" t="s">
        <v>42</v>
      </c>
      <c r="AP6" s="32" t="s">
        <v>42</v>
      </c>
      <c r="AY6" s="6"/>
      <c r="AZ6" s="76">
        <v>1</v>
      </c>
      <c r="BA6" s="77">
        <v>18.600000000000001</v>
      </c>
      <c r="BB6" s="77">
        <v>11.8</v>
      </c>
      <c r="BC6" s="2">
        <v>14.944000000000001</v>
      </c>
      <c r="BD6" s="11">
        <v>12.476000000000001</v>
      </c>
      <c r="BE6"/>
      <c r="BF6"/>
      <c r="BG6" s="67">
        <v>2</v>
      </c>
      <c r="BH6" s="68">
        <v>153.8956</v>
      </c>
      <c r="BI6" s="69">
        <v>110.61109999999999</v>
      </c>
      <c r="BJ6"/>
      <c r="BK6"/>
      <c r="BL6" s="70">
        <v>2</v>
      </c>
      <c r="BM6" s="71">
        <v>138</v>
      </c>
      <c r="BN6" s="72">
        <v>109</v>
      </c>
      <c r="BO6" s="54"/>
      <c r="BP6" s="70">
        <v>2</v>
      </c>
      <c r="BQ6" s="71">
        <v>5</v>
      </c>
      <c r="BR6" s="72">
        <v>6</v>
      </c>
      <c r="BS6"/>
      <c r="BT6"/>
      <c r="BU6" s="73">
        <v>2</v>
      </c>
      <c r="BV6" s="74">
        <v>138</v>
      </c>
      <c r="BW6" s="75">
        <v>5</v>
      </c>
      <c r="BX6"/>
      <c r="BY6" s="73">
        <v>2</v>
      </c>
      <c r="BZ6" s="74">
        <v>109</v>
      </c>
      <c r="CA6" s="75">
        <v>6</v>
      </c>
      <c r="CB6"/>
      <c r="CC6"/>
      <c r="CD6"/>
      <c r="CE6" s="78" t="s">
        <v>109</v>
      </c>
      <c r="CF6" s="101">
        <v>3.7109999999999997E-2</v>
      </c>
      <c r="CG6" s="92">
        <v>4.2349999999999999E-2</v>
      </c>
      <c r="CH6"/>
      <c r="CI6" s="78" t="s">
        <v>109</v>
      </c>
      <c r="CJ6" s="101">
        <v>0</v>
      </c>
      <c r="CK6" s="92">
        <v>0</v>
      </c>
      <c r="CL6"/>
      <c r="CM6" s="78" t="s">
        <v>109</v>
      </c>
      <c r="CN6" s="101">
        <v>2.017E-2</v>
      </c>
      <c r="CO6" s="92">
        <v>1.7899999999999999E-2</v>
      </c>
      <c r="CP6"/>
      <c r="CQ6" s="78" t="s">
        <v>109</v>
      </c>
      <c r="CR6" s="101">
        <v>6.2880000000000005E-2</v>
      </c>
      <c r="CS6" s="92">
        <v>4.9910000000000003E-2</v>
      </c>
      <c r="CT6"/>
      <c r="CU6" s="78" t="s">
        <v>109</v>
      </c>
      <c r="CV6" s="101">
        <v>0.19592999999999999</v>
      </c>
      <c r="CW6" s="92">
        <v>3.6000000000000002E-4</v>
      </c>
      <c r="CX6"/>
      <c r="CY6" s="78" t="s">
        <v>109</v>
      </c>
      <c r="CZ6" s="101">
        <v>1.01E-3</v>
      </c>
      <c r="DA6" s="92">
        <v>1.5200000000000001E-3</v>
      </c>
      <c r="DB6"/>
      <c r="DC6" s="78" t="s">
        <v>109</v>
      </c>
      <c r="DD6" s="101">
        <v>0</v>
      </c>
      <c r="DE6" s="92">
        <v>0</v>
      </c>
      <c r="DF6"/>
      <c r="DG6" s="78" t="s">
        <v>109</v>
      </c>
      <c r="DH6" s="101">
        <v>0</v>
      </c>
      <c r="DI6" s="92">
        <v>0</v>
      </c>
      <c r="DJ6"/>
      <c r="DK6" s="78" t="s">
        <v>109</v>
      </c>
      <c r="DL6" s="101">
        <v>1.2840000000000001E-2</v>
      </c>
      <c r="DM6" s="92">
        <v>1.546E-2</v>
      </c>
      <c r="DN6"/>
      <c r="DO6" s="78" t="s">
        <v>109</v>
      </c>
      <c r="DP6" s="101">
        <v>1.3999999999999999E-4</v>
      </c>
      <c r="DQ6" s="92">
        <v>6.0000000000000002E-5</v>
      </c>
      <c r="DR6"/>
      <c r="DS6" s="78" t="s">
        <v>109</v>
      </c>
      <c r="DT6" s="101">
        <v>0.27137</v>
      </c>
      <c r="DU6" s="92">
        <v>0.26290000000000002</v>
      </c>
      <c r="DV6"/>
    </row>
    <row r="7" spans="1:126" ht="20">
      <c r="B7" s="26" t="s">
        <v>2</v>
      </c>
      <c r="C7" s="13">
        <v>69.506</v>
      </c>
      <c r="D7" s="4">
        <v>133.6</v>
      </c>
      <c r="E7" s="5">
        <v>141</v>
      </c>
      <c r="H7" s="26" t="s">
        <v>2</v>
      </c>
      <c r="I7" s="2">
        <v>91.9</v>
      </c>
      <c r="J7" s="2">
        <v>41.7</v>
      </c>
      <c r="K7" s="2">
        <v>88.4</v>
      </c>
      <c r="L7" s="11">
        <v>52.6</v>
      </c>
      <c r="M7" s="8"/>
      <c r="P7" s="33" t="s">
        <v>44</v>
      </c>
      <c r="Q7" s="33" t="s">
        <v>45</v>
      </c>
      <c r="R7" s="33" t="s">
        <v>46</v>
      </c>
      <c r="S7" s="33" t="s">
        <v>47</v>
      </c>
      <c r="T7" s="33" t="s">
        <v>48</v>
      </c>
      <c r="U7" s="33" t="s">
        <v>49</v>
      </c>
      <c r="V7" s="32" t="s">
        <v>43</v>
      </c>
      <c r="W7" s="32"/>
      <c r="X7" s="32"/>
      <c r="Y7" s="33" t="s">
        <v>44</v>
      </c>
      <c r="Z7" s="33" t="s">
        <v>45</v>
      </c>
      <c r="AA7" s="33" t="s">
        <v>46</v>
      </c>
      <c r="AB7" s="33" t="s">
        <v>47</v>
      </c>
      <c r="AC7" s="33" t="s">
        <v>48</v>
      </c>
      <c r="AD7" s="33" t="s">
        <v>49</v>
      </c>
      <c r="AG7" s="32"/>
      <c r="AH7" s="33" t="s">
        <v>44</v>
      </c>
      <c r="AI7" s="33" t="s">
        <v>45</v>
      </c>
      <c r="AJ7" s="33" t="s">
        <v>46</v>
      </c>
      <c r="AK7" s="33" t="s">
        <v>47</v>
      </c>
      <c r="AL7" s="33" t="s">
        <v>48</v>
      </c>
      <c r="AM7" s="33" t="s">
        <v>49</v>
      </c>
      <c r="AN7" s="32" t="s">
        <v>43</v>
      </c>
      <c r="AP7" s="32"/>
      <c r="AQ7" s="33" t="s">
        <v>44</v>
      </c>
      <c r="AR7" s="33" t="s">
        <v>45</v>
      </c>
      <c r="AS7" s="33" t="s">
        <v>46</v>
      </c>
      <c r="AT7" s="33" t="s">
        <v>47</v>
      </c>
      <c r="AU7" s="33" t="s">
        <v>48</v>
      </c>
      <c r="AV7" s="33" t="s">
        <v>49</v>
      </c>
      <c r="AY7" s="6"/>
      <c r="AZ7" s="76">
        <v>2</v>
      </c>
      <c r="BA7" s="77">
        <v>16.600000000000001</v>
      </c>
      <c r="BB7" s="77">
        <v>7.14</v>
      </c>
      <c r="BC7" s="2">
        <v>14.145</v>
      </c>
      <c r="BD7" s="11">
        <v>18.805</v>
      </c>
      <c r="BE7"/>
      <c r="BF7"/>
      <c r="BG7" s="67">
        <v>3</v>
      </c>
      <c r="BH7" s="68">
        <v>122.4894</v>
      </c>
      <c r="BI7" s="69">
        <v>110.63339999999999</v>
      </c>
      <c r="BJ7"/>
      <c r="BK7"/>
      <c r="BL7" s="70">
        <v>3</v>
      </c>
      <c r="BM7" s="71">
        <v>129</v>
      </c>
      <c r="BN7" s="72">
        <v>110</v>
      </c>
      <c r="BO7" s="54"/>
      <c r="BP7" s="70">
        <v>3</v>
      </c>
      <c r="BQ7" s="71">
        <v>4</v>
      </c>
      <c r="BR7" s="72">
        <v>5</v>
      </c>
      <c r="BS7"/>
      <c r="BT7"/>
      <c r="BU7" s="73">
        <v>3</v>
      </c>
      <c r="BV7" s="74">
        <v>129</v>
      </c>
      <c r="BW7" s="75">
        <v>4</v>
      </c>
      <c r="BX7"/>
      <c r="BY7" s="73">
        <v>3</v>
      </c>
      <c r="BZ7" s="74">
        <v>110</v>
      </c>
      <c r="CA7" s="75">
        <v>5</v>
      </c>
      <c r="CB7"/>
      <c r="CC7"/>
      <c r="CD7"/>
      <c r="CE7" s="81" t="s">
        <v>0</v>
      </c>
      <c r="CF7" s="102">
        <f>AVERAGE(CF4:CF6)</f>
        <v>5.1326666666666666E-2</v>
      </c>
      <c r="CG7" s="103">
        <f>AVERAGE(CG4:CG6)</f>
        <v>4.4563333333333337E-2</v>
      </c>
      <c r="CH7"/>
      <c r="CI7" s="81" t="s">
        <v>0</v>
      </c>
      <c r="CJ7" s="102">
        <f>AVERAGE(CJ4:CJ6)</f>
        <v>0</v>
      </c>
      <c r="CK7" s="103">
        <f>AVERAGE(CK4:CK6)</f>
        <v>1.3333333333333335E-5</v>
      </c>
      <c r="CL7"/>
      <c r="CM7" s="81" t="s">
        <v>0</v>
      </c>
      <c r="CN7" s="102">
        <f>AVERAGE(CN4:CN6)</f>
        <v>2.2753333333333334E-2</v>
      </c>
      <c r="CO7" s="103">
        <f>AVERAGE(CO4:CO6)</f>
        <v>1.9463333333333332E-2</v>
      </c>
      <c r="CP7"/>
      <c r="CQ7" s="81" t="s">
        <v>0</v>
      </c>
      <c r="CR7" s="102">
        <f>AVERAGE(CR4:CR6)</f>
        <v>5.8540000000000002E-2</v>
      </c>
      <c r="CS7" s="103">
        <f>AVERAGE(CS4:CS6)</f>
        <v>4.6163333333333334E-2</v>
      </c>
      <c r="CT7"/>
      <c r="CU7" s="81" t="s">
        <v>0</v>
      </c>
      <c r="CV7" s="102">
        <f>AVERAGE(CV4:CV6)</f>
        <v>0.23016</v>
      </c>
      <c r="CW7" s="103">
        <f>AVERAGE(CW4:CW6)</f>
        <v>1.4000000000000001E-4</v>
      </c>
      <c r="CX7"/>
      <c r="CY7" s="81" t="s">
        <v>0</v>
      </c>
      <c r="CZ7" s="102">
        <f>AVERAGE(CZ4:CZ6)</f>
        <v>1.2933333333333334E-3</v>
      </c>
      <c r="DA7" s="103">
        <f>AVERAGE(DA4:DA6)</f>
        <v>1.6099999999999997E-3</v>
      </c>
      <c r="DB7"/>
      <c r="DC7" s="81" t="s">
        <v>0</v>
      </c>
      <c r="DD7" s="102">
        <f>AVERAGE(DD4:DD6)</f>
        <v>2.3333333333333336E-5</v>
      </c>
      <c r="DE7" s="103">
        <f>AVERAGE(DE4:DE6)</f>
        <v>3.3333333333333337E-6</v>
      </c>
      <c r="DF7"/>
      <c r="DG7" s="81" t="s">
        <v>0</v>
      </c>
      <c r="DH7" s="102">
        <f>AVERAGE(DH4:DH6)</f>
        <v>0</v>
      </c>
      <c r="DI7" s="103">
        <f>AVERAGE(DI4:DI6)</f>
        <v>6.6666666666666675E-6</v>
      </c>
      <c r="DJ7"/>
      <c r="DK7" s="81" t="s">
        <v>0</v>
      </c>
      <c r="DL7" s="102">
        <f>AVERAGE(DL4:DL6)</f>
        <v>1.1836666666666667E-2</v>
      </c>
      <c r="DM7" s="103">
        <f>AVERAGE(DM4:DM6)</f>
        <v>1.1436666666666666E-2</v>
      </c>
      <c r="DN7"/>
      <c r="DO7" s="81" t="s">
        <v>0</v>
      </c>
      <c r="DP7" s="102">
        <f>AVERAGE(DP4:DP6)</f>
        <v>8.3333333333333331E-5</v>
      </c>
      <c r="DQ7" s="103">
        <f>AVERAGE(DQ4:DQ6)</f>
        <v>4.6666666666666672E-5</v>
      </c>
      <c r="DR7"/>
      <c r="DS7" s="81" t="s">
        <v>0</v>
      </c>
      <c r="DT7" s="102">
        <f>AVERAGE(DT4:DT6)</f>
        <v>0.31842666666666669</v>
      </c>
      <c r="DU7" s="103">
        <f>AVERAGE(DU4:DU6)</f>
        <v>0.26454666666666665</v>
      </c>
      <c r="DV7"/>
    </row>
    <row r="8" spans="1:126" ht="21" thickBot="1">
      <c r="B8" s="21" t="s">
        <v>3</v>
      </c>
      <c r="C8" s="14">
        <v>69.570999999999998</v>
      </c>
      <c r="D8" s="2">
        <v>133.80000000000001</v>
      </c>
      <c r="E8" s="11">
        <v>108.4</v>
      </c>
      <c r="H8" s="21" t="s">
        <v>3</v>
      </c>
      <c r="I8" s="2">
        <v>90.4</v>
      </c>
      <c r="J8" s="2">
        <v>43.4</v>
      </c>
      <c r="K8" s="2">
        <v>63.2</v>
      </c>
      <c r="L8" s="11">
        <v>45.2</v>
      </c>
      <c r="M8" s="8"/>
      <c r="O8" s="34" t="s">
        <v>55</v>
      </c>
      <c r="P8" s="31">
        <v>1</v>
      </c>
      <c r="Q8" s="35">
        <v>1.1575878471689429</v>
      </c>
      <c r="R8" s="35">
        <v>0.92189657818014425</v>
      </c>
      <c r="S8" s="35">
        <v>0.9427650759551941</v>
      </c>
      <c r="T8" s="35">
        <v>1.0274666257480436</v>
      </c>
      <c r="U8" s="35">
        <v>1.3466318858370416</v>
      </c>
      <c r="V8" s="32">
        <f t="shared" ref="V8:V17" si="0">AVERAGE(O8:U8)</f>
        <v>1.0660580021482275</v>
      </c>
      <c r="W8" s="32"/>
      <c r="X8" s="34" t="s">
        <v>55</v>
      </c>
      <c r="Y8" s="36">
        <f>P8/$V8</f>
        <v>0.9380352644836274</v>
      </c>
      <c r="Z8" s="36">
        <f t="shared" ref="Z8:AD8" si="1">Q8/$V8</f>
        <v>1.0858582223821522</v>
      </c>
      <c r="AA8" s="36">
        <f t="shared" si="1"/>
        <v>0.86477150053976271</v>
      </c>
      <c r="AB8" s="36">
        <f t="shared" si="1"/>
        <v>0.88434688736955758</v>
      </c>
      <c r="AC8" s="36">
        <f t="shared" si="1"/>
        <v>0.96379992803166625</v>
      </c>
      <c r="AD8" s="36">
        <f t="shared" si="1"/>
        <v>1.2631881971932353</v>
      </c>
      <c r="AG8" s="34" t="s">
        <v>55</v>
      </c>
      <c r="AH8" s="31">
        <v>1</v>
      </c>
      <c r="AI8" s="1">
        <v>0.15067165212574435</v>
      </c>
      <c r="AJ8" s="1">
        <v>0.74252873563218391</v>
      </c>
      <c r="AK8" s="1">
        <v>0.27780085860684117</v>
      </c>
      <c r="AL8" s="1">
        <v>0.18098255089322807</v>
      </c>
      <c r="AM8" s="1">
        <v>1.2389521789517417</v>
      </c>
      <c r="AN8" s="1">
        <f t="shared" ref="AN8:AN11" si="2">AVERAGE(AH8:AM8)</f>
        <v>0.59848932936828991</v>
      </c>
      <c r="AP8" s="34" t="s">
        <v>55</v>
      </c>
      <c r="AQ8" s="36">
        <f t="shared" ref="AQ8:AQ17" si="3">AH8/$AN8</f>
        <v>1.6708735660425353</v>
      </c>
      <c r="AR8" s="36">
        <f t="shared" ref="AR8:AR17" si="4">AI8/$AN8</f>
        <v>0.25175328068886282</v>
      </c>
      <c r="AS8" s="36">
        <f t="shared" ref="AS8:AS17" si="5">AJ8/$AN8</f>
        <v>1.240671636394802</v>
      </c>
      <c r="AT8" s="36">
        <f t="shared" ref="AT8:AT17" si="6">AK8/$AN8</f>
        <v>0.46417011127009083</v>
      </c>
      <c r="AU8" s="36">
        <f t="shared" ref="AU8:AU17" si="7">AL8/$AN8</f>
        <v>0.30239896020244261</v>
      </c>
      <c r="AV8" s="36">
        <f t="shared" ref="AV8:AV17" si="8">AM8/$AN8</f>
        <v>2.0701324454012662</v>
      </c>
      <c r="AY8" s="6"/>
      <c r="AZ8" s="76">
        <v>3</v>
      </c>
      <c r="BA8" s="77">
        <v>24.8</v>
      </c>
      <c r="BB8" s="77">
        <v>8.18</v>
      </c>
      <c r="BC8" s="2">
        <v>20.821000000000002</v>
      </c>
      <c r="BD8" s="11">
        <v>14.260999999999999</v>
      </c>
      <c r="BE8"/>
      <c r="BF8"/>
      <c r="BG8" s="67">
        <v>4</v>
      </c>
      <c r="BH8" s="68">
        <v>132.7424</v>
      </c>
      <c r="BI8" s="69">
        <v>95.583410000000001</v>
      </c>
      <c r="BJ8"/>
      <c r="BK8"/>
      <c r="BL8" s="70">
        <v>4</v>
      </c>
      <c r="BM8" s="71">
        <v>113</v>
      </c>
      <c r="BN8" s="72">
        <v>126</v>
      </c>
      <c r="BO8" s="54"/>
      <c r="BP8" s="70">
        <v>4</v>
      </c>
      <c r="BQ8" s="71">
        <v>3</v>
      </c>
      <c r="BR8" s="72">
        <v>3</v>
      </c>
      <c r="BS8"/>
      <c r="BT8"/>
      <c r="BU8" s="73">
        <v>4</v>
      </c>
      <c r="BV8" s="74">
        <v>113</v>
      </c>
      <c r="BW8" s="75">
        <v>3</v>
      </c>
      <c r="BX8"/>
      <c r="BY8" s="73">
        <v>4</v>
      </c>
      <c r="BZ8" s="74">
        <v>126</v>
      </c>
      <c r="CA8" s="75">
        <v>3</v>
      </c>
      <c r="CB8"/>
      <c r="CC8"/>
      <c r="CD8"/>
      <c r="CE8" s="84" t="s">
        <v>93</v>
      </c>
      <c r="CF8" s="104">
        <f>STDEV(CF4:CF6)</f>
        <v>1.391547459964384E-2</v>
      </c>
      <c r="CG8" s="105">
        <f>STDEV(CG4:CG6)</f>
        <v>6.5182078314006938E-3</v>
      </c>
      <c r="CH8"/>
      <c r="CI8" s="84" t="s">
        <v>93</v>
      </c>
      <c r="CJ8" s="104">
        <f>STDEV(CJ4:CJ6)</f>
        <v>0</v>
      </c>
      <c r="CK8" s="105">
        <f>STDEV(CK4:CK6)</f>
        <v>1.527525231651947E-5</v>
      </c>
      <c r="CL8"/>
      <c r="CM8" s="84" t="s">
        <v>93</v>
      </c>
      <c r="CN8" s="104">
        <f>STDEV(CN4:CN6)</f>
        <v>4.3452080886113298E-3</v>
      </c>
      <c r="CO8" s="105">
        <f>STDEV(CO4:CO6)</f>
        <v>1.8460859496061744E-3</v>
      </c>
      <c r="CP8"/>
      <c r="CQ8" s="84" t="s">
        <v>93</v>
      </c>
      <c r="CR8" s="104">
        <f>STDEV(CR4:CR6)</f>
        <v>1.3062419377741644E-2</v>
      </c>
      <c r="CS8" s="105">
        <f>STDEV(CS4:CS6)</f>
        <v>3.3894739021466651E-3</v>
      </c>
      <c r="CT8"/>
      <c r="CU8" s="84" t="s">
        <v>93</v>
      </c>
      <c r="CV8" s="104">
        <f>STDEV(CV4:CV6)</f>
        <v>2.9837823312031355E-2</v>
      </c>
      <c r="CW8" s="105">
        <f>STDEV(CW4:CW6)</f>
        <v>1.928730152198591E-4</v>
      </c>
      <c r="CX8"/>
      <c r="CY8" s="84" t="s">
        <v>93</v>
      </c>
      <c r="CZ8" s="104">
        <f>STDEV(CZ4:CZ6)</f>
        <v>2.6689573494781312E-4</v>
      </c>
      <c r="DA8" s="105">
        <f>STDEV(DA4:DA6)</f>
        <v>6.0008332754709986E-4</v>
      </c>
      <c r="DB8"/>
      <c r="DC8" s="84" t="s">
        <v>93</v>
      </c>
      <c r="DD8" s="104">
        <f>STDEV(DD4:DD6)</f>
        <v>3.2145502536643183E-5</v>
      </c>
      <c r="DE8" s="105">
        <f>STDEV(DE4:DE6)</f>
        <v>5.7735026918962578E-6</v>
      </c>
      <c r="DF8"/>
      <c r="DG8" s="84" t="s">
        <v>93</v>
      </c>
      <c r="DH8" s="104">
        <f>STDEV(DH4:DH6)</f>
        <v>0</v>
      </c>
      <c r="DI8" s="105">
        <f>STDEV(DI4:DI6)</f>
        <v>5.7735026918962587E-6</v>
      </c>
      <c r="DJ8"/>
      <c r="DK8" s="84" t="s">
        <v>93</v>
      </c>
      <c r="DL8" s="104">
        <f>STDEV(DL4:DL6)</f>
        <v>9.8083297932590602E-4</v>
      </c>
      <c r="DM8" s="105">
        <f>STDEV(DM4:DM6)</f>
        <v>3.4856037258032269E-3</v>
      </c>
      <c r="DN8"/>
      <c r="DO8" s="84" t="s">
        <v>93</v>
      </c>
      <c r="DP8" s="104">
        <f>STDEV(DP4:DP6)</f>
        <v>7.3711147958319939E-5</v>
      </c>
      <c r="DQ8" s="105">
        <f>STDEV(DQ4:DQ6)</f>
        <v>4.1633319989322663E-5</v>
      </c>
      <c r="DR8"/>
      <c r="DS8" s="84" t="s">
        <v>93</v>
      </c>
      <c r="DT8" s="104">
        <f>STDEV(DT4:DT6)</f>
        <v>4.0962524743151964E-2</v>
      </c>
      <c r="DU8" s="105">
        <f>STDEV(DU4:DU6)</f>
        <v>1.9163134747043172E-2</v>
      </c>
      <c r="DV8"/>
    </row>
    <row r="9" spans="1:126" ht="20">
      <c r="B9" s="21" t="s">
        <v>4</v>
      </c>
      <c r="C9" s="14">
        <v>67.244</v>
      </c>
      <c r="D9" s="2">
        <v>131.80000000000001</v>
      </c>
      <c r="E9" s="11">
        <v>132</v>
      </c>
      <c r="H9" s="21" t="s">
        <v>4</v>
      </c>
      <c r="I9" s="2">
        <v>91</v>
      </c>
      <c r="J9" s="2">
        <v>40.799999999999997</v>
      </c>
      <c r="K9" s="2">
        <v>81.5</v>
      </c>
      <c r="L9" s="11">
        <v>50.5</v>
      </c>
      <c r="M9" s="8"/>
      <c r="O9" s="34" t="s">
        <v>56</v>
      </c>
      <c r="P9" s="31">
        <v>1</v>
      </c>
      <c r="Q9" s="35">
        <v>0.85845588235294112</v>
      </c>
      <c r="R9" s="35">
        <v>0.99724264705882348</v>
      </c>
      <c r="S9" s="35">
        <v>0.85367647058823526</v>
      </c>
      <c r="T9" s="35">
        <v>0.47242647058823528</v>
      </c>
      <c r="U9" s="35">
        <v>0.68933823529411764</v>
      </c>
      <c r="V9" s="32">
        <f t="shared" si="0"/>
        <v>0.81185661764705885</v>
      </c>
      <c r="W9" s="32"/>
      <c r="X9" s="34" t="s">
        <v>56</v>
      </c>
      <c r="Y9" s="36">
        <f t="shared" ref="Y9:Y17" si="9">P9/$V9</f>
        <v>1.2317445941356278</v>
      </c>
      <c r="Z9" s="36">
        <f t="shared" ref="Z9:Z17" si="10">Q9/$V9</f>
        <v>1.0573983923921657</v>
      </c>
      <c r="AA9" s="36">
        <f t="shared" ref="AA9:AA17" si="11">R9/$V9</f>
        <v>1.2283482395562095</v>
      </c>
      <c r="AB9" s="36">
        <f t="shared" ref="AB9:AB17" si="12">S9/$V9</f>
        <v>1.0515113777878409</v>
      </c>
      <c r="AC9" s="36">
        <f t="shared" ref="AC9:AC17" si="13">T9/$V9</f>
        <v>0.58190875127363295</v>
      </c>
      <c r="AD9" s="36">
        <f t="shared" ref="AD9:AD17" si="14">U9/$V9</f>
        <v>0.84908864485452273</v>
      </c>
      <c r="AG9" s="34" t="s">
        <v>56</v>
      </c>
      <c r="AH9" s="31">
        <v>1</v>
      </c>
      <c r="AI9" s="1">
        <v>0.41265905383360529</v>
      </c>
      <c r="AJ9" s="1">
        <v>0.4485725938009788</v>
      </c>
      <c r="AK9" s="1">
        <v>0.48427814029363786</v>
      </c>
      <c r="AL9" s="1">
        <v>4.8333721743183407E-2</v>
      </c>
      <c r="AM9" s="1">
        <v>0.89175276418343308</v>
      </c>
      <c r="AN9" s="1">
        <f t="shared" si="2"/>
        <v>0.54759937897580635</v>
      </c>
      <c r="AP9" s="34" t="s">
        <v>56</v>
      </c>
      <c r="AQ9" s="36">
        <f t="shared" si="3"/>
        <v>1.8261525458088244</v>
      </c>
      <c r="AR9" s="36">
        <f t="shared" si="4"/>
        <v>0.75357838170929903</v>
      </c>
      <c r="AS9" s="36">
        <f t="shared" si="5"/>
        <v>0.81916198414972508</v>
      </c>
      <c r="AT9" s="36">
        <f t="shared" si="6"/>
        <v>0.8843657587767898</v>
      </c>
      <c r="AU9" s="36">
        <f t="shared" si="7"/>
        <v>8.8264749009729707E-2</v>
      </c>
      <c r="AV9" s="36">
        <f t="shared" si="8"/>
        <v>1.6284765805456325</v>
      </c>
      <c r="AY9" s="6"/>
      <c r="AZ9" s="76">
        <v>4</v>
      </c>
      <c r="BA9" s="77">
        <v>36.200000000000003</v>
      </c>
      <c r="BB9" s="77">
        <v>14.9</v>
      </c>
      <c r="BC9" s="2">
        <v>27.37</v>
      </c>
      <c r="BD9" s="11">
        <v>7.4850000000000003</v>
      </c>
      <c r="BE9"/>
      <c r="BF9"/>
      <c r="BG9" s="67">
        <v>5</v>
      </c>
      <c r="BH9" s="68">
        <v>133.74209999999999</v>
      </c>
      <c r="BI9" s="69">
        <v>112.562</v>
      </c>
      <c r="BJ9"/>
      <c r="BK9"/>
      <c r="BL9" s="70">
        <v>5</v>
      </c>
      <c r="BM9" s="71">
        <v>158</v>
      </c>
      <c r="BN9" s="72">
        <v>127</v>
      </c>
      <c r="BO9" s="54"/>
      <c r="BP9" s="70">
        <v>5</v>
      </c>
      <c r="BQ9" s="71">
        <v>5</v>
      </c>
      <c r="BR9" s="72">
        <v>6</v>
      </c>
      <c r="BS9"/>
      <c r="BT9"/>
      <c r="BU9" s="73">
        <v>5</v>
      </c>
      <c r="BV9" s="74">
        <v>158</v>
      </c>
      <c r="BW9" s="75">
        <v>5</v>
      </c>
      <c r="BX9"/>
      <c r="BY9" s="73">
        <v>5</v>
      </c>
      <c r="BZ9" s="74">
        <v>127</v>
      </c>
      <c r="CA9" s="75">
        <v>6</v>
      </c>
      <c r="CB9"/>
      <c r="CC9"/>
    </row>
    <row r="10" spans="1:126" ht="20">
      <c r="B10" s="21" t="s">
        <v>5</v>
      </c>
      <c r="C10" s="14">
        <v>67.596999999999994</v>
      </c>
      <c r="D10" s="2">
        <v>136</v>
      </c>
      <c r="E10" s="11">
        <v>121.1</v>
      </c>
      <c r="H10" s="21" t="s">
        <v>5</v>
      </c>
      <c r="I10" s="2">
        <v>91.5</v>
      </c>
      <c r="J10" s="2">
        <v>44.5</v>
      </c>
      <c r="K10" s="2">
        <v>74.5</v>
      </c>
      <c r="L10" s="11">
        <v>46.6</v>
      </c>
      <c r="M10" s="8"/>
      <c r="O10" s="34" t="s">
        <v>57</v>
      </c>
      <c r="P10" s="31">
        <v>1</v>
      </c>
      <c r="Q10" s="35">
        <v>0.72007722007722008</v>
      </c>
      <c r="R10" s="35">
        <v>1.0193050193050193</v>
      </c>
      <c r="S10" s="35">
        <v>0.6998069498069498</v>
      </c>
      <c r="T10" s="35">
        <v>0.80984555984555984</v>
      </c>
      <c r="U10" s="35">
        <v>1.2654440154440154</v>
      </c>
      <c r="V10" s="32">
        <f t="shared" si="0"/>
        <v>0.91907979407979401</v>
      </c>
      <c r="W10" s="32"/>
      <c r="X10" s="34" t="s">
        <v>57</v>
      </c>
      <c r="Y10" s="36">
        <f t="shared" si="9"/>
        <v>1.0880448100822686</v>
      </c>
      <c r="Z10" s="36">
        <f t="shared" si="10"/>
        <v>0.78347628216348686</v>
      </c>
      <c r="AA10" s="36">
        <f t="shared" si="11"/>
        <v>1.1090495361456327</v>
      </c>
      <c r="AB10" s="36">
        <f t="shared" si="12"/>
        <v>0.76142131979695438</v>
      </c>
      <c r="AC10" s="36">
        <f t="shared" si="13"/>
        <v>0.8811482583581306</v>
      </c>
      <c r="AD10" s="36">
        <f t="shared" si="14"/>
        <v>1.3768597934535272</v>
      </c>
      <c r="AG10" s="34" t="s">
        <v>57</v>
      </c>
      <c r="AH10" s="31">
        <v>1</v>
      </c>
      <c r="AI10" s="1">
        <v>1.7902219140083218</v>
      </c>
      <c r="AJ10" s="1">
        <v>0.3068654646324549</v>
      </c>
      <c r="AK10" s="1">
        <v>0.37656033287101248</v>
      </c>
      <c r="AL10" s="1">
        <v>0.9817247287264419</v>
      </c>
      <c r="AM10" s="1">
        <v>1.8422330097087378</v>
      </c>
      <c r="AN10" s="1">
        <f t="shared" si="2"/>
        <v>1.0496009083244948</v>
      </c>
      <c r="AP10" s="34" t="s">
        <v>57</v>
      </c>
      <c r="AQ10" s="36">
        <f t="shared" si="3"/>
        <v>0.95274307793457036</v>
      </c>
      <c r="AR10" s="36">
        <f t="shared" si="4"/>
        <v>1.7056215365382061</v>
      </c>
      <c r="AS10" s="36">
        <f t="shared" si="5"/>
        <v>0.29236394728574711</v>
      </c>
      <c r="AT10" s="36">
        <f t="shared" si="6"/>
        <v>0.35876525056759478</v>
      </c>
      <c r="AU10" s="36">
        <f t="shared" si="7"/>
        <v>0.93533143973131139</v>
      </c>
      <c r="AV10" s="36">
        <f t="shared" si="8"/>
        <v>1.7551747479425701</v>
      </c>
      <c r="AY10" s="6"/>
      <c r="AZ10" s="76">
        <v>5</v>
      </c>
      <c r="BA10" s="77">
        <v>21.3</v>
      </c>
      <c r="BB10" s="77">
        <v>11.4</v>
      </c>
      <c r="BC10" s="2">
        <v>17.600999999999999</v>
      </c>
      <c r="BD10" s="11">
        <v>21.158999999999999</v>
      </c>
      <c r="BE10"/>
      <c r="BF10"/>
      <c r="BG10" s="67">
        <v>6</v>
      </c>
      <c r="BH10" s="68">
        <v>121.8181</v>
      </c>
      <c r="BI10" s="69">
        <v>98.609819999999999</v>
      </c>
      <c r="BJ10"/>
      <c r="BK10"/>
      <c r="BL10" s="70">
        <v>6</v>
      </c>
      <c r="BM10" s="71">
        <v>147</v>
      </c>
      <c r="BN10" s="72">
        <v>130</v>
      </c>
      <c r="BO10" s="54"/>
      <c r="BP10" s="70">
        <v>6</v>
      </c>
      <c r="BQ10" s="71">
        <v>6</v>
      </c>
      <c r="BR10" s="72">
        <v>2</v>
      </c>
      <c r="BS10"/>
      <c r="BT10"/>
      <c r="BU10" s="73">
        <v>6</v>
      </c>
      <c r="BV10" s="74">
        <v>147</v>
      </c>
      <c r="BW10" s="75">
        <v>6</v>
      </c>
      <c r="BX10"/>
      <c r="BY10" s="73">
        <v>6</v>
      </c>
      <c r="BZ10" s="74">
        <v>130</v>
      </c>
      <c r="CA10" s="75">
        <v>2</v>
      </c>
      <c r="CB10"/>
      <c r="CC10"/>
    </row>
    <row r="11" spans="1:126" ht="20">
      <c r="B11" s="21" t="s">
        <v>14</v>
      </c>
      <c r="C11" s="14">
        <v>67.832999999999998</v>
      </c>
      <c r="D11" s="2">
        <v>128.19999999999999</v>
      </c>
      <c r="E11" s="11">
        <v>109.6</v>
      </c>
      <c r="H11" s="21" t="s">
        <v>14</v>
      </c>
      <c r="I11" s="2">
        <v>88.4</v>
      </c>
      <c r="J11" s="2">
        <v>39.799999999999997</v>
      </c>
      <c r="K11" s="2">
        <v>59.1</v>
      </c>
      <c r="L11" s="11">
        <v>50.5</v>
      </c>
      <c r="M11" s="8"/>
      <c r="O11" s="34" t="s">
        <v>58</v>
      </c>
      <c r="P11" s="31">
        <v>1</v>
      </c>
      <c r="Q11" s="35">
        <v>1.130368098159509</v>
      </c>
      <c r="R11" s="35">
        <v>0.83006134969325152</v>
      </c>
      <c r="S11" s="35">
        <v>0.69938650306748462</v>
      </c>
      <c r="T11" s="35">
        <v>0.6865030674846625</v>
      </c>
      <c r="U11" s="35">
        <v>0.82208588957055206</v>
      </c>
      <c r="V11" s="32">
        <f t="shared" si="0"/>
        <v>0.86140081799590984</v>
      </c>
      <c r="W11" s="32"/>
      <c r="X11" s="34" t="s">
        <v>58</v>
      </c>
      <c r="Y11" s="36">
        <f t="shared" si="9"/>
        <v>1.1608997566621166</v>
      </c>
      <c r="Z11" s="36">
        <f t="shared" si="10"/>
        <v>1.3122440500919936</v>
      </c>
      <c r="AA11" s="36">
        <f t="shared" si="11"/>
        <v>0.96361801887352383</v>
      </c>
      <c r="AB11" s="36">
        <f t="shared" si="12"/>
        <v>0.81191762122381161</v>
      </c>
      <c r="AC11" s="36">
        <f t="shared" si="13"/>
        <v>0.79696124399074142</v>
      </c>
      <c r="AD11" s="36">
        <f t="shared" si="14"/>
        <v>0.95435930915781364</v>
      </c>
      <c r="AG11" s="34" t="s">
        <v>58</v>
      </c>
      <c r="AH11" s="31">
        <v>1</v>
      </c>
      <c r="AI11" s="1">
        <v>0.70074377656344877</v>
      </c>
      <c r="AJ11" s="1">
        <v>0.34328149082247444</v>
      </c>
      <c r="AK11" s="1">
        <v>0.94157208911307277</v>
      </c>
      <c r="AL11" s="1">
        <v>0.92592592592592593</v>
      </c>
      <c r="AM11" s="1">
        <v>0.88233151183970859</v>
      </c>
      <c r="AN11" s="1">
        <f t="shared" si="2"/>
        <v>0.79897579904410509</v>
      </c>
      <c r="AP11" s="34" t="s">
        <v>58</v>
      </c>
      <c r="AQ11" s="36">
        <f t="shared" si="3"/>
        <v>1.2516023654238342</v>
      </c>
      <c r="AR11" s="36">
        <f t="shared" si="4"/>
        <v>0.87705256830284328</v>
      </c>
      <c r="AS11" s="36">
        <f t="shared" si="5"/>
        <v>0.42965192591962925</v>
      </c>
      <c r="AT11" s="36">
        <f t="shared" si="6"/>
        <v>1.1784738539509831</v>
      </c>
      <c r="AU11" s="36">
        <f t="shared" si="7"/>
        <v>1.1588910790961429</v>
      </c>
      <c r="AV11" s="36">
        <f t="shared" si="8"/>
        <v>1.104328207306567</v>
      </c>
      <c r="AY11" s="6"/>
      <c r="AZ11" s="76">
        <v>6</v>
      </c>
      <c r="BA11" s="77">
        <v>11.4</v>
      </c>
      <c r="BB11" s="77">
        <v>8</v>
      </c>
      <c r="BC11" s="2">
        <v>11.055999999999999</v>
      </c>
      <c r="BD11" s="11">
        <v>18.282</v>
      </c>
      <c r="BE11"/>
      <c r="BF11"/>
      <c r="BG11" s="67">
        <v>7</v>
      </c>
      <c r="BH11" s="68">
        <v>130.9933</v>
      </c>
      <c r="BI11" s="69">
        <v>114.3595</v>
      </c>
      <c r="BJ11"/>
      <c r="BK11"/>
      <c r="BL11" s="70">
        <v>7</v>
      </c>
      <c r="BM11" s="71">
        <v>85.4</v>
      </c>
      <c r="BN11" s="72">
        <v>133</v>
      </c>
      <c r="BO11" s="54"/>
      <c r="BP11" s="70">
        <v>7</v>
      </c>
      <c r="BQ11" s="71">
        <v>3</v>
      </c>
      <c r="BR11" s="72">
        <v>4</v>
      </c>
      <c r="BS11"/>
      <c r="BT11"/>
      <c r="BU11" s="73">
        <v>7</v>
      </c>
      <c r="BV11" s="74">
        <v>85.4</v>
      </c>
      <c r="BW11" s="75">
        <v>3</v>
      </c>
      <c r="BX11"/>
      <c r="BY11" s="73">
        <v>7</v>
      </c>
      <c r="BZ11" s="74">
        <v>133</v>
      </c>
      <c r="CA11" s="75">
        <v>4</v>
      </c>
      <c r="CB11"/>
      <c r="CC11"/>
    </row>
    <row r="12" spans="1:126" ht="20">
      <c r="B12" s="21" t="s">
        <v>15</v>
      </c>
      <c r="C12" s="14">
        <v>65.704999999999998</v>
      </c>
      <c r="D12" s="2">
        <v>135.9</v>
      </c>
      <c r="E12" s="11">
        <v>105.6</v>
      </c>
      <c r="H12" s="21" t="s">
        <v>15</v>
      </c>
      <c r="I12" s="2">
        <v>97</v>
      </c>
      <c r="J12" s="2">
        <v>38.9</v>
      </c>
      <c r="K12" s="2">
        <v>57.5</v>
      </c>
      <c r="L12" s="11">
        <v>48.1</v>
      </c>
      <c r="M12" s="8"/>
      <c r="O12" s="34" t="s">
        <v>59</v>
      </c>
      <c r="P12" s="31">
        <v>1</v>
      </c>
      <c r="Q12" s="35">
        <v>0.96330275229357798</v>
      </c>
      <c r="R12" s="35">
        <v>1.4521625163826999</v>
      </c>
      <c r="S12" s="35">
        <v>0.93577981651376152</v>
      </c>
      <c r="T12" s="35">
        <v>0.94648318042813462</v>
      </c>
      <c r="U12" s="35">
        <v>0.84272608125819137</v>
      </c>
      <c r="V12" s="32">
        <f t="shared" si="0"/>
        <v>1.0234090578127275</v>
      </c>
      <c r="W12" s="32"/>
      <c r="X12" s="34" t="s">
        <v>59</v>
      </c>
      <c r="Y12" s="36">
        <f t="shared" si="9"/>
        <v>0.97712639180392025</v>
      </c>
      <c r="Z12" s="36">
        <f t="shared" si="10"/>
        <v>0.94126854256340942</v>
      </c>
      <c r="AA12" s="36">
        <f t="shared" si="11"/>
        <v>1.4189463199459287</v>
      </c>
      <c r="AB12" s="36">
        <f t="shared" si="12"/>
        <v>0.91437515563302629</v>
      </c>
      <c r="AC12" s="36">
        <f t="shared" si="13"/>
        <v>0.92483369499484192</v>
      </c>
      <c r="AD12" s="36">
        <f t="shared" si="14"/>
        <v>0.82344989505887378</v>
      </c>
      <c r="AG12" s="34" t="s">
        <v>59</v>
      </c>
      <c r="AH12" s="31">
        <v>1</v>
      </c>
      <c r="AI12" s="1">
        <v>0.691542288557214</v>
      </c>
      <c r="AJ12" s="1">
        <v>4.1791044776119397E-2</v>
      </c>
      <c r="AK12" s="1">
        <v>0.39765458422174838</v>
      </c>
      <c r="AL12" s="1">
        <v>1.1004975124378109</v>
      </c>
      <c r="AM12" s="1">
        <v>1.3656716417910448</v>
      </c>
      <c r="AN12" s="1">
        <f>AVERAGE(AH12:AM12)</f>
        <v>0.76619284529732301</v>
      </c>
      <c r="AP12" s="34" t="s">
        <v>59</v>
      </c>
      <c r="AQ12" s="36">
        <f t="shared" si="3"/>
        <v>1.3051544479144119</v>
      </c>
      <c r="AR12" s="36">
        <f t="shared" si="4"/>
        <v>0.90256949383135954</v>
      </c>
      <c r="AS12" s="36">
        <f t="shared" si="5"/>
        <v>5.4543767972542581E-2</v>
      </c>
      <c r="AT12" s="36">
        <f t="shared" si="6"/>
        <v>0.519000649330571</v>
      </c>
      <c r="AU12" s="36">
        <f t="shared" si="7"/>
        <v>1.4363192232769546</v>
      </c>
      <c r="AV12" s="36">
        <f t="shared" si="8"/>
        <v>1.7824124176741596</v>
      </c>
      <c r="AY12" s="6"/>
      <c r="AZ12" s="76">
        <v>7</v>
      </c>
      <c r="BA12" s="77">
        <v>16.100000000000001</v>
      </c>
      <c r="BB12" s="77">
        <v>9.9600000000000009</v>
      </c>
      <c r="BC12" s="2">
        <v>19.719000000000001</v>
      </c>
      <c r="BD12" s="11">
        <v>13.278</v>
      </c>
      <c r="BE12"/>
      <c r="BF12"/>
      <c r="BG12" s="67">
        <v>8</v>
      </c>
      <c r="BH12" s="68">
        <v>131.9272</v>
      </c>
      <c r="BI12" s="69">
        <v>106.3005</v>
      </c>
      <c r="BJ12"/>
      <c r="BK12"/>
      <c r="BL12" s="70">
        <v>8</v>
      </c>
      <c r="BM12" s="71">
        <v>111</v>
      </c>
      <c r="BN12" s="72">
        <v>156</v>
      </c>
      <c r="BO12" s="54"/>
      <c r="BP12" s="70">
        <v>8</v>
      </c>
      <c r="BQ12" s="71">
        <v>5</v>
      </c>
      <c r="BR12" s="72">
        <v>5</v>
      </c>
      <c r="BS12"/>
      <c r="BT12"/>
      <c r="BU12" s="73">
        <v>8</v>
      </c>
      <c r="BV12" s="74">
        <v>111</v>
      </c>
      <c r="BW12" s="75">
        <v>5</v>
      </c>
      <c r="BX12"/>
      <c r="BY12" s="73">
        <v>8</v>
      </c>
      <c r="BZ12" s="74">
        <v>156</v>
      </c>
      <c r="CA12" s="75">
        <v>5</v>
      </c>
      <c r="CB12"/>
      <c r="CC12"/>
    </row>
    <row r="13" spans="1:126" ht="20">
      <c r="B13" s="21" t="s">
        <v>16</v>
      </c>
      <c r="C13" s="14">
        <v>67.915999999999997</v>
      </c>
      <c r="D13" s="2">
        <v>132.69999999999999</v>
      </c>
      <c r="E13" s="11">
        <v>120</v>
      </c>
      <c r="H13" s="21" t="s">
        <v>16</v>
      </c>
      <c r="I13" s="2">
        <v>87.5</v>
      </c>
      <c r="J13" s="2">
        <v>45.2</v>
      </c>
      <c r="K13" s="2">
        <v>71.5</v>
      </c>
      <c r="L13" s="11">
        <v>48.5</v>
      </c>
      <c r="M13" s="8"/>
      <c r="O13" s="34" t="s">
        <v>60</v>
      </c>
      <c r="P13" s="31">
        <v>1</v>
      </c>
      <c r="Q13" s="35">
        <v>1.0242314647377939</v>
      </c>
      <c r="R13" s="35">
        <v>1.511754068716094</v>
      </c>
      <c r="S13" s="35">
        <v>0.9699819168173599</v>
      </c>
      <c r="T13" s="35">
        <v>0.65099457504520797</v>
      </c>
      <c r="U13" s="35">
        <v>1.0759493670886076</v>
      </c>
      <c r="V13" s="37">
        <f t="shared" si="0"/>
        <v>1.0388185654008437</v>
      </c>
      <c r="W13" s="37"/>
      <c r="X13" s="34" t="s">
        <v>60</v>
      </c>
      <c r="Y13" s="36">
        <f t="shared" si="9"/>
        <v>0.96263200649878167</v>
      </c>
      <c r="Z13" s="36">
        <f t="shared" si="10"/>
        <v>0.98595799001972861</v>
      </c>
      <c r="AA13" s="36">
        <f t="shared" si="11"/>
        <v>1.4552628525008706</v>
      </c>
      <c r="AB13" s="36">
        <f t="shared" si="12"/>
        <v>0.93373563885342947</v>
      </c>
      <c r="AC13" s="36">
        <f t="shared" si="13"/>
        <v>0.62666821399559025</v>
      </c>
      <c r="AD13" s="36">
        <f t="shared" si="14"/>
        <v>1.0357432981316004</v>
      </c>
      <c r="AG13" s="34" t="s">
        <v>60</v>
      </c>
      <c r="AH13" s="31">
        <v>1</v>
      </c>
      <c r="AI13" s="1">
        <v>0.37017273815631946</v>
      </c>
      <c r="AJ13" s="1">
        <v>0.7249477049374432</v>
      </c>
      <c r="AK13" s="1">
        <v>0.35031771717251448</v>
      </c>
      <c r="AL13" s="1">
        <v>0.59067766507479169</v>
      </c>
      <c r="AM13" s="1">
        <v>0.92088250384812709</v>
      </c>
      <c r="AN13" s="1">
        <f t="shared" ref="AN13:AN16" si="15">AVERAGE(AH13:AM13)</f>
        <v>0.65949972153153258</v>
      </c>
      <c r="AP13" s="34" t="s">
        <v>60</v>
      </c>
      <c r="AQ13" s="36">
        <f t="shared" si="3"/>
        <v>1.5163008676906427</v>
      </c>
      <c r="AR13" s="36">
        <f t="shared" si="4"/>
        <v>0.56129324406184822</v>
      </c>
      <c r="AS13" s="36">
        <f t="shared" si="5"/>
        <v>1.099238834026985</v>
      </c>
      <c r="AT13" s="36">
        <f t="shared" si="6"/>
        <v>0.53118705851608883</v>
      </c>
      <c r="AU13" s="36">
        <f t="shared" si="7"/>
        <v>0.8956450560783894</v>
      </c>
      <c r="AV13" s="36">
        <f t="shared" si="8"/>
        <v>1.3963349396260465</v>
      </c>
      <c r="AY13" s="6"/>
      <c r="AZ13" s="76">
        <v>8</v>
      </c>
      <c r="BA13" s="77">
        <v>19.399999999999999</v>
      </c>
      <c r="BB13" s="77">
        <v>14.8</v>
      </c>
      <c r="BC13" s="2">
        <v>18.488</v>
      </c>
      <c r="BD13" s="11">
        <v>16.247</v>
      </c>
      <c r="BE13"/>
      <c r="BF13"/>
      <c r="BG13" s="67">
        <v>9</v>
      </c>
      <c r="BH13" s="68">
        <v>140.9683</v>
      </c>
      <c r="BI13" s="69">
        <v>107.2666</v>
      </c>
      <c r="BJ13"/>
      <c r="BK13"/>
      <c r="BL13" s="70">
        <v>9</v>
      </c>
      <c r="BM13" s="71">
        <v>113</v>
      </c>
      <c r="BN13" s="72">
        <v>145</v>
      </c>
      <c r="BO13" s="54"/>
      <c r="BP13" s="70">
        <v>9</v>
      </c>
      <c r="BQ13" s="71">
        <v>4</v>
      </c>
      <c r="BR13" s="72">
        <v>3</v>
      </c>
      <c r="BS13"/>
      <c r="BT13"/>
      <c r="BU13" s="73">
        <v>9</v>
      </c>
      <c r="BV13" s="74">
        <v>113</v>
      </c>
      <c r="BW13" s="75">
        <v>4</v>
      </c>
      <c r="BX13"/>
      <c r="BY13" s="73">
        <v>9</v>
      </c>
      <c r="BZ13" s="74">
        <v>145</v>
      </c>
      <c r="CA13" s="75">
        <v>3</v>
      </c>
      <c r="CB13"/>
      <c r="CC13"/>
    </row>
    <row r="14" spans="1:126" ht="20">
      <c r="B14" s="21" t="s">
        <v>21</v>
      </c>
      <c r="C14" s="14">
        <v>66.558999999999997</v>
      </c>
      <c r="D14" s="2">
        <v>113.1</v>
      </c>
      <c r="E14" s="11">
        <v>108.6</v>
      </c>
      <c r="H14" s="21" t="s">
        <v>21</v>
      </c>
      <c r="I14" s="2">
        <v>81.400000000000006</v>
      </c>
      <c r="J14" s="2">
        <v>31.7</v>
      </c>
      <c r="K14" s="2">
        <v>58.7</v>
      </c>
      <c r="L14" s="11">
        <v>49.9</v>
      </c>
      <c r="M14" s="8"/>
      <c r="O14" s="34" t="s">
        <v>61</v>
      </c>
      <c r="P14" s="31">
        <v>1</v>
      </c>
      <c r="Q14" s="35">
        <v>0.71402877697841727</v>
      </c>
      <c r="R14" s="35">
        <v>0.64748201438848918</v>
      </c>
      <c r="S14" s="35">
        <v>1.4874100719424461</v>
      </c>
      <c r="T14" s="35">
        <v>1.1169064748201438</v>
      </c>
      <c r="U14" s="35">
        <v>1.4730215827338129</v>
      </c>
      <c r="V14" s="37">
        <f t="shared" si="0"/>
        <v>1.0731414868105515</v>
      </c>
      <c r="W14" s="37"/>
      <c r="X14" s="34" t="s">
        <v>61</v>
      </c>
      <c r="Y14" s="36">
        <f t="shared" si="9"/>
        <v>0.93184357541899443</v>
      </c>
      <c r="Z14" s="36">
        <f t="shared" si="10"/>
        <v>0.66536312849162016</v>
      </c>
      <c r="AA14" s="36">
        <f t="shared" si="11"/>
        <v>0.6033519553072626</v>
      </c>
      <c r="AB14" s="36">
        <f t="shared" si="12"/>
        <v>1.3860335195530726</v>
      </c>
      <c r="AC14" s="36">
        <f t="shared" si="13"/>
        <v>1.0407821229050278</v>
      </c>
      <c r="AD14" s="36">
        <f t="shared" si="14"/>
        <v>1.3726256983240224</v>
      </c>
      <c r="AG14" s="34" t="s">
        <v>61</v>
      </c>
      <c r="AH14" s="31">
        <v>1</v>
      </c>
      <c r="AI14" s="1">
        <v>0.19551354845472493</v>
      </c>
      <c r="AJ14" s="1">
        <v>0.26070686070686072</v>
      </c>
      <c r="AK14" s="1">
        <v>7.4686839392721735E-2</v>
      </c>
      <c r="AL14" s="1">
        <v>0.49658449658449655</v>
      </c>
      <c r="AM14" s="1">
        <v>0.91886941886941886</v>
      </c>
      <c r="AN14" s="1">
        <f t="shared" si="15"/>
        <v>0.49106019400137058</v>
      </c>
      <c r="AP14" s="34" t="s">
        <v>61</v>
      </c>
      <c r="AQ14" s="36">
        <f t="shared" si="3"/>
        <v>2.0364102246846114</v>
      </c>
      <c r="AR14" s="36">
        <f t="shared" si="4"/>
        <v>0.39814578913757209</v>
      </c>
      <c r="AS14" s="36">
        <f t="shared" si="5"/>
        <v>0.530906116788878</v>
      </c>
      <c r="AT14" s="36">
        <f t="shared" si="6"/>
        <v>0.15209304338871596</v>
      </c>
      <c r="AU14" s="36">
        <f t="shared" si="7"/>
        <v>1.0112497462645293</v>
      </c>
      <c r="AV14" s="36">
        <f t="shared" si="8"/>
        <v>1.8711950797356918</v>
      </c>
      <c r="AY14" s="6"/>
      <c r="AZ14" s="76">
        <v>9</v>
      </c>
      <c r="BA14" s="77">
        <v>26.2</v>
      </c>
      <c r="BB14" s="77">
        <v>12.8</v>
      </c>
      <c r="BC14" s="2">
        <v>25.213999999999999</v>
      </c>
      <c r="BD14" s="11">
        <v>15.663</v>
      </c>
      <c r="BE14"/>
      <c r="BF14"/>
      <c r="BG14" s="67">
        <v>10</v>
      </c>
      <c r="BH14" s="68">
        <v>124.9804</v>
      </c>
      <c r="BI14" s="69"/>
      <c r="BJ14"/>
      <c r="BK14"/>
      <c r="BL14" s="70">
        <v>10</v>
      </c>
      <c r="BM14" s="71">
        <v>121</v>
      </c>
      <c r="BN14" s="72">
        <v>157</v>
      </c>
      <c r="BO14" s="54"/>
      <c r="BP14" s="70">
        <v>10</v>
      </c>
      <c r="BQ14" s="71">
        <v>4</v>
      </c>
      <c r="BR14" s="72">
        <v>2</v>
      </c>
      <c r="BS14"/>
      <c r="BT14"/>
      <c r="BU14" s="73">
        <v>10</v>
      </c>
      <c r="BV14" s="74">
        <v>121</v>
      </c>
      <c r="BW14" s="75">
        <v>4</v>
      </c>
      <c r="BX14"/>
      <c r="BY14" s="73">
        <v>10</v>
      </c>
      <c r="BZ14" s="74">
        <v>157</v>
      </c>
      <c r="CA14" s="75">
        <v>2</v>
      </c>
      <c r="CB14"/>
      <c r="CC14"/>
    </row>
    <row r="15" spans="1:126" ht="20">
      <c r="B15" s="21" t="s">
        <v>22</v>
      </c>
      <c r="C15" s="14">
        <v>67.846000000000004</v>
      </c>
      <c r="D15" s="2">
        <v>139</v>
      </c>
      <c r="E15" s="11">
        <v>133.9</v>
      </c>
      <c r="H15" s="21" t="s">
        <v>22</v>
      </c>
      <c r="I15" s="2">
        <v>96.2</v>
      </c>
      <c r="J15" s="2">
        <v>42.8</v>
      </c>
      <c r="K15" s="2">
        <v>85.9</v>
      </c>
      <c r="L15" s="11">
        <v>48</v>
      </c>
      <c r="M15" s="8"/>
      <c r="O15" s="34" t="s">
        <v>62</v>
      </c>
      <c r="P15" s="31">
        <v>1</v>
      </c>
      <c r="Q15" s="35">
        <v>0.85883222468588327</v>
      </c>
      <c r="R15" s="35">
        <v>1.3762010347376201</v>
      </c>
      <c r="S15" s="35">
        <v>1.2442719881744273</v>
      </c>
      <c r="T15" s="35">
        <v>0.78640059127864004</v>
      </c>
      <c r="U15" s="35">
        <v>1.4301552106430153</v>
      </c>
      <c r="V15" s="37">
        <f t="shared" si="0"/>
        <v>1.1159768415865976</v>
      </c>
      <c r="W15" s="37"/>
      <c r="X15" s="34" t="s">
        <v>62</v>
      </c>
      <c r="Y15" s="36">
        <f t="shared" si="9"/>
        <v>0.89607594238092614</v>
      </c>
      <c r="Z15" s="36">
        <f t="shared" si="10"/>
        <v>0.76957889508251021</v>
      </c>
      <c r="AA15" s="36">
        <f t="shared" si="11"/>
        <v>1.2331806391081186</v>
      </c>
      <c r="AB15" s="36">
        <f t="shared" si="12"/>
        <v>1.1149621943815886</v>
      </c>
      <c r="AC15" s="36">
        <f t="shared" si="13"/>
        <v>0.70467465091892489</v>
      </c>
      <c r="AD15" s="36">
        <f t="shared" si="14"/>
        <v>1.2815276781279319</v>
      </c>
      <c r="AG15" s="34" t="s">
        <v>62</v>
      </c>
      <c r="AH15" s="31">
        <v>1</v>
      </c>
      <c r="AI15" s="1">
        <v>0.64688524590163932</v>
      </c>
      <c r="AJ15" s="1">
        <v>0.37974238875878213</v>
      </c>
      <c r="AK15" s="1">
        <v>0.46194379391100704</v>
      </c>
      <c r="AL15" s="1">
        <v>0.23149882903981261</v>
      </c>
      <c r="AM15" s="1">
        <v>0.35563524590163931</v>
      </c>
      <c r="AN15" s="1">
        <f t="shared" si="15"/>
        <v>0.5126175839188134</v>
      </c>
      <c r="AP15" s="34" t="s">
        <v>62</v>
      </c>
      <c r="AQ15" s="36">
        <f t="shared" si="3"/>
        <v>1.9507719426151728</v>
      </c>
      <c r="AR15" s="36">
        <f t="shared" si="4"/>
        <v>1.2619255877966347</v>
      </c>
      <c r="AS15" s="36">
        <f t="shared" si="5"/>
        <v>0.74079079741229559</v>
      </c>
      <c r="AT15" s="36">
        <f t="shared" si="6"/>
        <v>0.90114699222679828</v>
      </c>
      <c r="AU15" s="36">
        <f t="shared" si="7"/>
        <v>0.45160142043913304</v>
      </c>
      <c r="AV15" s="36">
        <f t="shared" si="8"/>
        <v>0.69376325950996565</v>
      </c>
      <c r="AY15" s="6"/>
      <c r="AZ15" s="76">
        <v>10</v>
      </c>
      <c r="BA15" s="77">
        <v>20.100000000000001</v>
      </c>
      <c r="BB15" s="77">
        <v>10</v>
      </c>
      <c r="BC15" s="2">
        <v>22.713000000000001</v>
      </c>
      <c r="BD15" s="11">
        <v>16.567</v>
      </c>
      <c r="BE15"/>
      <c r="BF15"/>
      <c r="BG15" s="67">
        <v>11</v>
      </c>
      <c r="BH15" s="68">
        <v>133.08750000000001</v>
      </c>
      <c r="BI15" s="69"/>
      <c r="BJ15"/>
      <c r="BK15"/>
      <c r="BL15" s="70">
        <v>11</v>
      </c>
      <c r="BM15" s="71">
        <v>128</v>
      </c>
      <c r="BN15" s="72">
        <v>136</v>
      </c>
      <c r="BO15" s="54"/>
      <c r="BP15" s="70">
        <v>11</v>
      </c>
      <c r="BQ15" s="71">
        <v>4</v>
      </c>
      <c r="BR15" s="72">
        <v>4</v>
      </c>
      <c r="BS15"/>
      <c r="BT15"/>
      <c r="BU15" s="73">
        <v>11</v>
      </c>
      <c r="BV15" s="74">
        <v>128</v>
      </c>
      <c r="BW15" s="75">
        <v>4</v>
      </c>
      <c r="BX15"/>
      <c r="BY15" s="73">
        <v>11</v>
      </c>
      <c r="BZ15" s="74">
        <v>136</v>
      </c>
      <c r="CA15" s="75">
        <v>4</v>
      </c>
      <c r="CB15"/>
      <c r="CC15"/>
    </row>
    <row r="16" spans="1:126" ht="20">
      <c r="B16" s="21" t="s">
        <v>23</v>
      </c>
      <c r="C16" s="14">
        <v>68.555999999999997</v>
      </c>
      <c r="D16" s="2">
        <v>130.19999999999999</v>
      </c>
      <c r="E16" s="11">
        <v>105.1</v>
      </c>
      <c r="H16" s="21" t="s">
        <v>23</v>
      </c>
      <c r="I16" s="2">
        <v>88.5</v>
      </c>
      <c r="J16" s="2">
        <v>41.7</v>
      </c>
      <c r="K16" s="2">
        <v>61.1</v>
      </c>
      <c r="L16" s="11">
        <v>44</v>
      </c>
      <c r="M16" s="8"/>
      <c r="O16" s="34" t="s">
        <v>63</v>
      </c>
      <c r="P16" s="31">
        <v>1</v>
      </c>
      <c r="Q16" s="35">
        <v>0.75347222222222221</v>
      </c>
      <c r="R16" s="35">
        <v>0.875</v>
      </c>
      <c r="S16" s="35">
        <v>1.4000000000000001</v>
      </c>
      <c r="T16" s="35">
        <v>0.80034722222222221</v>
      </c>
      <c r="U16" s="35">
        <v>1.1336805555555556</v>
      </c>
      <c r="V16" s="37">
        <f t="shared" si="0"/>
        <v>0.99375000000000002</v>
      </c>
      <c r="W16" s="37"/>
      <c r="X16" s="34" t="s">
        <v>63</v>
      </c>
      <c r="Y16" s="36">
        <f t="shared" si="9"/>
        <v>1.0062893081761006</v>
      </c>
      <c r="Z16" s="36">
        <f t="shared" si="10"/>
        <v>0.75821104122990912</v>
      </c>
      <c r="AA16" s="36">
        <f t="shared" si="11"/>
        <v>0.88050314465408808</v>
      </c>
      <c r="AB16" s="36">
        <f t="shared" si="12"/>
        <v>1.408805031446541</v>
      </c>
      <c r="AC16" s="36">
        <f t="shared" si="13"/>
        <v>0.80538085255066383</v>
      </c>
      <c r="AD16" s="36">
        <f t="shared" si="14"/>
        <v>1.1408106219426974</v>
      </c>
      <c r="AG16" s="34" t="s">
        <v>63</v>
      </c>
      <c r="AH16" s="31">
        <v>1</v>
      </c>
      <c r="AI16" s="1">
        <v>1.144225352112676</v>
      </c>
      <c r="AJ16" s="1">
        <v>1.2428794992175274</v>
      </c>
      <c r="AK16" s="1">
        <v>0.43589984350547734</v>
      </c>
      <c r="AL16" s="1">
        <v>0.1956494522691706</v>
      </c>
      <c r="AM16" s="1">
        <v>1.9401408450704225</v>
      </c>
      <c r="AN16" s="1">
        <f t="shared" si="15"/>
        <v>0.99313249869587905</v>
      </c>
      <c r="AP16" s="34" t="s">
        <v>63</v>
      </c>
      <c r="AQ16" s="36">
        <f t="shared" si="3"/>
        <v>1.006914990007012</v>
      </c>
      <c r="AR16" s="36">
        <f t="shared" si="4"/>
        <v>1.152137658988305</v>
      </c>
      <c r="AS16" s="36">
        <f t="shared" si="5"/>
        <v>1.2514739985345367</v>
      </c>
      <c r="AT16" s="36">
        <f t="shared" si="6"/>
        <v>0.43891408656737585</v>
      </c>
      <c r="AU16" s="36">
        <f t="shared" si="7"/>
        <v>0.19700236627648932</v>
      </c>
      <c r="AV16" s="36">
        <f t="shared" si="8"/>
        <v>1.9535568996262804</v>
      </c>
      <c r="AY16" s="6"/>
      <c r="AZ16" s="76">
        <v>11</v>
      </c>
      <c r="BA16" s="77">
        <v>25.8</v>
      </c>
      <c r="BB16" s="77">
        <v>13.4</v>
      </c>
      <c r="BC16" s="2">
        <v>21.747</v>
      </c>
      <c r="BD16" s="11">
        <v>12.566000000000001</v>
      </c>
      <c r="BE16"/>
      <c r="BF16"/>
      <c r="BG16" s="67">
        <v>12</v>
      </c>
      <c r="BH16" s="68">
        <v>132.7748</v>
      </c>
      <c r="BI16" s="69"/>
      <c r="BJ16"/>
      <c r="BK16"/>
      <c r="BL16" s="70">
        <v>12</v>
      </c>
      <c r="BM16" s="71">
        <v>116</v>
      </c>
      <c r="BN16" s="72">
        <v>111</v>
      </c>
      <c r="BO16" s="54"/>
      <c r="BP16" s="70">
        <v>12</v>
      </c>
      <c r="BQ16" s="71">
        <v>3</v>
      </c>
      <c r="BR16" s="72">
        <v>5</v>
      </c>
      <c r="BS16"/>
      <c r="BT16"/>
      <c r="BU16" s="73">
        <v>12</v>
      </c>
      <c r="BV16" s="74">
        <v>116</v>
      </c>
      <c r="BW16" s="75">
        <v>3</v>
      </c>
      <c r="BX16"/>
      <c r="BY16" s="73">
        <v>12</v>
      </c>
      <c r="BZ16" s="74">
        <v>111</v>
      </c>
      <c r="CA16" s="75">
        <v>5</v>
      </c>
      <c r="CB16"/>
      <c r="CC16"/>
    </row>
    <row r="17" spans="2:81" ht="20">
      <c r="B17" s="21" t="s">
        <v>24</v>
      </c>
      <c r="C17" s="14">
        <v>62.228000000000002</v>
      </c>
      <c r="D17" s="2">
        <v>139.4</v>
      </c>
      <c r="E17" s="11">
        <v>112.1</v>
      </c>
      <c r="H17" s="21" t="s">
        <v>24</v>
      </c>
      <c r="I17" s="2">
        <v>91.3</v>
      </c>
      <c r="J17" s="2">
        <v>48.1</v>
      </c>
      <c r="K17" s="2">
        <v>64</v>
      </c>
      <c r="L17" s="11">
        <v>48.1</v>
      </c>
      <c r="M17" s="8"/>
      <c r="O17" s="34" t="s">
        <v>64</v>
      </c>
      <c r="P17" s="31">
        <v>1</v>
      </c>
      <c r="Q17" s="35">
        <v>1.1496763754045307</v>
      </c>
      <c r="R17" s="35">
        <v>0.95334412081984898</v>
      </c>
      <c r="S17" s="35">
        <v>0.53991370010787476</v>
      </c>
      <c r="T17" s="35">
        <v>0.42588996763754045</v>
      </c>
      <c r="U17" s="35">
        <v>1.2281553398058251</v>
      </c>
      <c r="V17" s="37">
        <f t="shared" si="0"/>
        <v>0.88282991729593663</v>
      </c>
      <c r="W17" s="37"/>
      <c r="X17" s="34" t="s">
        <v>64</v>
      </c>
      <c r="Y17" s="36">
        <f t="shared" si="9"/>
        <v>1.1327210150092664</v>
      </c>
      <c r="Z17" s="36">
        <f t="shared" si="10"/>
        <v>1.3022625908803944</v>
      </c>
      <c r="AA17" s="36">
        <f t="shared" si="11"/>
        <v>1.079872920188176</v>
      </c>
      <c r="AB17" s="36">
        <f t="shared" si="12"/>
        <v>0.61157159440360054</v>
      </c>
      <c r="AC17" s="36">
        <f t="shared" si="13"/>
        <v>0.48241451642465843</v>
      </c>
      <c r="AD17" s="36">
        <f t="shared" si="14"/>
        <v>1.3911573630939047</v>
      </c>
      <c r="AG17" s="34" t="s">
        <v>64</v>
      </c>
      <c r="AH17" s="31">
        <v>1</v>
      </c>
      <c r="AI17" s="1">
        <v>0.59742228961334343</v>
      </c>
      <c r="AJ17" s="1">
        <v>0.15607783674500886</v>
      </c>
      <c r="AK17" s="1">
        <v>0.6633813495072024</v>
      </c>
      <c r="AL17" s="1">
        <v>1.1678881307387752</v>
      </c>
      <c r="AM17" s="1">
        <v>0.7149801543058466</v>
      </c>
      <c r="AN17" s="1">
        <f>AVERAGE(AH17:AM17)</f>
        <v>0.71662496015169619</v>
      </c>
      <c r="AP17" s="34" t="s">
        <v>64</v>
      </c>
      <c r="AQ17" s="36">
        <f t="shared" si="3"/>
        <v>1.3954300444521477</v>
      </c>
      <c r="AR17" s="36">
        <f t="shared" si="4"/>
        <v>0.83366101215185173</v>
      </c>
      <c r="AS17" s="36">
        <f t="shared" si="5"/>
        <v>0.21779570266708276</v>
      </c>
      <c r="AT17" s="36">
        <f t="shared" si="6"/>
        <v>0.92570226603156114</v>
      </c>
      <c r="AU17" s="36">
        <f t="shared" si="7"/>
        <v>1.6297061861919448</v>
      </c>
      <c r="AV17" s="36">
        <f t="shared" si="8"/>
        <v>0.997704788505411</v>
      </c>
      <c r="AY17" s="6"/>
      <c r="AZ17" s="76">
        <v>12</v>
      </c>
      <c r="BA17" s="77">
        <v>31.2</v>
      </c>
      <c r="BB17" s="77">
        <v>20.2</v>
      </c>
      <c r="BC17" s="2">
        <v>22.843</v>
      </c>
      <c r="BD17" s="11">
        <v>16.219000000000001</v>
      </c>
      <c r="BE17"/>
      <c r="BF17"/>
      <c r="BG17" s="67">
        <v>13</v>
      </c>
      <c r="BH17" s="68">
        <v>138.62289999999999</v>
      </c>
      <c r="BI17" s="69"/>
      <c r="BJ17"/>
      <c r="BK17"/>
      <c r="BL17" s="70">
        <v>13</v>
      </c>
      <c r="BM17" s="71">
        <v>126</v>
      </c>
      <c r="BN17" s="72">
        <v>104</v>
      </c>
      <c r="BO17" s="54"/>
      <c r="BP17" s="70">
        <v>13</v>
      </c>
      <c r="BQ17" s="71">
        <v>4</v>
      </c>
      <c r="BR17" s="72">
        <v>3</v>
      </c>
      <c r="BS17"/>
      <c r="BT17"/>
      <c r="BU17" s="73">
        <v>13</v>
      </c>
      <c r="BV17" s="74">
        <v>126</v>
      </c>
      <c r="BW17" s="75">
        <v>4</v>
      </c>
      <c r="BX17"/>
      <c r="BY17" s="73">
        <v>13</v>
      </c>
      <c r="BZ17" s="74">
        <v>104</v>
      </c>
      <c r="CA17" s="75">
        <v>3</v>
      </c>
      <c r="CB17"/>
      <c r="CC17"/>
    </row>
    <row r="18" spans="2:81" ht="21" thickBot="1">
      <c r="B18" s="21" t="s">
        <v>6</v>
      </c>
      <c r="C18" s="14">
        <v>64.813999999999993</v>
      </c>
      <c r="D18" s="2">
        <v>123.2</v>
      </c>
      <c r="E18" s="11">
        <v>106.8</v>
      </c>
      <c r="H18" s="21" t="s">
        <v>6</v>
      </c>
      <c r="I18" s="2">
        <v>81.2</v>
      </c>
      <c r="J18" s="2">
        <v>42</v>
      </c>
      <c r="K18" s="2">
        <v>59.8</v>
      </c>
      <c r="L18" s="11">
        <v>47</v>
      </c>
      <c r="M18" s="8"/>
      <c r="P18" s="32"/>
      <c r="Q18" s="32"/>
      <c r="R18" s="32"/>
      <c r="S18" s="32"/>
      <c r="T18" s="32"/>
      <c r="U18" s="32"/>
      <c r="V18" s="38"/>
      <c r="W18" s="38"/>
      <c r="Y18" s="36"/>
      <c r="Z18" s="36"/>
      <c r="AA18" s="36"/>
      <c r="AB18" s="36"/>
      <c r="AC18" s="36"/>
      <c r="AD18" s="36"/>
      <c r="AY18" s="6"/>
      <c r="AZ18" s="76">
        <v>13</v>
      </c>
      <c r="BA18" s="77">
        <v>34.5</v>
      </c>
      <c r="BB18" s="77">
        <v>10.5</v>
      </c>
      <c r="BC18" s="2">
        <v>20.744</v>
      </c>
      <c r="BD18" s="11">
        <v>11.468999999999999</v>
      </c>
      <c r="BE18"/>
      <c r="BF18"/>
      <c r="BG18" s="78">
        <v>14</v>
      </c>
      <c r="BH18" s="79">
        <v>138.7911</v>
      </c>
      <c r="BI18" s="80"/>
      <c r="BJ18"/>
      <c r="BK18"/>
      <c r="BL18" s="70">
        <v>14</v>
      </c>
      <c r="BM18" s="71">
        <v>129</v>
      </c>
      <c r="BN18" s="72">
        <v>127</v>
      </c>
      <c r="BO18" s="54"/>
      <c r="BP18" s="70">
        <v>14</v>
      </c>
      <c r="BQ18" s="71">
        <v>4</v>
      </c>
      <c r="BR18" s="72">
        <v>2</v>
      </c>
      <c r="BS18"/>
      <c r="BT18"/>
      <c r="BU18" s="73">
        <v>14</v>
      </c>
      <c r="BV18" s="74">
        <v>129</v>
      </c>
      <c r="BW18" s="75">
        <v>4</v>
      </c>
      <c r="BX18"/>
      <c r="BY18" s="73">
        <v>14</v>
      </c>
      <c r="BZ18" s="74">
        <v>127</v>
      </c>
      <c r="CA18" s="75">
        <v>2</v>
      </c>
      <c r="CB18"/>
      <c r="CC18"/>
    </row>
    <row r="19" spans="2:81" ht="20">
      <c r="B19" s="21" t="s">
        <v>7</v>
      </c>
      <c r="C19" s="14">
        <v>68.03</v>
      </c>
      <c r="D19" s="2">
        <v>140.4</v>
      </c>
      <c r="E19" s="11">
        <v>123.6</v>
      </c>
      <c r="H19" s="21" t="s">
        <v>7</v>
      </c>
      <c r="I19" s="2">
        <v>95.7</v>
      </c>
      <c r="J19" s="2">
        <v>44.7</v>
      </c>
      <c r="K19" s="2">
        <v>76.400000000000006</v>
      </c>
      <c r="L19" s="11">
        <v>47.2</v>
      </c>
      <c r="M19" s="8"/>
      <c r="O19" s="32" t="s">
        <v>69</v>
      </c>
      <c r="Q19" s="32"/>
      <c r="R19" s="32"/>
      <c r="S19" s="32"/>
      <c r="T19" s="32"/>
      <c r="U19" s="32"/>
      <c r="V19" s="32"/>
      <c r="W19" s="32"/>
      <c r="X19" s="32" t="s">
        <v>50</v>
      </c>
      <c r="Y19" s="32"/>
      <c r="Z19" s="32"/>
      <c r="AA19" s="32"/>
      <c r="AB19" s="32"/>
      <c r="AC19" s="32"/>
      <c r="AD19" s="32"/>
      <c r="AG19" s="32" t="s">
        <v>69</v>
      </c>
      <c r="AI19" s="32"/>
      <c r="AJ19" s="32"/>
      <c r="AK19" s="32"/>
      <c r="AL19" s="32"/>
      <c r="AM19" s="32"/>
      <c r="AN19" s="32"/>
      <c r="AO19" s="32"/>
      <c r="AP19" s="32" t="s">
        <v>69</v>
      </c>
      <c r="AY19" s="6"/>
      <c r="AZ19" s="76">
        <v>14</v>
      </c>
      <c r="BA19" s="77">
        <v>49.7</v>
      </c>
      <c r="BB19" s="77">
        <v>14.3</v>
      </c>
      <c r="BC19" s="2">
        <v>22.218</v>
      </c>
      <c r="BD19" s="11">
        <v>16.268999999999998</v>
      </c>
      <c r="BE19"/>
      <c r="BF19"/>
      <c r="BG19" s="81" t="s">
        <v>0</v>
      </c>
      <c r="BH19" s="82">
        <f>AVERAGE(BH5:BH18)</f>
        <v>133.17185714285714</v>
      </c>
      <c r="BI19" s="83">
        <f>AVERAGE(BI5:BI18)</f>
        <v>106.37129222222222</v>
      </c>
      <c r="BJ19"/>
      <c r="BK19"/>
      <c r="BL19" s="70">
        <v>15</v>
      </c>
      <c r="BM19" s="71">
        <v>89.9</v>
      </c>
      <c r="BN19" s="72">
        <v>96.7</v>
      </c>
      <c r="BO19" s="54"/>
      <c r="BP19" s="70">
        <v>15</v>
      </c>
      <c r="BQ19" s="71">
        <v>3</v>
      </c>
      <c r="BR19" s="72">
        <v>4</v>
      </c>
      <c r="BS19"/>
      <c r="BT19"/>
      <c r="BU19" s="73">
        <v>15</v>
      </c>
      <c r="BV19" s="74">
        <v>89.9</v>
      </c>
      <c r="BW19" s="75">
        <v>3</v>
      </c>
      <c r="BX19"/>
      <c r="BY19" s="73">
        <v>15</v>
      </c>
      <c r="BZ19" s="74">
        <v>96.7</v>
      </c>
      <c r="CA19" s="75">
        <v>4</v>
      </c>
      <c r="CB19"/>
      <c r="CC19"/>
    </row>
    <row r="20" spans="2:81" ht="21" thickBot="1">
      <c r="B20" s="21" t="s">
        <v>8</v>
      </c>
      <c r="C20" s="14">
        <v>64.061000000000007</v>
      </c>
      <c r="D20" s="2">
        <v>135.1</v>
      </c>
      <c r="E20" s="11">
        <v>108.8</v>
      </c>
      <c r="H20" s="21" t="s">
        <v>8</v>
      </c>
      <c r="I20" s="2">
        <v>93.1</v>
      </c>
      <c r="J20" s="2">
        <v>42</v>
      </c>
      <c r="K20" s="2">
        <v>59.7</v>
      </c>
      <c r="L20" s="11">
        <v>49.1</v>
      </c>
      <c r="M20" s="8"/>
      <c r="P20" s="33" t="s">
        <v>44</v>
      </c>
      <c r="Q20" s="33" t="s">
        <v>45</v>
      </c>
      <c r="R20" s="33" t="s">
        <v>46</v>
      </c>
      <c r="S20" s="33" t="s">
        <v>47</v>
      </c>
      <c r="T20" s="33" t="s">
        <v>48</v>
      </c>
      <c r="U20" s="33" t="s">
        <v>49</v>
      </c>
      <c r="V20" s="32" t="s">
        <v>43</v>
      </c>
      <c r="W20" s="32"/>
      <c r="Y20" s="33" t="s">
        <v>44</v>
      </c>
      <c r="Z20" s="33" t="s">
        <v>45</v>
      </c>
      <c r="AA20" s="33" t="s">
        <v>46</v>
      </c>
      <c r="AB20" s="33" t="s">
        <v>47</v>
      </c>
      <c r="AC20" s="33" t="s">
        <v>48</v>
      </c>
      <c r="AD20" s="33" t="s">
        <v>49</v>
      </c>
      <c r="AG20" s="32"/>
      <c r="AH20" s="33" t="s">
        <v>44</v>
      </c>
      <c r="AI20" s="33" t="s">
        <v>45</v>
      </c>
      <c r="AJ20" s="33" t="s">
        <v>46</v>
      </c>
      <c r="AK20" s="33" t="s">
        <v>47</v>
      </c>
      <c r="AL20" s="33" t="s">
        <v>48</v>
      </c>
      <c r="AM20" s="33" t="s">
        <v>49</v>
      </c>
      <c r="AN20" s="32" t="s">
        <v>43</v>
      </c>
      <c r="AP20" s="32"/>
      <c r="AQ20" s="33" t="s">
        <v>44</v>
      </c>
      <c r="AR20" s="33" t="s">
        <v>45</v>
      </c>
      <c r="AS20" s="33" t="s">
        <v>46</v>
      </c>
      <c r="AT20" s="33" t="s">
        <v>47</v>
      </c>
      <c r="AU20" s="33" t="s">
        <v>48</v>
      </c>
      <c r="AV20" s="33" t="s">
        <v>49</v>
      </c>
      <c r="AY20" s="6"/>
      <c r="AZ20" s="76">
        <v>15</v>
      </c>
      <c r="BA20" s="77">
        <v>12.1</v>
      </c>
      <c r="BB20" s="77">
        <v>13.8</v>
      </c>
      <c r="BC20" s="2">
        <v>18.079999999999998</v>
      </c>
      <c r="BD20" s="11">
        <v>15.022</v>
      </c>
      <c r="BE20"/>
      <c r="BF20"/>
      <c r="BG20" s="84" t="s">
        <v>93</v>
      </c>
      <c r="BH20" s="85">
        <f>STDEV(BH5:BH18)</f>
        <v>8.3204495270308634</v>
      </c>
      <c r="BI20" s="86">
        <f>STDEV(BI5:BI18)</f>
        <v>6.521744009005138</v>
      </c>
      <c r="BJ20"/>
      <c r="BK20"/>
      <c r="BL20" s="70">
        <v>16</v>
      </c>
      <c r="BM20" s="71">
        <v>110</v>
      </c>
      <c r="BN20" s="72">
        <v>111</v>
      </c>
      <c r="BO20" s="54"/>
      <c r="BP20" s="70">
        <v>16</v>
      </c>
      <c r="BQ20" s="71">
        <v>4</v>
      </c>
      <c r="BR20" s="72">
        <v>5</v>
      </c>
      <c r="BS20"/>
      <c r="BT20"/>
      <c r="BU20" s="73">
        <v>16</v>
      </c>
      <c r="BV20" s="74">
        <v>110</v>
      </c>
      <c r="BW20" s="75">
        <v>4</v>
      </c>
      <c r="BX20"/>
      <c r="BY20" s="73">
        <v>16</v>
      </c>
      <c r="BZ20" s="74">
        <v>111</v>
      </c>
      <c r="CA20" s="75">
        <v>5</v>
      </c>
      <c r="CB20"/>
      <c r="CC20"/>
    </row>
    <row r="21" spans="2:81" ht="20">
      <c r="B21" s="21" t="s">
        <v>9</v>
      </c>
      <c r="C21" s="14">
        <v>63.402000000000001</v>
      </c>
      <c r="D21" s="2">
        <v>136.69999999999999</v>
      </c>
      <c r="E21" s="11">
        <v>100.4</v>
      </c>
      <c r="H21" s="21" t="s">
        <v>9</v>
      </c>
      <c r="I21" s="2">
        <v>92.7</v>
      </c>
      <c r="J21" s="2">
        <v>44</v>
      </c>
      <c r="K21" s="2">
        <v>56.2</v>
      </c>
      <c r="L21" s="11">
        <v>44.2</v>
      </c>
      <c r="M21" s="8"/>
      <c r="O21" s="34" t="s">
        <v>55</v>
      </c>
      <c r="P21" s="31">
        <v>1</v>
      </c>
      <c r="Q21" s="28">
        <v>1.1770507973039619</v>
      </c>
      <c r="R21" s="28">
        <v>1.0560578661844484</v>
      </c>
      <c r="S21" s="28">
        <v>0.39059674502712477</v>
      </c>
      <c r="T21" s="28">
        <v>0.40637843169488741</v>
      </c>
      <c r="U21" s="28">
        <v>0.67992766726943943</v>
      </c>
      <c r="V21" s="32">
        <f t="shared" ref="V21:V30" si="16">AVERAGE(P21:U21)</f>
        <v>0.78500191791331042</v>
      </c>
      <c r="W21" s="32"/>
      <c r="X21" s="34" t="s">
        <v>55</v>
      </c>
      <c r="Y21" s="36">
        <f>P21/$V21</f>
        <v>1.273882237967261</v>
      </c>
      <c r="Z21" s="36">
        <f t="shared" ref="Z21:Z30" si="17">Q21/$V21</f>
        <v>1.4994241038707199</v>
      </c>
      <c r="AA21" s="36">
        <f t="shared" ref="AA21:AA30" si="18">R21/$V21</f>
        <v>1.3452933579979753</v>
      </c>
      <c r="AB21" s="36">
        <f t="shared" ref="AB21:AB30" si="19">S21/$V21</f>
        <v>0.49757425569788133</v>
      </c>
      <c r="AC21" s="36">
        <f t="shared" ref="AC21:AC30" si="20">T21/$V21</f>
        <v>0.51767826602910894</v>
      </c>
      <c r="AD21" s="36">
        <f t="shared" ref="AD21:AD30" si="21">U21/$V21</f>
        <v>0.86614777843705271</v>
      </c>
      <c r="AG21" s="34" t="s">
        <v>55</v>
      </c>
      <c r="AH21" s="31">
        <v>1</v>
      </c>
      <c r="AI21" s="1">
        <v>0.13195947106302594</v>
      </c>
      <c r="AJ21" s="1">
        <v>1.041662373347072</v>
      </c>
      <c r="AK21" s="1">
        <v>0.42332131203846818</v>
      </c>
      <c r="AL21" s="1">
        <v>9.6889489953632155E-2</v>
      </c>
      <c r="AM21" s="1">
        <v>0.85417175086092356</v>
      </c>
      <c r="AN21" s="1">
        <f t="shared" ref="AN21:AN24" si="22">AVERAGE(AH21:AM21)</f>
        <v>0.59133406621052031</v>
      </c>
      <c r="AP21" s="34" t="s">
        <v>55</v>
      </c>
      <c r="AQ21" s="36">
        <f t="shared" ref="AQ21:AQ30" si="23">AH21/$AN21</f>
        <v>1.6910914779666877</v>
      </c>
      <c r="AR21" s="36">
        <f t="shared" ref="AR21:AR30" si="24">AI21/$AN21</f>
        <v>0.22315553695167489</v>
      </c>
      <c r="AS21" s="36">
        <f t="shared" ref="AS21:AS30" si="25">AJ21/$AN21</f>
        <v>1.7615463624857877</v>
      </c>
      <c r="AT21" s="36">
        <f t="shared" ref="AT21:AT30" si="26">AK21/$AN21</f>
        <v>0.71587506322993055</v>
      </c>
      <c r="AU21" s="36">
        <f t="shared" ref="AU21:AU30" si="27">AL21/$AN21</f>
        <v>0.16384899076512635</v>
      </c>
      <c r="AV21" s="36">
        <f t="shared" ref="AV21:AV30" si="28">AM21/$AN21</f>
        <v>1.4444825686007927</v>
      </c>
      <c r="AY21" s="6"/>
      <c r="AZ21" s="76">
        <v>16</v>
      </c>
      <c r="BA21" s="77">
        <v>29.2</v>
      </c>
      <c r="BB21" s="77">
        <v>19.899999999999999</v>
      </c>
      <c r="BC21" s="2">
        <v>17.533999999999999</v>
      </c>
      <c r="BD21" s="11">
        <v>17.282</v>
      </c>
      <c r="BE21"/>
      <c r="BF21"/>
      <c r="BG21"/>
      <c r="BH21"/>
      <c r="BI21"/>
      <c r="BJ21"/>
      <c r="BK21"/>
      <c r="BL21" s="70">
        <v>17</v>
      </c>
      <c r="BM21" s="71">
        <v>95.7</v>
      </c>
      <c r="BN21" s="72">
        <v>110</v>
      </c>
      <c r="BO21" s="54"/>
      <c r="BP21" s="70">
        <v>17</v>
      </c>
      <c r="BQ21" s="71">
        <v>4</v>
      </c>
      <c r="BR21" s="72">
        <v>3</v>
      </c>
      <c r="BS21"/>
      <c r="BT21"/>
      <c r="BU21" s="73">
        <v>17</v>
      </c>
      <c r="BV21" s="74">
        <v>95.7</v>
      </c>
      <c r="BW21" s="75">
        <v>4</v>
      </c>
      <c r="BX21"/>
      <c r="BY21" s="73">
        <v>17</v>
      </c>
      <c r="BZ21" s="74">
        <v>110</v>
      </c>
      <c r="CA21" s="75">
        <v>3</v>
      </c>
      <c r="CB21"/>
      <c r="CC21"/>
    </row>
    <row r="22" spans="2:81" ht="20">
      <c r="B22" s="21" t="s">
        <v>10</v>
      </c>
      <c r="C22" s="14">
        <v>68.292000000000002</v>
      </c>
      <c r="D22" s="2">
        <v>131.4</v>
      </c>
      <c r="E22" s="11">
        <v>103.7</v>
      </c>
      <c r="H22" s="21" t="s">
        <v>10</v>
      </c>
      <c r="I22" s="2">
        <v>90.1</v>
      </c>
      <c r="J22" s="2">
        <v>41.3</v>
      </c>
      <c r="K22" s="2">
        <v>58.7</v>
      </c>
      <c r="L22" s="11">
        <v>45</v>
      </c>
      <c r="M22" s="8"/>
      <c r="O22" s="34" t="s">
        <v>56</v>
      </c>
      <c r="P22" s="31">
        <v>1</v>
      </c>
      <c r="Q22" s="28">
        <v>0.78571428571428581</v>
      </c>
      <c r="R22" s="28">
        <v>0.97004608294930883</v>
      </c>
      <c r="S22" s="28">
        <v>1.1585253456221198</v>
      </c>
      <c r="T22" s="28">
        <v>0.96082949308755772</v>
      </c>
      <c r="U22" s="28">
        <v>1.2235023041474655</v>
      </c>
      <c r="V22" s="32">
        <f t="shared" si="16"/>
        <v>1.0164362519201229</v>
      </c>
      <c r="W22" s="32"/>
      <c r="X22" s="34" t="s">
        <v>56</v>
      </c>
      <c r="Y22" s="36">
        <f t="shared" ref="Y22:Y30" si="29">P22/$V22</f>
        <v>0.98382952999848872</v>
      </c>
      <c r="Z22" s="36">
        <f t="shared" si="17"/>
        <v>0.77300891642738412</v>
      </c>
      <c r="AA22" s="36">
        <f t="shared" si="18"/>
        <v>0.95435998186489357</v>
      </c>
      <c r="AB22" s="36">
        <f t="shared" si="19"/>
        <v>1.1397914462747469</v>
      </c>
      <c r="AC22" s="36">
        <f t="shared" si="20"/>
        <v>0.9452924285930181</v>
      </c>
      <c r="AD22" s="36">
        <f t="shared" si="21"/>
        <v>1.2037176968414691</v>
      </c>
      <c r="AG22" s="34" t="s">
        <v>56</v>
      </c>
      <c r="AH22" s="31">
        <v>1</v>
      </c>
      <c r="AI22" s="1">
        <v>0.62143742255266421</v>
      </c>
      <c r="AJ22" s="1">
        <v>1.293564126394052</v>
      </c>
      <c r="AK22" s="1">
        <v>0.99930297397769507</v>
      </c>
      <c r="AL22" s="1">
        <v>7.2225172596919796E-2</v>
      </c>
      <c r="AM22" s="1">
        <v>1.3227488641057414</v>
      </c>
      <c r="AN22" s="1">
        <f t="shared" si="22"/>
        <v>0.8848797599378454</v>
      </c>
      <c r="AP22" s="34" t="s">
        <v>56</v>
      </c>
      <c r="AQ22" s="36">
        <f t="shared" si="23"/>
        <v>1.1300970428685595</v>
      </c>
      <c r="AR22" s="36">
        <f t="shared" si="24"/>
        <v>0.70228459355462536</v>
      </c>
      <c r="AS22" s="36">
        <f t="shared" si="25"/>
        <v>1.4618529939987699</v>
      </c>
      <c r="AT22" s="36">
        <f t="shared" si="26"/>
        <v>1.1293093358219504</v>
      </c>
      <c r="AU22" s="36">
        <f t="shared" si="27"/>
        <v>8.1621453972450381E-2</v>
      </c>
      <c r="AV22" s="36">
        <f t="shared" si="28"/>
        <v>1.4948345797836446</v>
      </c>
      <c r="AY22" s="6"/>
      <c r="AZ22" s="76">
        <v>17</v>
      </c>
      <c r="BA22" s="77">
        <v>14.9</v>
      </c>
      <c r="BB22" s="77">
        <v>14.7</v>
      </c>
      <c r="BC22" s="2">
        <v>14.500999999999999</v>
      </c>
      <c r="BD22" s="11">
        <v>19.573</v>
      </c>
      <c r="BE22"/>
      <c r="BF22"/>
      <c r="BG22"/>
      <c r="BH22"/>
      <c r="BI22"/>
      <c r="BJ22"/>
      <c r="BK22"/>
      <c r="BL22" s="70">
        <v>18</v>
      </c>
      <c r="BM22" s="71">
        <v>152</v>
      </c>
      <c r="BN22" s="72">
        <v>120</v>
      </c>
      <c r="BO22" s="54"/>
      <c r="BP22" s="70">
        <v>18</v>
      </c>
      <c r="BQ22" s="71">
        <v>5</v>
      </c>
      <c r="BR22" s="72">
        <v>5</v>
      </c>
      <c r="BS22"/>
      <c r="BT22"/>
      <c r="BU22" s="73">
        <v>18</v>
      </c>
      <c r="BV22" s="74">
        <v>152</v>
      </c>
      <c r="BW22" s="75">
        <v>5</v>
      </c>
      <c r="BX22"/>
      <c r="BY22" s="73">
        <v>18</v>
      </c>
      <c r="BZ22" s="74">
        <v>120</v>
      </c>
      <c r="CA22" s="75">
        <v>5</v>
      </c>
      <c r="CB22"/>
      <c r="CC22"/>
    </row>
    <row r="23" spans="2:81" ht="20">
      <c r="B23" s="21" t="s">
        <v>25</v>
      </c>
      <c r="C23" s="14">
        <v>65.44</v>
      </c>
      <c r="D23" s="2">
        <v>136.80000000000001</v>
      </c>
      <c r="E23" s="11">
        <v>110.9</v>
      </c>
      <c r="H23" s="21" t="s">
        <v>25</v>
      </c>
      <c r="I23" s="2">
        <v>98.6</v>
      </c>
      <c r="J23" s="2">
        <v>38.200000000000003</v>
      </c>
      <c r="K23" s="2">
        <v>61.6</v>
      </c>
      <c r="L23" s="11">
        <v>49.3</v>
      </c>
      <c r="M23" s="8"/>
      <c r="O23" s="34" t="s">
        <v>57</v>
      </c>
      <c r="P23" s="31">
        <v>1</v>
      </c>
      <c r="Q23" s="28">
        <v>1.0066371681415929</v>
      </c>
      <c r="R23" s="28">
        <v>1.1570796460176991</v>
      </c>
      <c r="S23" s="28">
        <v>0.54646017699115046</v>
      </c>
      <c r="T23" s="28">
        <v>0.66592920353982299</v>
      </c>
      <c r="U23" s="28">
        <v>1.0110619469026549</v>
      </c>
      <c r="V23" s="32">
        <f t="shared" si="16"/>
        <v>0.89786135693215341</v>
      </c>
      <c r="W23" s="32"/>
      <c r="X23" s="34" t="s">
        <v>57</v>
      </c>
      <c r="Y23" s="36">
        <f t="shared" si="29"/>
        <v>1.1137577002053387</v>
      </c>
      <c r="Z23" s="36">
        <f t="shared" si="17"/>
        <v>1.1211498973305953</v>
      </c>
      <c r="AA23" s="36">
        <f t="shared" si="18"/>
        <v>1.2887063655030799</v>
      </c>
      <c r="AB23" s="36">
        <f t="shared" si="19"/>
        <v>0.60862422997946608</v>
      </c>
      <c r="AC23" s="36">
        <f t="shared" si="20"/>
        <v>0.74168377823408616</v>
      </c>
      <c r="AD23" s="36">
        <f t="shared" si="21"/>
        <v>1.1260780287474332</v>
      </c>
      <c r="AG23" s="34" t="s">
        <v>57</v>
      </c>
      <c r="AH23" s="31">
        <v>1</v>
      </c>
      <c r="AI23" s="1">
        <v>1.0600907029478457</v>
      </c>
      <c r="AJ23" s="1">
        <v>0.18140589569160998</v>
      </c>
      <c r="AK23" s="1">
        <v>0.14415289925494007</v>
      </c>
      <c r="AL23" s="1">
        <v>1.0284113645458182</v>
      </c>
      <c r="AM23" s="1">
        <v>0.60972537163013352</v>
      </c>
      <c r="AN23" s="1">
        <f t="shared" si="22"/>
        <v>0.67063103901172461</v>
      </c>
      <c r="AP23" s="34" t="s">
        <v>57</v>
      </c>
      <c r="AQ23" s="36">
        <f t="shared" si="23"/>
        <v>1.4911328910061334</v>
      </c>
      <c r="AR23" s="36">
        <f t="shared" si="24"/>
        <v>1.5807361146153454</v>
      </c>
      <c r="AS23" s="36">
        <f t="shared" si="25"/>
        <v>0.27050029768818745</v>
      </c>
      <c r="AT23" s="36">
        <f t="shared" si="26"/>
        <v>0.2149511294129347</v>
      </c>
      <c r="AU23" s="36">
        <f t="shared" si="27"/>
        <v>1.5334980111587684</v>
      </c>
      <c r="AV23" s="36">
        <f t="shared" si="28"/>
        <v>0.90918155611863016</v>
      </c>
      <c r="AY23" s="6"/>
      <c r="AZ23" s="76">
        <v>18</v>
      </c>
      <c r="BA23" s="77">
        <v>22.1</v>
      </c>
      <c r="BB23" s="77">
        <v>15.2</v>
      </c>
      <c r="BC23" s="2">
        <v>12.404999999999999</v>
      </c>
      <c r="BD23" s="11">
        <v>17.324999999999999</v>
      </c>
      <c r="BE23"/>
      <c r="BF23"/>
      <c r="BG23"/>
      <c r="BH23"/>
      <c r="BI23"/>
      <c r="BJ23"/>
      <c r="BK23"/>
      <c r="BL23" s="70">
        <v>19</v>
      </c>
      <c r="BM23" s="71">
        <v>115</v>
      </c>
      <c r="BN23" s="72">
        <v>131</v>
      </c>
      <c r="BO23" s="54"/>
      <c r="BP23" s="70">
        <v>19</v>
      </c>
      <c r="BQ23" s="71">
        <v>4</v>
      </c>
      <c r="BR23" s="72">
        <v>5</v>
      </c>
      <c r="BS23"/>
      <c r="BT23"/>
      <c r="BU23" s="73">
        <v>19</v>
      </c>
      <c r="BV23" s="74">
        <v>115</v>
      </c>
      <c r="BW23" s="75">
        <v>4</v>
      </c>
      <c r="BX23"/>
      <c r="BY23" s="73">
        <v>19</v>
      </c>
      <c r="BZ23" s="74">
        <v>131</v>
      </c>
      <c r="CA23" s="75">
        <v>5</v>
      </c>
      <c r="CB23"/>
      <c r="CC23"/>
    </row>
    <row r="24" spans="2:81" ht="20">
      <c r="B24" s="21" t="s">
        <v>26</v>
      </c>
      <c r="C24" s="14">
        <v>67.852000000000004</v>
      </c>
      <c r="D24" s="2">
        <v>141.6</v>
      </c>
      <c r="E24" s="11">
        <v>104.2</v>
      </c>
      <c r="H24" s="21" t="s">
        <v>26</v>
      </c>
      <c r="I24" s="2">
        <v>99.3</v>
      </c>
      <c r="J24" s="2">
        <v>42.3</v>
      </c>
      <c r="K24" s="2">
        <v>62.8</v>
      </c>
      <c r="L24" s="11">
        <v>41.4</v>
      </c>
      <c r="M24" s="8"/>
      <c r="O24" s="34" t="s">
        <v>58</v>
      </c>
      <c r="P24" s="31">
        <v>1</v>
      </c>
      <c r="Q24" s="28">
        <v>0.75670103092783503</v>
      </c>
      <c r="R24" s="28">
        <v>0.53938144329896909</v>
      </c>
      <c r="S24" s="28">
        <v>1.1793814432989691</v>
      </c>
      <c r="T24" s="28">
        <v>0.84618556701030945</v>
      </c>
      <c r="U24" s="28">
        <v>1.3134020618556703</v>
      </c>
      <c r="V24" s="32">
        <f t="shared" si="16"/>
        <v>0.93917525773195865</v>
      </c>
      <c r="W24" s="32"/>
      <c r="X24" s="34" t="s">
        <v>58</v>
      </c>
      <c r="Y24" s="36">
        <f t="shared" si="29"/>
        <v>1.0647639956092207</v>
      </c>
      <c r="Z24" s="36">
        <f t="shared" si="17"/>
        <v>0.8057080131723382</v>
      </c>
      <c r="AA24" s="36">
        <f t="shared" si="18"/>
        <v>0.57431394072447872</v>
      </c>
      <c r="AB24" s="36">
        <f t="shared" si="19"/>
        <v>1.25576289791438</v>
      </c>
      <c r="AC24" s="36">
        <f t="shared" si="20"/>
        <v>0.9009879253567511</v>
      </c>
      <c r="AD24" s="36">
        <f t="shared" si="21"/>
        <v>1.3984632272228326</v>
      </c>
      <c r="AG24" s="34" t="s">
        <v>58</v>
      </c>
      <c r="AH24" s="31">
        <v>1</v>
      </c>
      <c r="AI24" s="1">
        <v>0.62809917355371903</v>
      </c>
      <c r="AJ24" s="1">
        <v>0.27336300063572794</v>
      </c>
      <c r="AK24" s="1">
        <v>0.9249841068022886</v>
      </c>
      <c r="AL24" s="1">
        <v>0.64462809917355368</v>
      </c>
      <c r="AM24" s="1">
        <v>0.82975206611570251</v>
      </c>
      <c r="AN24" s="1">
        <f t="shared" si="22"/>
        <v>0.71680440771349863</v>
      </c>
      <c r="AP24" s="34" t="s">
        <v>58</v>
      </c>
      <c r="AQ24" s="36">
        <f t="shared" si="23"/>
        <v>1.3950807071483473</v>
      </c>
      <c r="AR24" s="36">
        <f t="shared" si="24"/>
        <v>0.87624903920061492</v>
      </c>
      <c r="AS24" s="36">
        <f t="shared" si="25"/>
        <v>0.3813634482350855</v>
      </c>
      <c r="AT24" s="36">
        <f t="shared" si="26"/>
        <v>1.2904274818187194</v>
      </c>
      <c r="AU24" s="36">
        <f t="shared" si="27"/>
        <v>0.89930822444273628</v>
      </c>
      <c r="AV24" s="36">
        <f t="shared" si="28"/>
        <v>1.1575710991544965</v>
      </c>
      <c r="AY24" s="6"/>
      <c r="AZ24" s="76">
        <v>19</v>
      </c>
      <c r="BA24" s="77">
        <v>28.6</v>
      </c>
      <c r="BB24" s="77">
        <v>15.2</v>
      </c>
      <c r="BC24" s="2">
        <v>24.42</v>
      </c>
      <c r="BD24" s="11">
        <v>28.62</v>
      </c>
      <c r="BE24"/>
      <c r="BF24"/>
      <c r="BG24"/>
      <c r="BH24"/>
      <c r="BI24"/>
      <c r="BJ24"/>
      <c r="BK24"/>
      <c r="BL24" s="70">
        <v>20</v>
      </c>
      <c r="BM24" s="71">
        <v>148</v>
      </c>
      <c r="BN24" s="72">
        <v>137</v>
      </c>
      <c r="BO24" s="54"/>
      <c r="BP24" s="70">
        <v>20</v>
      </c>
      <c r="BQ24" s="71">
        <v>4</v>
      </c>
      <c r="BR24" s="72">
        <v>4</v>
      </c>
      <c r="BS24"/>
      <c r="BT24"/>
      <c r="BU24" s="73">
        <v>20</v>
      </c>
      <c r="BV24" s="74">
        <v>148</v>
      </c>
      <c r="BW24" s="75">
        <v>4</v>
      </c>
      <c r="BX24"/>
      <c r="BY24" s="73">
        <v>20</v>
      </c>
      <c r="BZ24" s="74">
        <v>137</v>
      </c>
      <c r="CA24" s="75">
        <v>4</v>
      </c>
      <c r="CB24"/>
      <c r="CC24"/>
    </row>
    <row r="25" spans="2:81" ht="20">
      <c r="B25" s="21" t="s">
        <v>27</v>
      </c>
      <c r="C25" s="14">
        <v>65.748000000000005</v>
      </c>
      <c r="D25" s="2">
        <v>129.5</v>
      </c>
      <c r="E25" s="11">
        <v>99.4</v>
      </c>
      <c r="H25" s="21" t="s">
        <v>27</v>
      </c>
      <c r="I25" s="2">
        <v>90</v>
      </c>
      <c r="J25" s="2">
        <v>39.5</v>
      </c>
      <c r="K25" s="2">
        <v>55.8</v>
      </c>
      <c r="L25" s="11">
        <v>43.6</v>
      </c>
      <c r="M25" s="8"/>
      <c r="O25" s="34" t="s">
        <v>59</v>
      </c>
      <c r="P25" s="31">
        <v>1</v>
      </c>
      <c r="Q25" s="28">
        <v>0.86882933709449928</v>
      </c>
      <c r="R25" s="28">
        <v>1.2849083215796895</v>
      </c>
      <c r="S25" s="28">
        <v>0.86224729666196509</v>
      </c>
      <c r="T25" s="28">
        <v>0.84085566525622946</v>
      </c>
      <c r="U25" s="28">
        <v>0.88716502115655849</v>
      </c>
      <c r="V25" s="32">
        <f t="shared" si="16"/>
        <v>0.9573342736248236</v>
      </c>
      <c r="W25" s="32"/>
      <c r="X25" s="34" t="s">
        <v>59</v>
      </c>
      <c r="Y25" s="36">
        <f t="shared" si="29"/>
        <v>1.0445672191528546</v>
      </c>
      <c r="Z25" s="36">
        <f t="shared" si="17"/>
        <v>0.90755064456721923</v>
      </c>
      <c r="AA25" s="36">
        <f t="shared" si="18"/>
        <v>1.3421731123388581</v>
      </c>
      <c r="AB25" s="36">
        <f t="shared" si="19"/>
        <v>0.90067526089625538</v>
      </c>
      <c r="AC25" s="36">
        <f t="shared" si="20"/>
        <v>0.87833026396562319</v>
      </c>
      <c r="AD25" s="36">
        <f t="shared" si="21"/>
        <v>0.9267034990791897</v>
      </c>
      <c r="AG25" s="34" t="s">
        <v>59</v>
      </c>
      <c r="AH25" s="31">
        <v>1</v>
      </c>
      <c r="AI25" s="1">
        <v>1.0081319524357499</v>
      </c>
      <c r="AJ25" s="1">
        <v>0.14606827771384734</v>
      </c>
      <c r="AK25" s="1">
        <v>1.3721847772480684</v>
      </c>
      <c r="AL25" s="1">
        <v>1.4985040276179515</v>
      </c>
      <c r="AM25" s="1">
        <v>0.95123705408515535</v>
      </c>
      <c r="AN25" s="1">
        <f>AVERAGE(AH25:AM25)</f>
        <v>0.99602101485012862</v>
      </c>
      <c r="AP25" s="34" t="s">
        <v>59</v>
      </c>
      <c r="AQ25" s="36">
        <f t="shared" si="23"/>
        <v>1.0039948807209356</v>
      </c>
      <c r="AR25" s="36">
        <f t="shared" si="24"/>
        <v>1.0121593193366947</v>
      </c>
      <c r="AS25" s="36">
        <f t="shared" si="25"/>
        <v>0.14665180306042663</v>
      </c>
      <c r="AT25" s="36">
        <f t="shared" si="26"/>
        <v>1.3776664917602579</v>
      </c>
      <c r="AU25" s="36">
        <f t="shared" si="27"/>
        <v>1.5044903724681267</v>
      </c>
      <c r="AV25" s="36">
        <f t="shared" si="28"/>
        <v>0.95503713265355961</v>
      </c>
      <c r="AY25" s="6"/>
      <c r="AZ25" s="76">
        <v>20</v>
      </c>
      <c r="BA25" s="77">
        <v>19.5</v>
      </c>
      <c r="BB25" s="77">
        <v>18.600000000000001</v>
      </c>
      <c r="BC25" s="2">
        <v>15.968999999999999</v>
      </c>
      <c r="BD25" s="11">
        <v>15.826000000000001</v>
      </c>
      <c r="BE25"/>
      <c r="BF25"/>
      <c r="BG25"/>
      <c r="BH25"/>
      <c r="BI25"/>
      <c r="BJ25"/>
      <c r="BK25"/>
      <c r="BL25" s="70">
        <v>21</v>
      </c>
      <c r="BM25" s="71">
        <v>115</v>
      </c>
      <c r="BN25" s="72">
        <v>150</v>
      </c>
      <c r="BO25" s="54"/>
      <c r="BP25" s="70">
        <v>21</v>
      </c>
      <c r="BQ25" s="71">
        <v>5</v>
      </c>
      <c r="BR25" s="72">
        <v>4</v>
      </c>
      <c r="BS25"/>
      <c r="BT25"/>
      <c r="BU25" s="73">
        <v>21</v>
      </c>
      <c r="BV25" s="74">
        <v>115</v>
      </c>
      <c r="BW25" s="75">
        <v>5</v>
      </c>
      <c r="BX25"/>
      <c r="BY25" s="73">
        <v>21</v>
      </c>
      <c r="BZ25" s="74">
        <v>150</v>
      </c>
      <c r="CA25" s="75">
        <v>4</v>
      </c>
      <c r="CB25"/>
      <c r="CC25"/>
    </row>
    <row r="26" spans="2:81" ht="20">
      <c r="B26" s="21" t="s">
        <v>28</v>
      </c>
      <c r="C26" s="14">
        <v>65.924999999999997</v>
      </c>
      <c r="D26" s="2">
        <v>131.19999999999999</v>
      </c>
      <c r="E26" s="11">
        <v>101.8</v>
      </c>
      <c r="H26" s="21" t="s">
        <v>28</v>
      </c>
      <c r="I26" s="2">
        <v>89.1</v>
      </c>
      <c r="J26" s="2">
        <v>42.1</v>
      </c>
      <c r="K26" s="2">
        <v>55.4</v>
      </c>
      <c r="L26" s="11">
        <v>46.4</v>
      </c>
      <c r="M26" s="8"/>
      <c r="O26" s="34" t="s">
        <v>60</v>
      </c>
      <c r="P26" s="31">
        <v>1</v>
      </c>
      <c r="Q26" s="28">
        <v>0.84362680683311431</v>
      </c>
      <c r="R26" s="28">
        <v>1.0433639947437583</v>
      </c>
      <c r="S26" s="28">
        <v>0.54559789750328525</v>
      </c>
      <c r="T26" s="28">
        <v>0.50617608409986858</v>
      </c>
      <c r="U26" s="28">
        <v>1.23784494086728</v>
      </c>
      <c r="V26" s="37">
        <f t="shared" si="16"/>
        <v>0.8627682873412178</v>
      </c>
      <c r="W26" s="37"/>
      <c r="X26" s="34" t="s">
        <v>60</v>
      </c>
      <c r="Y26" s="36">
        <f t="shared" si="29"/>
        <v>1.159059755292684</v>
      </c>
      <c r="Z26" s="36">
        <f t="shared" si="17"/>
        <v>0.97781388028633787</v>
      </c>
      <c r="AA26" s="36">
        <f t="shared" si="18"/>
        <v>1.2093212164288978</v>
      </c>
      <c r="AB26" s="36">
        <f t="shared" si="19"/>
        <v>0.63238056556836075</v>
      </c>
      <c r="AC26" s="36">
        <f t="shared" si="20"/>
        <v>0.58668832817180272</v>
      </c>
      <c r="AD26" s="36">
        <f t="shared" si="21"/>
        <v>1.4347362542519164</v>
      </c>
      <c r="AG26" s="34" t="s">
        <v>60</v>
      </c>
      <c r="AH26" s="31">
        <v>1</v>
      </c>
      <c r="AI26" s="1">
        <v>0.43598937583001329</v>
      </c>
      <c r="AJ26" s="1">
        <v>0.89028501379099001</v>
      </c>
      <c r="AK26" s="1">
        <v>0.4252988047808765</v>
      </c>
      <c r="AL26" s="1">
        <v>0.82324547961998173</v>
      </c>
      <c r="AM26" s="1">
        <v>1.1387782204515273</v>
      </c>
      <c r="AN26" s="1">
        <f t="shared" ref="AN26:AN29" si="30">AVERAGE(AH26:AM26)</f>
        <v>0.78559948241223143</v>
      </c>
      <c r="AP26" s="34" t="s">
        <v>60</v>
      </c>
      <c r="AQ26" s="36">
        <f t="shared" si="23"/>
        <v>1.2729132622763939</v>
      </c>
      <c r="AR26" s="36">
        <f t="shared" si="24"/>
        <v>0.55497665870563095</v>
      </c>
      <c r="AS26" s="36">
        <f t="shared" si="25"/>
        <v>1.1332556012604733</v>
      </c>
      <c r="AT26" s="36">
        <f t="shared" si="26"/>
        <v>0.54136848903587664</v>
      </c>
      <c r="AU26" s="36">
        <f t="shared" si="27"/>
        <v>1.0479200891173654</v>
      </c>
      <c r="AV26" s="36">
        <f t="shared" si="28"/>
        <v>1.44956589960426</v>
      </c>
      <c r="AY26" s="6"/>
      <c r="AZ26" s="76">
        <v>21</v>
      </c>
      <c r="BA26" s="77">
        <v>23.5</v>
      </c>
      <c r="BB26" s="77">
        <v>16.5</v>
      </c>
      <c r="BC26" s="2">
        <v>26.463000000000001</v>
      </c>
      <c r="BD26" s="11">
        <v>21.92</v>
      </c>
      <c r="BE26"/>
      <c r="BF26"/>
      <c r="BG26"/>
      <c r="BH26"/>
      <c r="BI26"/>
      <c r="BJ26"/>
      <c r="BK26"/>
      <c r="BL26" s="70">
        <v>22</v>
      </c>
      <c r="BM26" s="71">
        <v>106</v>
      </c>
      <c r="BN26" s="72">
        <v>149</v>
      </c>
      <c r="BO26" s="54"/>
      <c r="BP26" s="70">
        <v>22</v>
      </c>
      <c r="BQ26" s="71">
        <v>5</v>
      </c>
      <c r="BR26" s="72">
        <v>5</v>
      </c>
      <c r="BS26"/>
      <c r="BT26"/>
      <c r="BU26" s="73">
        <v>22</v>
      </c>
      <c r="BV26" s="74">
        <v>106</v>
      </c>
      <c r="BW26" s="75">
        <v>5</v>
      </c>
      <c r="BX26"/>
      <c r="BY26" s="73">
        <v>22</v>
      </c>
      <c r="BZ26" s="74">
        <v>149</v>
      </c>
      <c r="CA26" s="75">
        <v>5</v>
      </c>
      <c r="CB26"/>
      <c r="CC26"/>
    </row>
    <row r="27" spans="2:81" ht="21" thickBot="1">
      <c r="B27" s="21" t="s">
        <v>29</v>
      </c>
      <c r="C27" s="14">
        <v>64.89</v>
      </c>
      <c r="D27" s="2">
        <v>133.69999999999999</v>
      </c>
      <c r="E27" s="11">
        <v>112.1</v>
      </c>
      <c r="H27" s="21" t="s">
        <v>29</v>
      </c>
      <c r="I27" s="2">
        <v>94.2</v>
      </c>
      <c r="J27" s="2">
        <v>39.5</v>
      </c>
      <c r="K27" s="2">
        <v>59.2</v>
      </c>
      <c r="L27" s="11">
        <v>40</v>
      </c>
      <c r="M27" s="8"/>
      <c r="O27" s="34" t="s">
        <v>61</v>
      </c>
      <c r="P27" s="31">
        <v>1</v>
      </c>
      <c r="Q27" s="28">
        <v>0.52886405959031657</v>
      </c>
      <c r="R27" s="28">
        <v>0.82122905027932958</v>
      </c>
      <c r="S27" s="28">
        <v>1.2476722532588456</v>
      </c>
      <c r="T27" s="28">
        <v>0.97765363128491622</v>
      </c>
      <c r="U27" s="28">
        <v>0.9962756052141527</v>
      </c>
      <c r="V27" s="37">
        <f t="shared" si="16"/>
        <v>0.92861576660459333</v>
      </c>
      <c r="W27" s="37"/>
      <c r="X27" s="34" t="s">
        <v>61</v>
      </c>
      <c r="Y27" s="36">
        <f t="shared" si="29"/>
        <v>1.0768716577540107</v>
      </c>
      <c r="Z27" s="36">
        <f t="shared" si="17"/>
        <v>0.56951871657754016</v>
      </c>
      <c r="AA27" s="36">
        <f t="shared" si="18"/>
        <v>0.88435828877005351</v>
      </c>
      <c r="AB27" s="36">
        <f t="shared" si="19"/>
        <v>1.3435828877005351</v>
      </c>
      <c r="AC27" s="36">
        <f t="shared" si="20"/>
        <v>1.0528074866310162</v>
      </c>
      <c r="AD27" s="36">
        <f t="shared" si="21"/>
        <v>1.072860962566845</v>
      </c>
      <c r="AG27" s="34" t="s">
        <v>61</v>
      </c>
      <c r="AH27" s="31">
        <v>1</v>
      </c>
      <c r="AI27" s="1">
        <v>0.34855258136618872</v>
      </c>
      <c r="AJ27" s="1">
        <v>0.48835341365461848</v>
      </c>
      <c r="AK27" s="1">
        <v>0.12533391484489995</v>
      </c>
      <c r="AL27" s="1">
        <v>0.54092330861909177</v>
      </c>
      <c r="AM27" s="1">
        <v>0.87066213572237661</v>
      </c>
      <c r="AN27" s="1">
        <f t="shared" si="30"/>
        <v>0.56230422570119598</v>
      </c>
      <c r="AP27" s="34" t="s">
        <v>61</v>
      </c>
      <c r="AQ27" s="36">
        <f t="shared" si="23"/>
        <v>1.778396736665095</v>
      </c>
      <c r="AR27" s="36">
        <f t="shared" si="24"/>
        <v>0.61986477325782507</v>
      </c>
      <c r="AS27" s="36">
        <f t="shared" si="25"/>
        <v>0.8684861171826328</v>
      </c>
      <c r="AT27" s="36">
        <f t="shared" si="26"/>
        <v>0.22289342515363098</v>
      </c>
      <c r="AU27" s="36">
        <f t="shared" si="27"/>
        <v>0.96197624683427885</v>
      </c>
      <c r="AV27" s="36">
        <f t="shared" si="28"/>
        <v>1.5483827009065367</v>
      </c>
      <c r="AY27" s="6"/>
      <c r="AZ27" s="76">
        <v>22</v>
      </c>
      <c r="BA27" s="77">
        <v>36.9</v>
      </c>
      <c r="BB27" s="77">
        <v>22.1</v>
      </c>
      <c r="BC27" s="2">
        <v>16.739000000000001</v>
      </c>
      <c r="BD27" s="11">
        <v>12.721</v>
      </c>
      <c r="BE27"/>
      <c r="BF27"/>
      <c r="BG27"/>
      <c r="BH27"/>
      <c r="BI27"/>
      <c r="BJ27"/>
      <c r="BK27"/>
      <c r="BL27" s="87">
        <v>23</v>
      </c>
      <c r="BM27" s="88">
        <v>113</v>
      </c>
      <c r="BN27" s="89">
        <v>127</v>
      </c>
      <c r="BO27" s="54"/>
      <c r="BP27" s="87">
        <v>23</v>
      </c>
      <c r="BQ27" s="88">
        <v>5</v>
      </c>
      <c r="BR27" s="89">
        <v>5</v>
      </c>
      <c r="BS27"/>
      <c r="BT27"/>
      <c r="BU27" s="90">
        <v>23</v>
      </c>
      <c r="BV27" s="91">
        <v>113</v>
      </c>
      <c r="BW27" s="92">
        <v>5</v>
      </c>
      <c r="BX27"/>
      <c r="BY27" s="90">
        <v>23</v>
      </c>
      <c r="BZ27" s="91">
        <v>127</v>
      </c>
      <c r="CA27" s="92">
        <v>5</v>
      </c>
      <c r="CB27"/>
      <c r="CC27"/>
    </row>
    <row r="28" spans="2:81" ht="20">
      <c r="B28" s="21" t="s">
        <v>11</v>
      </c>
      <c r="C28" s="14">
        <v>67.771000000000001</v>
      </c>
      <c r="D28" s="2">
        <v>126.6</v>
      </c>
      <c r="E28" s="11">
        <v>106.8</v>
      </c>
      <c r="H28" s="21" t="s">
        <v>11</v>
      </c>
      <c r="I28" s="2">
        <v>83</v>
      </c>
      <c r="J28" s="2">
        <v>43.6</v>
      </c>
      <c r="K28" s="2">
        <v>60</v>
      </c>
      <c r="L28" s="11">
        <v>46.4</v>
      </c>
      <c r="M28" s="8"/>
      <c r="O28" s="34" t="s">
        <v>62</v>
      </c>
      <c r="P28" s="31">
        <v>1</v>
      </c>
      <c r="Q28" s="28">
        <v>0.45968063872255488</v>
      </c>
      <c r="R28" s="28">
        <v>1.3524950099800399</v>
      </c>
      <c r="S28" s="28">
        <v>0.72654690618762474</v>
      </c>
      <c r="T28" s="28">
        <v>0.63712574850299397</v>
      </c>
      <c r="U28" s="28">
        <v>0.94730538922155683</v>
      </c>
      <c r="V28" s="37">
        <f t="shared" si="16"/>
        <v>0.85385894876912827</v>
      </c>
      <c r="W28" s="37"/>
      <c r="X28" s="34" t="s">
        <v>62</v>
      </c>
      <c r="Y28" s="36">
        <f t="shared" si="29"/>
        <v>1.1711536213815408</v>
      </c>
      <c r="Z28" s="36">
        <f t="shared" si="17"/>
        <v>0.53835664471889988</v>
      </c>
      <c r="AA28" s="36">
        <f t="shared" si="18"/>
        <v>1.5839794288385867</v>
      </c>
      <c r="AB28" s="36">
        <f t="shared" si="19"/>
        <v>0.85089804028519123</v>
      </c>
      <c r="AC28" s="36">
        <f t="shared" si="20"/>
        <v>0.74617212763470608</v>
      </c>
      <c r="AD28" s="36">
        <f t="shared" si="21"/>
        <v>1.1094401371410763</v>
      </c>
      <c r="AG28" s="34" t="s">
        <v>62</v>
      </c>
      <c r="AH28" s="31">
        <v>1</v>
      </c>
      <c r="AI28" s="1">
        <v>0.93889113719142048</v>
      </c>
      <c r="AJ28" s="1">
        <v>0.38677227264843617</v>
      </c>
      <c r="AK28" s="1">
        <v>0.59750245707348104</v>
      </c>
      <c r="AL28" s="1">
        <v>0.63132335087009317</v>
      </c>
      <c r="AM28" s="1">
        <v>0.56530756778632141</v>
      </c>
      <c r="AN28" s="1">
        <f t="shared" si="30"/>
        <v>0.68663279759495877</v>
      </c>
      <c r="AP28" s="34" t="s">
        <v>62</v>
      </c>
      <c r="AQ28" s="36">
        <f t="shared" si="23"/>
        <v>1.4563825140637907</v>
      </c>
      <c r="AR28" s="36">
        <f t="shared" si="24"/>
        <v>1.3673846348150525</v>
      </c>
      <c r="AS28" s="36">
        <f t="shared" si="25"/>
        <v>0.56328837480989535</v>
      </c>
      <c r="AT28" s="36">
        <f t="shared" si="26"/>
        <v>0.87019213059196854</v>
      </c>
      <c r="AU28" s="36">
        <f t="shared" si="27"/>
        <v>0.91944828892736297</v>
      </c>
      <c r="AV28" s="36">
        <f t="shared" si="28"/>
        <v>0.82330405679192953</v>
      </c>
      <c r="AY28" s="6"/>
      <c r="AZ28" s="76">
        <v>23</v>
      </c>
      <c r="BA28" s="77">
        <v>13.4</v>
      </c>
      <c r="BB28" s="77">
        <v>17.899999999999999</v>
      </c>
      <c r="BC28" s="2">
        <v>18.420000000000002</v>
      </c>
      <c r="BD28" s="11">
        <v>10.311</v>
      </c>
      <c r="BE28"/>
      <c r="BF28"/>
      <c r="BG28"/>
      <c r="BH28"/>
      <c r="BI28"/>
      <c r="BJ28"/>
      <c r="BK28"/>
      <c r="BL28" s="81" t="s">
        <v>0</v>
      </c>
      <c r="BM28" s="93">
        <f>AVERAGE(BM5:BM27)</f>
        <v>121.73913043478261</v>
      </c>
      <c r="BN28" s="94">
        <f>AVERAGE(BN5:BN27)</f>
        <v>127.33478260869565</v>
      </c>
      <c r="BO28" s="54"/>
      <c r="BP28" s="81" t="s">
        <v>0</v>
      </c>
      <c r="BQ28" s="93">
        <f>AVERAGE(BQ5:BQ27)</f>
        <v>4.2608695652173916</v>
      </c>
      <c r="BR28" s="94">
        <f>AVERAGE(BR5:BR27)</f>
        <v>4.0434782608695654</v>
      </c>
      <c r="BS28"/>
      <c r="BT28"/>
      <c r="BU28"/>
      <c r="BV28"/>
      <c r="BW28"/>
      <c r="BX28"/>
      <c r="BY28"/>
      <c r="BZ28"/>
      <c r="CA28"/>
      <c r="CB28"/>
      <c r="CC28"/>
    </row>
    <row r="29" spans="2:81" ht="21" thickBot="1">
      <c r="B29" s="21" t="s">
        <v>12</v>
      </c>
      <c r="C29" s="14">
        <v>67.531000000000006</v>
      </c>
      <c r="D29" s="2">
        <v>126.3</v>
      </c>
      <c r="E29" s="11">
        <v>123.6</v>
      </c>
      <c r="H29" s="21" t="s">
        <v>12</v>
      </c>
      <c r="I29" s="2">
        <v>87.8</v>
      </c>
      <c r="J29" s="2">
        <v>38.5</v>
      </c>
      <c r="K29" s="2">
        <v>61.8</v>
      </c>
      <c r="L29" s="11">
        <v>43.9</v>
      </c>
      <c r="M29" s="8"/>
      <c r="O29" s="34" t="s">
        <v>63</v>
      </c>
      <c r="P29" s="31">
        <v>1</v>
      </c>
      <c r="Q29" s="28">
        <v>1.228395061728395</v>
      </c>
      <c r="R29" s="28">
        <v>1.0720164609053497</v>
      </c>
      <c r="S29" s="28">
        <v>1.1876543209876544</v>
      </c>
      <c r="T29" s="28">
        <v>0.88477366255144041</v>
      </c>
      <c r="U29" s="28">
        <v>0.73456790123456794</v>
      </c>
      <c r="V29" s="37">
        <f t="shared" si="16"/>
        <v>1.0179012345679013</v>
      </c>
      <c r="W29" s="37"/>
      <c r="X29" s="34" t="s">
        <v>63</v>
      </c>
      <c r="Y29" s="36">
        <f t="shared" si="29"/>
        <v>0.9824135839902971</v>
      </c>
      <c r="Z29" s="36">
        <f t="shared" si="17"/>
        <v>1.2067919951485748</v>
      </c>
      <c r="AA29" s="36">
        <f t="shared" si="18"/>
        <v>1.0531635334546188</v>
      </c>
      <c r="AB29" s="36">
        <f t="shared" si="19"/>
        <v>1.1667677380230443</v>
      </c>
      <c r="AC29" s="36">
        <f t="shared" si="20"/>
        <v>0.86921366484738227</v>
      </c>
      <c r="AD29" s="36">
        <f t="shared" si="21"/>
        <v>0.72164948453608246</v>
      </c>
      <c r="AG29" s="34" t="s">
        <v>63</v>
      </c>
      <c r="AH29" s="31">
        <v>1</v>
      </c>
      <c r="AI29" s="1">
        <v>0.90462287104622863</v>
      </c>
      <c r="AJ29" s="1">
        <v>1.0915112192484455</v>
      </c>
      <c r="AK29" s="1">
        <v>0.29175452825087861</v>
      </c>
      <c r="AL29" s="1">
        <v>0.16231413895647473</v>
      </c>
      <c r="AM29" s="1">
        <v>1.7072262773722628</v>
      </c>
      <c r="AN29" s="1">
        <f t="shared" si="30"/>
        <v>0.85957150581238173</v>
      </c>
      <c r="AP29" s="34" t="s">
        <v>63</v>
      </c>
      <c r="AQ29" s="36">
        <f t="shared" si="23"/>
        <v>1.163370345850284</v>
      </c>
      <c r="AR29" s="36">
        <f t="shared" si="24"/>
        <v>1.052411422353128</v>
      </c>
      <c r="AS29" s="36">
        <f t="shared" si="25"/>
        <v>1.2698317846365292</v>
      </c>
      <c r="AT29" s="36">
        <f t="shared" si="26"/>
        <v>0.3394185664346111</v>
      </c>
      <c r="AU29" s="36">
        <f t="shared" si="27"/>
        <v>0.18883145597418508</v>
      </c>
      <c r="AV29" s="36">
        <f t="shared" si="28"/>
        <v>1.9861364247512625</v>
      </c>
      <c r="AY29" s="6"/>
      <c r="AZ29" s="76">
        <v>24</v>
      </c>
      <c r="BA29" s="77">
        <v>12.9</v>
      </c>
      <c r="BB29" s="77">
        <v>21.1</v>
      </c>
      <c r="BC29" s="2">
        <v>6.8380000000000001</v>
      </c>
      <c r="BD29" s="11">
        <v>13.186999999999999</v>
      </c>
      <c r="BE29"/>
      <c r="BF29"/>
      <c r="BG29"/>
      <c r="BH29"/>
      <c r="BI29"/>
      <c r="BJ29"/>
      <c r="BK29"/>
      <c r="BL29" s="84" t="s">
        <v>93</v>
      </c>
      <c r="BM29" s="85">
        <f>STDEV(BM5:BM27)</f>
        <v>19.333314138375872</v>
      </c>
      <c r="BN29" s="86">
        <f>STDEV(BN5:BN27)</f>
        <v>16.827348105651584</v>
      </c>
      <c r="BO29" s="54"/>
      <c r="BP29" s="84" t="s">
        <v>93</v>
      </c>
      <c r="BQ29" s="85">
        <f>STDEV(BQ5:BQ27)</f>
        <v>0.81001634688038093</v>
      </c>
      <c r="BR29" s="86">
        <f>STDEV(BR5:BR27)</f>
        <v>1.2239377906638147</v>
      </c>
      <c r="BS29"/>
      <c r="BT29"/>
      <c r="BU29"/>
      <c r="BV29"/>
      <c r="BW29"/>
      <c r="BX29"/>
      <c r="BY29"/>
      <c r="BZ29"/>
      <c r="CA29"/>
      <c r="CB29"/>
      <c r="CC29"/>
    </row>
    <row r="30" spans="2:81" ht="20">
      <c r="B30" s="21" t="s">
        <v>17</v>
      </c>
      <c r="C30" s="14">
        <v>68.789000000000001</v>
      </c>
      <c r="D30" s="2">
        <v>116.3</v>
      </c>
      <c r="E30" s="11">
        <v>108.8</v>
      </c>
      <c r="H30" s="21" t="s">
        <v>17</v>
      </c>
      <c r="I30" s="2">
        <v>83.5</v>
      </c>
      <c r="J30" s="2">
        <v>32.799999999999997</v>
      </c>
      <c r="K30" s="2">
        <v>51.1</v>
      </c>
      <c r="L30" s="11">
        <v>40.700000000000003</v>
      </c>
      <c r="M30" s="8"/>
      <c r="O30" s="34" t="s">
        <v>64</v>
      </c>
      <c r="P30" s="31">
        <v>1</v>
      </c>
      <c r="Q30" s="28">
        <v>0.9327925840092699</v>
      </c>
      <c r="R30" s="28">
        <v>1.1774816531479335</v>
      </c>
      <c r="S30" s="28">
        <v>0.90845886442641943</v>
      </c>
      <c r="T30" s="28">
        <v>0.58887601390498256</v>
      </c>
      <c r="U30" s="28">
        <v>0.65237543453070679</v>
      </c>
      <c r="V30" s="37">
        <f t="shared" si="16"/>
        <v>0.87666409166988546</v>
      </c>
      <c r="W30" s="37"/>
      <c r="X30" s="34" t="s">
        <v>64</v>
      </c>
      <c r="Y30" s="36">
        <f t="shared" si="29"/>
        <v>1.1406877611414221</v>
      </c>
      <c r="Z30" s="36">
        <f t="shared" si="17"/>
        <v>1.0640250842628558</v>
      </c>
      <c r="AA30" s="36">
        <f t="shared" si="18"/>
        <v>1.3431389107144167</v>
      </c>
      <c r="AB30" s="36">
        <f t="shared" si="19"/>
        <v>1.036267908151651</v>
      </c>
      <c r="AC30" s="36">
        <f t="shared" si="20"/>
        <v>0.67172366189115951</v>
      </c>
      <c r="AD30" s="36">
        <f t="shared" si="21"/>
        <v>0.74415667383849426</v>
      </c>
      <c r="AG30" s="34" t="s">
        <v>64</v>
      </c>
      <c r="AH30" s="31">
        <v>1</v>
      </c>
      <c r="AI30" s="1">
        <v>1.1272416737830915</v>
      </c>
      <c r="AJ30" s="1">
        <v>0.37893538286364931</v>
      </c>
      <c r="AK30" s="1">
        <v>0.97779675491033302</v>
      </c>
      <c r="AL30" s="1">
        <v>1.119650820760983</v>
      </c>
      <c r="AM30" s="1">
        <v>0.874466268146883</v>
      </c>
      <c r="AN30" s="1">
        <f>AVERAGE(AH30:AM30)</f>
        <v>0.91301515007749001</v>
      </c>
      <c r="AP30" s="34" t="s">
        <v>64</v>
      </c>
      <c r="AQ30" s="36">
        <f t="shared" si="23"/>
        <v>1.095272077265232</v>
      </c>
      <c r="AR30" s="36">
        <f t="shared" si="24"/>
        <v>1.2346363296243437</v>
      </c>
      <c r="AS30" s="36">
        <f t="shared" si="25"/>
        <v>0.41503734393836517</v>
      </c>
      <c r="AT30" s="36">
        <f t="shared" si="26"/>
        <v>1.0709534828938434</v>
      </c>
      <c r="AU30" s="36">
        <f t="shared" si="27"/>
        <v>1.2263222802666038</v>
      </c>
      <c r="AV30" s="36">
        <f t="shared" si="28"/>
        <v>0.95777848601161186</v>
      </c>
      <c r="AY30" s="6"/>
      <c r="AZ30" s="76">
        <v>25</v>
      </c>
      <c r="BA30" s="77">
        <v>15.1</v>
      </c>
      <c r="BB30" s="77">
        <v>16.5</v>
      </c>
      <c r="BC30" s="2">
        <v>11.787000000000001</v>
      </c>
      <c r="BD30" s="11">
        <v>13.180999999999999</v>
      </c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</row>
    <row r="31" spans="2:81" ht="20">
      <c r="B31" s="21" t="s">
        <v>30</v>
      </c>
      <c r="C31" s="14">
        <v>65.515000000000001</v>
      </c>
      <c r="D31" s="2">
        <v>118.5</v>
      </c>
      <c r="E31" s="11">
        <v>100.4</v>
      </c>
      <c r="H31" s="21" t="s">
        <v>30</v>
      </c>
      <c r="I31" s="2">
        <v>88.5</v>
      </c>
      <c r="J31" s="2">
        <v>30</v>
      </c>
      <c r="K31" s="2">
        <v>57.3</v>
      </c>
      <c r="L31" s="11">
        <v>44.2</v>
      </c>
      <c r="M31" s="8"/>
      <c r="P31" s="32"/>
      <c r="Q31" s="32"/>
      <c r="R31" s="32"/>
      <c r="S31" s="32"/>
      <c r="T31" s="32"/>
      <c r="U31" s="32"/>
      <c r="V31" s="32"/>
      <c r="W31" s="32"/>
      <c r="Y31" s="32"/>
      <c r="Z31" s="32"/>
      <c r="AA31" s="32"/>
      <c r="AB31" s="32"/>
      <c r="AC31" s="32"/>
      <c r="AD31" s="32"/>
      <c r="AY31" s="6"/>
      <c r="AZ31" s="76">
        <v>26</v>
      </c>
      <c r="BA31" s="77">
        <v>23.1</v>
      </c>
      <c r="BB31" s="77">
        <v>6.82</v>
      </c>
      <c r="BC31" s="2">
        <v>25.085000000000001</v>
      </c>
      <c r="BD31" s="11">
        <v>11.117000000000001</v>
      </c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</row>
    <row r="32" spans="2:81" ht="20">
      <c r="B32" s="21" t="s">
        <v>31</v>
      </c>
      <c r="C32" s="14">
        <v>66.611999999999995</v>
      </c>
      <c r="D32" s="2">
        <v>144.9</v>
      </c>
      <c r="E32" s="11">
        <v>103.7</v>
      </c>
      <c r="H32" s="21" t="s">
        <v>31</v>
      </c>
      <c r="I32" s="2">
        <v>111</v>
      </c>
      <c r="J32" s="2">
        <v>33.9</v>
      </c>
      <c r="K32" s="2">
        <v>61.6</v>
      </c>
      <c r="L32" s="11">
        <v>44</v>
      </c>
      <c r="M32" s="8"/>
      <c r="O32" s="32" t="s">
        <v>70</v>
      </c>
      <c r="Q32" s="32"/>
      <c r="R32" s="32"/>
      <c r="S32" s="32"/>
      <c r="T32" s="32"/>
      <c r="U32" s="32"/>
      <c r="V32" s="32"/>
      <c r="W32" s="32"/>
      <c r="X32" s="32" t="s">
        <v>70</v>
      </c>
      <c r="Y32" s="32"/>
      <c r="Z32" s="32"/>
      <c r="AA32" s="32"/>
      <c r="AB32" s="32"/>
      <c r="AC32" s="32"/>
      <c r="AD32" s="32"/>
      <c r="AG32" s="32" t="s">
        <v>70</v>
      </c>
      <c r="AI32" s="32"/>
      <c r="AJ32" s="32"/>
      <c r="AK32" s="32"/>
      <c r="AL32" s="32"/>
      <c r="AM32" s="32"/>
      <c r="AN32" s="32"/>
      <c r="AO32" s="32"/>
      <c r="AP32" s="32" t="s">
        <v>70</v>
      </c>
      <c r="AY32" s="6"/>
      <c r="AZ32" s="76">
        <v>27</v>
      </c>
      <c r="BA32" s="77">
        <v>34.9</v>
      </c>
      <c r="BB32" s="77">
        <v>14.9</v>
      </c>
      <c r="BC32" s="2">
        <v>13.723000000000001</v>
      </c>
      <c r="BD32" s="11">
        <v>24.09</v>
      </c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</row>
    <row r="33" spans="2:81" ht="20">
      <c r="B33" s="21" t="s">
        <v>32</v>
      </c>
      <c r="C33" s="14">
        <v>64.194000000000003</v>
      </c>
      <c r="D33" s="2">
        <v>134.1</v>
      </c>
      <c r="E33" s="11">
        <v>110.9</v>
      </c>
      <c r="H33" s="21" t="s">
        <v>32</v>
      </c>
      <c r="I33" s="2">
        <v>95.2</v>
      </c>
      <c r="J33" s="2">
        <v>38.9</v>
      </c>
      <c r="K33" s="2">
        <v>61</v>
      </c>
      <c r="L33" s="11">
        <v>46.2</v>
      </c>
      <c r="M33" s="8"/>
      <c r="P33" s="33" t="s">
        <v>44</v>
      </c>
      <c r="Q33" s="33" t="s">
        <v>45</v>
      </c>
      <c r="R33" s="33" t="s">
        <v>46</v>
      </c>
      <c r="S33" s="33" t="s">
        <v>47</v>
      </c>
      <c r="T33" s="33" t="s">
        <v>48</v>
      </c>
      <c r="U33" s="33" t="s">
        <v>49</v>
      </c>
      <c r="V33" s="32" t="s">
        <v>43</v>
      </c>
      <c r="W33" s="32"/>
      <c r="Y33" s="33" t="s">
        <v>44</v>
      </c>
      <c r="Z33" s="33" t="s">
        <v>45</v>
      </c>
      <c r="AA33" s="33" t="s">
        <v>46</v>
      </c>
      <c r="AB33" s="33" t="s">
        <v>47</v>
      </c>
      <c r="AC33" s="33" t="s">
        <v>48</v>
      </c>
      <c r="AD33" s="33" t="s">
        <v>49</v>
      </c>
      <c r="AG33" s="32"/>
      <c r="AH33" s="33" t="s">
        <v>44</v>
      </c>
      <c r="AI33" s="33" t="s">
        <v>45</v>
      </c>
      <c r="AJ33" s="33" t="s">
        <v>46</v>
      </c>
      <c r="AK33" s="33" t="s">
        <v>47</v>
      </c>
      <c r="AL33" s="33" t="s">
        <v>48</v>
      </c>
      <c r="AM33" s="33" t="s">
        <v>49</v>
      </c>
      <c r="AN33" s="32" t="s">
        <v>43</v>
      </c>
      <c r="AP33" s="32"/>
      <c r="AQ33" s="33" t="s">
        <v>44</v>
      </c>
      <c r="AR33" s="33" t="s">
        <v>45</v>
      </c>
      <c r="AS33" s="33" t="s">
        <v>46</v>
      </c>
      <c r="AT33" s="33" t="s">
        <v>47</v>
      </c>
      <c r="AU33" s="33" t="s">
        <v>48</v>
      </c>
      <c r="AV33" s="33" t="s">
        <v>49</v>
      </c>
      <c r="AY33" s="6"/>
      <c r="AZ33" s="76">
        <v>28</v>
      </c>
      <c r="BA33" s="77">
        <v>28.1</v>
      </c>
      <c r="BB33" s="77">
        <v>13.5</v>
      </c>
      <c r="BC33" s="2">
        <v>15.359</v>
      </c>
      <c r="BD33" s="11">
        <v>8.5229999999999997</v>
      </c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</row>
    <row r="34" spans="2:81" ht="20">
      <c r="B34" s="21" t="s">
        <v>33</v>
      </c>
      <c r="C34" s="14">
        <v>66.066000000000003</v>
      </c>
      <c r="D34" s="2">
        <v>133.4</v>
      </c>
      <c r="E34" s="11">
        <v>104.2</v>
      </c>
      <c r="H34" s="21" t="s">
        <v>33</v>
      </c>
      <c r="I34" s="2">
        <v>96.9</v>
      </c>
      <c r="J34" s="2">
        <v>36.5</v>
      </c>
      <c r="K34" s="2">
        <v>76.7</v>
      </c>
      <c r="L34" s="11">
        <v>41.6</v>
      </c>
      <c r="M34" s="8"/>
      <c r="O34" s="34" t="s">
        <v>55</v>
      </c>
      <c r="P34" s="31">
        <v>1</v>
      </c>
      <c r="Q34" s="28">
        <v>1.3800748233337952</v>
      </c>
      <c r="R34" s="28">
        <v>1.2670084522654843</v>
      </c>
      <c r="S34" s="28">
        <v>0.67285575723985036</v>
      </c>
      <c r="T34" s="28">
        <v>0.40903422474712486</v>
      </c>
      <c r="U34" s="28">
        <v>0.9499792157406125</v>
      </c>
      <c r="V34" s="32">
        <f t="shared" ref="V34:V43" si="31">AVERAGE(P34:U34)</f>
        <v>0.94649207888781139</v>
      </c>
      <c r="W34" s="32"/>
      <c r="X34" s="34" t="s">
        <v>55</v>
      </c>
      <c r="Y34" s="36">
        <f>P34/$V34</f>
        <v>1.0565328778821517</v>
      </c>
      <c r="Z34" s="36">
        <f t="shared" ref="Z34:Z43" si="32">Q34/$V34</f>
        <v>1.4580944247895569</v>
      </c>
      <c r="AA34" s="36">
        <f t="shared" ref="AA34:AA43" si="33">R34/$V34</f>
        <v>1.3386360863730631</v>
      </c>
      <c r="AB34" s="36">
        <f t="shared" ref="AB34:AB43" si="34">S34/$V34</f>
        <v>0.71089422959619353</v>
      </c>
      <c r="AC34" s="36">
        <f t="shared" ref="AC34:AC43" si="35">T34/$V34</f>
        <v>0.4321581066243747</v>
      </c>
      <c r="AD34" s="36">
        <f t="shared" ref="AD34:AD43" si="36">U34/$V34</f>
        <v>1.0036842747346588</v>
      </c>
      <c r="AG34" s="34" t="s">
        <v>55</v>
      </c>
      <c r="AH34" s="31">
        <v>1</v>
      </c>
      <c r="AI34" s="1">
        <v>0.42649122807017548</v>
      </c>
      <c r="AJ34" s="1">
        <v>1.0677192982456141</v>
      </c>
      <c r="AK34" s="1">
        <v>2.2040350877192982</v>
      </c>
      <c r="AL34" s="1">
        <v>0.44177631578947368</v>
      </c>
      <c r="AM34" s="1">
        <v>1.989612188365651</v>
      </c>
      <c r="AN34" s="1">
        <f t="shared" ref="AN34:AN43" si="37">AVERAGE(AH34:AM34)</f>
        <v>1.1882723530317021</v>
      </c>
      <c r="AP34" s="34" t="s">
        <v>55</v>
      </c>
      <c r="AQ34" s="36">
        <f t="shared" ref="AQ34:AQ43" si="38">AH34/$AN34</f>
        <v>0.84155791174358907</v>
      </c>
      <c r="AR34" s="36">
        <f t="shared" ref="AR34:AR43" si="39">AI34/$AN34</f>
        <v>0.35891706727169564</v>
      </c>
      <c r="AS34" s="36">
        <f t="shared" ref="AS34:AS43" si="40">AJ34/$AN34</f>
        <v>0.89854762295990931</v>
      </c>
      <c r="AT34" s="36">
        <f t="shared" ref="AT34:AT43" si="41">AK34/$AN34</f>
        <v>1.8548231658306507</v>
      </c>
      <c r="AU34" s="36">
        <f t="shared" ref="AU34:AU43" si="42">AL34/$AN34</f>
        <v>0.37178035377356583</v>
      </c>
      <c r="AV34" s="36">
        <f t="shared" ref="AV34:AV43" si="43">AM34/$AN34</f>
        <v>1.6743738784205895</v>
      </c>
      <c r="AY34" s="6"/>
      <c r="AZ34" s="76">
        <v>29</v>
      </c>
      <c r="BA34" s="77">
        <v>18.5</v>
      </c>
      <c r="BB34" s="77">
        <v>14.8</v>
      </c>
      <c r="BC34" s="2">
        <v>29.056000000000001</v>
      </c>
      <c r="BD34" s="11">
        <v>15.397</v>
      </c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</row>
    <row r="35" spans="2:81" ht="20">
      <c r="B35" s="21" t="s">
        <v>34</v>
      </c>
      <c r="C35" s="14">
        <v>65.572999999999993</v>
      </c>
      <c r="D35" s="2">
        <v>132.1</v>
      </c>
      <c r="E35" s="11">
        <v>99.4</v>
      </c>
      <c r="H35" s="21" t="s">
        <v>34</v>
      </c>
      <c r="I35" s="2">
        <v>89.6</v>
      </c>
      <c r="J35" s="2">
        <v>42.5</v>
      </c>
      <c r="K35" s="2">
        <v>53.6</v>
      </c>
      <c r="L35" s="11">
        <v>40.700000000000003</v>
      </c>
      <c r="M35" s="8"/>
      <c r="O35" s="34" t="s">
        <v>56</v>
      </c>
      <c r="P35" s="31">
        <v>1</v>
      </c>
      <c r="Q35" s="28">
        <v>0.78714859437751006</v>
      </c>
      <c r="R35" s="28">
        <v>0.86613119143239625</v>
      </c>
      <c r="S35" s="28">
        <v>0.90281124497991971</v>
      </c>
      <c r="T35" s="28">
        <v>0.78848728246318611</v>
      </c>
      <c r="U35" s="28">
        <v>0.78848728246318611</v>
      </c>
      <c r="V35" s="32">
        <f t="shared" si="31"/>
        <v>0.85551093261936639</v>
      </c>
      <c r="W35" s="32"/>
      <c r="X35" s="34" t="s">
        <v>56</v>
      </c>
      <c r="Y35" s="36">
        <f t="shared" ref="Y35:Y43" si="44">P35/$V35</f>
        <v>1.1688921343626122</v>
      </c>
      <c r="Z35" s="36">
        <f t="shared" si="32"/>
        <v>0.92009180054245776</v>
      </c>
      <c r="AA35" s="36">
        <f t="shared" si="33"/>
        <v>1.0124139369914458</v>
      </c>
      <c r="AB35" s="36">
        <f t="shared" si="34"/>
        <v>1.0552889630711455</v>
      </c>
      <c r="AC35" s="36">
        <f t="shared" si="35"/>
        <v>0.92165658251616944</v>
      </c>
      <c r="AD35" s="36">
        <f t="shared" si="36"/>
        <v>0.92165658251616944</v>
      </c>
      <c r="AG35" s="34" t="s">
        <v>56</v>
      </c>
      <c r="AH35" s="31">
        <v>1</v>
      </c>
      <c r="AI35" s="1">
        <v>0.67241784037558672</v>
      </c>
      <c r="AJ35" s="1">
        <v>1.2673305457746478</v>
      </c>
      <c r="AK35" s="1">
        <v>0.22540713028169013</v>
      </c>
      <c r="AL35" s="1">
        <v>8.5513078470824941E-2</v>
      </c>
      <c r="AM35" s="1">
        <v>1.2562108763693269</v>
      </c>
      <c r="AN35" s="1">
        <f t="shared" si="37"/>
        <v>0.75114657854534606</v>
      </c>
      <c r="AP35" s="34" t="s">
        <v>56</v>
      </c>
      <c r="AQ35" s="36">
        <f t="shared" si="38"/>
        <v>1.3312980829075705</v>
      </c>
      <c r="AR35" s="36">
        <f t="shared" si="39"/>
        <v>0.89518858180486738</v>
      </c>
      <c r="AS35" s="36">
        <f t="shared" si="40"/>
        <v>1.6871947259999935</v>
      </c>
      <c r="AT35" s="36">
        <f t="shared" si="41"/>
        <v>0.30008408041771106</v>
      </c>
      <c r="AU35" s="36">
        <f t="shared" si="42"/>
        <v>0.11384339743173388</v>
      </c>
      <c r="AV35" s="36">
        <f t="shared" si="43"/>
        <v>1.6723911314381239</v>
      </c>
      <c r="AY35" s="6"/>
      <c r="AZ35" s="76">
        <v>30</v>
      </c>
      <c r="BA35" s="77">
        <v>41.7</v>
      </c>
      <c r="BB35" s="77">
        <v>16.600000000000001</v>
      </c>
      <c r="BC35" s="2">
        <v>34.317999999999998</v>
      </c>
      <c r="BD35" s="11">
        <v>11.324999999999999</v>
      </c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</row>
    <row r="36" spans="2:81" ht="21" thickBot="1">
      <c r="B36" s="22" t="s">
        <v>35</v>
      </c>
      <c r="C36" s="15">
        <v>66.798000000000002</v>
      </c>
      <c r="D36" s="3">
        <v>131.9</v>
      </c>
      <c r="E36" s="12">
        <v>101.8</v>
      </c>
      <c r="H36" s="22" t="s">
        <v>35</v>
      </c>
      <c r="I36" s="3">
        <v>86.8</v>
      </c>
      <c r="J36" s="3">
        <v>45.1</v>
      </c>
      <c r="K36" s="3">
        <v>57.4</v>
      </c>
      <c r="L36" s="12">
        <v>43.9</v>
      </c>
      <c r="M36" s="8"/>
      <c r="O36" s="34" t="s">
        <v>57</v>
      </c>
      <c r="P36" s="31">
        <v>1</v>
      </c>
      <c r="Q36" s="28">
        <v>1.2006745362563238</v>
      </c>
      <c r="R36" s="28">
        <v>1.0725126475548061</v>
      </c>
      <c r="S36" s="28">
        <v>0.52276559865092753</v>
      </c>
      <c r="T36" s="28">
        <v>0.80101180438448583</v>
      </c>
      <c r="U36" s="28">
        <v>0.9797639123102867</v>
      </c>
      <c r="V36" s="32">
        <f t="shared" si="31"/>
        <v>0.92945474985947174</v>
      </c>
      <c r="W36" s="32"/>
      <c r="X36" s="34" t="s">
        <v>57</v>
      </c>
      <c r="Y36" s="36">
        <f t="shared" si="44"/>
        <v>1.0758996068944662</v>
      </c>
      <c r="Z36" s="36">
        <f t="shared" si="32"/>
        <v>1.2918052615663742</v>
      </c>
      <c r="AA36" s="36">
        <f t="shared" si="33"/>
        <v>1.1539159358935591</v>
      </c>
      <c r="AB36" s="36">
        <f t="shared" si="34"/>
        <v>0.56244330208648319</v>
      </c>
      <c r="AC36" s="36">
        <f t="shared" si="35"/>
        <v>0.86180828545509536</v>
      </c>
      <c r="AD36" s="36">
        <f t="shared" si="36"/>
        <v>1.0541276081040216</v>
      </c>
      <c r="AG36" s="34" t="s">
        <v>57</v>
      </c>
      <c r="AH36" s="31">
        <v>1</v>
      </c>
      <c r="AI36" s="1">
        <v>1.5522805507745265</v>
      </c>
      <c r="AJ36" s="1">
        <v>1.5393717728055076</v>
      </c>
      <c r="AK36" s="1">
        <v>0.17104130808950085</v>
      </c>
      <c r="AL36" s="1">
        <v>1.6318214032600993</v>
      </c>
      <c r="AM36" s="1">
        <v>3.3709839357429723</v>
      </c>
      <c r="AN36" s="1">
        <f t="shared" si="37"/>
        <v>1.5442498284454345</v>
      </c>
      <c r="AP36" s="34" t="s">
        <v>57</v>
      </c>
      <c r="AQ36" s="36">
        <f t="shared" si="38"/>
        <v>0.6475636141120249</v>
      </c>
      <c r="AR36" s="36">
        <f t="shared" si="39"/>
        <v>1.005200403575357</v>
      </c>
      <c r="AS36" s="36">
        <f t="shared" si="40"/>
        <v>0.99684114865996942</v>
      </c>
      <c r="AT36" s="36">
        <f t="shared" si="41"/>
        <v>0.1107601276288855</v>
      </c>
      <c r="AU36" s="36">
        <f t="shared" si="42"/>
        <v>1.056708165480466</v>
      </c>
      <c r="AV36" s="36">
        <f t="shared" si="43"/>
        <v>2.1829265405432969</v>
      </c>
      <c r="AY36" s="6"/>
      <c r="AZ36" s="76">
        <v>31</v>
      </c>
      <c r="BA36" s="77">
        <v>25.4</v>
      </c>
      <c r="BB36" s="77">
        <v>12.4</v>
      </c>
      <c r="BC36" s="2">
        <v>27.393000000000001</v>
      </c>
      <c r="BD36" s="11">
        <v>14.597</v>
      </c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</row>
    <row r="37" spans="2:81" ht="20">
      <c r="B37" s="50" t="s">
        <v>0</v>
      </c>
      <c r="C37" s="51">
        <f>AVERAGE(C7:C36)</f>
        <v>66.595466666666681</v>
      </c>
      <c r="D37" s="51">
        <f t="shared" ref="D37:E37" si="45">AVERAGE(D7:D36)</f>
        <v>131.91333333333333</v>
      </c>
      <c r="E37" s="51">
        <f t="shared" si="45"/>
        <v>110.95666666666668</v>
      </c>
      <c r="H37" s="50" t="s">
        <v>0</v>
      </c>
      <c r="I37" s="51">
        <f t="shared" ref="I37:L37" si="46">AVERAGE(I7:I36)</f>
        <v>91.379999999999981</v>
      </c>
      <c r="J37" s="51">
        <f t="shared" si="46"/>
        <v>40.533333333333331</v>
      </c>
      <c r="K37" s="51">
        <f t="shared" si="46"/>
        <v>63.716666666666661</v>
      </c>
      <c r="L37" s="51">
        <f t="shared" si="46"/>
        <v>45.893333333333345</v>
      </c>
      <c r="O37" s="34" t="s">
        <v>58</v>
      </c>
      <c r="P37" s="31">
        <v>1</v>
      </c>
      <c r="Q37" s="28">
        <v>0.86498353457738753</v>
      </c>
      <c r="R37" s="28">
        <v>0.50581778265642141</v>
      </c>
      <c r="S37" s="28">
        <v>0.71350164654226123</v>
      </c>
      <c r="T37" s="28">
        <v>0.60987925356750816</v>
      </c>
      <c r="U37" s="28">
        <v>0.73765093304061469</v>
      </c>
      <c r="V37" s="32">
        <f t="shared" si="31"/>
        <v>0.73863885839736554</v>
      </c>
      <c r="W37" s="32"/>
      <c r="X37" s="34" t="s">
        <v>58</v>
      </c>
      <c r="Y37" s="36">
        <f t="shared" si="44"/>
        <v>1.3538415812156339</v>
      </c>
      <c r="Z37" s="36">
        <f t="shared" si="32"/>
        <v>1.1710506761777382</v>
      </c>
      <c r="AA37" s="36">
        <f t="shared" si="33"/>
        <v>0.6847971466785554</v>
      </c>
      <c r="AB37" s="36">
        <f t="shared" si="34"/>
        <v>0.96596819735473316</v>
      </c>
      <c r="AC37" s="36">
        <f t="shared" si="35"/>
        <v>0.82567989300044575</v>
      </c>
      <c r="AD37" s="36">
        <f t="shared" si="36"/>
        <v>0.99866250557289338</v>
      </c>
      <c r="AG37" s="34" t="s">
        <v>58</v>
      </c>
      <c r="AH37" s="31">
        <v>1</v>
      </c>
      <c r="AI37" s="1">
        <v>0.59059474412171509</v>
      </c>
      <c r="AJ37" s="1">
        <v>0.16086817746568785</v>
      </c>
      <c r="AK37" s="1">
        <v>0.32471539525481435</v>
      </c>
      <c r="AL37" s="1">
        <v>0.75656984785615478</v>
      </c>
      <c r="AM37" s="1">
        <v>0.81844167819271552</v>
      </c>
      <c r="AN37" s="1">
        <f t="shared" si="37"/>
        <v>0.60853164048184805</v>
      </c>
      <c r="AP37" s="34" t="s">
        <v>58</v>
      </c>
      <c r="AQ37" s="36">
        <f t="shared" si="38"/>
        <v>1.6432999263738843</v>
      </c>
      <c r="AR37" s="36">
        <f t="shared" si="39"/>
        <v>0.97052429953201746</v>
      </c>
      <c r="AS37" s="36">
        <f t="shared" si="40"/>
        <v>0.26435466418526582</v>
      </c>
      <c r="AT37" s="36">
        <f t="shared" si="41"/>
        <v>0.53360478511470322</v>
      </c>
      <c r="AU37" s="36">
        <f t="shared" si="42"/>
        <v>1.24327117527872</v>
      </c>
      <c r="AV37" s="36">
        <f t="shared" si="43"/>
        <v>1.3449451495154079</v>
      </c>
      <c r="AY37" s="6"/>
      <c r="AZ37" s="76">
        <v>32</v>
      </c>
      <c r="BA37" s="77">
        <v>15.9</v>
      </c>
      <c r="BB37" s="77">
        <v>13.3</v>
      </c>
      <c r="BC37" s="2">
        <v>15.773</v>
      </c>
      <c r="BD37" s="11">
        <v>22.044</v>
      </c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</row>
    <row r="38" spans="2:81" ht="20">
      <c r="B38" s="9" t="s">
        <v>1</v>
      </c>
      <c r="C38" s="49">
        <f>STDEV(C7:C36)/SQRT(30)</f>
        <v>0.32938906783265109</v>
      </c>
      <c r="D38" s="49">
        <f t="shared" ref="D38:E38" si="47">STDEV(D7:D36)/SQRT(30)</f>
        <v>1.3061282024464729</v>
      </c>
      <c r="E38" s="49">
        <f t="shared" si="47"/>
        <v>1.9634340274316904</v>
      </c>
      <c r="H38" s="9" t="s">
        <v>1</v>
      </c>
      <c r="I38" s="49">
        <f t="shared" ref="I38:L38" si="48">STDEV(I7:I36)/SQRT(30)</f>
        <v>1.1007667129423195</v>
      </c>
      <c r="J38" s="49">
        <f t="shared" si="48"/>
        <v>0.76678659731619769</v>
      </c>
      <c r="K38" s="49">
        <f t="shared" si="48"/>
        <v>1.7481950187993447</v>
      </c>
      <c r="L38" s="49">
        <f t="shared" si="48"/>
        <v>0.59215044169017528</v>
      </c>
      <c r="O38" s="34" t="s">
        <v>59</v>
      </c>
      <c r="P38" s="31">
        <v>1</v>
      </c>
      <c r="Q38" s="28">
        <v>0.66314262023217252</v>
      </c>
      <c r="R38" s="28">
        <v>1.2599502487562189</v>
      </c>
      <c r="S38" s="28">
        <v>1.0418739635157546</v>
      </c>
      <c r="T38" s="28">
        <v>0.57317578772802646</v>
      </c>
      <c r="U38" s="28">
        <v>0.86318407960198995</v>
      </c>
      <c r="V38" s="32">
        <f t="shared" si="31"/>
        <v>0.90022111663902704</v>
      </c>
      <c r="W38" s="32"/>
      <c r="X38" s="34" t="s">
        <v>59</v>
      </c>
      <c r="Y38" s="36">
        <f t="shared" si="44"/>
        <v>1.1108381946576604</v>
      </c>
      <c r="Z38" s="36">
        <f t="shared" si="32"/>
        <v>0.73664415105925707</v>
      </c>
      <c r="AA38" s="36">
        <f t="shared" si="33"/>
        <v>1.3996008596868283</v>
      </c>
      <c r="AB38" s="36">
        <f t="shared" si="34"/>
        <v>1.157353392692662</v>
      </c>
      <c r="AC38" s="36">
        <f t="shared" si="35"/>
        <v>0.63670555726128331</v>
      </c>
      <c r="AD38" s="36">
        <f t="shared" si="36"/>
        <v>0.95885784464230883</v>
      </c>
      <c r="AG38" s="34" t="s">
        <v>59</v>
      </c>
      <c r="AH38" s="31">
        <v>1</v>
      </c>
      <c r="AI38" s="1">
        <v>0.97588036661842736</v>
      </c>
      <c r="AJ38" s="1">
        <v>0.10742884708152435</v>
      </c>
      <c r="AK38" s="1">
        <v>0.90676038867066355</v>
      </c>
      <c r="AL38" s="1">
        <v>1.2776652194886637</v>
      </c>
      <c r="AM38" s="1">
        <v>1.1885853835021707</v>
      </c>
      <c r="AN38" s="1">
        <f t="shared" si="37"/>
        <v>0.9093867008935751</v>
      </c>
      <c r="AP38" s="34" t="s">
        <v>59</v>
      </c>
      <c r="AQ38" s="36">
        <f t="shared" si="38"/>
        <v>1.0996422083338002</v>
      </c>
      <c r="AR38" s="36">
        <f t="shared" si="39"/>
        <v>1.0731192414178861</v>
      </c>
      <c r="AS38" s="36">
        <f t="shared" si="40"/>
        <v>0.11813329464348157</v>
      </c>
      <c r="AT38" s="36">
        <f t="shared" si="41"/>
        <v>0.99711199622742352</v>
      </c>
      <c r="AU38" s="36">
        <f t="shared" si="42"/>
        <v>1.4049746034698039</v>
      </c>
      <c r="AV38" s="36">
        <f t="shared" si="43"/>
        <v>1.3070186559076038</v>
      </c>
      <c r="AY38"/>
      <c r="AZ38" s="76">
        <v>33</v>
      </c>
      <c r="BA38" s="77">
        <v>20.399999999999999</v>
      </c>
      <c r="BB38" s="77">
        <v>16.7</v>
      </c>
      <c r="BC38" s="2">
        <v>23.18</v>
      </c>
      <c r="BD38" s="11">
        <v>22.763999999999999</v>
      </c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</row>
    <row r="39" spans="2:81" ht="20">
      <c r="O39" s="34" t="s">
        <v>60</v>
      </c>
      <c r="P39" s="31">
        <v>1</v>
      </c>
      <c r="Q39" s="28">
        <v>0.99085290482076627</v>
      </c>
      <c r="R39" s="28">
        <v>0.67614338689740416</v>
      </c>
      <c r="S39" s="28">
        <v>0.74165636588380712</v>
      </c>
      <c r="T39" s="28">
        <v>0.45834363411619278</v>
      </c>
      <c r="U39" s="28">
        <v>0.983930778739184</v>
      </c>
      <c r="V39" s="37">
        <f t="shared" si="31"/>
        <v>0.80848784507622573</v>
      </c>
      <c r="W39" s="37"/>
      <c r="X39" s="34" t="s">
        <v>60</v>
      </c>
      <c r="Y39" s="36">
        <f t="shared" si="44"/>
        <v>1.236876974824177</v>
      </c>
      <c r="Z39" s="36">
        <f t="shared" si="32"/>
        <v>1.2255631434104577</v>
      </c>
      <c r="AA39" s="36">
        <f t="shared" si="33"/>
        <v>0.83630618693303438</v>
      </c>
      <c r="AB39" s="36">
        <f t="shared" si="34"/>
        <v>0.91733768219345635</v>
      </c>
      <c r="AC39" s="36">
        <f t="shared" si="35"/>
        <v>0.56691468759555597</v>
      </c>
      <c r="AD39" s="36">
        <f t="shared" si="36"/>
        <v>1.2170013250433187</v>
      </c>
      <c r="AG39" s="34" t="s">
        <v>60</v>
      </c>
      <c r="AH39" s="31">
        <v>1</v>
      </c>
      <c r="AI39" s="1">
        <v>0.2568756218905473</v>
      </c>
      <c r="AJ39" s="1">
        <v>0.13308840413318027</v>
      </c>
      <c r="AK39" s="1">
        <v>0.16780711825487946</v>
      </c>
      <c r="AL39" s="1">
        <v>0.30153846153846159</v>
      </c>
      <c r="AM39" s="1">
        <v>0.64023880597014926</v>
      </c>
      <c r="AN39" s="1">
        <f>AVERAGE(AH39:AM39)</f>
        <v>0.41659140196453631</v>
      </c>
      <c r="AP39" s="34" t="s">
        <v>60</v>
      </c>
      <c r="AQ39" s="36">
        <f t="shared" si="38"/>
        <v>2.400433603008274</v>
      </c>
      <c r="AR39" s="36">
        <f t="shared" si="39"/>
        <v>0.61661287457971747</v>
      </c>
      <c r="AS39" s="36">
        <f t="shared" si="40"/>
        <v>0.31946987745203115</v>
      </c>
      <c r="AT39" s="36">
        <f t="shared" si="41"/>
        <v>0.40280984548299575</v>
      </c>
      <c r="AU39" s="36">
        <f t="shared" si="42"/>
        <v>0.7238230556763412</v>
      </c>
      <c r="AV39" s="36">
        <f t="shared" si="43"/>
        <v>1.5368507438006405</v>
      </c>
      <c r="AY39"/>
      <c r="AZ39" s="76">
        <v>34</v>
      </c>
      <c r="BA39" s="77">
        <v>31.5</v>
      </c>
      <c r="BB39" s="77">
        <v>13.7</v>
      </c>
      <c r="BC39" s="2">
        <v>12.347</v>
      </c>
      <c r="BD39" s="11">
        <v>16.876999999999999</v>
      </c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</row>
    <row r="40" spans="2:81" ht="20">
      <c r="O40" s="34" t="s">
        <v>61</v>
      </c>
      <c r="P40" s="31">
        <v>1</v>
      </c>
      <c r="Q40" s="28">
        <v>0.67452830188679247</v>
      </c>
      <c r="R40" s="28">
        <v>0.46226415094339623</v>
      </c>
      <c r="S40" s="28">
        <v>0.96383647798742145</v>
      </c>
      <c r="T40" s="28">
        <v>0.58333333333333337</v>
      </c>
      <c r="U40" s="28">
        <v>1.0047169811320755</v>
      </c>
      <c r="V40" s="37">
        <f t="shared" si="31"/>
        <v>0.78144654088050325</v>
      </c>
      <c r="W40" s="37"/>
      <c r="X40" s="34" t="s">
        <v>61</v>
      </c>
      <c r="Y40" s="36">
        <f t="shared" si="44"/>
        <v>1.2796780684104625</v>
      </c>
      <c r="Z40" s="36">
        <f t="shared" si="32"/>
        <v>0.86317907444667996</v>
      </c>
      <c r="AA40" s="36">
        <f t="shared" si="33"/>
        <v>0.59154929577464777</v>
      </c>
      <c r="AB40" s="36">
        <f t="shared" si="34"/>
        <v>1.2334004024144869</v>
      </c>
      <c r="AC40" s="36">
        <f t="shared" si="35"/>
        <v>0.74647887323943651</v>
      </c>
      <c r="AD40" s="36">
        <f t="shared" si="36"/>
        <v>1.2857142857142856</v>
      </c>
      <c r="AG40" s="34" t="s">
        <v>61</v>
      </c>
      <c r="AH40" s="31">
        <v>1</v>
      </c>
      <c r="AI40" s="1">
        <v>0.53036858307679502</v>
      </c>
      <c r="AJ40" s="1">
        <v>8.0622347949080631E-2</v>
      </c>
      <c r="AK40" s="1">
        <v>0.10038272734836509</v>
      </c>
      <c r="AL40" s="1">
        <v>0.18727899575671852</v>
      </c>
      <c r="AM40" s="1">
        <v>0.81144900204306147</v>
      </c>
      <c r="AN40" s="1">
        <f t="shared" si="37"/>
        <v>0.45168360936233681</v>
      </c>
      <c r="AP40" s="34" t="s">
        <v>61</v>
      </c>
      <c r="AQ40" s="36">
        <f t="shared" si="38"/>
        <v>2.2139390920377817</v>
      </c>
      <c r="AR40" s="36">
        <f t="shared" si="39"/>
        <v>1.1742037392624043</v>
      </c>
      <c r="AS40" s="36">
        <f t="shared" si="40"/>
        <v>0.17849296781634166</v>
      </c>
      <c r="AT40" s="36">
        <f t="shared" si="41"/>
        <v>0.2222412442419156</v>
      </c>
      <c r="AU40" s="36">
        <f t="shared" si="42"/>
        <v>0.41462428982337696</v>
      </c>
      <c r="AV40" s="36">
        <f t="shared" si="43"/>
        <v>1.7964986668181795</v>
      </c>
      <c r="AY40"/>
      <c r="AZ40" s="76">
        <v>35</v>
      </c>
      <c r="BA40" s="77">
        <v>8.75</v>
      </c>
      <c r="BB40" s="77">
        <v>11.5</v>
      </c>
      <c r="BC40" s="2">
        <v>26.445</v>
      </c>
      <c r="BD40" s="11">
        <v>11.835000000000001</v>
      </c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</row>
    <row r="41" spans="2:81" ht="20">
      <c r="O41" s="34" t="s">
        <v>62</v>
      </c>
      <c r="P41" s="31">
        <v>1</v>
      </c>
      <c r="Q41" s="28">
        <v>0.32641677822400716</v>
      </c>
      <c r="R41" s="28">
        <v>1.0136099955377065</v>
      </c>
      <c r="S41" s="28">
        <v>0.59660865684962072</v>
      </c>
      <c r="T41" s="28">
        <v>1.102632753235163</v>
      </c>
      <c r="U41" s="28">
        <v>1.3132530120481929</v>
      </c>
      <c r="V41" s="37">
        <f t="shared" si="31"/>
        <v>0.89208686598244835</v>
      </c>
      <c r="W41" s="37"/>
      <c r="X41" s="34" t="s">
        <v>62</v>
      </c>
      <c r="Y41" s="36">
        <f t="shared" si="44"/>
        <v>1.1209670696123384</v>
      </c>
      <c r="Z41" s="36">
        <f t="shared" si="32"/>
        <v>0.36590245935806587</v>
      </c>
      <c r="AA41" s="36">
        <f t="shared" si="33"/>
        <v>1.1362234264276783</v>
      </c>
      <c r="AB41" s="36">
        <f t="shared" si="34"/>
        <v>0.66877865777407253</v>
      </c>
      <c r="AC41" s="36">
        <f t="shared" si="35"/>
        <v>1.2360150062526054</v>
      </c>
      <c r="AD41" s="36">
        <f t="shared" si="36"/>
        <v>1.4721133805752398</v>
      </c>
      <c r="AG41" s="34" t="s">
        <v>62</v>
      </c>
      <c r="AH41" s="31">
        <v>1</v>
      </c>
      <c r="AI41" s="1">
        <v>0.70309810671256456</v>
      </c>
      <c r="AJ41" s="1">
        <v>0.31626506024096385</v>
      </c>
      <c r="AK41" s="1">
        <v>0.3227194492254733</v>
      </c>
      <c r="AL41" s="1">
        <v>0.97369068109171375</v>
      </c>
      <c r="AM41" s="1">
        <v>0.96089716006884685</v>
      </c>
      <c r="AN41" s="1">
        <f t="shared" si="37"/>
        <v>0.71277840955659377</v>
      </c>
      <c r="AP41" s="34" t="s">
        <v>62</v>
      </c>
      <c r="AQ41" s="36">
        <f t="shared" si="38"/>
        <v>1.4029605647315853</v>
      </c>
      <c r="AR41" s="36">
        <f t="shared" si="39"/>
        <v>0.98641891685516803</v>
      </c>
      <c r="AS41" s="36">
        <f t="shared" si="40"/>
        <v>0.4437074075205315</v>
      </c>
      <c r="AT41" s="36">
        <f t="shared" si="41"/>
        <v>0.45276266073523619</v>
      </c>
      <c r="AU41" s="36">
        <f t="shared" si="42"/>
        <v>1.3660496278183127</v>
      </c>
      <c r="AV41" s="36">
        <f t="shared" si="43"/>
        <v>1.3481008223391659</v>
      </c>
      <c r="AY41"/>
      <c r="AZ41" s="76">
        <v>36</v>
      </c>
      <c r="BA41" s="77">
        <v>15.2</v>
      </c>
      <c r="BB41" s="77">
        <v>7.08</v>
      </c>
      <c r="BC41" s="2">
        <v>15.224</v>
      </c>
      <c r="BD41" s="11">
        <v>15.552</v>
      </c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</row>
    <row r="42" spans="2:81" ht="20">
      <c r="O42" s="34" t="s">
        <v>63</v>
      </c>
      <c r="P42" s="31">
        <v>1</v>
      </c>
      <c r="Q42" s="28">
        <v>0.69387755102040816</v>
      </c>
      <c r="R42" s="28">
        <v>1.5532879818594105</v>
      </c>
      <c r="S42" s="28">
        <v>1.6462585034013606</v>
      </c>
      <c r="T42" s="28">
        <v>1.4512471655328798</v>
      </c>
      <c r="U42" s="28">
        <v>0.7142857142857143</v>
      </c>
      <c r="V42" s="37">
        <f t="shared" si="31"/>
        <v>1.1764928193499622</v>
      </c>
      <c r="W42" s="37"/>
      <c r="X42" s="34" t="s">
        <v>63</v>
      </c>
      <c r="Y42" s="36">
        <f t="shared" si="44"/>
        <v>0.84998393832316099</v>
      </c>
      <c r="Z42" s="36">
        <f t="shared" si="32"/>
        <v>0.58978477353035652</v>
      </c>
      <c r="AA42" s="36">
        <f t="shared" si="33"/>
        <v>1.3202698361708964</v>
      </c>
      <c r="AB42" s="36">
        <f t="shared" si="34"/>
        <v>1.3992932862190812</v>
      </c>
      <c r="AC42" s="36">
        <f t="shared" si="35"/>
        <v>1.2335367812399614</v>
      </c>
      <c r="AD42" s="36">
        <f t="shared" si="36"/>
        <v>0.60713138451654358</v>
      </c>
      <c r="AG42" s="34" t="s">
        <v>63</v>
      </c>
      <c r="AH42" s="31">
        <v>1</v>
      </c>
      <c r="AI42" s="1">
        <v>0.91358024691358031</v>
      </c>
      <c r="AJ42" s="1">
        <v>1.0012574302697761</v>
      </c>
      <c r="AK42" s="1">
        <v>0.49845679012345684</v>
      </c>
      <c r="AL42" s="1">
        <v>0.16180841335162324</v>
      </c>
      <c r="AM42" s="1">
        <v>2.706327160493827</v>
      </c>
      <c r="AN42" s="1">
        <f t="shared" si="37"/>
        <v>1.0469050068587107</v>
      </c>
      <c r="AP42" s="34" t="s">
        <v>63</v>
      </c>
      <c r="AQ42" s="36">
        <f t="shared" si="38"/>
        <v>0.95519650154367741</v>
      </c>
      <c r="AR42" s="36">
        <f t="shared" si="39"/>
        <v>0.87264865573126082</v>
      </c>
      <c r="AS42" s="36">
        <f t="shared" si="40"/>
        <v>0.95639759453830264</v>
      </c>
      <c r="AT42" s="36">
        <f t="shared" si="41"/>
        <v>0.476124182096617</v>
      </c>
      <c r="AU42" s="36">
        <f t="shared" si="42"/>
        <v>0.15455883035380377</v>
      </c>
      <c r="AV42" s="36">
        <f t="shared" si="43"/>
        <v>2.5850742357363377</v>
      </c>
      <c r="AY42"/>
      <c r="AZ42" s="76">
        <v>37</v>
      </c>
      <c r="BA42" s="77">
        <v>35.9</v>
      </c>
      <c r="BB42" s="77">
        <v>7.81</v>
      </c>
      <c r="BC42" s="2">
        <v>17.059000000000001</v>
      </c>
      <c r="BD42" s="11">
        <v>23.372</v>
      </c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</row>
    <row r="43" spans="2:81" ht="20">
      <c r="O43" s="34" t="s">
        <v>64</v>
      </c>
      <c r="P43" s="31">
        <v>1</v>
      </c>
      <c r="Q43" s="28">
        <v>1.3790560471976403</v>
      </c>
      <c r="R43" s="28">
        <v>1.262536873156342</v>
      </c>
      <c r="S43" s="28">
        <v>1.1194690265486726</v>
      </c>
      <c r="T43" s="28">
        <v>0.91150442477876104</v>
      </c>
      <c r="U43" s="28">
        <v>0.67888748419721867</v>
      </c>
      <c r="V43" s="37">
        <f t="shared" si="31"/>
        <v>1.0585756426464392</v>
      </c>
      <c r="W43" s="37"/>
      <c r="X43" s="34" t="s">
        <v>64</v>
      </c>
      <c r="Y43" s="36">
        <f t="shared" si="44"/>
        <v>0.94466560509554132</v>
      </c>
      <c r="Z43" s="36">
        <f t="shared" si="32"/>
        <v>1.3027468152866242</v>
      </c>
      <c r="AA43" s="36">
        <f t="shared" si="33"/>
        <v>1.1926751592356686</v>
      </c>
      <c r="AB43" s="36">
        <f t="shared" si="34"/>
        <v>1.0575238853503184</v>
      </c>
      <c r="AC43" s="36">
        <f t="shared" si="35"/>
        <v>0.86106687898089163</v>
      </c>
      <c r="AD43" s="36">
        <f t="shared" si="36"/>
        <v>0.64132165605095526</v>
      </c>
      <c r="AG43" s="34" t="s">
        <v>64</v>
      </c>
      <c r="AH43" s="31">
        <v>1</v>
      </c>
      <c r="AI43" s="1">
        <v>0.58470847084708466</v>
      </c>
      <c r="AJ43" s="1">
        <v>0.1554822148881555</v>
      </c>
      <c r="AK43" s="1">
        <v>0.20297029702970298</v>
      </c>
      <c r="AL43" s="1">
        <v>0.61703948172595036</v>
      </c>
      <c r="AM43" s="1">
        <v>0.88060570762958656</v>
      </c>
      <c r="AN43" s="1">
        <f t="shared" si="37"/>
        <v>0.57346769535341335</v>
      </c>
      <c r="AP43" s="34" t="s">
        <v>64</v>
      </c>
      <c r="AQ43" s="36">
        <f t="shared" si="38"/>
        <v>1.7437773881643426</v>
      </c>
      <c r="AR43" s="36">
        <f t="shared" si="39"/>
        <v>1.0196014101312958</v>
      </c>
      <c r="AS43" s="36">
        <f t="shared" si="40"/>
        <v>0.27112637058367484</v>
      </c>
      <c r="AT43" s="36">
        <f t="shared" si="41"/>
        <v>0.35393501442939629</v>
      </c>
      <c r="AU43" s="36">
        <f t="shared" si="42"/>
        <v>1.0759794958383573</v>
      </c>
      <c r="AV43" s="36">
        <f t="shared" si="43"/>
        <v>1.5355803208529331</v>
      </c>
      <c r="AY43"/>
      <c r="AZ43" s="76">
        <v>38</v>
      </c>
      <c r="BA43" s="77">
        <v>21.9</v>
      </c>
      <c r="BB43" s="77">
        <v>17.399999999999999</v>
      </c>
      <c r="BC43" s="2">
        <v>23.372</v>
      </c>
      <c r="BD43" s="11">
        <v>11.611000000000001</v>
      </c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</row>
    <row r="44" spans="2:81" ht="20">
      <c r="AY44"/>
      <c r="AZ44" s="76">
        <v>39</v>
      </c>
      <c r="BA44" s="77">
        <v>21.6</v>
      </c>
      <c r="BB44" s="77">
        <v>8.2100000000000009</v>
      </c>
      <c r="BC44" s="2">
        <v>12.68</v>
      </c>
      <c r="BD44" s="11">
        <v>12.984</v>
      </c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</row>
    <row r="45" spans="2:81" ht="20">
      <c r="X45" s="1">
        <v>0</v>
      </c>
      <c r="AE45" s="1" t="s">
        <v>52</v>
      </c>
      <c r="AP45" s="1">
        <v>0</v>
      </c>
      <c r="AW45" s="1" t="s">
        <v>52</v>
      </c>
      <c r="AY45"/>
      <c r="AZ45" s="76">
        <v>40</v>
      </c>
      <c r="BA45" s="77">
        <v>23.6</v>
      </c>
      <c r="BB45" s="77">
        <v>15.2</v>
      </c>
      <c r="BC45" s="2">
        <v>16.997</v>
      </c>
      <c r="BD45" s="11">
        <v>16.097999999999999</v>
      </c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</row>
    <row r="46" spans="2:81" ht="20">
      <c r="Y46" s="109" t="s">
        <v>51</v>
      </c>
      <c r="Z46" s="109"/>
      <c r="AA46" s="109"/>
      <c r="AB46" s="109"/>
      <c r="AC46" s="109"/>
      <c r="AD46" s="109"/>
      <c r="AQ46" s="109" t="s">
        <v>51</v>
      </c>
      <c r="AR46" s="109"/>
      <c r="AS46" s="109"/>
      <c r="AT46" s="109"/>
      <c r="AU46" s="109"/>
      <c r="AV46" s="109"/>
      <c r="AY46"/>
      <c r="AZ46" s="76">
        <v>41</v>
      </c>
      <c r="BA46" s="77">
        <v>31.1</v>
      </c>
      <c r="BB46" s="77">
        <v>16.3</v>
      </c>
      <c r="BC46" s="2">
        <v>8.5169999999999995</v>
      </c>
      <c r="BD46" s="11">
        <v>27.026</v>
      </c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</row>
    <row r="47" spans="2:81" ht="20">
      <c r="AY47"/>
      <c r="AZ47" s="76">
        <v>42</v>
      </c>
      <c r="BA47" s="77">
        <v>23.7</v>
      </c>
      <c r="BB47" s="77">
        <v>13.6</v>
      </c>
      <c r="BC47" s="2">
        <v>18.148</v>
      </c>
      <c r="BD47" s="11">
        <v>16.692</v>
      </c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</row>
    <row r="48" spans="2:81" ht="20">
      <c r="AY48"/>
      <c r="AZ48" s="76">
        <v>43</v>
      </c>
      <c r="BA48" s="77">
        <v>28.2</v>
      </c>
      <c r="BB48" s="77">
        <v>13.2</v>
      </c>
      <c r="BC48" s="2">
        <v>18.196000000000002</v>
      </c>
      <c r="BD48" s="11">
        <v>17.829999999999998</v>
      </c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</row>
    <row r="49" spans="15:81" ht="20">
      <c r="AY49"/>
      <c r="AZ49" s="76">
        <v>44</v>
      </c>
      <c r="BA49" s="77">
        <v>18.3</v>
      </c>
      <c r="BB49" s="77">
        <v>15.3</v>
      </c>
      <c r="BC49" s="2">
        <v>25.501999999999999</v>
      </c>
      <c r="BD49" s="11">
        <v>13.486000000000001</v>
      </c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</row>
    <row r="50" spans="15:81" ht="20">
      <c r="O50" s="32" t="s">
        <v>53</v>
      </c>
      <c r="X50" s="32" t="s">
        <v>54</v>
      </c>
      <c r="AG50" s="32" t="s">
        <v>53</v>
      </c>
      <c r="AI50" s="7"/>
      <c r="AJ50" s="7"/>
      <c r="AK50" s="7"/>
      <c r="AL50" s="7"/>
      <c r="AM50" s="7"/>
      <c r="AP50" s="32" t="s">
        <v>54</v>
      </c>
      <c r="AY50"/>
      <c r="AZ50" s="76">
        <v>45</v>
      </c>
      <c r="BA50" s="77">
        <v>18.7</v>
      </c>
      <c r="BB50" s="77">
        <v>12</v>
      </c>
      <c r="BC50" s="2">
        <v>16.643000000000001</v>
      </c>
      <c r="BD50" s="11">
        <v>16.975000000000001</v>
      </c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</row>
    <row r="51" spans="15:81" ht="20">
      <c r="O51" s="32" t="s">
        <v>65</v>
      </c>
      <c r="X51" s="32" t="s">
        <v>65</v>
      </c>
      <c r="AG51" s="1" t="s">
        <v>68</v>
      </c>
      <c r="AP51" s="1" t="s">
        <v>68</v>
      </c>
      <c r="AY51"/>
      <c r="AZ51" s="76">
        <v>46</v>
      </c>
      <c r="BA51" s="77">
        <v>33</v>
      </c>
      <c r="BB51" s="77">
        <v>13.3</v>
      </c>
      <c r="BC51" s="2">
        <v>16.190999999999999</v>
      </c>
      <c r="BD51" s="11">
        <v>22.015000000000001</v>
      </c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</row>
    <row r="52" spans="15:81" ht="20">
      <c r="O52" s="32" t="s">
        <v>42</v>
      </c>
      <c r="P52" s="32"/>
      <c r="Q52" s="32"/>
      <c r="R52" s="32"/>
      <c r="S52" s="32"/>
      <c r="T52" s="32"/>
      <c r="U52" s="32"/>
      <c r="V52" s="32"/>
      <c r="W52" s="32"/>
      <c r="X52" s="32" t="s">
        <v>42</v>
      </c>
      <c r="Y52" s="32"/>
      <c r="Z52" s="32"/>
      <c r="AA52" s="32"/>
      <c r="AB52" s="32"/>
      <c r="AC52" s="32"/>
      <c r="AG52" s="32" t="s">
        <v>42</v>
      </c>
      <c r="AP52" s="32" t="s">
        <v>42</v>
      </c>
      <c r="AY52"/>
      <c r="AZ52" s="76">
        <v>47</v>
      </c>
      <c r="BA52" s="77">
        <v>32.4</v>
      </c>
      <c r="BB52" s="77">
        <v>18.899999999999999</v>
      </c>
      <c r="BC52" s="2">
        <v>21.376999999999999</v>
      </c>
      <c r="BD52" s="11">
        <v>17.286000000000001</v>
      </c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</row>
    <row r="53" spans="15:81" ht="20">
      <c r="P53" s="33" t="s">
        <v>44</v>
      </c>
      <c r="Q53" s="33" t="s">
        <v>45</v>
      </c>
      <c r="R53" s="33" t="s">
        <v>46</v>
      </c>
      <c r="S53" s="33" t="s">
        <v>47</v>
      </c>
      <c r="T53" s="33" t="s">
        <v>48</v>
      </c>
      <c r="U53" s="33" t="s">
        <v>49</v>
      </c>
      <c r="V53" s="32" t="s">
        <v>43</v>
      </c>
      <c r="W53" s="32"/>
      <c r="X53" s="32"/>
      <c r="Y53" s="33" t="s">
        <v>44</v>
      </c>
      <c r="Z53" s="33" t="s">
        <v>45</v>
      </c>
      <c r="AA53" s="33" t="s">
        <v>46</v>
      </c>
      <c r="AB53" s="33" t="s">
        <v>47</v>
      </c>
      <c r="AC53" s="33" t="s">
        <v>48</v>
      </c>
      <c r="AD53" s="33" t="s">
        <v>49</v>
      </c>
      <c r="AG53" s="32"/>
      <c r="AH53" s="33" t="s">
        <v>44</v>
      </c>
      <c r="AI53" s="33" t="s">
        <v>45</v>
      </c>
      <c r="AJ53" s="33" t="s">
        <v>46</v>
      </c>
      <c r="AK53" s="33" t="s">
        <v>47</v>
      </c>
      <c r="AL53" s="33" t="s">
        <v>48</v>
      </c>
      <c r="AM53" s="33" t="s">
        <v>49</v>
      </c>
      <c r="AN53" s="32" t="s">
        <v>43</v>
      </c>
      <c r="AP53" s="32"/>
      <c r="AQ53" s="33" t="s">
        <v>44</v>
      </c>
      <c r="AR53" s="33" t="s">
        <v>45</v>
      </c>
      <c r="AS53" s="33" t="s">
        <v>46</v>
      </c>
      <c r="AT53" s="33" t="s">
        <v>47</v>
      </c>
      <c r="AU53" s="33" t="s">
        <v>48</v>
      </c>
      <c r="AV53" s="33" t="s">
        <v>49</v>
      </c>
      <c r="AY53"/>
      <c r="AZ53" s="76">
        <v>48</v>
      </c>
      <c r="BA53" s="77">
        <v>20.9</v>
      </c>
      <c r="BB53" s="77">
        <v>12.1</v>
      </c>
      <c r="BC53" s="2">
        <v>14.420999999999999</v>
      </c>
      <c r="BD53" s="11">
        <v>18.585000000000001</v>
      </c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</row>
    <row r="54" spans="15:81" ht="20">
      <c r="O54" s="34" t="s">
        <v>55</v>
      </c>
      <c r="P54" s="39">
        <v>1</v>
      </c>
      <c r="Q54" s="7">
        <v>0.89062649999999999</v>
      </c>
      <c r="R54" s="7">
        <v>0.2680534</v>
      </c>
      <c r="S54" s="7">
        <v>5.1378899999999998E-2</v>
      </c>
      <c r="T54" s="7">
        <v>2.3867880000000001E-2</v>
      </c>
      <c r="U54" s="7">
        <v>0.32822380000000001</v>
      </c>
      <c r="V54" s="32">
        <f t="shared" ref="V54:V63" si="49">AVERAGE(P54:U54)</f>
        <v>0.42702508</v>
      </c>
      <c r="W54" s="32"/>
      <c r="X54" s="34" t="s">
        <v>55</v>
      </c>
      <c r="Y54" s="36">
        <f t="shared" ref="Y54:Y63" si="50">P54/$V54</f>
        <v>2.3417828292427227</v>
      </c>
      <c r="Z54" s="36">
        <f t="shared" ref="Z54:Z63" si="51">Q54/$V54</f>
        <v>2.0856538449685438</v>
      </c>
      <c r="AA54" s="36">
        <f t="shared" ref="AA54:AA63" si="52">R54/$V54</f>
        <v>0.62772284944013124</v>
      </c>
      <c r="AB54" s="36">
        <f t="shared" ref="AB54:AB63" si="53">S54/$V54</f>
        <v>0.12031822580537892</v>
      </c>
      <c r="AC54" s="36">
        <f t="shared" ref="AC54:AC63" si="54">T54/$V54</f>
        <v>5.5893391554425798E-2</v>
      </c>
      <c r="AD54" s="36">
        <f t="shared" ref="AD54:AD63" si="55">U54/$V54</f>
        <v>0.76862885898879763</v>
      </c>
      <c r="AG54" s="34" t="s">
        <v>55</v>
      </c>
      <c r="AH54" s="31">
        <v>1</v>
      </c>
      <c r="AI54" s="1">
        <v>0.34526678141135969</v>
      </c>
      <c r="AJ54" s="1">
        <v>4.6074407520190659E-2</v>
      </c>
      <c r="AK54" s="1">
        <v>0.68913014696147223</v>
      </c>
      <c r="AL54" s="1">
        <v>5.7195816231960808E-2</v>
      </c>
      <c r="AM54" s="1">
        <v>0.81186283595922148</v>
      </c>
      <c r="AN54" s="1">
        <f t="shared" ref="AN54:AN62" si="56">AVERAGE(AH54:AM54)</f>
        <v>0.49158833134736746</v>
      </c>
      <c r="AP54" s="34" t="s">
        <v>55</v>
      </c>
      <c r="AQ54" s="36">
        <f t="shared" ref="AQ54:AQ63" si="57">AH54/$AN54</f>
        <v>2.0342224097532076</v>
      </c>
      <c r="AR54" s="36">
        <f t="shared" ref="AR54:AR63" si="58">AI54/$AN54</f>
        <v>0.70234942409035006</v>
      </c>
      <c r="AS54" s="36">
        <f t="shared" ref="AS54:AS63" si="59">AJ54/$AN54</f>
        <v>9.372559229367354E-2</v>
      </c>
      <c r="AT54" s="36">
        <f t="shared" ref="AT54:AT63" si="60">AK54/$AN54</f>
        <v>1.401843988185548</v>
      </c>
      <c r="AU54" s="36">
        <f t="shared" ref="AU54:AU63" si="61">AL54/$AN54</f>
        <v>0.11634901112318093</v>
      </c>
      <c r="AV54" s="36">
        <f t="shared" ref="AV54:AV63" si="62">AM54/$AN54</f>
        <v>1.6515095745540405</v>
      </c>
      <c r="AY54"/>
      <c r="AZ54" s="76">
        <v>49</v>
      </c>
      <c r="BA54" s="77">
        <v>23.3</v>
      </c>
      <c r="BB54" s="77">
        <v>25.8</v>
      </c>
      <c r="BC54" s="2">
        <v>22.146999999999998</v>
      </c>
      <c r="BD54" s="11">
        <v>20.312999999999999</v>
      </c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</row>
    <row r="55" spans="15:81" ht="20">
      <c r="O55" s="34" t="s">
        <v>56</v>
      </c>
      <c r="P55" s="39">
        <v>1</v>
      </c>
      <c r="Q55" s="7">
        <v>0.62268699999999999</v>
      </c>
      <c r="R55" s="7">
        <v>0.35911989999999999</v>
      </c>
      <c r="S55" s="7">
        <v>0.18938369999999999</v>
      </c>
      <c r="T55" s="7">
        <v>6.4635719999999994E-2</v>
      </c>
      <c r="U55" s="7">
        <v>0.45704660000000003</v>
      </c>
      <c r="V55" s="32">
        <f t="shared" si="49"/>
        <v>0.44881215333333335</v>
      </c>
      <c r="W55" s="32"/>
      <c r="X55" s="34" t="s">
        <v>56</v>
      </c>
      <c r="Y55" s="36">
        <f t="shared" si="50"/>
        <v>2.2281036566701409</v>
      </c>
      <c r="Z55" s="36">
        <f t="shared" si="51"/>
        <v>1.38741118166096</v>
      </c>
      <c r="AA55" s="36">
        <f t="shared" si="52"/>
        <v>0.80015636237301535</v>
      </c>
      <c r="AB55" s="36">
        <f t="shared" si="53"/>
        <v>0.42196651448372091</v>
      </c>
      <c r="AC55" s="36">
        <f t="shared" si="54"/>
        <v>0.14401508408350736</v>
      </c>
      <c r="AD55" s="36">
        <f t="shared" si="55"/>
        <v>1.0183472007286554</v>
      </c>
      <c r="AG55" s="34" t="s">
        <v>56</v>
      </c>
      <c r="AH55" s="31">
        <v>1</v>
      </c>
      <c r="AI55" s="1">
        <v>1.4773561811505511</v>
      </c>
      <c r="AJ55" s="1">
        <v>1.2619339045287639</v>
      </c>
      <c r="AK55" s="1">
        <v>8.414932680538556E-2</v>
      </c>
      <c r="AL55" s="1">
        <v>0.99632802937576503</v>
      </c>
      <c r="AM55" s="1">
        <v>1.4198286413708692</v>
      </c>
      <c r="AN55" s="1">
        <f t="shared" si="56"/>
        <v>1.0399326805385558</v>
      </c>
      <c r="AP55" s="34" t="s">
        <v>56</v>
      </c>
      <c r="AQ55" s="36">
        <f t="shared" si="57"/>
        <v>0.96160070619390892</v>
      </c>
      <c r="AR55" s="36">
        <f t="shared" si="58"/>
        <v>1.4206267470943064</v>
      </c>
      <c r="AS55" s="36">
        <f t="shared" si="59"/>
        <v>1.2134765337648963</v>
      </c>
      <c r="AT55" s="36">
        <f t="shared" si="60"/>
        <v>8.0918052081800793E-2</v>
      </c>
      <c r="AU55" s="36">
        <f t="shared" si="61"/>
        <v>0.95806973664852135</v>
      </c>
      <c r="AV55" s="36">
        <f t="shared" si="62"/>
        <v>1.3653082242165662</v>
      </c>
      <c r="AY55"/>
      <c r="AZ55" s="76">
        <v>50</v>
      </c>
      <c r="BA55" s="77">
        <v>25.11</v>
      </c>
      <c r="BB55" s="77">
        <v>18.3</v>
      </c>
      <c r="BC55" s="2">
        <v>13.371</v>
      </c>
      <c r="BD55" s="11">
        <v>19.516999999999999</v>
      </c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</row>
    <row r="56" spans="15:81" ht="20">
      <c r="O56" s="34" t="s">
        <v>57</v>
      </c>
      <c r="P56" s="39">
        <v>1</v>
      </c>
      <c r="Q56" s="7">
        <v>0.80577469999999995</v>
      </c>
      <c r="R56" s="7">
        <v>0.29774879999999998</v>
      </c>
      <c r="S56" s="7">
        <v>0.21656429999999999</v>
      </c>
      <c r="T56" s="7">
        <v>0.45407110000000001</v>
      </c>
      <c r="U56" s="7">
        <v>0.60011349999999997</v>
      </c>
      <c r="V56" s="32">
        <f t="shared" si="49"/>
        <v>0.56237873333333332</v>
      </c>
      <c r="W56" s="32"/>
      <c r="X56" s="34" t="s">
        <v>57</v>
      </c>
      <c r="Y56" s="36">
        <f t="shared" si="50"/>
        <v>1.778161122972763</v>
      </c>
      <c r="Z56" s="36">
        <f t="shared" si="51"/>
        <v>1.4327972454150411</v>
      </c>
      <c r="AA56" s="36">
        <f t="shared" si="52"/>
        <v>0.5294453405717926</v>
      </c>
      <c r="AB56" s="36">
        <f t="shared" si="53"/>
        <v>0.38508621888381034</v>
      </c>
      <c r="AC56" s="36">
        <f t="shared" si="54"/>
        <v>0.80741157708547773</v>
      </c>
      <c r="AD56" s="36">
        <f t="shared" si="55"/>
        <v>1.0670984950711151</v>
      </c>
      <c r="AG56" s="34" t="s">
        <v>57</v>
      </c>
      <c r="AH56" s="31">
        <v>1</v>
      </c>
      <c r="AI56" s="1">
        <v>0.22058823529411767</v>
      </c>
      <c r="AJ56" s="1">
        <v>1.0357466063348417</v>
      </c>
      <c r="AK56" s="1">
        <v>0.40989304812834226</v>
      </c>
      <c r="AL56" s="1">
        <v>0.44518716577540107</v>
      </c>
      <c r="AM56" s="1">
        <v>0.89598930481283423</v>
      </c>
      <c r="AN56" s="1">
        <f t="shared" si="56"/>
        <v>0.66790072672425627</v>
      </c>
      <c r="AP56" s="34" t="s">
        <v>57</v>
      </c>
      <c r="AQ56" s="36">
        <f t="shared" si="57"/>
        <v>1.4972284951755284</v>
      </c>
      <c r="AR56" s="36">
        <f t="shared" si="58"/>
        <v>0.33027099158283718</v>
      </c>
      <c r="AS56" s="36">
        <f t="shared" si="59"/>
        <v>1.5507493327858755</v>
      </c>
      <c r="AT56" s="36">
        <f t="shared" si="60"/>
        <v>0.61370355163210832</v>
      </c>
      <c r="AU56" s="36">
        <f t="shared" si="61"/>
        <v>0.66654691028536217</v>
      </c>
      <c r="AV56" s="36">
        <f t="shared" si="62"/>
        <v>1.3415007185382877</v>
      </c>
      <c r="AY56"/>
      <c r="AZ56" s="76">
        <v>51</v>
      </c>
      <c r="BA56" s="77">
        <v>40.200000000000003</v>
      </c>
      <c r="BB56" s="77">
        <v>12.5</v>
      </c>
      <c r="BC56" s="2">
        <v>12.654</v>
      </c>
      <c r="BD56" s="11">
        <v>22.163</v>
      </c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</row>
    <row r="57" spans="15:81" ht="20">
      <c r="O57" s="34" t="s">
        <v>58</v>
      </c>
      <c r="P57" s="39">
        <v>1</v>
      </c>
      <c r="Q57" s="7">
        <v>0.91238730000000001</v>
      </c>
      <c r="R57" s="7">
        <v>0.88749659999999997</v>
      </c>
      <c r="S57" s="7">
        <v>0.30400969999999999</v>
      </c>
      <c r="T57" s="7">
        <v>0.65619799999999995</v>
      </c>
      <c r="U57" s="7">
        <v>1.5438750000000001</v>
      </c>
      <c r="V57" s="32">
        <f t="shared" si="49"/>
        <v>0.88399443333333327</v>
      </c>
      <c r="W57" s="32"/>
      <c r="X57" s="34" t="s">
        <v>58</v>
      </c>
      <c r="Y57" s="36">
        <f t="shared" si="50"/>
        <v>1.131228842956892</v>
      </c>
      <c r="Z57" s="36">
        <f t="shared" si="51"/>
        <v>1.0321188297075627</v>
      </c>
      <c r="AA57" s="36">
        <f t="shared" si="52"/>
        <v>1.0039617519461757</v>
      </c>
      <c r="AB57" s="36">
        <f t="shared" si="53"/>
        <v>0.34390454117867186</v>
      </c>
      <c r="AC57" s="36">
        <f t="shared" si="54"/>
        <v>0.7423101042906266</v>
      </c>
      <c r="AD57" s="36">
        <f t="shared" si="55"/>
        <v>1.7464759299200718</v>
      </c>
      <c r="AG57" s="34" t="s">
        <v>58</v>
      </c>
      <c r="AH57" s="31">
        <v>1</v>
      </c>
      <c r="AI57" s="1">
        <v>0.58257345491388046</v>
      </c>
      <c r="AJ57" s="1">
        <v>1.2595744680851064</v>
      </c>
      <c r="AK57" s="1">
        <v>0.57264437689969605</v>
      </c>
      <c r="AL57" s="1">
        <v>0.38905775075987842</v>
      </c>
      <c r="AM57" s="1">
        <v>1.1605415860735009</v>
      </c>
      <c r="AN57" s="1">
        <f t="shared" si="56"/>
        <v>0.82739860612201044</v>
      </c>
      <c r="AP57" s="34" t="s">
        <v>58</v>
      </c>
      <c r="AQ57" s="36">
        <f t="shared" si="57"/>
        <v>1.2086073055971975</v>
      </c>
      <c r="AR57" s="36">
        <f t="shared" si="58"/>
        <v>0.70410253365591557</v>
      </c>
      <c r="AS57" s="36">
        <f t="shared" si="59"/>
        <v>1.5223309040713637</v>
      </c>
      <c r="AT57" s="36">
        <f t="shared" si="60"/>
        <v>0.6921021774301277</v>
      </c>
      <c r="AU57" s="36">
        <f t="shared" si="61"/>
        <v>0.47021803986760269</v>
      </c>
      <c r="AV57" s="36">
        <f t="shared" si="62"/>
        <v>1.4026390393777921</v>
      </c>
      <c r="AY57"/>
      <c r="AZ57" s="76">
        <v>52</v>
      </c>
      <c r="BA57" s="77">
        <v>16</v>
      </c>
      <c r="BB57" s="77">
        <v>15.3</v>
      </c>
      <c r="BC57" s="2">
        <v>22.882000000000001</v>
      </c>
      <c r="BD57" s="11">
        <v>25.966000000000001</v>
      </c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</row>
    <row r="58" spans="15:81" ht="20">
      <c r="O58" s="34" t="s">
        <v>59</v>
      </c>
      <c r="P58" s="39">
        <v>1</v>
      </c>
      <c r="Q58" s="7">
        <v>0.88288610000000001</v>
      </c>
      <c r="R58" s="7">
        <v>0.4874984</v>
      </c>
      <c r="S58" s="7">
        <v>0.16617599999999999</v>
      </c>
      <c r="T58" s="7">
        <v>0.39029589999999997</v>
      </c>
      <c r="U58" s="7">
        <v>1.1311450000000001</v>
      </c>
      <c r="V58" s="32">
        <f t="shared" si="49"/>
        <v>0.67633356666666666</v>
      </c>
      <c r="W58" s="32"/>
      <c r="X58" s="34" t="s">
        <v>59</v>
      </c>
      <c r="Y58" s="36">
        <f t="shared" si="50"/>
        <v>1.4785603573226958</v>
      </c>
      <c r="Z58" s="36">
        <f t="shared" si="51"/>
        <v>1.3054003874912414</v>
      </c>
      <c r="AA58" s="36">
        <f t="shared" si="52"/>
        <v>0.72079580849824254</v>
      </c>
      <c r="AB58" s="36">
        <f t="shared" si="53"/>
        <v>0.2457012459384563</v>
      </c>
      <c r="AC58" s="36">
        <f t="shared" si="54"/>
        <v>0.5770760453655831</v>
      </c>
      <c r="AD58" s="36">
        <f t="shared" si="55"/>
        <v>1.672466155383781</v>
      </c>
      <c r="AG58" s="34" t="s">
        <v>59</v>
      </c>
      <c r="AH58" s="31">
        <v>1</v>
      </c>
      <c r="AI58" s="1">
        <v>0.32171337434495334</v>
      </c>
      <c r="AJ58" s="1">
        <v>4.7619047619047616E-2</v>
      </c>
      <c r="AK58" s="1">
        <v>0.79699248120300747</v>
      </c>
      <c r="AL58" s="1">
        <v>0.60241512873091818</v>
      </c>
      <c r="AM58" s="1">
        <v>1.241436925647452</v>
      </c>
      <c r="AN58" s="1">
        <f t="shared" si="56"/>
        <v>0.66836282625756305</v>
      </c>
      <c r="AP58" s="34" t="s">
        <v>59</v>
      </c>
      <c r="AQ58" s="36">
        <f t="shared" si="57"/>
        <v>1.4961933260103786</v>
      </c>
      <c r="AR58" s="36">
        <f t="shared" si="58"/>
        <v>0.48134540358319772</v>
      </c>
      <c r="AS58" s="36">
        <f t="shared" si="59"/>
        <v>7.1247301238589453E-2</v>
      </c>
      <c r="AT58" s="36">
        <f t="shared" si="60"/>
        <v>1.1924548312563918</v>
      </c>
      <c r="AU58" s="36">
        <f t="shared" si="61"/>
        <v>0.9013294950948828</v>
      </c>
      <c r="AV58" s="36">
        <f t="shared" si="62"/>
        <v>1.8574296428165602</v>
      </c>
      <c r="AY58"/>
      <c r="AZ58" s="76">
        <v>53</v>
      </c>
      <c r="BA58" s="77">
        <v>16.8</v>
      </c>
      <c r="BB58" s="77">
        <v>11.4</v>
      </c>
      <c r="BC58" s="2">
        <v>17.98</v>
      </c>
      <c r="BD58" s="11">
        <v>13.608000000000001</v>
      </c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</row>
    <row r="59" spans="15:81" ht="20">
      <c r="O59" s="34" t="s">
        <v>60</v>
      </c>
      <c r="P59" s="40">
        <v>1</v>
      </c>
      <c r="Q59" s="41">
        <v>0.39603960396039606</v>
      </c>
      <c r="R59" s="41">
        <v>0.12871287128712872</v>
      </c>
      <c r="S59" s="41">
        <v>8.9108910891089119E-2</v>
      </c>
      <c r="T59" s="41">
        <v>0.65841584158415845</v>
      </c>
      <c r="U59" s="41">
        <v>0.95898161244695901</v>
      </c>
      <c r="V59" s="32">
        <f t="shared" si="49"/>
        <v>0.53854314002828862</v>
      </c>
      <c r="W59" s="32"/>
      <c r="X59" s="34" t="s">
        <v>60</v>
      </c>
      <c r="Y59" s="36">
        <f t="shared" si="50"/>
        <v>1.856861457649376</v>
      </c>
      <c r="Z59" s="36">
        <f t="shared" si="51"/>
        <v>0.73539067629678256</v>
      </c>
      <c r="AA59" s="36">
        <f t="shared" si="52"/>
        <v>0.23900196979645433</v>
      </c>
      <c r="AB59" s="36">
        <f t="shared" si="53"/>
        <v>0.16546290216677609</v>
      </c>
      <c r="AC59" s="36">
        <f t="shared" si="54"/>
        <v>1.2225869993434011</v>
      </c>
      <c r="AD59" s="36">
        <f t="shared" si="55"/>
        <v>1.7806959947472092</v>
      </c>
      <c r="AG59" s="34" t="s">
        <v>60</v>
      </c>
      <c r="AH59" s="31">
        <v>1</v>
      </c>
      <c r="AI59" s="1">
        <v>0.4150447133087849</v>
      </c>
      <c r="AJ59" s="1">
        <v>0.75520061211802403</v>
      </c>
      <c r="AK59" s="1">
        <v>0.22409258285113098</v>
      </c>
      <c r="AL59" s="1">
        <v>0.34718569174118885</v>
      </c>
      <c r="AM59" s="1">
        <v>0.86796422935297213</v>
      </c>
      <c r="AN59" s="1">
        <f t="shared" si="56"/>
        <v>0.60158130489535022</v>
      </c>
      <c r="AP59" s="34" t="s">
        <v>60</v>
      </c>
      <c r="AQ59" s="36">
        <f t="shared" si="57"/>
        <v>1.6622856991441213</v>
      </c>
      <c r="AR59" s="36">
        <f t="shared" si="58"/>
        <v>0.68992289143856489</v>
      </c>
      <c r="AS59" s="36">
        <f t="shared" si="59"/>
        <v>1.2553591775086779</v>
      </c>
      <c r="AT59" s="36">
        <f t="shared" si="60"/>
        <v>0.37250589575770415</v>
      </c>
      <c r="AU59" s="36">
        <f t="shared" si="61"/>
        <v>0.57712181032883747</v>
      </c>
      <c r="AV59" s="36">
        <f t="shared" si="62"/>
        <v>1.4428045258220936</v>
      </c>
      <c r="AY59"/>
      <c r="AZ59" s="76">
        <v>54</v>
      </c>
      <c r="BA59" s="77">
        <v>22.2</v>
      </c>
      <c r="BB59" s="77">
        <v>12.2</v>
      </c>
      <c r="BC59" s="2">
        <v>11.952999999999999</v>
      </c>
      <c r="BD59" s="11">
        <v>8.5719999999999992</v>
      </c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</row>
    <row r="60" spans="15:81" ht="20">
      <c r="O60" s="34" t="s">
        <v>61</v>
      </c>
      <c r="P60" s="40">
        <v>1</v>
      </c>
      <c r="Q60" s="41">
        <v>0.63225806451612909</v>
      </c>
      <c r="R60" s="41">
        <v>0.12795698924731183</v>
      </c>
      <c r="S60" s="41">
        <v>0.41021505376344092</v>
      </c>
      <c r="T60" s="41">
        <v>0.17311827956989248</v>
      </c>
      <c r="U60" s="41">
        <v>1.4064516129032258</v>
      </c>
      <c r="V60" s="32">
        <f t="shared" si="49"/>
        <v>0.625</v>
      </c>
      <c r="W60" s="32"/>
      <c r="X60" s="34" t="s">
        <v>61</v>
      </c>
      <c r="Y60" s="36">
        <f t="shared" si="50"/>
        <v>1.6</v>
      </c>
      <c r="Z60" s="36">
        <f t="shared" si="51"/>
        <v>1.0116129032258065</v>
      </c>
      <c r="AA60" s="36">
        <f t="shared" si="52"/>
        <v>0.20473118279569893</v>
      </c>
      <c r="AB60" s="36">
        <f t="shared" si="53"/>
        <v>0.65634408602150551</v>
      </c>
      <c r="AC60" s="36">
        <f t="shared" si="54"/>
        <v>0.27698924731182795</v>
      </c>
      <c r="AD60" s="36">
        <f t="shared" si="55"/>
        <v>2.2503225806451614</v>
      </c>
      <c r="AG60" s="34" t="s">
        <v>61</v>
      </c>
      <c r="AH60" s="31">
        <v>1</v>
      </c>
      <c r="AI60" s="1">
        <v>0.38817624093697711</v>
      </c>
      <c r="AJ60" s="1">
        <v>0.70956497490239812</v>
      </c>
      <c r="AK60" s="1">
        <v>0.57051496560699011</v>
      </c>
      <c r="AL60" s="1">
        <v>0.64361405465699939</v>
      </c>
      <c r="AM60" s="1">
        <v>0.91843279419966528</v>
      </c>
      <c r="AN60" s="1">
        <f t="shared" si="56"/>
        <v>0.70505050505050504</v>
      </c>
      <c r="AP60" s="34" t="s">
        <v>61</v>
      </c>
      <c r="AQ60" s="36">
        <f t="shared" si="57"/>
        <v>1.4183381088825215</v>
      </c>
      <c r="AR60" s="36">
        <f t="shared" si="58"/>
        <v>0.55056515548367813</v>
      </c>
      <c r="AS60" s="36">
        <f t="shared" si="59"/>
        <v>1.0064030446323411</v>
      </c>
      <c r="AT60" s="36">
        <f t="shared" si="60"/>
        <v>0.80918311740819515</v>
      </c>
      <c r="AU60" s="36">
        <f t="shared" si="61"/>
        <v>0.91286234113242037</v>
      </c>
      <c r="AV60" s="36">
        <f t="shared" si="62"/>
        <v>1.3026482324608433</v>
      </c>
      <c r="AY60"/>
      <c r="AZ60" s="76">
        <v>55</v>
      </c>
      <c r="BA60" s="77">
        <v>21.6</v>
      </c>
      <c r="BB60" s="77">
        <v>15.9</v>
      </c>
      <c r="BC60" s="2">
        <v>11.811999999999999</v>
      </c>
      <c r="BD60" s="11">
        <v>15.981</v>
      </c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</row>
    <row r="61" spans="15:81" ht="20">
      <c r="O61" s="34" t="s">
        <v>62</v>
      </c>
      <c r="P61" s="40">
        <v>1</v>
      </c>
      <c r="Q61" s="41">
        <v>1.1454545454545455</v>
      </c>
      <c r="R61" s="41">
        <v>0.61212121212121207</v>
      </c>
      <c r="S61" s="41">
        <v>0.15151515151515152</v>
      </c>
      <c r="T61" s="41">
        <v>0.12727272727272726</v>
      </c>
      <c r="U61" s="41">
        <v>1.2363636363636363</v>
      </c>
      <c r="V61" s="32">
        <f t="shared" si="49"/>
        <v>0.71212121212121227</v>
      </c>
      <c r="W61" s="32"/>
      <c r="X61" s="34" t="s">
        <v>62</v>
      </c>
      <c r="Y61" s="36">
        <f t="shared" si="50"/>
        <v>1.404255319148936</v>
      </c>
      <c r="Z61" s="36">
        <f t="shared" si="51"/>
        <v>1.608510638297872</v>
      </c>
      <c r="AA61" s="36">
        <f t="shared" si="52"/>
        <v>0.85957446808510618</v>
      </c>
      <c r="AB61" s="36">
        <f t="shared" si="53"/>
        <v>0.21276595744680848</v>
      </c>
      <c r="AC61" s="36">
        <f t="shared" si="54"/>
        <v>0.1787234042553191</v>
      </c>
      <c r="AD61" s="36">
        <f t="shared" si="55"/>
        <v>1.7361702127659571</v>
      </c>
      <c r="AG61" s="34" t="s">
        <v>62</v>
      </c>
      <c r="AH61" s="31">
        <v>1</v>
      </c>
      <c r="AI61" s="1">
        <v>0.62710595282665671</v>
      </c>
      <c r="AJ61" s="1">
        <v>0.77317216665775268</v>
      </c>
      <c r="AK61" s="1">
        <v>0.28341445151628608</v>
      </c>
      <c r="AL61" s="1">
        <v>0.17393446176279337</v>
      </c>
      <c r="AM61" s="1">
        <v>0.88281542493448151</v>
      </c>
      <c r="AN61" s="1">
        <f t="shared" si="56"/>
        <v>0.62340707628299497</v>
      </c>
      <c r="AP61" s="34" t="s">
        <v>62</v>
      </c>
      <c r="AQ61" s="36">
        <f t="shared" si="57"/>
        <v>1.6040883044870204</v>
      </c>
      <c r="AR61" s="36">
        <f t="shared" si="58"/>
        <v>1.0059333246034292</v>
      </c>
      <c r="AS61" s="36">
        <f t="shared" si="59"/>
        <v>1.2402364298905906</v>
      </c>
      <c r="AT61" s="36">
        <f t="shared" si="60"/>
        <v>0.4546218069998782</v>
      </c>
      <c r="AU61" s="36">
        <f t="shared" si="61"/>
        <v>0.2790062358609417</v>
      </c>
      <c r="AV61" s="36">
        <f t="shared" si="62"/>
        <v>1.4161138981581409</v>
      </c>
      <c r="AY61"/>
      <c r="AZ61" s="76">
        <v>56</v>
      </c>
      <c r="BA61" s="77">
        <v>43</v>
      </c>
      <c r="BB61" s="77">
        <v>10.1</v>
      </c>
      <c r="BC61" s="2">
        <v>21.942</v>
      </c>
      <c r="BD61" s="11">
        <v>13.69</v>
      </c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</row>
    <row r="62" spans="15:81" ht="20">
      <c r="O62" s="34" t="s">
        <v>63</v>
      </c>
      <c r="P62" s="40">
        <v>1</v>
      </c>
      <c r="Q62" s="41">
        <v>0.34979423868312753</v>
      </c>
      <c r="R62" s="41">
        <v>0.30452674897119342</v>
      </c>
      <c r="S62" s="41">
        <v>0.33744855967078186</v>
      </c>
      <c r="T62" s="41">
        <v>0.16049382716049382</v>
      </c>
      <c r="U62" s="41">
        <v>1.0288065843621399</v>
      </c>
      <c r="V62" s="32">
        <f t="shared" si="49"/>
        <v>0.53017832647462282</v>
      </c>
      <c r="W62" s="32"/>
      <c r="X62" s="34" t="s">
        <v>63</v>
      </c>
      <c r="Y62" s="36">
        <f t="shared" si="50"/>
        <v>1.8861578266494177</v>
      </c>
      <c r="Z62" s="36">
        <f t="shared" si="51"/>
        <v>0.65976714100905554</v>
      </c>
      <c r="AA62" s="36">
        <f t="shared" si="52"/>
        <v>0.57438551099611901</v>
      </c>
      <c r="AB62" s="36">
        <f t="shared" si="53"/>
        <v>0.63648124191461819</v>
      </c>
      <c r="AC62" s="36">
        <f t="shared" si="54"/>
        <v>0.30271668822768433</v>
      </c>
      <c r="AD62" s="36">
        <f t="shared" si="55"/>
        <v>1.9404915912031047</v>
      </c>
      <c r="AG62" s="34" t="s">
        <v>63</v>
      </c>
      <c r="AH62" s="31">
        <v>1</v>
      </c>
      <c r="AI62" s="1">
        <v>1.0579013377926421</v>
      </c>
      <c r="AJ62" s="1">
        <v>0.578125</v>
      </c>
      <c r="AK62" s="1">
        <v>1.1508152173913044</v>
      </c>
      <c r="AL62" s="1">
        <v>0.42945234113712377</v>
      </c>
      <c r="AM62" s="1">
        <v>1.5557065217391306</v>
      </c>
      <c r="AN62" s="1">
        <f t="shared" si="56"/>
        <v>0.96200006967670015</v>
      </c>
      <c r="AP62" s="34" t="s">
        <v>63</v>
      </c>
      <c r="AQ62" s="36">
        <f t="shared" si="57"/>
        <v>1.0395009642110218</v>
      </c>
      <c r="AR62" s="36">
        <f t="shared" si="58"/>
        <v>1.0996894606755814</v>
      </c>
      <c r="AS62" s="36">
        <f t="shared" si="59"/>
        <v>0.60096149493449702</v>
      </c>
      <c r="AT62" s="36">
        <f t="shared" si="60"/>
        <v>1.1962735281069776</v>
      </c>
      <c r="AU62" s="36">
        <f t="shared" si="61"/>
        <v>0.44641612269472086</v>
      </c>
      <c r="AV62" s="36">
        <f t="shared" si="62"/>
        <v>1.6171584293772012</v>
      </c>
      <c r="AY62"/>
      <c r="AZ62" s="76">
        <v>57</v>
      </c>
      <c r="BA62" s="77">
        <v>27.2</v>
      </c>
      <c r="BB62" s="77">
        <v>9.27</v>
      </c>
      <c r="BC62" s="2">
        <v>19.391999999999999</v>
      </c>
      <c r="BD62" s="11">
        <v>20.911000000000001</v>
      </c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</row>
    <row r="63" spans="15:81" ht="20">
      <c r="O63" s="34" t="s">
        <v>64</v>
      </c>
      <c r="P63" s="40">
        <v>1</v>
      </c>
      <c r="Q63" s="41">
        <v>8.4563758389261751E-2</v>
      </c>
      <c r="R63" s="41">
        <v>8.4563758389261751E-2</v>
      </c>
      <c r="S63" s="41">
        <v>0.29395973154362415</v>
      </c>
      <c r="T63" s="41">
        <v>0.31006711409395976</v>
      </c>
      <c r="U63" s="41">
        <v>1.1677852348993289</v>
      </c>
      <c r="V63" s="32">
        <f t="shared" si="49"/>
        <v>0.49015659955257274</v>
      </c>
      <c r="W63" s="32"/>
      <c r="X63" s="34" t="s">
        <v>64</v>
      </c>
      <c r="Y63" s="36">
        <f t="shared" si="50"/>
        <v>2.0401643085349153</v>
      </c>
      <c r="Z63" s="36">
        <f t="shared" si="51"/>
        <v>0.17252396166134185</v>
      </c>
      <c r="AA63" s="36">
        <f t="shared" si="52"/>
        <v>0.17252396166134185</v>
      </c>
      <c r="AB63" s="36">
        <f t="shared" si="53"/>
        <v>0.59972615244180738</v>
      </c>
      <c r="AC63" s="36">
        <f t="shared" si="54"/>
        <v>0.63258785942492013</v>
      </c>
      <c r="AD63" s="36">
        <f t="shared" si="55"/>
        <v>2.3824737562756733</v>
      </c>
      <c r="AG63" s="34" t="s">
        <v>64</v>
      </c>
      <c r="AH63" s="31">
        <v>1</v>
      </c>
      <c r="AI63" s="1">
        <v>0.8725452784219333</v>
      </c>
      <c r="AJ63" s="1">
        <v>0.85419907828690522</v>
      </c>
      <c r="AK63" s="1">
        <v>0.43076877917045825</v>
      </c>
      <c r="AL63" s="1">
        <v>0.19777203745560221</v>
      </c>
      <c r="AM63" s="1">
        <v>1.6117748358626627</v>
      </c>
      <c r="AN63" s="1">
        <f>AVERAGE(AH63:AM63)</f>
        <v>0.82784333486626027</v>
      </c>
      <c r="AP63" s="34" t="s">
        <v>64</v>
      </c>
      <c r="AQ63" s="36">
        <f t="shared" si="57"/>
        <v>1.207958025248282</v>
      </c>
      <c r="AR63" s="36">
        <f t="shared" si="58"/>
        <v>1.053998071462271</v>
      </c>
      <c r="AS63" s="36">
        <f t="shared" si="59"/>
        <v>1.0318366317763528</v>
      </c>
      <c r="AT63" s="36">
        <f t="shared" si="60"/>
        <v>0.52035060382536003</v>
      </c>
      <c r="AU63" s="36">
        <f t="shared" si="61"/>
        <v>0.23890031981419851</v>
      </c>
      <c r="AV63" s="36">
        <f t="shared" si="62"/>
        <v>1.9469563478735359</v>
      </c>
      <c r="AY63"/>
      <c r="AZ63" s="76">
        <v>58</v>
      </c>
      <c r="BA63" s="77">
        <v>31.9</v>
      </c>
      <c r="BB63" s="77">
        <v>18.3</v>
      </c>
      <c r="BC63" s="2">
        <v>13.992000000000001</v>
      </c>
      <c r="BD63" s="11">
        <v>18.193000000000001</v>
      </c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</row>
    <row r="64" spans="15:81" ht="20">
      <c r="P64" s="42"/>
      <c r="Q64" s="42"/>
      <c r="R64" s="42"/>
      <c r="S64" s="42"/>
      <c r="T64" s="42"/>
      <c r="U64" s="42"/>
      <c r="V64" s="38"/>
      <c r="W64" s="32"/>
      <c r="Y64" s="36"/>
      <c r="Z64" s="36"/>
      <c r="AA64" s="36"/>
      <c r="AB64" s="36"/>
      <c r="AC64" s="36"/>
      <c r="AD64" s="36"/>
      <c r="AY64"/>
      <c r="AZ64" s="76">
        <v>59</v>
      </c>
      <c r="BA64" s="77">
        <v>19.100000000000001</v>
      </c>
      <c r="BB64" s="77">
        <v>16.100000000000001</v>
      </c>
      <c r="BC64" s="2">
        <v>17.751999999999999</v>
      </c>
      <c r="BD64" s="11">
        <v>15.539</v>
      </c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</row>
    <row r="65" spans="15:81" ht="20">
      <c r="O65" s="32" t="s">
        <v>69</v>
      </c>
      <c r="P65" s="32"/>
      <c r="Q65" s="32"/>
      <c r="R65" s="32"/>
      <c r="S65" s="32"/>
      <c r="T65" s="32"/>
      <c r="U65" s="32"/>
      <c r="V65" s="32"/>
      <c r="W65" s="32"/>
      <c r="X65" s="32" t="s">
        <v>69</v>
      </c>
      <c r="Y65" s="32"/>
      <c r="Z65" s="32"/>
      <c r="AA65" s="32"/>
      <c r="AB65" s="32"/>
      <c r="AC65" s="32"/>
      <c r="AD65" s="32"/>
      <c r="AG65" s="32" t="s">
        <v>69</v>
      </c>
      <c r="AH65" s="32"/>
      <c r="AI65" s="32"/>
      <c r="AJ65" s="32"/>
      <c r="AK65" s="32"/>
      <c r="AL65" s="32"/>
      <c r="AM65" s="32"/>
      <c r="AN65" s="32"/>
      <c r="AO65" s="32"/>
      <c r="AP65" s="32" t="s">
        <v>69</v>
      </c>
      <c r="AY65"/>
      <c r="AZ65" s="76">
        <v>60</v>
      </c>
      <c r="BA65" s="77">
        <v>22.5</v>
      </c>
      <c r="BB65" s="77">
        <v>9.68</v>
      </c>
      <c r="BC65" s="2">
        <v>27.736000000000001</v>
      </c>
      <c r="BD65" s="11">
        <v>12.151999999999999</v>
      </c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</row>
    <row r="66" spans="15:81" ht="20">
      <c r="P66" s="33" t="s">
        <v>44</v>
      </c>
      <c r="Q66" s="33" t="s">
        <v>45</v>
      </c>
      <c r="R66" s="33" t="s">
        <v>46</v>
      </c>
      <c r="S66" s="33" t="s">
        <v>47</v>
      </c>
      <c r="T66" s="33" t="s">
        <v>48</v>
      </c>
      <c r="U66" s="33" t="s">
        <v>49</v>
      </c>
      <c r="V66" s="32" t="s">
        <v>43</v>
      </c>
      <c r="W66" s="32"/>
      <c r="Y66" s="33" t="s">
        <v>44</v>
      </c>
      <c r="Z66" s="33" t="s">
        <v>45</v>
      </c>
      <c r="AA66" s="33" t="s">
        <v>46</v>
      </c>
      <c r="AB66" s="33" t="s">
        <v>47</v>
      </c>
      <c r="AC66" s="33" t="s">
        <v>48</v>
      </c>
      <c r="AD66" s="33" t="s">
        <v>49</v>
      </c>
      <c r="AG66" s="32"/>
      <c r="AH66" s="33" t="s">
        <v>44</v>
      </c>
      <c r="AI66" s="33" t="s">
        <v>45</v>
      </c>
      <c r="AJ66" s="33" t="s">
        <v>46</v>
      </c>
      <c r="AK66" s="33" t="s">
        <v>47</v>
      </c>
      <c r="AL66" s="33" t="s">
        <v>48</v>
      </c>
      <c r="AM66" s="33" t="s">
        <v>49</v>
      </c>
      <c r="AN66" s="32" t="s">
        <v>43</v>
      </c>
      <c r="AP66" s="32"/>
      <c r="AQ66" s="33" t="s">
        <v>44</v>
      </c>
      <c r="AR66" s="33" t="s">
        <v>45</v>
      </c>
      <c r="AS66" s="33" t="s">
        <v>46</v>
      </c>
      <c r="AT66" s="33" t="s">
        <v>47</v>
      </c>
      <c r="AU66" s="33" t="s">
        <v>48</v>
      </c>
      <c r="AV66" s="33" t="s">
        <v>49</v>
      </c>
      <c r="AY66"/>
      <c r="AZ66" s="76">
        <v>61</v>
      </c>
      <c r="BA66" s="77"/>
      <c r="BB66" s="77">
        <v>13.1</v>
      </c>
      <c r="BC66" s="2">
        <v>14.829000000000001</v>
      </c>
      <c r="BD66" s="11">
        <v>18.602</v>
      </c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</row>
    <row r="67" spans="15:81" ht="20">
      <c r="O67" s="34" t="s">
        <v>55</v>
      </c>
      <c r="P67" s="39">
        <v>1</v>
      </c>
      <c r="Q67" s="7">
        <v>0.81669250000000004</v>
      </c>
      <c r="R67" s="7">
        <v>0.38334770000000001</v>
      </c>
      <c r="S67" s="7">
        <v>5.618985E-2</v>
      </c>
      <c r="T67" s="7">
        <v>7.095978E-2</v>
      </c>
      <c r="U67" s="7">
        <v>0.54661470000000001</v>
      </c>
      <c r="V67" s="32">
        <f t="shared" ref="V67:V76" si="63">AVERAGE(P67:U67)</f>
        <v>0.47896742166666667</v>
      </c>
      <c r="W67" s="32"/>
      <c r="X67" s="34" t="s">
        <v>55</v>
      </c>
      <c r="Y67" s="36">
        <f t="shared" ref="Y67:Y76" si="64">P67/$V67</f>
        <v>2.0878246719167084</v>
      </c>
      <c r="Z67" s="36">
        <f t="shared" ref="Z67:Z76" si="65">Q67/$V67</f>
        <v>1.7051107508693364</v>
      </c>
      <c r="AA67" s="36">
        <f t="shared" ref="AA67:AA76" si="66">R67/$V67</f>
        <v>0.80036278598252475</v>
      </c>
      <c r="AB67" s="36">
        <f t="shared" ref="AB67:AB76" si="67">S67/$V67</f>
        <v>0.11731455514129904</v>
      </c>
      <c r="AC67" s="36">
        <f t="shared" ref="AC67:AC76" si="68">T67/$V67</f>
        <v>0.14815157939778179</v>
      </c>
      <c r="AD67" s="36">
        <f t="shared" ref="AD67:AD76" si="69">U67/$V67</f>
        <v>1.1412356566923498</v>
      </c>
      <c r="AG67" s="34" t="s">
        <v>55</v>
      </c>
      <c r="AH67" s="31">
        <v>1</v>
      </c>
      <c r="AI67" s="1">
        <v>0.5456702253855279</v>
      </c>
      <c r="AJ67" s="1">
        <v>0.3497125650150561</v>
      </c>
      <c r="AK67" s="1">
        <v>1.0395565288803721</v>
      </c>
      <c r="AL67" s="1">
        <v>0.1485080755543389</v>
      </c>
      <c r="AM67" s="1">
        <v>0.2504790583082398</v>
      </c>
      <c r="AN67" s="1">
        <f t="shared" ref="AN67:AN76" si="70">AVERAGE(AH67:AM67)</f>
        <v>0.55565440885725581</v>
      </c>
      <c r="AP67" s="34" t="s">
        <v>55</v>
      </c>
      <c r="AQ67" s="36">
        <f t="shared" ref="AQ67:AQ76" si="71">AH67/$AN67</f>
        <v>1.799679772282512</v>
      </c>
      <c r="AR67" s="36">
        <f t="shared" ref="AR67:AR76" si="72">AI67/$AN67</f>
        <v>0.9820316669631739</v>
      </c>
      <c r="AS67" s="36">
        <f t="shared" ref="AS67:AS76" si="73">AJ67/$AN67</f>
        <v>0.62937062937062938</v>
      </c>
      <c r="AT67" s="36">
        <f t="shared" ref="AT67:AT76" si="74">AK67/$AN67</f>
        <v>1.8708688571702268</v>
      </c>
      <c r="AU67" s="36">
        <f t="shared" ref="AU67:AU76" si="75">AL67/$AN67</f>
        <v>0.26726697959574675</v>
      </c>
      <c r="AV67" s="36">
        <f t="shared" ref="AV67:AV76" si="76">AM67/$AN67</f>
        <v>0.45078209461771107</v>
      </c>
      <c r="AY67"/>
      <c r="AZ67" s="76">
        <v>62</v>
      </c>
      <c r="BA67" s="77"/>
      <c r="BB67" s="77">
        <v>14.5</v>
      </c>
      <c r="BC67" s="2">
        <v>8.8640000000000008</v>
      </c>
      <c r="BD67" s="11">
        <v>16.847999999999999</v>
      </c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</row>
    <row r="68" spans="15:81" ht="20">
      <c r="O68" s="34" t="s">
        <v>56</v>
      </c>
      <c r="P68" s="39">
        <v>1</v>
      </c>
      <c r="Q68" s="7">
        <v>0.94835069999999999</v>
      </c>
      <c r="R68" s="7">
        <v>0.71503969999999994</v>
      </c>
      <c r="S68" s="7">
        <v>0.21892310000000001</v>
      </c>
      <c r="T68" s="7">
        <v>9.2753290000000002E-2</v>
      </c>
      <c r="U68" s="7">
        <v>0.77951009999999998</v>
      </c>
      <c r="V68" s="32">
        <f t="shared" si="63"/>
        <v>0.62576281499999997</v>
      </c>
      <c r="W68" s="32"/>
      <c r="X68" s="34" t="s">
        <v>56</v>
      </c>
      <c r="Y68" s="36">
        <f t="shared" si="64"/>
        <v>1.5980495741026095</v>
      </c>
      <c r="Z68" s="36">
        <f t="shared" si="65"/>
        <v>1.5155114322349117</v>
      </c>
      <c r="AA68" s="36">
        <f t="shared" si="66"/>
        <v>1.1426688880514575</v>
      </c>
      <c r="AB68" s="36">
        <f t="shared" si="67"/>
        <v>0.34984996671622304</v>
      </c>
      <c r="AC68" s="36">
        <f t="shared" si="68"/>
        <v>0.14822435558111582</v>
      </c>
      <c r="AD68" s="36">
        <f t="shared" si="69"/>
        <v>1.2456957833136826</v>
      </c>
      <c r="AG68" s="34" t="s">
        <v>56</v>
      </c>
      <c r="AH68" s="31">
        <v>1</v>
      </c>
      <c r="AI68" s="1">
        <v>7.9885057471264362</v>
      </c>
      <c r="AJ68" s="1">
        <v>14.632183908045977</v>
      </c>
      <c r="AK68" s="1">
        <v>1.8754789272030652</v>
      </c>
      <c r="AL68" s="1">
        <v>7.681034482758621</v>
      </c>
      <c r="AM68" s="1">
        <v>1.2988505747126438</v>
      </c>
      <c r="AN68" s="1">
        <f t="shared" si="70"/>
        <v>5.7460089399744581</v>
      </c>
      <c r="AP68" s="34" t="s">
        <v>56</v>
      </c>
      <c r="AQ68" s="36">
        <f t="shared" si="71"/>
        <v>0.17403383991331645</v>
      </c>
      <c r="AR68" s="36">
        <f t="shared" si="72"/>
        <v>1.3902703303420108</v>
      </c>
      <c r="AS68" s="36">
        <f t="shared" si="73"/>
        <v>2.5464951518350789</v>
      </c>
      <c r="AT68" s="36">
        <f t="shared" si="74"/>
        <v>0.32639679937765675</v>
      </c>
      <c r="AU68" s="36">
        <f t="shared" si="75"/>
        <v>1.3367599255410774</v>
      </c>
      <c r="AV68" s="36">
        <f t="shared" si="76"/>
        <v>0.2260439529908593</v>
      </c>
      <c r="AY68"/>
      <c r="AZ68" s="76">
        <v>63</v>
      </c>
      <c r="BA68" s="77"/>
      <c r="BB68" s="77">
        <v>14.9</v>
      </c>
      <c r="BC68" s="2">
        <v>24.213000000000001</v>
      </c>
      <c r="BD68" s="11">
        <v>8.7889999999999997</v>
      </c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</row>
    <row r="69" spans="15:81" ht="20">
      <c r="O69" s="34" t="s">
        <v>57</v>
      </c>
      <c r="P69" s="39">
        <v>1</v>
      </c>
      <c r="Q69" s="7">
        <v>1.5177890000000001</v>
      </c>
      <c r="R69" s="7">
        <v>0.86867930000000004</v>
      </c>
      <c r="S69" s="7">
        <v>0.72133849999999999</v>
      </c>
      <c r="T69" s="7">
        <v>0.58968189999999998</v>
      </c>
      <c r="U69" s="7">
        <v>0.73635870000000003</v>
      </c>
      <c r="V69" s="32">
        <f t="shared" si="63"/>
        <v>0.90564123333333357</v>
      </c>
      <c r="W69" s="32"/>
      <c r="X69" s="34" t="s">
        <v>57</v>
      </c>
      <c r="Y69" s="36">
        <f t="shared" si="64"/>
        <v>1.1041900072497433</v>
      </c>
      <c r="Z69" s="36">
        <f t="shared" si="65"/>
        <v>1.6759274469135805</v>
      </c>
      <c r="AA69" s="36">
        <f t="shared" si="66"/>
        <v>0.95918700256470191</v>
      </c>
      <c r="AB69" s="36">
        <f t="shared" si="67"/>
        <v>0.79649476354451887</v>
      </c>
      <c r="AC69" s="36">
        <f t="shared" si="68"/>
        <v>0.65112086143604231</v>
      </c>
      <c r="AD69" s="36">
        <f t="shared" si="69"/>
        <v>0.81307991829141157</v>
      </c>
      <c r="AG69" s="34" t="s">
        <v>57</v>
      </c>
      <c r="AH69" s="31">
        <v>1</v>
      </c>
      <c r="AI69" s="1">
        <v>11.916083916083917</v>
      </c>
      <c r="AJ69" s="1">
        <v>28.721893491124263</v>
      </c>
      <c r="AK69" s="1">
        <v>15.524475524475523</v>
      </c>
      <c r="AL69" s="1">
        <v>12.86013986013986</v>
      </c>
      <c r="AM69" s="1">
        <v>1.4685314685314685</v>
      </c>
      <c r="AN69" s="1">
        <f t="shared" si="70"/>
        <v>11.915187376725839</v>
      </c>
      <c r="AP69" s="34" t="s">
        <v>57</v>
      </c>
      <c r="AQ69" s="36">
        <f t="shared" si="71"/>
        <v>8.3926502234729347E-2</v>
      </c>
      <c r="AR69" s="36">
        <f t="shared" si="72"/>
        <v>1.0000752434124391</v>
      </c>
      <c r="AS69" s="36">
        <f t="shared" si="73"/>
        <v>2.4105280582684987</v>
      </c>
      <c r="AT69" s="36">
        <f t="shared" si="74"/>
        <v>1.3029149297978959</v>
      </c>
      <c r="AU69" s="36">
        <f t="shared" si="75"/>
        <v>1.0793065567109599</v>
      </c>
      <c r="AV69" s="36">
        <f t="shared" si="76"/>
        <v>0.12324870957547665</v>
      </c>
      <c r="AY69"/>
      <c r="AZ69" s="76">
        <v>64</v>
      </c>
      <c r="BA69" s="77"/>
      <c r="BB69" s="77">
        <v>9.9600000000000009</v>
      </c>
      <c r="BC69" s="2">
        <v>18.82</v>
      </c>
      <c r="BD69" s="11">
        <v>15.02</v>
      </c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</row>
    <row r="70" spans="15:81" ht="20">
      <c r="O70" s="34" t="s">
        <v>58</v>
      </c>
      <c r="P70" s="39">
        <v>1</v>
      </c>
      <c r="Q70" s="7">
        <v>1.2026079999999999</v>
      </c>
      <c r="R70" s="7">
        <v>1.240013</v>
      </c>
      <c r="S70" s="7">
        <v>0.93702859999999999</v>
      </c>
      <c r="T70" s="7">
        <v>1.0541259999999999</v>
      </c>
      <c r="U70" s="7">
        <v>1.419252</v>
      </c>
      <c r="V70" s="32">
        <f t="shared" si="63"/>
        <v>1.1421712666666666</v>
      </c>
      <c r="W70" s="32"/>
      <c r="X70" s="34" t="s">
        <v>58</v>
      </c>
      <c r="Y70" s="36">
        <f t="shared" si="64"/>
        <v>0.87552543929634841</v>
      </c>
      <c r="Z70" s="36">
        <f t="shared" si="65"/>
        <v>1.0529138975013028</v>
      </c>
      <c r="AA70" s="36">
        <f t="shared" si="66"/>
        <v>1.085662926558183</v>
      </c>
      <c r="AB70" s="36">
        <f t="shared" si="67"/>
        <v>0.82039237664824238</v>
      </c>
      <c r="AC70" s="36">
        <f t="shared" si="68"/>
        <v>0.92291412922370253</v>
      </c>
      <c r="AD70" s="36">
        <f t="shared" si="69"/>
        <v>1.2425912307722211</v>
      </c>
      <c r="AG70" s="34" t="s">
        <v>58</v>
      </c>
      <c r="AH70" s="31">
        <v>1</v>
      </c>
      <c r="AI70" s="1">
        <v>0.52277904328018221</v>
      </c>
      <c r="AJ70" s="1">
        <v>1.0031890660592255</v>
      </c>
      <c r="AK70" s="1">
        <v>0.72300683371298402</v>
      </c>
      <c r="AL70" s="1">
        <v>0.52209567198177675</v>
      </c>
      <c r="AM70" s="1">
        <v>0.67653758542141229</v>
      </c>
      <c r="AN70" s="1">
        <f t="shared" si="70"/>
        <v>0.74126803340926328</v>
      </c>
      <c r="AP70" s="34" t="s">
        <v>58</v>
      </c>
      <c r="AQ70" s="36">
        <f t="shared" si="71"/>
        <v>1.3490396927016648</v>
      </c>
      <c r="AR70" s="36">
        <f t="shared" si="72"/>
        <v>0.70524967989756737</v>
      </c>
      <c r="AS70" s="36">
        <f t="shared" si="73"/>
        <v>1.3533418693982078</v>
      </c>
      <c r="AT70" s="36">
        <f t="shared" si="74"/>
        <v>0.97536491677336767</v>
      </c>
      <c r="AU70" s="36">
        <f t="shared" si="75"/>
        <v>0.70432778489116532</v>
      </c>
      <c r="AV70" s="36">
        <f t="shared" si="76"/>
        <v>0.9126760563380284</v>
      </c>
      <c r="AY70"/>
      <c r="AZ70" s="76">
        <v>65</v>
      </c>
      <c r="BA70" s="77"/>
      <c r="BB70" s="77">
        <v>20.399999999999999</v>
      </c>
      <c r="BC70" s="2">
        <v>20.199000000000002</v>
      </c>
      <c r="BD70" s="11">
        <v>17.373000000000001</v>
      </c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</row>
    <row r="71" spans="15:81" ht="20">
      <c r="O71" s="34" t="s">
        <v>59</v>
      </c>
      <c r="P71" s="39">
        <v>1</v>
      </c>
      <c r="Q71" s="7">
        <v>1.362177</v>
      </c>
      <c r="R71" s="7">
        <v>1.594544</v>
      </c>
      <c r="S71" s="7">
        <v>0.42892380000000002</v>
      </c>
      <c r="T71" s="7">
        <v>0.95279119999999995</v>
      </c>
      <c r="U71" s="7">
        <v>1.5226040000000001</v>
      </c>
      <c r="V71" s="32">
        <f t="shared" si="63"/>
        <v>1.1435066666666667</v>
      </c>
      <c r="W71" s="32"/>
      <c r="X71" s="34" t="s">
        <v>59</v>
      </c>
      <c r="Y71" s="36">
        <f t="shared" si="64"/>
        <v>0.87450299080022853</v>
      </c>
      <c r="Z71" s="36">
        <f t="shared" si="65"/>
        <v>1.191227860499283</v>
      </c>
      <c r="AA71" s="36">
        <f t="shared" si="66"/>
        <v>1.3944334969625596</v>
      </c>
      <c r="AB71" s="36">
        <f t="shared" si="67"/>
        <v>0.37509514592539911</v>
      </c>
      <c r="AC71" s="36">
        <f t="shared" si="68"/>
        <v>0.83321875400813861</v>
      </c>
      <c r="AD71" s="36">
        <f t="shared" si="69"/>
        <v>1.3315217518043911</v>
      </c>
      <c r="AG71" s="34" t="s">
        <v>59</v>
      </c>
      <c r="AH71" s="31">
        <v>1</v>
      </c>
      <c r="AI71" s="1">
        <v>0.2250280583613917</v>
      </c>
      <c r="AJ71" s="1">
        <v>0.10699588477366255</v>
      </c>
      <c r="AK71" s="1">
        <v>1.1517489711934157</v>
      </c>
      <c r="AL71" s="1">
        <v>0.22951739618406283</v>
      </c>
      <c r="AM71" s="1">
        <v>6.0185185185185182E-2</v>
      </c>
      <c r="AN71" s="1">
        <f t="shared" si="70"/>
        <v>0.46224591594961967</v>
      </c>
      <c r="AP71" s="34" t="s">
        <v>59</v>
      </c>
      <c r="AQ71" s="36">
        <f t="shared" si="71"/>
        <v>2.1633506440952317</v>
      </c>
      <c r="AR71" s="36">
        <f t="shared" si="72"/>
        <v>0.48681459499561608</v>
      </c>
      <c r="AS71" s="36">
        <f t="shared" si="73"/>
        <v>0.23146961624064205</v>
      </c>
      <c r="AT71" s="36">
        <f t="shared" si="74"/>
        <v>2.491636878667296</v>
      </c>
      <c r="AU71" s="36">
        <f t="shared" si="75"/>
        <v>0.49652660686585276</v>
      </c>
      <c r="AV71" s="36">
        <f t="shared" si="76"/>
        <v>0.13020165913536116</v>
      </c>
      <c r="AY71"/>
      <c r="AZ71" s="76">
        <v>66</v>
      </c>
      <c r="BA71" s="77"/>
      <c r="BB71" s="77">
        <v>9.68</v>
      </c>
      <c r="BC71" s="2">
        <v>17.178000000000001</v>
      </c>
      <c r="BD71" s="11">
        <v>17.643999999999998</v>
      </c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</row>
    <row r="72" spans="15:81" ht="20">
      <c r="O72" s="34" t="s">
        <v>60</v>
      </c>
      <c r="P72" s="40">
        <v>1</v>
      </c>
      <c r="Q72" s="41">
        <v>0.43111111111111117</v>
      </c>
      <c r="R72" s="41">
        <v>0.4622222222222222</v>
      </c>
      <c r="S72" s="41">
        <v>0.30666666666666664</v>
      </c>
      <c r="T72" s="41">
        <v>0.91555555555555557</v>
      </c>
      <c r="U72" s="41">
        <v>1.52</v>
      </c>
      <c r="V72" s="32">
        <f t="shared" si="63"/>
        <v>0.77259259259259261</v>
      </c>
      <c r="W72" s="32"/>
      <c r="X72" s="34" t="s">
        <v>60</v>
      </c>
      <c r="Y72" s="36">
        <f t="shared" si="64"/>
        <v>1.2943432406519655</v>
      </c>
      <c r="Z72" s="36">
        <f t="shared" si="65"/>
        <v>0.55800575263662522</v>
      </c>
      <c r="AA72" s="36">
        <f t="shared" si="66"/>
        <v>0.59827420901246398</v>
      </c>
      <c r="AB72" s="36">
        <f t="shared" si="67"/>
        <v>0.39693192713326936</v>
      </c>
      <c r="AC72" s="36">
        <f t="shared" si="68"/>
        <v>1.1850431447746883</v>
      </c>
      <c r="AD72" s="36">
        <f t="shared" si="69"/>
        <v>1.9674017257909875</v>
      </c>
      <c r="AG72" s="34" t="s">
        <v>60</v>
      </c>
      <c r="AH72" s="31">
        <v>1</v>
      </c>
      <c r="AI72" s="1">
        <v>2.234375</v>
      </c>
      <c r="AJ72" s="1">
        <v>2.8977272727272725</v>
      </c>
      <c r="AK72" s="1">
        <v>0.66374999999999995</v>
      </c>
      <c r="AL72" s="1">
        <v>2.0727272727272728</v>
      </c>
      <c r="AM72" s="1">
        <v>0.19687499999999999</v>
      </c>
      <c r="AN72" s="1">
        <f t="shared" si="70"/>
        <v>1.510909090909091</v>
      </c>
      <c r="AP72" s="34" t="s">
        <v>60</v>
      </c>
      <c r="AQ72" s="36">
        <f t="shared" si="71"/>
        <v>0.66185318892900113</v>
      </c>
      <c r="AR72" s="36">
        <f t="shared" si="72"/>
        <v>1.4788282190132369</v>
      </c>
      <c r="AS72" s="36">
        <f t="shared" si="73"/>
        <v>1.9178700361010828</v>
      </c>
      <c r="AT72" s="36">
        <f t="shared" si="74"/>
        <v>0.43930505415162452</v>
      </c>
      <c r="AU72" s="36">
        <f t="shared" si="75"/>
        <v>1.371841155234657</v>
      </c>
      <c r="AV72" s="36">
        <f t="shared" si="76"/>
        <v>0.1303023465703971</v>
      </c>
      <c r="AY72"/>
      <c r="AZ72" s="76">
        <v>67</v>
      </c>
      <c r="BA72" s="77"/>
      <c r="BB72" s="77">
        <v>12.6</v>
      </c>
      <c r="BC72" s="2">
        <v>29.367000000000001</v>
      </c>
      <c r="BD72" s="11">
        <v>16.43</v>
      </c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</row>
    <row r="73" spans="15:81" ht="20">
      <c r="O73" s="34" t="s">
        <v>61</v>
      </c>
      <c r="P73" s="40">
        <v>1</v>
      </c>
      <c r="Q73" s="41">
        <v>0.79824561403508765</v>
      </c>
      <c r="R73" s="41">
        <v>0.21491228070175436</v>
      </c>
      <c r="S73" s="41">
        <v>0.73245614035087714</v>
      </c>
      <c r="T73" s="41">
        <v>0.32456140350877194</v>
      </c>
      <c r="U73" s="41">
        <v>1.2819548872180451</v>
      </c>
      <c r="V73" s="32">
        <f t="shared" si="63"/>
        <v>0.72535505430242264</v>
      </c>
      <c r="W73" s="32"/>
      <c r="X73" s="34" t="s">
        <v>61</v>
      </c>
      <c r="Y73" s="36">
        <f t="shared" si="64"/>
        <v>1.3786351857183992</v>
      </c>
      <c r="Z73" s="36">
        <f t="shared" si="65"/>
        <v>1.1004894903541607</v>
      </c>
      <c r="AA73" s="36">
        <f t="shared" si="66"/>
        <v>0.29628563201842789</v>
      </c>
      <c r="AB73" s="36">
        <f t="shared" si="67"/>
        <v>1.0097898070832134</v>
      </c>
      <c r="AC73" s="36">
        <f t="shared" si="68"/>
        <v>0.44745177080334014</v>
      </c>
      <c r="AD73" s="36">
        <f t="shared" si="69"/>
        <v>1.7673481140224592</v>
      </c>
      <c r="AG73" s="34" t="s">
        <v>61</v>
      </c>
      <c r="AH73" s="31">
        <v>1</v>
      </c>
      <c r="AI73" s="1">
        <v>0.85460750853242329</v>
      </c>
      <c r="AJ73" s="1">
        <v>1.1348122866894199</v>
      </c>
      <c r="AK73" s="1">
        <v>0.80400455062571108</v>
      </c>
      <c r="AL73" s="1">
        <v>1.0887372013651877</v>
      </c>
      <c r="AM73" s="1">
        <v>0.84812286689419802</v>
      </c>
      <c r="AN73" s="1">
        <f t="shared" si="70"/>
        <v>0.95504740235115682</v>
      </c>
      <c r="AP73" s="34" t="s">
        <v>61</v>
      </c>
      <c r="AQ73" s="36">
        <f t="shared" si="71"/>
        <v>1.0470684465903763</v>
      </c>
      <c r="AR73" s="36">
        <f t="shared" si="72"/>
        <v>0.89483255640351633</v>
      </c>
      <c r="AS73" s="36">
        <f t="shared" si="73"/>
        <v>1.1882261381955639</v>
      </c>
      <c r="AT73" s="36">
        <f t="shared" si="74"/>
        <v>0.84184779587525693</v>
      </c>
      <c r="AU73" s="36">
        <f t="shared" si="75"/>
        <v>1.1399823701786009</v>
      </c>
      <c r="AV73" s="36">
        <f t="shared" si="76"/>
        <v>0.88804269275668457</v>
      </c>
      <c r="AY73"/>
      <c r="AZ73" s="76">
        <v>68</v>
      </c>
      <c r="BA73" s="77"/>
      <c r="BB73" s="77">
        <v>10.199999999999999</v>
      </c>
      <c r="BC73" s="2">
        <v>16.408999999999999</v>
      </c>
      <c r="BD73" s="11">
        <v>24.350999999999999</v>
      </c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</row>
    <row r="74" spans="15:81" ht="20">
      <c r="O74" s="34" t="s">
        <v>62</v>
      </c>
      <c r="P74" s="40">
        <v>1</v>
      </c>
      <c r="Q74" s="41">
        <v>1.3008130081300813</v>
      </c>
      <c r="R74" s="41">
        <v>0.34959349593495936</v>
      </c>
      <c r="S74" s="41">
        <v>0.17479674796747968</v>
      </c>
      <c r="T74" s="41">
        <v>0.18699186991869918</v>
      </c>
      <c r="U74" s="41">
        <v>1.5406504065040652</v>
      </c>
      <c r="V74" s="32">
        <f t="shared" si="63"/>
        <v>0.75880758807588078</v>
      </c>
      <c r="W74" s="32"/>
      <c r="X74" s="34" t="s">
        <v>62</v>
      </c>
      <c r="Y74" s="36">
        <f t="shared" si="64"/>
        <v>1.3178571428571428</v>
      </c>
      <c r="Z74" s="36">
        <f t="shared" si="65"/>
        <v>1.7142857142857142</v>
      </c>
      <c r="AA74" s="36">
        <f t="shared" si="66"/>
        <v>0.46071428571428574</v>
      </c>
      <c r="AB74" s="36">
        <f t="shared" si="67"/>
        <v>0.23035714285714287</v>
      </c>
      <c r="AC74" s="36">
        <f t="shared" si="68"/>
        <v>0.24642857142857141</v>
      </c>
      <c r="AD74" s="36">
        <f t="shared" si="69"/>
        <v>2.030357142857143</v>
      </c>
      <c r="AG74" s="34" t="s">
        <v>62</v>
      </c>
      <c r="AH74" s="31">
        <v>1</v>
      </c>
      <c r="AI74" s="1">
        <v>1.3996200126662444</v>
      </c>
      <c r="AJ74" s="1">
        <v>1.3584547181760607</v>
      </c>
      <c r="AK74" s="1">
        <v>0.84357188093730207</v>
      </c>
      <c r="AL74" s="1">
        <v>0.26995766807773075</v>
      </c>
      <c r="AM74" s="1">
        <v>0.71944268524382515</v>
      </c>
      <c r="AN74" s="1">
        <f t="shared" si="70"/>
        <v>0.93184116085019386</v>
      </c>
      <c r="AP74" s="34" t="s">
        <v>62</v>
      </c>
      <c r="AQ74" s="36">
        <f t="shared" si="71"/>
        <v>1.073144267514025</v>
      </c>
      <c r="AR74" s="36">
        <f t="shared" si="72"/>
        <v>1.5019941932906871</v>
      </c>
      <c r="AS74" s="36">
        <f t="shared" si="73"/>
        <v>1.4578178934880199</v>
      </c>
      <c r="AT74" s="36">
        <f t="shared" si="74"/>
        <v>0.90527432826388932</v>
      </c>
      <c r="AU74" s="36">
        <f t="shared" si="75"/>
        <v>0.28970352396907062</v>
      </c>
      <c r="AV74" s="36">
        <f t="shared" si="76"/>
        <v>0.77206579347430793</v>
      </c>
      <c r="AY74"/>
      <c r="AZ74" s="76">
        <v>69</v>
      </c>
      <c r="BA74" s="77"/>
      <c r="BB74" s="77">
        <v>13.6</v>
      </c>
      <c r="BC74" s="2">
        <v>19.498999999999999</v>
      </c>
      <c r="BD74" s="11">
        <v>12.72</v>
      </c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</row>
    <row r="75" spans="15:81" ht="20">
      <c r="O75" s="34" t="s">
        <v>63</v>
      </c>
      <c r="P75" s="40">
        <v>1</v>
      </c>
      <c r="Q75" s="41">
        <v>0.93650793650793662</v>
      </c>
      <c r="R75" s="41">
        <v>0.40476190476190477</v>
      </c>
      <c r="S75" s="41">
        <v>0.74603174603174605</v>
      </c>
      <c r="T75" s="41">
        <v>0.76984126984126977</v>
      </c>
      <c r="U75" s="41">
        <v>1.8333333333333335</v>
      </c>
      <c r="V75" s="32">
        <f t="shared" si="63"/>
        <v>0.94841269841269848</v>
      </c>
      <c r="W75" s="32"/>
      <c r="X75" s="34" t="s">
        <v>63</v>
      </c>
      <c r="Y75" s="36">
        <f t="shared" si="64"/>
        <v>1.0543933054393304</v>
      </c>
      <c r="Z75" s="36">
        <f t="shared" si="65"/>
        <v>0.9874476987447699</v>
      </c>
      <c r="AA75" s="36">
        <f t="shared" si="66"/>
        <v>0.42677824267782422</v>
      </c>
      <c r="AB75" s="36">
        <f t="shared" si="67"/>
        <v>0.78661087866108781</v>
      </c>
      <c r="AC75" s="36">
        <f t="shared" si="68"/>
        <v>0.81171548117154801</v>
      </c>
      <c r="AD75" s="36">
        <f t="shared" si="69"/>
        <v>1.9330543933054394</v>
      </c>
      <c r="AG75" s="34" t="s">
        <v>63</v>
      </c>
      <c r="AH75" s="31">
        <v>1</v>
      </c>
      <c r="AI75" s="1">
        <v>9.5128205128205146</v>
      </c>
      <c r="AJ75" s="1">
        <v>9.7878787878787872</v>
      </c>
      <c r="AK75" s="1">
        <v>8.6085858585858581</v>
      </c>
      <c r="AL75" s="1">
        <v>1.0986790986790986</v>
      </c>
      <c r="AM75" s="1">
        <v>1.2727272727272727</v>
      </c>
      <c r="AN75" s="1">
        <f t="shared" si="70"/>
        <v>5.2134485884485882</v>
      </c>
      <c r="AP75" s="34" t="s">
        <v>63</v>
      </c>
      <c r="AQ75" s="36">
        <f t="shared" si="71"/>
        <v>0.19181161625256937</v>
      </c>
      <c r="AR75" s="36">
        <f t="shared" si="72"/>
        <v>1.8246694776846986</v>
      </c>
      <c r="AS75" s="36">
        <f t="shared" si="73"/>
        <v>1.8774288499872696</v>
      </c>
      <c r="AT75" s="36">
        <f t="shared" si="74"/>
        <v>1.6512267671843659</v>
      </c>
      <c r="AU75" s="36">
        <f t="shared" si="75"/>
        <v>0.21073941366055404</v>
      </c>
      <c r="AV75" s="36">
        <f t="shared" si="76"/>
        <v>0.24412387523054283</v>
      </c>
      <c r="AY75"/>
      <c r="AZ75" s="76">
        <v>70</v>
      </c>
      <c r="BA75" s="2"/>
      <c r="BB75" s="2"/>
      <c r="BC75" s="2">
        <v>18.143999999999998</v>
      </c>
      <c r="BD75" s="11">
        <v>19.085000000000001</v>
      </c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</row>
    <row r="76" spans="15:81" ht="20">
      <c r="O76" s="34" t="s">
        <v>64</v>
      </c>
      <c r="P76" s="40">
        <v>1</v>
      </c>
      <c r="Q76" s="41">
        <v>0.84680851063829776</v>
      </c>
      <c r="R76" s="41">
        <v>0.17446808510638295</v>
      </c>
      <c r="S76" s="41">
        <v>0.26382978723404255</v>
      </c>
      <c r="T76" s="41">
        <v>0.41702127659574473</v>
      </c>
      <c r="U76" s="41">
        <v>1.6382978723404256</v>
      </c>
      <c r="V76" s="32">
        <f t="shared" si="63"/>
        <v>0.72340425531914887</v>
      </c>
      <c r="W76" s="32"/>
      <c r="X76" s="34" t="s">
        <v>64</v>
      </c>
      <c r="Y76" s="36">
        <f t="shared" si="64"/>
        <v>1.3823529411764708</v>
      </c>
      <c r="Z76" s="36">
        <f t="shared" si="65"/>
        <v>1.1705882352941177</v>
      </c>
      <c r="AA76" s="36">
        <f t="shared" si="66"/>
        <v>0.24117647058823527</v>
      </c>
      <c r="AB76" s="36">
        <f t="shared" si="67"/>
        <v>0.36470588235294121</v>
      </c>
      <c r="AC76" s="36">
        <f t="shared" si="68"/>
        <v>0.57647058823529429</v>
      </c>
      <c r="AD76" s="36">
        <f t="shared" si="69"/>
        <v>2.2647058823529416</v>
      </c>
      <c r="AG76" s="34" t="s">
        <v>64</v>
      </c>
      <c r="AH76" s="31">
        <v>1</v>
      </c>
      <c r="AI76" s="1">
        <v>0.77209392965019974</v>
      </c>
      <c r="AJ76" s="1">
        <v>1.9520608009353992</v>
      </c>
      <c r="AK76" s="1">
        <v>1.8988599824612689</v>
      </c>
      <c r="AL76" s="1">
        <v>0.28810289389067523</v>
      </c>
      <c r="AM76" s="1">
        <v>0.12254376563058235</v>
      </c>
      <c r="AN76" s="1">
        <f t="shared" si="70"/>
        <v>1.0056102287613544</v>
      </c>
      <c r="AP76" s="34" t="s">
        <v>64</v>
      </c>
      <c r="AQ76" s="36">
        <f t="shared" si="71"/>
        <v>0.99442107031044746</v>
      </c>
      <c r="AR76" s="36">
        <f t="shared" si="72"/>
        <v>0.76778647190295102</v>
      </c>
      <c r="AS76" s="36">
        <f t="shared" si="73"/>
        <v>1.9411703909772491</v>
      </c>
      <c r="AT76" s="36">
        <f t="shared" si="74"/>
        <v>1.8882663761288125</v>
      </c>
      <c r="AU76" s="36">
        <f t="shared" si="75"/>
        <v>0.28649558810230252</v>
      </c>
      <c r="AV76" s="36">
        <f t="shared" si="76"/>
        <v>0.12186010257823633</v>
      </c>
      <c r="AY76"/>
      <c r="AZ76" s="76">
        <v>71</v>
      </c>
      <c r="BA76" s="2"/>
      <c r="BB76" s="2"/>
      <c r="BC76" s="2">
        <v>29.852</v>
      </c>
      <c r="BD76" s="11">
        <v>21.21</v>
      </c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</row>
    <row r="77" spans="15:81" ht="20">
      <c r="AY77"/>
      <c r="AZ77" s="76">
        <v>72</v>
      </c>
      <c r="BA77" s="2"/>
      <c r="BB77" s="2"/>
      <c r="BC77" s="2">
        <v>20.765999999999998</v>
      </c>
      <c r="BD77" s="11">
        <v>28.140999999999998</v>
      </c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</row>
    <row r="78" spans="15:81" ht="20">
      <c r="O78" s="32" t="s">
        <v>70</v>
      </c>
      <c r="P78" s="43"/>
      <c r="Q78" s="43"/>
      <c r="R78" s="43"/>
      <c r="S78" s="43"/>
      <c r="T78" s="43"/>
      <c r="U78" s="43"/>
      <c r="V78" s="43"/>
      <c r="W78" s="43"/>
      <c r="X78" s="32" t="s">
        <v>70</v>
      </c>
      <c r="Y78" s="43"/>
      <c r="Z78" s="43"/>
      <c r="AA78" s="43"/>
      <c r="AB78" s="43"/>
      <c r="AC78" s="43"/>
      <c r="AD78" s="43"/>
      <c r="AG78" s="32" t="s">
        <v>70</v>
      </c>
      <c r="AH78" s="43"/>
      <c r="AI78" s="43"/>
      <c r="AJ78" s="43"/>
      <c r="AK78" s="43"/>
      <c r="AL78" s="43"/>
      <c r="AM78" s="43"/>
      <c r="AN78" s="43"/>
      <c r="AO78" s="43"/>
      <c r="AP78" s="32" t="s">
        <v>70</v>
      </c>
      <c r="AY78"/>
      <c r="AZ78" s="76">
        <v>73</v>
      </c>
      <c r="BA78" s="2"/>
      <c r="BB78" s="2"/>
      <c r="BC78" s="2">
        <v>13.677</v>
      </c>
      <c r="BD78" s="11">
        <v>16.606000000000002</v>
      </c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</row>
    <row r="79" spans="15:81" ht="20">
      <c r="P79" s="33" t="s">
        <v>44</v>
      </c>
      <c r="Q79" s="33" t="s">
        <v>45</v>
      </c>
      <c r="R79" s="33" t="s">
        <v>46</v>
      </c>
      <c r="S79" s="33" t="s">
        <v>47</v>
      </c>
      <c r="T79" s="33" t="s">
        <v>48</v>
      </c>
      <c r="U79" s="33" t="s">
        <v>49</v>
      </c>
      <c r="V79" s="32" t="s">
        <v>43</v>
      </c>
      <c r="W79" s="32"/>
      <c r="Y79" s="33" t="s">
        <v>44</v>
      </c>
      <c r="Z79" s="33" t="s">
        <v>45</v>
      </c>
      <c r="AA79" s="33" t="s">
        <v>46</v>
      </c>
      <c r="AB79" s="33" t="s">
        <v>47</v>
      </c>
      <c r="AC79" s="33" t="s">
        <v>48</v>
      </c>
      <c r="AD79" s="33" t="s">
        <v>49</v>
      </c>
      <c r="AH79" s="33" t="s">
        <v>44</v>
      </c>
      <c r="AI79" s="33" t="s">
        <v>45</v>
      </c>
      <c r="AJ79" s="33" t="s">
        <v>46</v>
      </c>
      <c r="AK79" s="33" t="s">
        <v>47</v>
      </c>
      <c r="AL79" s="33" t="s">
        <v>48</v>
      </c>
      <c r="AM79" s="33" t="s">
        <v>49</v>
      </c>
      <c r="AN79" s="32" t="s">
        <v>43</v>
      </c>
      <c r="AP79" s="32"/>
      <c r="AQ79" s="33" t="s">
        <v>44</v>
      </c>
      <c r="AR79" s="33" t="s">
        <v>45</v>
      </c>
      <c r="AS79" s="33" t="s">
        <v>46</v>
      </c>
      <c r="AT79" s="33" t="s">
        <v>47</v>
      </c>
      <c r="AU79" s="33" t="s">
        <v>48</v>
      </c>
      <c r="AV79" s="33" t="s">
        <v>49</v>
      </c>
      <c r="AY79"/>
      <c r="AZ79" s="76">
        <v>74</v>
      </c>
      <c r="BA79" s="2"/>
      <c r="BB79" s="2"/>
      <c r="BC79" s="2">
        <v>19.594000000000001</v>
      </c>
      <c r="BD79" s="11">
        <v>26.353000000000002</v>
      </c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</row>
    <row r="80" spans="15:81" ht="20">
      <c r="O80" s="34" t="s">
        <v>55</v>
      </c>
      <c r="P80" s="39">
        <v>1</v>
      </c>
      <c r="Q80" s="7">
        <v>0.79191540000000005</v>
      </c>
      <c r="R80" s="7">
        <v>0.6762977</v>
      </c>
      <c r="S80" s="7">
        <v>5.6643859999999997E-2</v>
      </c>
      <c r="T80" s="7">
        <v>0.14187050000000001</v>
      </c>
      <c r="U80" s="7">
        <v>0.42798340000000001</v>
      </c>
      <c r="V80" s="32">
        <f t="shared" ref="V80:V89" si="77">AVERAGE(P80:U80)</f>
        <v>0.51578514333333336</v>
      </c>
      <c r="W80" s="32"/>
      <c r="X80" s="34" t="s">
        <v>55</v>
      </c>
      <c r="Y80" s="36">
        <f t="shared" ref="Y80:Y89" si="78">P80/$V80</f>
        <v>1.9387917874822076</v>
      </c>
      <c r="Z80" s="36">
        <f t="shared" ref="Z80:Z89" si="79">Q80/$V80</f>
        <v>1.5353590739006875</v>
      </c>
      <c r="AA80" s="36">
        <f t="shared" ref="AA80:AA89" si="80">R80/$V80</f>
        <v>1.3112004266531057</v>
      </c>
      <c r="AB80" s="36">
        <f t="shared" ref="AB80:AB89" si="81">S80/$V80</f>
        <v>0.10982065057929191</v>
      </c>
      <c r="AC80" s="36">
        <f t="shared" ref="AC80:AC89" si="82">T80/$V80</f>
        <v>0.27505736028599453</v>
      </c>
      <c r="AD80" s="36">
        <f t="shared" ref="AD80:AD89" si="83">U80/$V80</f>
        <v>0.82977070109871265</v>
      </c>
      <c r="AG80" s="34" t="s">
        <v>55</v>
      </c>
      <c r="AH80" s="31">
        <v>1</v>
      </c>
      <c r="AI80" s="1">
        <v>0.33891213389121339</v>
      </c>
      <c r="AJ80" s="1">
        <v>1.7701963308657871</v>
      </c>
      <c r="AK80" s="1">
        <v>1.6495011264885742</v>
      </c>
      <c r="AL80" s="1">
        <v>0.30254264563887995</v>
      </c>
      <c r="AM80" s="1">
        <v>0.55197940135178625</v>
      </c>
      <c r="AN80" s="1">
        <f t="shared" ref="AN80:AN88" si="84">AVERAGE(AH80:AM80)</f>
        <v>0.93552193970604025</v>
      </c>
      <c r="AP80" s="34" t="s">
        <v>55</v>
      </c>
      <c r="AQ80" s="36">
        <f t="shared" ref="AQ80:AQ89" si="85">AH80/$AN80</f>
        <v>1.0689220183486237</v>
      </c>
      <c r="AR80" s="36">
        <f t="shared" ref="AR80:AR89" si="86">AI80/$AN80</f>
        <v>0.3622706422018348</v>
      </c>
      <c r="AS80" s="36">
        <f t="shared" ref="AS80:AS89" si="87">AJ80/$AN80</f>
        <v>1.8922018348623852</v>
      </c>
      <c r="AT80" s="36">
        <f t="shared" ref="AT80:AT89" si="88">AK80/$AN80</f>
        <v>1.7631880733944951</v>
      </c>
      <c r="AU80" s="36">
        <f t="shared" ref="AU80:AU89" si="89">AL80/$AN80</f>
        <v>0.32339449541284399</v>
      </c>
      <c r="AV80" s="36">
        <f t="shared" ref="AV80:AV89" si="90">AM80/$AN80</f>
        <v>0.59002293577981635</v>
      </c>
      <c r="AY80"/>
      <c r="AZ80" s="76">
        <v>75</v>
      </c>
      <c r="BA80" s="2"/>
      <c r="BB80" s="2"/>
      <c r="BC80" s="2">
        <v>21.100999999999999</v>
      </c>
      <c r="BD80" s="11">
        <v>20.684000000000001</v>
      </c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</row>
    <row r="81" spans="15:81" ht="20">
      <c r="O81" s="34" t="s">
        <v>56</v>
      </c>
      <c r="P81" s="39">
        <v>1</v>
      </c>
      <c r="Q81" s="7">
        <v>0.55415150000000002</v>
      </c>
      <c r="R81" s="7">
        <v>0.45934730000000001</v>
      </c>
      <c r="S81" s="7">
        <v>0.21358440000000001</v>
      </c>
      <c r="T81" s="7">
        <v>0.17149329999999999</v>
      </c>
      <c r="U81" s="7">
        <v>0.78629400000000005</v>
      </c>
      <c r="V81" s="32">
        <f t="shared" si="77"/>
        <v>0.53081174999999992</v>
      </c>
      <c r="W81" s="32"/>
      <c r="X81" s="34" t="s">
        <v>56</v>
      </c>
      <c r="Y81" s="36">
        <f t="shared" si="78"/>
        <v>1.883907053677693</v>
      </c>
      <c r="Z81" s="36">
        <f t="shared" si="79"/>
        <v>1.0439699196560741</v>
      </c>
      <c r="AA81" s="36">
        <f t="shared" si="80"/>
        <v>0.86536761855780342</v>
      </c>
      <c r="AB81" s="36">
        <f t="shared" si="81"/>
        <v>0.40237315771551785</v>
      </c>
      <c r="AC81" s="36">
        <f t="shared" si="82"/>
        <v>0.32307743752846468</v>
      </c>
      <c r="AD81" s="36">
        <f t="shared" si="83"/>
        <v>1.4813048128644479</v>
      </c>
      <c r="AG81" s="34" t="s">
        <v>56</v>
      </c>
      <c r="AH81" s="31">
        <v>1</v>
      </c>
      <c r="AI81" s="1">
        <v>17.631578947368421</v>
      </c>
      <c r="AJ81" s="1">
        <v>18.473684210526315</v>
      </c>
      <c r="AK81" s="1">
        <v>1.2543859649122806</v>
      </c>
      <c r="AL81" s="1">
        <v>8.1293859649122808</v>
      </c>
      <c r="AM81" s="1">
        <v>2</v>
      </c>
      <c r="AN81" s="1">
        <f t="shared" si="84"/>
        <v>8.0815058479532169</v>
      </c>
      <c r="AP81" s="34" t="s">
        <v>56</v>
      </c>
      <c r="AQ81" s="36">
        <f t="shared" si="85"/>
        <v>0.12373931527294106</v>
      </c>
      <c r="AR81" s="36">
        <f t="shared" si="86"/>
        <v>2.1817195061281716</v>
      </c>
      <c r="AS81" s="36">
        <f t="shared" si="87"/>
        <v>2.285921034779069</v>
      </c>
      <c r="AT81" s="36">
        <f t="shared" si="88"/>
        <v>0.15521686038623309</v>
      </c>
      <c r="AU81" s="36">
        <f t="shared" si="89"/>
        <v>1.0059246528877028</v>
      </c>
      <c r="AV81" s="36">
        <f t="shared" si="90"/>
        <v>0.24747863054588212</v>
      </c>
      <c r="AY81"/>
      <c r="AZ81" s="76">
        <v>76</v>
      </c>
      <c r="BA81" s="2"/>
      <c r="BB81" s="2"/>
      <c r="BC81" s="2">
        <v>16.623000000000001</v>
      </c>
      <c r="BD81" s="11">
        <v>7.524</v>
      </c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</row>
    <row r="82" spans="15:81" ht="20">
      <c r="O82" s="34" t="s">
        <v>57</v>
      </c>
      <c r="P82" s="39">
        <v>1</v>
      </c>
      <c r="Q82" s="7">
        <v>1.0898890000000001</v>
      </c>
      <c r="R82" s="7">
        <v>0.72839609999999999</v>
      </c>
      <c r="S82" s="7">
        <v>0.6816738</v>
      </c>
      <c r="T82" s="7">
        <v>0.3006393</v>
      </c>
      <c r="U82" s="7">
        <v>0.70182489999999997</v>
      </c>
      <c r="V82" s="32">
        <f t="shared" si="77"/>
        <v>0.75040384999999998</v>
      </c>
      <c r="W82" s="32"/>
      <c r="X82" s="34" t="s">
        <v>57</v>
      </c>
      <c r="Y82" s="36">
        <f t="shared" si="78"/>
        <v>1.3326157641648562</v>
      </c>
      <c r="Z82" s="36">
        <f t="shared" si="79"/>
        <v>1.4524032625898708</v>
      </c>
      <c r="AA82" s="36">
        <f t="shared" si="80"/>
        <v>0.97067212541620085</v>
      </c>
      <c r="AB82" s="36">
        <f t="shared" si="81"/>
        <v>0.90840925189816124</v>
      </c>
      <c r="AC82" s="36">
        <f t="shared" si="82"/>
        <v>0.40063667050748741</v>
      </c>
      <c r="AD82" s="36">
        <f t="shared" si="83"/>
        <v>0.93526292542342371</v>
      </c>
      <c r="AG82" s="34" t="s">
        <v>57</v>
      </c>
      <c r="AH82" s="31">
        <v>1</v>
      </c>
      <c r="AI82" s="1">
        <v>3.0066518847006654</v>
      </c>
      <c r="AJ82" s="1">
        <v>13.654784240150095</v>
      </c>
      <c r="AK82" s="1">
        <v>4.7095343680709529</v>
      </c>
      <c r="AL82" s="1">
        <v>2.5011086474501107</v>
      </c>
      <c r="AM82" s="1">
        <v>0.71840354767184045</v>
      </c>
      <c r="AN82" s="1">
        <f t="shared" si="84"/>
        <v>4.2650804480072777</v>
      </c>
      <c r="AP82" s="34" t="s">
        <v>57</v>
      </c>
      <c r="AQ82" s="36">
        <f t="shared" si="85"/>
        <v>0.23446216599905353</v>
      </c>
      <c r="AR82" s="36">
        <f t="shared" si="86"/>
        <v>0.70494611329205459</v>
      </c>
      <c r="AS82" s="36">
        <f t="shared" si="87"/>
        <v>3.2015302891953317</v>
      </c>
      <c r="AT82" s="36">
        <f t="shared" si="88"/>
        <v>1.1042076287848994</v>
      </c>
      <c r="AU82" s="36">
        <f t="shared" si="89"/>
        <v>0.5864153508801162</v>
      </c>
      <c r="AV82" s="36">
        <f t="shared" si="90"/>
        <v>0.16843845184854403</v>
      </c>
      <c r="AY82"/>
      <c r="AZ82" s="76">
        <v>77</v>
      </c>
      <c r="BA82" s="2"/>
      <c r="BB82" s="2"/>
      <c r="BC82" s="2">
        <v>22.507999999999999</v>
      </c>
      <c r="BD82" s="11">
        <v>15.535</v>
      </c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</row>
    <row r="83" spans="15:81" ht="20">
      <c r="O83" s="34" t="s">
        <v>58</v>
      </c>
      <c r="P83" s="39">
        <v>1</v>
      </c>
      <c r="Q83" s="7">
        <v>0.65871000000000002</v>
      </c>
      <c r="R83" s="7">
        <v>0.51148939999999998</v>
      </c>
      <c r="S83" s="7">
        <v>0.23020789999999999</v>
      </c>
      <c r="T83" s="7">
        <v>0.52664789999999995</v>
      </c>
      <c r="U83" s="7">
        <v>1.0346299999999999</v>
      </c>
      <c r="V83" s="32">
        <f t="shared" si="77"/>
        <v>0.66028086666666663</v>
      </c>
      <c r="W83" s="32"/>
      <c r="X83" s="34" t="s">
        <v>58</v>
      </c>
      <c r="Y83" s="36">
        <f t="shared" si="78"/>
        <v>1.5145070082802137</v>
      </c>
      <c r="Z83" s="36">
        <f t="shared" si="79"/>
        <v>0.99762091142425968</v>
      </c>
      <c r="AA83" s="36">
        <f t="shared" si="80"/>
        <v>0.7746542809610415</v>
      </c>
      <c r="AB83" s="36">
        <f t="shared" si="81"/>
        <v>0.34865147791147061</v>
      </c>
      <c r="AC83" s="36">
        <f t="shared" si="82"/>
        <v>0.79761193544605713</v>
      </c>
      <c r="AD83" s="36">
        <f t="shared" si="83"/>
        <v>1.5669543859769575</v>
      </c>
      <c r="AG83" s="34" t="s">
        <v>58</v>
      </c>
      <c r="AH83" s="31">
        <v>1</v>
      </c>
      <c r="AI83" s="1">
        <v>0.90631364562118133</v>
      </c>
      <c r="AJ83" s="1">
        <v>0.95315682281059066</v>
      </c>
      <c r="AK83" s="1">
        <v>0.99714867617107938</v>
      </c>
      <c r="AL83" s="1">
        <v>1.2635437881873728</v>
      </c>
      <c r="AM83" s="1">
        <v>0.44658396593223482</v>
      </c>
      <c r="AN83" s="1">
        <f t="shared" si="84"/>
        <v>0.92779114978707655</v>
      </c>
      <c r="AP83" s="34" t="s">
        <v>58</v>
      </c>
      <c r="AQ83" s="36">
        <f t="shared" si="85"/>
        <v>1.0778287766912791</v>
      </c>
      <c r="AR83" s="36">
        <f t="shared" si="86"/>
        <v>0.97685092795849127</v>
      </c>
      <c r="AS83" s="36">
        <f t="shared" si="87"/>
        <v>1.0273398523248851</v>
      </c>
      <c r="AT83" s="36">
        <f t="shared" si="88"/>
        <v>1.0747555378168028</v>
      </c>
      <c r="AU83" s="36">
        <f t="shared" si="89"/>
        <v>1.3618838555178607</v>
      </c>
      <c r="AV83" s="36">
        <f t="shared" si="90"/>
        <v>0.48134104969068053</v>
      </c>
      <c r="AY83"/>
      <c r="AZ83" s="76">
        <v>78</v>
      </c>
      <c r="BA83" s="2"/>
      <c r="BB83" s="2"/>
      <c r="BC83" s="2">
        <v>22.7</v>
      </c>
      <c r="BD83" s="11">
        <v>14.154999999999999</v>
      </c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</row>
    <row r="84" spans="15:81" ht="20">
      <c r="O84" s="34" t="s">
        <v>59</v>
      </c>
      <c r="P84" s="39">
        <v>1</v>
      </c>
      <c r="Q84" s="7">
        <v>1.017628</v>
      </c>
      <c r="R84" s="7">
        <v>0.9743851</v>
      </c>
      <c r="S84" s="7">
        <v>0.2033788</v>
      </c>
      <c r="T84" s="7">
        <v>0.89195500000000005</v>
      </c>
      <c r="U84" s="7">
        <v>1.5914729999999999</v>
      </c>
      <c r="V84" s="32">
        <f t="shared" si="77"/>
        <v>0.94646998333333332</v>
      </c>
      <c r="W84" s="32"/>
      <c r="X84" s="34" t="s">
        <v>59</v>
      </c>
      <c r="Y84" s="36">
        <f t="shared" si="78"/>
        <v>1.0565575428796394</v>
      </c>
      <c r="Z84" s="36">
        <f t="shared" si="79"/>
        <v>1.0751825392455217</v>
      </c>
      <c r="AA84" s="36">
        <f t="shared" si="80"/>
        <v>1.0294939270745318</v>
      </c>
      <c r="AB84" s="36">
        <f t="shared" si="81"/>
        <v>0.21488140520180962</v>
      </c>
      <c r="AC84" s="36">
        <f t="shared" si="82"/>
        <v>0.94240178315920886</v>
      </c>
      <c r="AD84" s="36">
        <f t="shared" si="83"/>
        <v>1.6814828024392885</v>
      </c>
      <c r="AG84" s="34" t="s">
        <v>59</v>
      </c>
      <c r="AH84" s="31">
        <v>1</v>
      </c>
      <c r="AI84" s="1">
        <v>0.3683960019038553</v>
      </c>
      <c r="AJ84" s="1">
        <v>1.3324607329842932</v>
      </c>
      <c r="AK84" s="1">
        <v>0.82722513089005234</v>
      </c>
      <c r="AL84" s="1">
        <v>0.86815801999048081</v>
      </c>
      <c r="AM84" s="1">
        <v>0.12041884816753928</v>
      </c>
      <c r="AN84" s="1">
        <f t="shared" si="84"/>
        <v>0.7527764556560369</v>
      </c>
      <c r="AP84" s="34" t="s">
        <v>59</v>
      </c>
      <c r="AQ84" s="36">
        <f t="shared" si="85"/>
        <v>1.3284156172611832</v>
      </c>
      <c r="AR84" s="36">
        <f t="shared" si="86"/>
        <v>0.48938300226566195</v>
      </c>
      <c r="AS84" s="36">
        <f t="shared" si="87"/>
        <v>1.7700616470836186</v>
      </c>
      <c r="AT84" s="36">
        <f t="shared" si="88"/>
        <v>1.0988987828652721</v>
      </c>
      <c r="AU84" s="36">
        <f t="shared" si="89"/>
        <v>1.1532746720059013</v>
      </c>
      <c r="AV84" s="36">
        <f t="shared" si="90"/>
        <v>0.1599662785183624</v>
      </c>
      <c r="AY84"/>
      <c r="AZ84" s="76">
        <v>79</v>
      </c>
      <c r="BA84" s="2"/>
      <c r="BB84" s="2"/>
      <c r="BC84" s="2">
        <v>13.363</v>
      </c>
      <c r="BD84" s="11">
        <v>24.53</v>
      </c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</row>
    <row r="85" spans="15:81" ht="20">
      <c r="O85" s="34" t="s">
        <v>60</v>
      </c>
      <c r="P85" s="40">
        <v>1</v>
      </c>
      <c r="Q85" s="41">
        <v>0.49044585987261147</v>
      </c>
      <c r="R85" s="41">
        <v>0.24840764331210191</v>
      </c>
      <c r="S85" s="41">
        <v>0.15286624203821655</v>
      </c>
      <c r="T85" s="41">
        <v>0.52229299363057324</v>
      </c>
      <c r="U85" s="41">
        <v>1.3157415832575068</v>
      </c>
      <c r="V85" s="32">
        <f t="shared" si="77"/>
        <v>0.62162572035183505</v>
      </c>
      <c r="W85" s="32"/>
      <c r="X85" s="34" t="s">
        <v>60</v>
      </c>
      <c r="Y85" s="36">
        <f t="shared" si="78"/>
        <v>1.6086850451329591</v>
      </c>
      <c r="Z85" s="36">
        <f t="shared" si="79"/>
        <v>0.78897292022444487</v>
      </c>
      <c r="AA85" s="36">
        <f t="shared" si="80"/>
        <v>0.39960966089290068</v>
      </c>
      <c r="AB85" s="36">
        <f t="shared" si="81"/>
        <v>0.24591363747255426</v>
      </c>
      <c r="AC85" s="36">
        <f t="shared" si="82"/>
        <v>0.84020492803122704</v>
      </c>
      <c r="AD85" s="36">
        <f t="shared" si="83"/>
        <v>2.1166138082459134</v>
      </c>
      <c r="AG85" s="34" t="s">
        <v>60</v>
      </c>
      <c r="AH85" s="31">
        <v>1</v>
      </c>
      <c r="AI85" s="1">
        <v>4.7386934673366836</v>
      </c>
      <c r="AJ85" s="1">
        <v>3.157606212882595</v>
      </c>
      <c r="AK85" s="1">
        <v>1.9537688442211056</v>
      </c>
      <c r="AL85" s="1">
        <v>3.08085883965281</v>
      </c>
      <c r="AM85" s="1">
        <v>0.63819095477386945</v>
      </c>
      <c r="AN85" s="1">
        <f t="shared" si="84"/>
        <v>2.4281863864778441</v>
      </c>
      <c r="AP85" s="34" t="s">
        <v>60</v>
      </c>
      <c r="AQ85" s="36">
        <f t="shared" si="85"/>
        <v>0.41183000018813609</v>
      </c>
      <c r="AR85" s="36">
        <f t="shared" si="86"/>
        <v>1.9515361315447857</v>
      </c>
      <c r="AS85" s="36">
        <f t="shared" si="87"/>
        <v>1.3003969672454987</v>
      </c>
      <c r="AT85" s="36">
        <f t="shared" si="88"/>
        <v>0.80462062348315233</v>
      </c>
      <c r="AU85" s="36">
        <f t="shared" si="89"/>
        <v>1.2687900965138375</v>
      </c>
      <c r="AV85" s="36">
        <f t="shared" si="90"/>
        <v>0.26282618102458938</v>
      </c>
      <c r="AY85"/>
      <c r="AZ85" s="76">
        <v>80</v>
      </c>
      <c r="BA85" s="2"/>
      <c r="BB85" s="2"/>
      <c r="BC85" s="2">
        <v>23.372</v>
      </c>
      <c r="BD85" s="11">
        <v>9.1</v>
      </c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</row>
    <row r="86" spans="15:81" ht="20">
      <c r="O86" s="34" t="s">
        <v>61</v>
      </c>
      <c r="P86" s="40">
        <v>1</v>
      </c>
      <c r="Q86" s="41">
        <v>0.56118143459915615</v>
      </c>
      <c r="R86" s="41">
        <v>0.18213783403656825</v>
      </c>
      <c r="S86" s="41">
        <v>0.25597749648382562</v>
      </c>
      <c r="T86" s="41">
        <v>3.9381153305203941E-2</v>
      </c>
      <c r="U86" s="41">
        <v>1.2025316455696204</v>
      </c>
      <c r="V86" s="32">
        <f t="shared" si="77"/>
        <v>0.54020159399906242</v>
      </c>
      <c r="W86" s="32"/>
      <c r="X86" s="34" t="s">
        <v>61</v>
      </c>
      <c r="Y86" s="36">
        <f t="shared" si="78"/>
        <v>1.8511607724018222</v>
      </c>
      <c r="Z86" s="36">
        <f t="shared" si="79"/>
        <v>1.0388370579301367</v>
      </c>
      <c r="AA86" s="36">
        <f t="shared" si="80"/>
        <v>0.33716641353872862</v>
      </c>
      <c r="AB86" s="36">
        <f t="shared" si="81"/>
        <v>0.47385550010848337</v>
      </c>
      <c r="AC86" s="36">
        <f t="shared" si="82"/>
        <v>7.2900846170535896E-2</v>
      </c>
      <c r="AD86" s="36">
        <f t="shared" si="83"/>
        <v>2.2260794098502932</v>
      </c>
      <c r="AG86" s="34" t="s">
        <v>61</v>
      </c>
      <c r="AH86" s="31">
        <v>1</v>
      </c>
      <c r="AI86" s="1">
        <v>0.42566510172143968</v>
      </c>
      <c r="AJ86" s="1">
        <v>1.068075117370892</v>
      </c>
      <c r="AK86" s="1">
        <v>1.0910798122065726</v>
      </c>
      <c r="AL86" s="1">
        <v>0.56181533646322379</v>
      </c>
      <c r="AM86" s="1">
        <v>0.52787558685446001</v>
      </c>
      <c r="AN86" s="1">
        <f t="shared" si="84"/>
        <v>0.77908515910276466</v>
      </c>
      <c r="AP86" s="34" t="s">
        <v>61</v>
      </c>
      <c r="AQ86" s="36">
        <f t="shared" si="85"/>
        <v>1.2835567310146845</v>
      </c>
      <c r="AR86" s="36">
        <f t="shared" si="86"/>
        <v>0.54636530647260428</v>
      </c>
      <c r="AS86" s="36">
        <f t="shared" si="87"/>
        <v>1.3709350061307077</v>
      </c>
      <c r="AT86" s="36">
        <f t="shared" si="88"/>
        <v>1.4004628370319843</v>
      </c>
      <c r="AU86" s="36">
        <f t="shared" si="89"/>
        <v>0.72112185670465068</v>
      </c>
      <c r="AV86" s="36">
        <f t="shared" si="90"/>
        <v>0.67755826264536889</v>
      </c>
      <c r="AY86"/>
      <c r="AZ86" s="76">
        <v>81</v>
      </c>
      <c r="BA86" s="2"/>
      <c r="BB86" s="2"/>
      <c r="BC86" s="2">
        <v>12.68</v>
      </c>
      <c r="BD86" s="11">
        <v>18.38</v>
      </c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</row>
    <row r="87" spans="15:81" ht="20">
      <c r="O87" s="34" t="s">
        <v>62</v>
      </c>
      <c r="P87" s="40">
        <v>1</v>
      </c>
      <c r="Q87" s="41">
        <v>1.0058823529411764</v>
      </c>
      <c r="R87" s="41">
        <v>0.3352941176470588</v>
      </c>
      <c r="S87" s="41">
        <v>8.8235294117647065E-2</v>
      </c>
      <c r="T87" s="41">
        <v>0.22352941176470589</v>
      </c>
      <c r="U87" s="41">
        <v>1.2058823529411764</v>
      </c>
      <c r="V87" s="32">
        <f t="shared" si="77"/>
        <v>0.64313725490196083</v>
      </c>
      <c r="W87" s="32"/>
      <c r="X87" s="34" t="s">
        <v>62</v>
      </c>
      <c r="Y87" s="36">
        <f t="shared" si="78"/>
        <v>1.5548780487804876</v>
      </c>
      <c r="Z87" s="36">
        <f t="shared" si="79"/>
        <v>1.5640243902439024</v>
      </c>
      <c r="AA87" s="36">
        <f t="shared" si="80"/>
        <v>0.52134146341463405</v>
      </c>
      <c r="AB87" s="36">
        <f t="shared" si="81"/>
        <v>0.13719512195121952</v>
      </c>
      <c r="AC87" s="36">
        <f t="shared" si="82"/>
        <v>0.34756097560975607</v>
      </c>
      <c r="AD87" s="36">
        <f t="shared" si="83"/>
        <v>1.8749999999999998</v>
      </c>
      <c r="AG87" s="34" t="s">
        <v>62</v>
      </c>
      <c r="AH87" s="31">
        <v>1</v>
      </c>
      <c r="AI87" s="1">
        <v>1.2012692656391659</v>
      </c>
      <c r="AJ87" s="1">
        <v>1.2771014117342314</v>
      </c>
      <c r="AK87" s="1">
        <v>0.59292837715321856</v>
      </c>
      <c r="AL87" s="1">
        <v>0.33807319749964215</v>
      </c>
      <c r="AM87" s="1">
        <v>0.7379873073436084</v>
      </c>
      <c r="AN87" s="1">
        <f t="shared" si="84"/>
        <v>0.85789325989497778</v>
      </c>
      <c r="AP87" s="34" t="s">
        <v>62</v>
      </c>
      <c r="AQ87" s="36">
        <f t="shared" si="85"/>
        <v>1.1656461785495538</v>
      </c>
      <c r="AR87" s="36">
        <f t="shared" si="86"/>
        <v>1.4002549289013226</v>
      </c>
      <c r="AS87" s="36">
        <f t="shared" si="87"/>
        <v>1.4886483802082471</v>
      </c>
      <c r="AT87" s="36">
        <f t="shared" si="88"/>
        <v>0.69114469698223779</v>
      </c>
      <c r="AU87" s="36">
        <f t="shared" si="89"/>
        <v>0.3940737307354864</v>
      </c>
      <c r="AV87" s="36">
        <f t="shared" si="90"/>
        <v>0.86023208462315215</v>
      </c>
      <c r="AY87"/>
      <c r="AZ87" s="76">
        <v>82</v>
      </c>
      <c r="BA87" s="2"/>
      <c r="BB87" s="2"/>
      <c r="BC87" s="2"/>
      <c r="BD87" s="11">
        <v>21.966000000000001</v>
      </c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</row>
    <row r="88" spans="15:81" ht="20">
      <c r="O88" s="34" t="s">
        <v>63</v>
      </c>
      <c r="P88" s="40">
        <v>1</v>
      </c>
      <c r="Q88" s="41">
        <v>0.4940119760479042</v>
      </c>
      <c r="R88" s="41">
        <v>0.11077844311377247</v>
      </c>
      <c r="S88" s="41">
        <v>6.8862275449101798E-2</v>
      </c>
      <c r="T88" s="41">
        <v>0.1437125748502994</v>
      </c>
      <c r="U88" s="41">
        <v>0.95508982035928147</v>
      </c>
      <c r="V88" s="32">
        <f t="shared" si="77"/>
        <v>0.46207584830339316</v>
      </c>
      <c r="W88" s="32"/>
      <c r="X88" s="34" t="s">
        <v>63</v>
      </c>
      <c r="Y88" s="36">
        <f t="shared" si="78"/>
        <v>2.16414686825054</v>
      </c>
      <c r="Z88" s="36">
        <f t="shared" si="79"/>
        <v>1.0691144708423328</v>
      </c>
      <c r="AA88" s="36">
        <f t="shared" si="80"/>
        <v>0.2397408207343413</v>
      </c>
      <c r="AB88" s="36">
        <f t="shared" si="81"/>
        <v>0.14902807775377971</v>
      </c>
      <c r="AC88" s="36">
        <f t="shared" si="82"/>
        <v>0.31101511879049681</v>
      </c>
      <c r="AD88" s="36">
        <f t="shared" si="83"/>
        <v>2.06695464362851</v>
      </c>
      <c r="AG88" s="34" t="s">
        <v>63</v>
      </c>
      <c r="AH88" s="31">
        <v>1</v>
      </c>
      <c r="AI88" s="1">
        <v>1.6826923076923077</v>
      </c>
      <c r="AJ88" s="1">
        <v>2.1919642857142856</v>
      </c>
      <c r="AK88" s="1">
        <v>4.114583333333333</v>
      </c>
      <c r="AL88" s="1">
        <v>0.57692307692307687</v>
      </c>
      <c r="AM88" s="1">
        <v>0.7678571428571429</v>
      </c>
      <c r="AN88" s="1">
        <f t="shared" si="84"/>
        <v>1.7223366910866911</v>
      </c>
      <c r="AP88" s="34" t="s">
        <v>63</v>
      </c>
      <c r="AQ88" s="36">
        <f t="shared" si="85"/>
        <v>0.58060657081459488</v>
      </c>
      <c r="AR88" s="36">
        <f t="shared" si="86"/>
        <v>0.97698221050532796</v>
      </c>
      <c r="AS88" s="36">
        <f t="shared" si="87"/>
        <v>1.2726688672766344</v>
      </c>
      <c r="AT88" s="36">
        <f t="shared" si="88"/>
        <v>2.3889541194975519</v>
      </c>
      <c r="AU88" s="36">
        <f t="shared" si="89"/>
        <v>0.33496532931611245</v>
      </c>
      <c r="AV88" s="36">
        <f t="shared" si="90"/>
        <v>0.44582290258977825</v>
      </c>
      <c r="AY88"/>
      <c r="AZ88" s="76">
        <v>83</v>
      </c>
      <c r="BA88" s="2"/>
      <c r="BB88" s="2"/>
      <c r="BC88" s="2"/>
      <c r="BD88" s="11">
        <v>16.649000000000001</v>
      </c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</row>
    <row r="89" spans="15:81" ht="20">
      <c r="O89" s="34" t="s">
        <v>64</v>
      </c>
      <c r="P89" s="40">
        <v>1</v>
      </c>
      <c r="Q89" s="41">
        <v>0.65454545454545454</v>
      </c>
      <c r="R89" s="41">
        <v>8.612440191387559E-2</v>
      </c>
      <c r="S89" s="41">
        <v>0.15502392344497606</v>
      </c>
      <c r="T89" s="41">
        <v>0.24114832535885167</v>
      </c>
      <c r="U89" s="41">
        <v>1.4928229665071768</v>
      </c>
      <c r="V89" s="32">
        <f t="shared" si="77"/>
        <v>0.60494417862838912</v>
      </c>
      <c r="W89" s="32"/>
      <c r="X89" s="34" t="s">
        <v>64</v>
      </c>
      <c r="Y89" s="36">
        <f t="shared" si="78"/>
        <v>1.6530450830477197</v>
      </c>
      <c r="Z89" s="36">
        <f t="shared" si="79"/>
        <v>1.0819931452675984</v>
      </c>
      <c r="AA89" s="36">
        <f t="shared" si="80"/>
        <v>0.14236751911415765</v>
      </c>
      <c r="AB89" s="36">
        <f t="shared" si="81"/>
        <v>0.25626153440548377</v>
      </c>
      <c r="AC89" s="36">
        <f t="shared" si="82"/>
        <v>0.39862905351964145</v>
      </c>
      <c r="AD89" s="36">
        <f t="shared" si="83"/>
        <v>2.4677036646453994</v>
      </c>
      <c r="AG89" s="34" t="s">
        <v>64</v>
      </c>
      <c r="AH89" s="31">
        <v>1</v>
      </c>
      <c r="AI89" s="1">
        <v>1.6903149138443254</v>
      </c>
      <c r="AJ89" s="1">
        <v>0.48912655971479496</v>
      </c>
      <c r="AK89" s="1">
        <v>0.5456922162804515</v>
      </c>
      <c r="AL89" s="1">
        <v>0.75215686274509808</v>
      </c>
      <c r="AM89" s="1">
        <v>0.314161220043573</v>
      </c>
      <c r="AN89" s="1">
        <f>AVERAGE(AH89:AM89)</f>
        <v>0.79857529543804062</v>
      </c>
      <c r="AP89" s="34" t="s">
        <v>64</v>
      </c>
      <c r="AQ89" s="36">
        <f t="shared" si="85"/>
        <v>1.2522300723709119</v>
      </c>
      <c r="AR89" s="36">
        <f t="shared" si="86"/>
        <v>2.1166631668929115</v>
      </c>
      <c r="AS89" s="36">
        <f t="shared" si="87"/>
        <v>0.61249898727019292</v>
      </c>
      <c r="AT89" s="36">
        <f t="shared" si="88"/>
        <v>0.68333220348511314</v>
      </c>
      <c r="AU89" s="36">
        <f t="shared" si="89"/>
        <v>0.94187344266957229</v>
      </c>
      <c r="AV89" s="36">
        <f t="shared" si="90"/>
        <v>0.39340212731129742</v>
      </c>
      <c r="AY89"/>
      <c r="AZ89" s="76">
        <v>84</v>
      </c>
      <c r="BA89" s="2"/>
      <c r="BB89" s="2"/>
      <c r="BC89" s="2"/>
      <c r="BD89" s="11">
        <v>21.835000000000001</v>
      </c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</row>
    <row r="90" spans="15:81" ht="20">
      <c r="AY90"/>
      <c r="AZ90" s="76">
        <v>85</v>
      </c>
      <c r="BA90" s="2"/>
      <c r="BB90" s="2"/>
      <c r="BC90" s="2"/>
      <c r="BD90" s="11">
        <v>14.26</v>
      </c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</row>
    <row r="91" spans="15:81" ht="20">
      <c r="X91" s="1">
        <v>0</v>
      </c>
      <c r="AE91" s="1" t="s">
        <v>52</v>
      </c>
      <c r="AP91" s="1">
        <v>0</v>
      </c>
      <c r="AW91" s="1" t="s">
        <v>52</v>
      </c>
      <c r="AY91"/>
      <c r="AZ91" s="76">
        <v>86</v>
      </c>
      <c r="BA91" s="2"/>
      <c r="BB91" s="2"/>
      <c r="BC91" s="2"/>
      <c r="BD91" s="11">
        <v>18.291</v>
      </c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</row>
    <row r="92" spans="15:81" ht="20">
      <c r="P92" s="44"/>
      <c r="Q92" s="44"/>
      <c r="R92" s="44"/>
      <c r="S92" s="44"/>
      <c r="T92" s="44"/>
      <c r="U92" s="44"/>
      <c r="V92" s="45"/>
      <c r="W92" s="43"/>
      <c r="Y92" s="109" t="s">
        <v>51</v>
      </c>
      <c r="Z92" s="109"/>
      <c r="AA92" s="109"/>
      <c r="AB92" s="109"/>
      <c r="AC92" s="109"/>
      <c r="AD92" s="109"/>
      <c r="AQ92" s="109" t="s">
        <v>51</v>
      </c>
      <c r="AR92" s="109"/>
      <c r="AS92" s="109"/>
      <c r="AT92" s="109"/>
      <c r="AU92" s="109"/>
      <c r="AV92" s="109"/>
      <c r="AY92"/>
      <c r="AZ92" s="76">
        <v>87</v>
      </c>
      <c r="BA92" s="2"/>
      <c r="BB92" s="2"/>
      <c r="BC92" s="2"/>
      <c r="BD92" s="11">
        <v>14.326000000000001</v>
      </c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</row>
    <row r="93" spans="15:81" ht="20">
      <c r="AY93"/>
      <c r="AZ93" s="76">
        <v>88</v>
      </c>
      <c r="BA93" s="2"/>
      <c r="BB93" s="2"/>
      <c r="BC93" s="2"/>
      <c r="BD93" s="11">
        <v>17.888999999999999</v>
      </c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</row>
    <row r="94" spans="15:81" ht="20">
      <c r="AY94"/>
      <c r="AZ94" s="76">
        <v>89</v>
      </c>
      <c r="BA94" s="2"/>
      <c r="BB94" s="2"/>
      <c r="BC94" s="2"/>
      <c r="BD94" s="11">
        <v>15.106999999999999</v>
      </c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</row>
    <row r="95" spans="15:81" ht="20">
      <c r="O95" s="32" t="s">
        <v>53</v>
      </c>
      <c r="W95" s="32"/>
      <c r="X95" s="32" t="s">
        <v>54</v>
      </c>
      <c r="AY95"/>
      <c r="AZ95" s="76">
        <v>90</v>
      </c>
      <c r="BA95" s="2"/>
      <c r="BB95" s="2"/>
      <c r="BC95" s="2"/>
      <c r="BD95" s="11">
        <v>7.3879999999999999</v>
      </c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</row>
    <row r="96" spans="15:81" ht="20">
      <c r="O96" s="32" t="s">
        <v>66</v>
      </c>
      <c r="W96" s="32"/>
      <c r="X96" s="32" t="s">
        <v>66</v>
      </c>
      <c r="AY96"/>
      <c r="AZ96" s="76">
        <v>91</v>
      </c>
      <c r="BA96" s="2"/>
      <c r="BB96" s="2"/>
      <c r="BC96" s="2"/>
      <c r="BD96" s="11">
        <v>19.463999999999999</v>
      </c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</row>
    <row r="97" spans="15:81" ht="21" thickBot="1">
      <c r="O97" s="32" t="s">
        <v>42</v>
      </c>
      <c r="P97" s="33" t="s">
        <v>44</v>
      </c>
      <c r="Q97" s="33" t="s">
        <v>45</v>
      </c>
      <c r="R97" s="33" t="s">
        <v>46</v>
      </c>
      <c r="S97" s="33" t="s">
        <v>47</v>
      </c>
      <c r="T97" s="33" t="s">
        <v>48</v>
      </c>
      <c r="U97" s="33" t="s">
        <v>49</v>
      </c>
      <c r="V97" s="32" t="s">
        <v>43</v>
      </c>
      <c r="W97" s="32"/>
      <c r="X97" s="32" t="s">
        <v>42</v>
      </c>
      <c r="Y97" s="33" t="s">
        <v>44</v>
      </c>
      <c r="Z97" s="33" t="s">
        <v>45</v>
      </c>
      <c r="AA97" s="33" t="s">
        <v>46</v>
      </c>
      <c r="AB97" s="33" t="s">
        <v>47</v>
      </c>
      <c r="AC97" s="33" t="s">
        <v>48</v>
      </c>
      <c r="AD97" s="33" t="s">
        <v>49</v>
      </c>
      <c r="AE97" s="32"/>
      <c r="AY97"/>
      <c r="AZ97" s="95">
        <v>92</v>
      </c>
      <c r="BA97" s="3"/>
      <c r="BB97" s="3"/>
      <c r="BC97" s="3"/>
      <c r="BD97" s="12">
        <v>19.391999999999999</v>
      </c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</row>
    <row r="98" spans="15:81" ht="20">
      <c r="O98" s="34" t="s">
        <v>55</v>
      </c>
      <c r="P98" s="46">
        <v>1</v>
      </c>
      <c r="Q98" s="46">
        <v>1.0030669999999999</v>
      </c>
      <c r="R98" s="46">
        <v>0.72929449999999996</v>
      </c>
      <c r="S98" s="46">
        <v>0.86656440000000001</v>
      </c>
      <c r="T98" s="46">
        <v>0.75690190000000002</v>
      </c>
      <c r="U98" s="46">
        <v>0.59049079999999998</v>
      </c>
      <c r="V98" s="32">
        <f>AVERAGE(P98:U98)</f>
        <v>0.82438643333333328</v>
      </c>
      <c r="W98" s="32"/>
      <c r="X98" s="34" t="s">
        <v>55</v>
      </c>
      <c r="Y98" s="36">
        <f t="shared" ref="Y98:Y107" si="91">P98/$V98</f>
        <v>1.2130233584225651</v>
      </c>
      <c r="Z98" s="36">
        <f t="shared" ref="Z98:Z107" si="92">Q98/$V98</f>
        <v>1.216743701062847</v>
      </c>
      <c r="AA98" s="36">
        <f t="shared" ref="AA98:AA107" si="93">R98/$V98</f>
        <v>0.88465126366910529</v>
      </c>
      <c r="AB98" s="36">
        <f t="shared" ref="AB98:AB107" si="94">S98/$V98</f>
        <v>1.0511628587774351</v>
      </c>
      <c r="AC98" s="36">
        <f t="shared" ref="AC98:AC107" si="95">T98/$V98</f>
        <v>0.91813968473442054</v>
      </c>
      <c r="AD98" s="36">
        <f t="shared" ref="AD98:AD107" si="96">U98/$V98</f>
        <v>0.71627913333362714</v>
      </c>
      <c r="AY98"/>
      <c r="AZ98" s="96" t="s">
        <v>0</v>
      </c>
      <c r="BA98" s="51">
        <f>AVERAGE(BA6:BA65)</f>
        <v>24.362666666666669</v>
      </c>
      <c r="BB98" s="51">
        <f>AVERAGE(BB6:BB74)</f>
        <v>13.873768115942028</v>
      </c>
      <c r="BC98" s="51">
        <f>AVERAGE(BC6:BC86)</f>
        <v>18.853777777777786</v>
      </c>
      <c r="BD98" s="51">
        <f>AVERAGE(BD6:BD97)</f>
        <v>16.804858695652168</v>
      </c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</row>
    <row r="99" spans="15:81" ht="20">
      <c r="O99" s="34" t="s">
        <v>56</v>
      </c>
      <c r="P99" s="46">
        <v>1</v>
      </c>
      <c r="Q99" s="46">
        <v>1.0172220000000001</v>
      </c>
      <c r="R99" s="46">
        <v>1.0424800000000001</v>
      </c>
      <c r="S99" s="46">
        <v>0.54649829999999999</v>
      </c>
      <c r="T99" s="46">
        <v>0.92192879999999999</v>
      </c>
      <c r="U99" s="46">
        <v>0.78300800000000004</v>
      </c>
      <c r="V99" s="32">
        <f t="shared" ref="V99:V107" si="97">AVERAGE(P99:U99)</f>
        <v>0.88518951666666679</v>
      </c>
      <c r="W99" s="32"/>
      <c r="X99" s="34" t="s">
        <v>56</v>
      </c>
      <c r="Y99" s="36">
        <f t="shared" si="91"/>
        <v>1.1297015849958005</v>
      </c>
      <c r="Z99" s="36">
        <f t="shared" si="92"/>
        <v>1.1491573056925981</v>
      </c>
      <c r="AA99" s="36">
        <f t="shared" si="93"/>
        <v>1.1776913083264222</v>
      </c>
      <c r="AB99" s="36">
        <f t="shared" si="94"/>
        <v>0.61737999570751045</v>
      </c>
      <c r="AC99" s="36">
        <f t="shared" si="95"/>
        <v>1.0415044266132762</v>
      </c>
      <c r="AD99" s="36">
        <f t="shared" si="96"/>
        <v>0.88456537866439178</v>
      </c>
      <c r="AY99"/>
      <c r="AZ99" s="97" t="s">
        <v>1</v>
      </c>
      <c r="BA99" s="49">
        <f>STDEV(BA6:BA65)/SQRT(60)</f>
        <v>1.1042308176652769</v>
      </c>
      <c r="BB99" s="49">
        <f>STDEV(BB6:BB74)/SQRT(69)</f>
        <v>0.46510877924671024</v>
      </c>
      <c r="BC99" s="49">
        <f>STDEV(BC6:BC86)/SQRT(81)</f>
        <v>0.6052000347808667</v>
      </c>
      <c r="BD99" s="49">
        <f>STDEV(BD6:BD97)/SQRT(92)</f>
        <v>0.49255345377044851</v>
      </c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</row>
    <row r="100" spans="15:81" ht="20">
      <c r="O100" s="34" t="s">
        <v>57</v>
      </c>
      <c r="P100" s="46">
        <v>1</v>
      </c>
      <c r="Q100" s="46">
        <v>1.5259259999999999</v>
      </c>
      <c r="R100" s="46">
        <v>2.2370369999999999</v>
      </c>
      <c r="S100" s="46">
        <v>0.62962960000000001</v>
      </c>
      <c r="T100" s="46">
        <v>2.4370370000000001</v>
      </c>
      <c r="U100" s="46">
        <v>2.2740740000000002</v>
      </c>
      <c r="V100" s="32">
        <f t="shared" si="97"/>
        <v>1.6839506000000002</v>
      </c>
      <c r="W100" s="32"/>
      <c r="X100" s="34" t="s">
        <v>57</v>
      </c>
      <c r="Y100" s="36">
        <f t="shared" si="91"/>
        <v>0.59384164832388786</v>
      </c>
      <c r="Z100" s="36">
        <f t="shared" si="92"/>
        <v>0.90615841106027684</v>
      </c>
      <c r="AA100" s="36">
        <f t="shared" si="93"/>
        <v>1.328445739441525</v>
      </c>
      <c r="AB100" s="36">
        <f t="shared" si="94"/>
        <v>0.37390027949751015</v>
      </c>
      <c r="AC100" s="36">
        <f t="shared" si="95"/>
        <v>1.4472140691063027</v>
      </c>
      <c r="AD100" s="36">
        <f t="shared" si="96"/>
        <v>1.350439852570497</v>
      </c>
      <c r="AY100"/>
      <c r="AZ100" s="52"/>
      <c r="BA100" s="52"/>
      <c r="BB100" s="52"/>
      <c r="BC100" s="52"/>
      <c r="BD100" s="52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</row>
    <row r="101" spans="15:81">
      <c r="O101" s="34" t="s">
        <v>58</v>
      </c>
      <c r="P101" s="46">
        <v>1</v>
      </c>
      <c r="Q101" s="46">
        <v>0.3567073</v>
      </c>
      <c r="R101" s="46">
        <v>0.40701219999999999</v>
      </c>
      <c r="S101" s="46">
        <v>0.97865860000000005</v>
      </c>
      <c r="T101" s="46">
        <v>1.0609759999999999</v>
      </c>
      <c r="U101" s="46">
        <v>1.6260159999999999</v>
      </c>
      <c r="V101" s="32">
        <f t="shared" si="97"/>
        <v>0.90489501666666661</v>
      </c>
      <c r="W101" s="32"/>
      <c r="X101" s="34" t="s">
        <v>58</v>
      </c>
      <c r="Y101" s="36">
        <f t="shared" si="91"/>
        <v>1.1051005714272453</v>
      </c>
      <c r="Z101" s="36">
        <f t="shared" si="92"/>
        <v>0.39419744106226984</v>
      </c>
      <c r="AA101" s="36">
        <f t="shared" si="93"/>
        <v>0.44978941479786028</v>
      </c>
      <c r="AB101" s="36">
        <f t="shared" si="94"/>
        <v>1.081516178092188</v>
      </c>
      <c r="AC101" s="36">
        <f t="shared" si="95"/>
        <v>1.172485183870593</v>
      </c>
      <c r="AD101" s="36">
        <f t="shared" si="96"/>
        <v>1.7969112107498437</v>
      </c>
    </row>
    <row r="102" spans="15:81">
      <c r="O102" s="34" t="s">
        <v>59</v>
      </c>
      <c r="P102" s="46">
        <v>1</v>
      </c>
      <c r="Q102" s="46">
        <v>1.0252019999999999</v>
      </c>
      <c r="R102" s="46">
        <v>0.97983869999999995</v>
      </c>
      <c r="S102" s="46">
        <v>1.351815</v>
      </c>
      <c r="T102" s="46">
        <v>0.76209680000000002</v>
      </c>
      <c r="U102" s="46">
        <v>3.629032</v>
      </c>
      <c r="V102" s="32">
        <f t="shared" si="97"/>
        <v>1.4579974166666669</v>
      </c>
      <c r="W102" s="32"/>
      <c r="X102" s="34" t="s">
        <v>59</v>
      </c>
      <c r="Y102" s="36">
        <f t="shared" si="91"/>
        <v>0.68587227149293628</v>
      </c>
      <c r="Z102" s="36">
        <f t="shared" si="92"/>
        <v>0.70315762447910124</v>
      </c>
      <c r="AA102" s="36">
        <f t="shared" si="93"/>
        <v>0.67204419486568578</v>
      </c>
      <c r="AB102" s="36">
        <f t="shared" si="94"/>
        <v>0.9271724246882237</v>
      </c>
      <c r="AC102" s="36">
        <f t="shared" si="95"/>
        <v>0.52270106331349797</v>
      </c>
      <c r="AD102" s="36">
        <f t="shared" si="96"/>
        <v>2.4890524211605536</v>
      </c>
    </row>
    <row r="103" spans="15:81">
      <c r="O103" s="34" t="s">
        <v>60</v>
      </c>
      <c r="P103" s="46">
        <v>1</v>
      </c>
      <c r="Q103" s="46">
        <v>1.11374</v>
      </c>
      <c r="R103" s="46">
        <v>0.40127390000000002</v>
      </c>
      <c r="S103" s="46">
        <v>2.343153</v>
      </c>
      <c r="T103" s="46">
        <v>1.3614649999999999</v>
      </c>
      <c r="U103" s="46">
        <v>1</v>
      </c>
      <c r="V103" s="32">
        <f t="shared" si="97"/>
        <v>1.2032719833333334</v>
      </c>
      <c r="W103" s="32"/>
      <c r="X103" s="34" t="s">
        <v>60</v>
      </c>
      <c r="Y103" s="36">
        <f t="shared" si="91"/>
        <v>0.83106730136753915</v>
      </c>
      <c r="Z103" s="36">
        <f t="shared" si="92"/>
        <v>0.92559289622508312</v>
      </c>
      <c r="AA103" s="36">
        <f t="shared" si="93"/>
        <v>0.3334856171822278</v>
      </c>
      <c r="AB103" s="36">
        <f t="shared" si="94"/>
        <v>1.9473178404012537</v>
      </c>
      <c r="AC103" s="36">
        <f t="shared" si="95"/>
        <v>1.1314690434563568</v>
      </c>
      <c r="AD103" s="36">
        <f t="shared" si="96"/>
        <v>0.83106730136753915</v>
      </c>
    </row>
    <row r="104" spans="15:81">
      <c r="O104" s="34" t="s">
        <v>61</v>
      </c>
      <c r="P104" s="46">
        <v>1</v>
      </c>
      <c r="Q104" s="46">
        <v>1.7284090000000001</v>
      </c>
      <c r="R104" s="46">
        <v>0.34772730000000002</v>
      </c>
      <c r="S104" s="46">
        <v>1.5494319999999999</v>
      </c>
      <c r="T104" s="46">
        <v>2.6028410000000002</v>
      </c>
      <c r="U104" s="46">
        <v>2.055682</v>
      </c>
      <c r="V104" s="32">
        <f t="shared" si="97"/>
        <v>1.5473485499999999</v>
      </c>
      <c r="W104" s="32"/>
      <c r="X104" s="34" t="s">
        <v>61</v>
      </c>
      <c r="Y104" s="36">
        <f t="shared" si="91"/>
        <v>0.64626680265412728</v>
      </c>
      <c r="Z104" s="36">
        <f t="shared" si="92"/>
        <v>1.1170133581086177</v>
      </c>
      <c r="AA104" s="36">
        <f t="shared" si="93"/>
        <v>0.22472461036655253</v>
      </c>
      <c r="AB104" s="36">
        <f t="shared" si="94"/>
        <v>1.0013464645699897</v>
      </c>
      <c r="AC104" s="36">
        <f t="shared" si="95"/>
        <v>1.6821297308870715</v>
      </c>
      <c r="AD104" s="36">
        <f t="shared" si="96"/>
        <v>1.3285190334136416</v>
      </c>
    </row>
    <row r="105" spans="15:81">
      <c r="O105" s="34" t="s">
        <v>62</v>
      </c>
      <c r="P105" s="46">
        <v>1</v>
      </c>
      <c r="Q105" s="46">
        <v>1.5569230000000001</v>
      </c>
      <c r="R105" s="46">
        <v>1.5576920000000001</v>
      </c>
      <c r="S105" s="46">
        <v>0.2184615</v>
      </c>
      <c r="T105" s="46">
        <v>0.95884619999999998</v>
      </c>
      <c r="U105" s="46">
        <v>1.3230770000000001</v>
      </c>
      <c r="V105" s="32">
        <f t="shared" si="97"/>
        <v>1.1024999500000001</v>
      </c>
      <c r="W105" s="32"/>
      <c r="X105" s="34" t="s">
        <v>62</v>
      </c>
      <c r="Y105" s="36">
        <f t="shared" si="91"/>
        <v>0.90702951959317535</v>
      </c>
      <c r="Z105" s="36">
        <f t="shared" si="92"/>
        <v>1.4121751207335655</v>
      </c>
      <c r="AA105" s="36">
        <f t="shared" si="93"/>
        <v>1.4128726264341327</v>
      </c>
      <c r="AB105" s="36">
        <f t="shared" si="94"/>
        <v>0.19815102939460449</v>
      </c>
      <c r="AC105" s="36">
        <f t="shared" si="95"/>
        <v>0.86970180814974174</v>
      </c>
      <c r="AD105" s="36">
        <f t="shared" si="96"/>
        <v>1.2000698956947797</v>
      </c>
    </row>
    <row r="106" spans="15:81">
      <c r="O106" s="34" t="s">
        <v>63</v>
      </c>
      <c r="P106" s="46">
        <v>1</v>
      </c>
      <c r="Q106" s="46">
        <v>0.58823530000000002</v>
      </c>
      <c r="R106" s="46">
        <v>7.0588239999999997E-2</v>
      </c>
      <c r="S106" s="46">
        <v>0.25392160000000003</v>
      </c>
      <c r="T106" s="46">
        <v>0.44117650000000003</v>
      </c>
      <c r="U106" s="46">
        <v>0.77647060000000001</v>
      </c>
      <c r="V106" s="32">
        <f t="shared" si="97"/>
        <v>0.52173203999999995</v>
      </c>
      <c r="W106" s="32"/>
      <c r="X106" s="34" t="s">
        <v>63</v>
      </c>
      <c r="Y106" s="36">
        <f t="shared" si="91"/>
        <v>1.9166927145206571</v>
      </c>
      <c r="Z106" s="36">
        <f t="shared" si="92"/>
        <v>1.1274663139338732</v>
      </c>
      <c r="AA106" s="36">
        <f t="shared" si="93"/>
        <v>0.13529596533883562</v>
      </c>
      <c r="AB106" s="36">
        <f t="shared" si="94"/>
        <v>0.48668968077942854</v>
      </c>
      <c r="AC106" s="36">
        <f t="shared" si="95"/>
        <v>0.84559978336772279</v>
      </c>
      <c r="AD106" s="36">
        <f t="shared" si="96"/>
        <v>1.4882555420594834</v>
      </c>
    </row>
    <row r="107" spans="15:81">
      <c r="O107" s="34" t="s">
        <v>64</v>
      </c>
      <c r="P107" s="46">
        <v>1</v>
      </c>
      <c r="Q107" s="46">
        <v>0.91562239999999995</v>
      </c>
      <c r="R107" s="46">
        <v>0.68170430000000004</v>
      </c>
      <c r="S107" s="46">
        <v>0.83542190000000005</v>
      </c>
      <c r="T107" s="46">
        <v>1.0893900000000001</v>
      </c>
      <c r="U107" s="46">
        <v>1.491228</v>
      </c>
      <c r="V107" s="32">
        <f t="shared" si="97"/>
        <v>1.0022277666666666</v>
      </c>
      <c r="W107" s="32"/>
      <c r="X107" s="34" t="s">
        <v>64</v>
      </c>
      <c r="Y107" s="36">
        <f t="shared" si="91"/>
        <v>0.99777718524594872</v>
      </c>
      <c r="Z107" s="36">
        <f t="shared" si="92"/>
        <v>0.91358714102014005</v>
      </c>
      <c r="AA107" s="36">
        <f t="shared" si="93"/>
        <v>0.68018899762405982</v>
      </c>
      <c r="AB107" s="36">
        <f t="shared" si="94"/>
        <v>0.83356491187482251</v>
      </c>
      <c r="AC107" s="36">
        <f t="shared" si="95"/>
        <v>1.086968487835084</v>
      </c>
      <c r="AD107" s="36">
        <f t="shared" si="96"/>
        <v>1.4879132763999456</v>
      </c>
    </row>
    <row r="108" spans="15:81">
      <c r="P108" s="37"/>
      <c r="Q108" s="37"/>
      <c r="R108" s="37"/>
      <c r="S108" s="37"/>
      <c r="T108" s="37"/>
      <c r="U108" s="37"/>
      <c r="V108" s="32"/>
      <c r="W108" s="32"/>
      <c r="Y108" s="36"/>
      <c r="Z108" s="36"/>
      <c r="AA108" s="36"/>
      <c r="AB108" s="36"/>
      <c r="AC108" s="36"/>
      <c r="AD108" s="36"/>
    </row>
    <row r="109" spans="15:81">
      <c r="P109" s="37"/>
      <c r="Q109" s="37"/>
      <c r="R109" s="37"/>
      <c r="S109" s="37"/>
      <c r="T109" s="37"/>
      <c r="U109" s="37"/>
      <c r="V109" s="32"/>
      <c r="W109" s="32"/>
      <c r="Y109" s="32"/>
      <c r="Z109" s="32"/>
      <c r="AA109" s="32"/>
      <c r="AB109" s="32"/>
      <c r="AC109" s="32"/>
    </row>
    <row r="110" spans="15:81">
      <c r="O110" s="32" t="s">
        <v>69</v>
      </c>
      <c r="P110" s="32"/>
      <c r="Q110" s="32"/>
      <c r="R110" s="32"/>
      <c r="S110" s="32"/>
      <c r="T110" s="32"/>
      <c r="U110" s="32"/>
      <c r="V110" s="32"/>
      <c r="W110" s="32"/>
      <c r="X110" s="32" t="s">
        <v>69</v>
      </c>
      <c r="Y110" s="32"/>
      <c r="Z110" s="32"/>
      <c r="AA110" s="32"/>
      <c r="AB110" s="32"/>
      <c r="AC110" s="32"/>
      <c r="AD110" s="32"/>
    </row>
    <row r="111" spans="15:81">
      <c r="P111" s="33" t="s">
        <v>44</v>
      </c>
      <c r="Q111" s="33" t="s">
        <v>45</v>
      </c>
      <c r="R111" s="33" t="s">
        <v>46</v>
      </c>
      <c r="S111" s="33" t="s">
        <v>47</v>
      </c>
      <c r="T111" s="33" t="s">
        <v>48</v>
      </c>
      <c r="U111" s="33" t="s">
        <v>49</v>
      </c>
      <c r="V111" s="32" t="s">
        <v>43</v>
      </c>
      <c r="W111" s="32"/>
      <c r="Y111" s="33" t="s">
        <v>44</v>
      </c>
      <c r="Z111" s="33" t="s">
        <v>45</v>
      </c>
      <c r="AA111" s="33" t="s">
        <v>46</v>
      </c>
      <c r="AB111" s="33" t="s">
        <v>47</v>
      </c>
      <c r="AC111" s="33" t="s">
        <v>48</v>
      </c>
      <c r="AD111" s="33" t="s">
        <v>49</v>
      </c>
    </row>
    <row r="112" spans="15:81">
      <c r="O112" s="34" t="s">
        <v>55</v>
      </c>
      <c r="P112" s="46">
        <v>1</v>
      </c>
      <c r="Q112" s="46">
        <v>1.32494</v>
      </c>
      <c r="R112" s="46">
        <v>1.2577940000000001</v>
      </c>
      <c r="S112" s="46">
        <v>1.9184650000000001</v>
      </c>
      <c r="T112" s="46">
        <v>1.139089</v>
      </c>
      <c r="U112" s="46">
        <v>0.77458039999999995</v>
      </c>
      <c r="V112" s="32">
        <f t="shared" ref="V112:V121" si="98">AVERAGE(P112:U112)</f>
        <v>1.2358114</v>
      </c>
      <c r="W112" s="32"/>
      <c r="X112" s="34" t="s">
        <v>55</v>
      </c>
      <c r="Y112" s="36">
        <f t="shared" ref="Y112:Y121" si="99">P112/$V112</f>
        <v>0.80918496139459473</v>
      </c>
      <c r="Z112" s="36">
        <f t="shared" ref="Z112:Z121" si="100">Q112/$V112</f>
        <v>1.0721215227501544</v>
      </c>
      <c r="AA112" s="36">
        <f t="shared" ref="AA112:AA121" si="101">R112/$V112</f>
        <v>1.0177879893323529</v>
      </c>
      <c r="AB112" s="36">
        <f t="shared" ref="AB112:AB121" si="102">S112/$V112</f>
        <v>1.5523930269618811</v>
      </c>
      <c r="AC112" s="36">
        <f t="shared" ref="AC112:AC121" si="103">T112/$V112</f>
        <v>0.92173368849000747</v>
      </c>
      <c r="AD112" s="36">
        <f t="shared" ref="AD112:AD121" si="104">U112/$V112</f>
        <v>0.62677881107100963</v>
      </c>
    </row>
    <row r="113" spans="15:30">
      <c r="O113" s="34" t="s">
        <v>56</v>
      </c>
      <c r="P113" s="46">
        <v>1</v>
      </c>
      <c r="Q113" s="46">
        <v>0.85211269999999995</v>
      </c>
      <c r="R113" s="46">
        <v>0.32494970000000001</v>
      </c>
      <c r="S113" s="46">
        <v>0.1519115</v>
      </c>
      <c r="T113" s="46">
        <v>0.77565390000000001</v>
      </c>
      <c r="U113" s="46">
        <v>0.68712280000000003</v>
      </c>
      <c r="V113" s="32">
        <f t="shared" si="98"/>
        <v>0.63195843333333335</v>
      </c>
      <c r="W113" s="32"/>
      <c r="X113" s="34" t="s">
        <v>56</v>
      </c>
      <c r="Y113" s="36">
        <f t="shared" si="99"/>
        <v>1.582382554380027</v>
      </c>
      <c r="Z113" s="36">
        <f t="shared" si="100"/>
        <v>1.3483682708456615</v>
      </c>
      <c r="AA113" s="36">
        <f t="shared" si="101"/>
        <v>0.51419473633102342</v>
      </c>
      <c r="AB113" s="36">
        <f t="shared" si="102"/>
        <v>0.24038210740970148</v>
      </c>
      <c r="AC113" s="36">
        <f t="shared" si="103"/>
        <v>1.22738119959683</v>
      </c>
      <c r="AD113" s="36">
        <f t="shared" si="104"/>
        <v>1.0872911314367564</v>
      </c>
    </row>
    <row r="114" spans="15:30">
      <c r="O114" s="34" t="s">
        <v>57</v>
      </c>
      <c r="P114" s="46">
        <v>1</v>
      </c>
      <c r="Q114" s="46">
        <v>1.5567439999999999</v>
      </c>
      <c r="R114" s="46">
        <v>1.818182</v>
      </c>
      <c r="S114" s="46">
        <v>0.7843137</v>
      </c>
      <c r="T114" s="46">
        <v>1.693405</v>
      </c>
      <c r="U114" s="46">
        <v>1.5151520000000001</v>
      </c>
      <c r="V114" s="32">
        <f t="shared" si="98"/>
        <v>1.3946327833333336</v>
      </c>
      <c r="W114" s="32"/>
      <c r="X114" s="34" t="s">
        <v>57</v>
      </c>
      <c r="Y114" s="36">
        <f t="shared" si="99"/>
        <v>0.7170346287213214</v>
      </c>
      <c r="Z114" s="36">
        <f t="shared" si="100"/>
        <v>1.1162393560541448</v>
      </c>
      <c r="AA114" s="36">
        <f t="shared" si="101"/>
        <v>1.3036994553177896</v>
      </c>
      <c r="AB114" s="36">
        <f t="shared" si="102"/>
        <v>0.56238008268054585</v>
      </c>
      <c r="AC114" s="36">
        <f t="shared" si="103"/>
        <v>1.2142300254498293</v>
      </c>
      <c r="AD114" s="36">
        <f t="shared" si="104"/>
        <v>1.0864164517763677</v>
      </c>
    </row>
    <row r="115" spans="15:30">
      <c r="O115" s="34" t="s">
        <v>58</v>
      </c>
      <c r="P115" s="46">
        <v>1</v>
      </c>
      <c r="Q115" s="46">
        <v>0.6435381</v>
      </c>
      <c r="R115" s="46">
        <v>1.1679029999999999</v>
      </c>
      <c r="S115" s="46">
        <v>1.654131</v>
      </c>
      <c r="T115" s="46">
        <v>1.3252120000000001</v>
      </c>
      <c r="U115" s="46">
        <v>1.377119</v>
      </c>
      <c r="V115" s="32">
        <f t="shared" si="98"/>
        <v>1.1946505166666668</v>
      </c>
      <c r="W115" s="32"/>
      <c r="X115" s="34" t="s">
        <v>58</v>
      </c>
      <c r="Y115" s="36">
        <f t="shared" si="99"/>
        <v>0.83706488721924821</v>
      </c>
      <c r="Z115" s="36">
        <f t="shared" si="100"/>
        <v>0.53868314709778931</v>
      </c>
      <c r="AA115" s="36">
        <f t="shared" si="101"/>
        <v>0.97761059297802155</v>
      </c>
      <c r="AB115" s="36">
        <f t="shared" si="102"/>
        <v>1.3846149789608622</v>
      </c>
      <c r="AC115" s="36">
        <f t="shared" si="103"/>
        <v>1.1092884333215944</v>
      </c>
      <c r="AD115" s="36">
        <f t="shared" si="104"/>
        <v>1.1527379604224839</v>
      </c>
    </row>
    <row r="116" spans="15:30">
      <c r="O116" s="34" t="s">
        <v>59</v>
      </c>
      <c r="P116" s="46">
        <v>1</v>
      </c>
      <c r="Q116" s="46">
        <v>1.0065789999999999</v>
      </c>
      <c r="R116" s="46">
        <v>0.62171050000000005</v>
      </c>
      <c r="S116" s="46">
        <v>2.0427629999999999</v>
      </c>
      <c r="T116" s="46">
        <v>0.86595390000000005</v>
      </c>
      <c r="U116" s="46">
        <v>1.7985199999999999</v>
      </c>
      <c r="V116" s="32">
        <f t="shared" si="98"/>
        <v>1.2225877333333333</v>
      </c>
      <c r="W116" s="32"/>
      <c r="X116" s="34" t="s">
        <v>59</v>
      </c>
      <c r="Y116" s="36">
        <f t="shared" si="99"/>
        <v>0.81793721034116929</v>
      </c>
      <c r="Z116" s="36">
        <f t="shared" si="100"/>
        <v>0.82331841924800375</v>
      </c>
      <c r="AA116" s="36">
        <f t="shared" si="101"/>
        <v>0.5085201520098136</v>
      </c>
      <c r="AB116" s="36">
        <f t="shared" si="102"/>
        <v>1.670851869608158</v>
      </c>
      <c r="AC116" s="36">
        <f t="shared" si="103"/>
        <v>0.70829591725005592</v>
      </c>
      <c r="AD116" s="36">
        <f t="shared" si="104"/>
        <v>1.4710764315427998</v>
      </c>
    </row>
    <row r="117" spans="15:30">
      <c r="O117" s="34" t="s">
        <v>60</v>
      </c>
      <c r="P117" s="46">
        <v>1</v>
      </c>
      <c r="Q117" s="46">
        <v>0.6914285</v>
      </c>
      <c r="R117" s="46">
        <v>0.20499999999999999</v>
      </c>
      <c r="S117" s="46">
        <v>2</v>
      </c>
      <c r="T117" s="46">
        <v>1.39</v>
      </c>
      <c r="U117" s="46">
        <v>1.871111</v>
      </c>
      <c r="V117" s="32">
        <f t="shared" si="98"/>
        <v>1.19292325</v>
      </c>
      <c r="W117" s="32"/>
      <c r="X117" s="34" t="s">
        <v>60</v>
      </c>
      <c r="Y117" s="36">
        <f t="shared" si="99"/>
        <v>0.83827689669054573</v>
      </c>
      <c r="Z117" s="36">
        <f t="shared" si="100"/>
        <v>0.579608537263399</v>
      </c>
      <c r="AA117" s="36">
        <f t="shared" si="101"/>
        <v>0.17184676382156186</v>
      </c>
      <c r="AB117" s="36">
        <f t="shared" si="102"/>
        <v>1.6765537933810915</v>
      </c>
      <c r="AC117" s="36">
        <f t="shared" si="103"/>
        <v>1.1652048863998585</v>
      </c>
      <c r="AD117" s="36">
        <f t="shared" si="104"/>
        <v>1.5685091224435437</v>
      </c>
    </row>
    <row r="118" spans="15:30">
      <c r="O118" s="34" t="s">
        <v>61</v>
      </c>
      <c r="P118" s="46">
        <v>1</v>
      </c>
      <c r="Q118" s="46">
        <v>1.9347829999999999</v>
      </c>
      <c r="R118" s="46">
        <v>0.61956520000000004</v>
      </c>
      <c r="S118" s="46">
        <v>2.1304349999999999</v>
      </c>
      <c r="T118" s="46">
        <v>2.1141299999999998</v>
      </c>
      <c r="U118" s="46">
        <v>2.125</v>
      </c>
      <c r="V118" s="32">
        <f t="shared" si="98"/>
        <v>1.6539855333333333</v>
      </c>
      <c r="W118" s="32"/>
      <c r="X118" s="34" t="s">
        <v>61</v>
      </c>
      <c r="Y118" s="36">
        <f t="shared" si="99"/>
        <v>0.60460020952218729</v>
      </c>
      <c r="Z118" s="36">
        <f t="shared" si="100"/>
        <v>1.169770207179966</v>
      </c>
      <c r="AA118" s="36">
        <f t="shared" si="101"/>
        <v>0.37458924973265589</v>
      </c>
      <c r="AB118" s="36">
        <f t="shared" si="102"/>
        <v>1.2880614473734009</v>
      </c>
      <c r="AC118" s="36">
        <f t="shared" si="103"/>
        <v>1.2782034409571417</v>
      </c>
      <c r="AD118" s="36">
        <f t="shared" si="104"/>
        <v>1.284775445234648</v>
      </c>
    </row>
    <row r="119" spans="15:30">
      <c r="O119" s="34" t="s">
        <v>62</v>
      </c>
      <c r="P119" s="46">
        <v>1</v>
      </c>
      <c r="Q119" s="46">
        <v>1.665025</v>
      </c>
      <c r="R119" s="46">
        <v>2.7487689999999998</v>
      </c>
      <c r="S119" s="46">
        <v>0.43842360000000002</v>
      </c>
      <c r="T119" s="46">
        <v>1.03633</v>
      </c>
      <c r="U119" s="46">
        <v>1.20197</v>
      </c>
      <c r="V119" s="32">
        <f t="shared" si="98"/>
        <v>1.3484195999999997</v>
      </c>
      <c r="W119" s="32"/>
      <c r="X119" s="34" t="s">
        <v>62</v>
      </c>
      <c r="Y119" s="36">
        <f t="shared" si="99"/>
        <v>0.74160891758025482</v>
      </c>
      <c r="Z119" s="36">
        <f t="shared" si="100"/>
        <v>1.2347973879940639</v>
      </c>
      <c r="AA119" s="36">
        <f t="shared" si="101"/>
        <v>2.0385116027681596</v>
      </c>
      <c r="AB119" s="36">
        <f t="shared" si="102"/>
        <v>0.32513885143763865</v>
      </c>
      <c r="AC119" s="36">
        <f t="shared" si="103"/>
        <v>0.7685515695559455</v>
      </c>
      <c r="AD119" s="36">
        <f t="shared" si="104"/>
        <v>0.89139167066393887</v>
      </c>
    </row>
    <row r="120" spans="15:30">
      <c r="O120" s="34" t="s">
        <v>63</v>
      </c>
      <c r="P120" s="46">
        <v>1</v>
      </c>
      <c r="Q120" s="46">
        <v>1.5972219999999999</v>
      </c>
      <c r="R120" s="46">
        <v>0.15277779999999999</v>
      </c>
      <c r="S120" s="46">
        <v>2.1388889999999998</v>
      </c>
      <c r="T120" s="46">
        <v>0.93055560000000004</v>
      </c>
      <c r="U120" s="46">
        <v>1.1666669999999999</v>
      </c>
      <c r="V120" s="32">
        <f t="shared" si="98"/>
        <v>1.1643519</v>
      </c>
      <c r="W120" s="32"/>
      <c r="X120" s="34" t="s">
        <v>63</v>
      </c>
      <c r="Y120" s="36">
        <f t="shared" si="99"/>
        <v>0.85884688297412493</v>
      </c>
      <c r="Z120" s="36">
        <f t="shared" si="100"/>
        <v>1.3717691361176978</v>
      </c>
      <c r="AA120" s="36">
        <f t="shared" si="101"/>
        <v>0.13121273731764427</v>
      </c>
      <c r="AB120" s="36">
        <f t="shared" si="102"/>
        <v>1.836978150677643</v>
      </c>
      <c r="AC120" s="36">
        <f t="shared" si="103"/>
        <v>0.79920477649411659</v>
      </c>
      <c r="AD120" s="36">
        <f t="shared" si="104"/>
        <v>1.0019883164187733</v>
      </c>
    </row>
    <row r="121" spans="15:30">
      <c r="O121" s="34" t="s">
        <v>64</v>
      </c>
      <c r="P121" s="46">
        <v>1</v>
      </c>
      <c r="Q121" s="46">
        <v>1.3872420000000001</v>
      </c>
      <c r="R121" s="46">
        <v>2.6379160000000001</v>
      </c>
      <c r="S121" s="46">
        <v>1.9263250000000001</v>
      </c>
      <c r="T121" s="46">
        <v>1.602875</v>
      </c>
      <c r="U121" s="46">
        <v>2.4150939999999999</v>
      </c>
      <c r="V121" s="32">
        <f t="shared" si="98"/>
        <v>1.8282420000000001</v>
      </c>
      <c r="W121" s="32"/>
      <c r="X121" s="34" t="s">
        <v>64</v>
      </c>
      <c r="Y121" s="36">
        <f t="shared" si="99"/>
        <v>0.54697354070194204</v>
      </c>
      <c r="Z121" s="36">
        <f t="shared" si="100"/>
        <v>0.75878466855044358</v>
      </c>
      <c r="AA121" s="36">
        <f t="shared" si="101"/>
        <v>1.4428702545943042</v>
      </c>
      <c r="AB121" s="36">
        <f t="shared" si="102"/>
        <v>1.0536488057926685</v>
      </c>
      <c r="AC121" s="36">
        <f t="shared" si="103"/>
        <v>0.87673021405262541</v>
      </c>
      <c r="AD121" s="36">
        <f t="shared" si="104"/>
        <v>1.3209925163080158</v>
      </c>
    </row>
    <row r="122" spans="15:30">
      <c r="P122" s="37"/>
      <c r="Q122" s="37"/>
      <c r="R122" s="37"/>
      <c r="S122" s="37"/>
      <c r="T122" s="37"/>
      <c r="U122" s="37"/>
      <c r="V122" s="32"/>
      <c r="W122" s="32"/>
      <c r="Y122" s="36"/>
      <c r="Z122" s="36"/>
      <c r="AA122" s="36"/>
      <c r="AB122" s="36"/>
      <c r="AC122" s="36"/>
      <c r="AD122" s="36"/>
    </row>
    <row r="123" spans="15:30" ht="20">
      <c r="P123" s="47"/>
      <c r="Q123" s="47"/>
      <c r="R123" s="47"/>
      <c r="S123" s="47"/>
      <c r="T123" s="47"/>
      <c r="U123" s="47"/>
      <c r="V123" s="43"/>
      <c r="W123" s="43"/>
      <c r="Y123" s="43"/>
      <c r="Z123" s="43"/>
      <c r="AA123" s="43"/>
      <c r="AB123" s="43"/>
      <c r="AC123" s="43"/>
    </row>
    <row r="124" spans="15:30" ht="20">
      <c r="O124" s="32" t="s">
        <v>70</v>
      </c>
      <c r="P124" s="43"/>
      <c r="Q124" s="43"/>
      <c r="R124" s="43"/>
      <c r="S124" s="43"/>
      <c r="T124" s="43"/>
      <c r="U124" s="43"/>
      <c r="V124" s="43"/>
      <c r="W124" s="43"/>
      <c r="X124" s="32" t="s">
        <v>70</v>
      </c>
      <c r="Y124" s="43"/>
      <c r="Z124" s="43"/>
      <c r="AA124" s="43"/>
      <c r="AB124" s="43"/>
      <c r="AC124" s="43"/>
      <c r="AD124" s="43"/>
    </row>
    <row r="125" spans="15:30">
      <c r="P125" s="33" t="s">
        <v>44</v>
      </c>
      <c r="Q125" s="33" t="s">
        <v>45</v>
      </c>
      <c r="R125" s="33" t="s">
        <v>46</v>
      </c>
      <c r="S125" s="33" t="s">
        <v>47</v>
      </c>
      <c r="T125" s="33" t="s">
        <v>48</v>
      </c>
      <c r="U125" s="33" t="s">
        <v>49</v>
      </c>
      <c r="V125" s="32" t="s">
        <v>43</v>
      </c>
      <c r="W125" s="32"/>
      <c r="Y125" s="33" t="s">
        <v>44</v>
      </c>
      <c r="Z125" s="33" t="s">
        <v>45</v>
      </c>
      <c r="AA125" s="33" t="s">
        <v>46</v>
      </c>
      <c r="AB125" s="33" t="s">
        <v>47</v>
      </c>
      <c r="AC125" s="33" t="s">
        <v>48</v>
      </c>
      <c r="AD125" s="33" t="s">
        <v>49</v>
      </c>
    </row>
    <row r="126" spans="15:30">
      <c r="O126" s="34" t="s">
        <v>55</v>
      </c>
      <c r="P126" s="46">
        <v>1</v>
      </c>
      <c r="Q126" s="46">
        <v>1.7385060000000001</v>
      </c>
      <c r="R126" s="46">
        <v>1.7959769999999999</v>
      </c>
      <c r="S126" s="46">
        <v>1.433908</v>
      </c>
      <c r="T126" s="46">
        <v>0.98275860000000004</v>
      </c>
      <c r="U126" s="46">
        <v>1.281609</v>
      </c>
      <c r="V126" s="32">
        <f t="shared" ref="V126:V135" si="105">AVERAGE(P126:U126)</f>
        <v>1.3721264333333334</v>
      </c>
      <c r="W126" s="32"/>
      <c r="X126" s="34" t="s">
        <v>55</v>
      </c>
      <c r="Y126" s="36">
        <f t="shared" ref="Y126:Y135" si="106">P126/$V126</f>
        <v>0.72879581334985333</v>
      </c>
      <c r="Z126" s="36">
        <f t="shared" ref="Z126:Z135" si="107">Q126/$V126</f>
        <v>1.2670158942836001</v>
      </c>
      <c r="AA126" s="36">
        <f t="shared" ref="AA126:AA135" si="108">R126/$V126</f>
        <v>1.3089005184726294</v>
      </c>
      <c r="AB126" s="36">
        <f t="shared" ref="AB126:AB135" si="109">S126/$V126</f>
        <v>1.0450261471288615</v>
      </c>
      <c r="AC126" s="36">
        <f t="shared" ref="AC126:AC135" si="110">T126/$V126</f>
        <v>0.71623035321356321</v>
      </c>
      <c r="AD126" s="36">
        <f t="shared" ref="AD126:AD135" si="111">U126/$V126</f>
        <v>0.93403127355149218</v>
      </c>
    </row>
    <row r="127" spans="15:30">
      <c r="O127" s="34" t="s">
        <v>56</v>
      </c>
      <c r="P127" s="46">
        <v>1</v>
      </c>
      <c r="Q127" s="46">
        <v>0.81024439999999998</v>
      </c>
      <c r="R127" s="46">
        <v>0.23748549999999999</v>
      </c>
      <c r="S127" s="46">
        <v>0.31431900000000002</v>
      </c>
      <c r="T127" s="46">
        <v>0.52619329999999997</v>
      </c>
      <c r="U127" s="46">
        <v>0.37834689999999999</v>
      </c>
      <c r="V127" s="32">
        <f t="shared" si="105"/>
        <v>0.54443151666666656</v>
      </c>
      <c r="W127" s="32"/>
      <c r="X127" s="34" t="s">
        <v>56</v>
      </c>
      <c r="Y127" s="36">
        <f t="shared" si="106"/>
        <v>1.8367783079910482</v>
      </c>
      <c r="Z127" s="36">
        <f t="shared" si="107"/>
        <v>1.488239338091222</v>
      </c>
      <c r="AA127" s="36">
        <f t="shared" si="108"/>
        <v>0.43620821486240807</v>
      </c>
      <c r="AB127" s="36">
        <f t="shared" si="109"/>
        <v>0.57733432098943838</v>
      </c>
      <c r="AC127" s="36">
        <f t="shared" si="110"/>
        <v>0.966500439250226</v>
      </c>
      <c r="AD127" s="36">
        <f t="shared" si="111"/>
        <v>0.69493937881565837</v>
      </c>
    </row>
    <row r="128" spans="15:30">
      <c r="O128" s="34" t="s">
        <v>57</v>
      </c>
      <c r="P128" s="46">
        <v>1</v>
      </c>
      <c r="Q128" s="46">
        <v>1.1851849999999999</v>
      </c>
      <c r="R128" s="46">
        <v>0.79629629999999996</v>
      </c>
      <c r="S128" s="46">
        <v>1.2037040000000001</v>
      </c>
      <c r="T128" s="46">
        <v>1.7407410000000001</v>
      </c>
      <c r="U128" s="46">
        <v>1.7777780000000001</v>
      </c>
      <c r="V128" s="32">
        <f t="shared" si="105"/>
        <v>1.2839507166666666</v>
      </c>
      <c r="W128" s="32"/>
      <c r="X128" s="34" t="s">
        <v>57</v>
      </c>
      <c r="Y128" s="36">
        <f t="shared" si="106"/>
        <v>0.77884609356047063</v>
      </c>
      <c r="Z128" s="36">
        <f t="shared" si="107"/>
        <v>0.92307670739646641</v>
      </c>
      <c r="AA128" s="36">
        <f t="shared" si="108"/>
        <v>0.62019226257165661</v>
      </c>
      <c r="AB128" s="36">
        <f t="shared" si="109"/>
        <v>0.93750015820311283</v>
      </c>
      <c r="AC128" s="36">
        <f t="shared" si="110"/>
        <v>1.3557693277505474</v>
      </c>
      <c r="AD128" s="36">
        <f t="shared" si="111"/>
        <v>1.3846154505177466</v>
      </c>
    </row>
    <row r="129" spans="15:31">
      <c r="O129" s="34" t="s">
        <v>58</v>
      </c>
      <c r="P129" s="46">
        <v>1</v>
      </c>
      <c r="Q129" s="46">
        <v>0.48868780000000001</v>
      </c>
      <c r="R129" s="46">
        <v>0.90101810000000004</v>
      </c>
      <c r="S129" s="46">
        <v>0.44796380000000002</v>
      </c>
      <c r="T129" s="46">
        <v>0.59049770000000001</v>
      </c>
      <c r="U129" s="46">
        <v>0.97285069999999996</v>
      </c>
      <c r="V129" s="32">
        <f t="shared" si="105"/>
        <v>0.73350301666666662</v>
      </c>
      <c r="W129" s="32"/>
      <c r="X129" s="34" t="s">
        <v>58</v>
      </c>
      <c r="Y129" s="36">
        <f t="shared" si="106"/>
        <v>1.363320909768583</v>
      </c>
      <c r="Z129" s="36">
        <f t="shared" si="107"/>
        <v>0.66623829608880736</v>
      </c>
      <c r="AA129" s="36">
        <f t="shared" si="108"/>
        <v>1.2283768158099602</v>
      </c>
      <c r="AB129" s="36">
        <f t="shared" si="109"/>
        <v>0.61071841535939153</v>
      </c>
      <c r="AC129" s="36">
        <f t="shared" si="110"/>
        <v>0.80503786158025581</v>
      </c>
      <c r="AD129" s="36">
        <f t="shared" si="111"/>
        <v>1.3263077013930027</v>
      </c>
    </row>
    <row r="130" spans="15:31">
      <c r="O130" s="34" t="s">
        <v>59</v>
      </c>
      <c r="P130" s="46">
        <v>1</v>
      </c>
      <c r="Q130" s="46">
        <v>2.671875</v>
      </c>
      <c r="R130" s="46">
        <v>1.150568</v>
      </c>
      <c r="S130" s="46">
        <v>3.1321020000000002</v>
      </c>
      <c r="T130" s="46">
        <v>0.84375</v>
      </c>
      <c r="U130" s="46">
        <v>3.02983</v>
      </c>
      <c r="V130" s="32">
        <f t="shared" si="105"/>
        <v>1.9713541666666667</v>
      </c>
      <c r="W130" s="32"/>
      <c r="X130" s="34" t="s">
        <v>59</v>
      </c>
      <c r="Y130" s="36">
        <f t="shared" si="106"/>
        <v>0.50726552179656537</v>
      </c>
      <c r="Z130" s="36">
        <f t="shared" si="107"/>
        <v>1.355350066050198</v>
      </c>
      <c r="AA130" s="36">
        <f t="shared" si="108"/>
        <v>0.58364347688243068</v>
      </c>
      <c r="AB130" s="36">
        <f t="shared" si="109"/>
        <v>1.5888073553500661</v>
      </c>
      <c r="AC130" s="36">
        <f t="shared" si="110"/>
        <v>0.42800528401585203</v>
      </c>
      <c r="AD130" s="36">
        <f t="shared" si="111"/>
        <v>1.5369282959048878</v>
      </c>
    </row>
    <row r="131" spans="15:31">
      <c r="O131" s="34" t="s">
        <v>60</v>
      </c>
      <c r="P131" s="46">
        <v>1</v>
      </c>
      <c r="Q131" s="46">
        <v>0.76164600000000005</v>
      </c>
      <c r="R131" s="46">
        <v>7.03125E-2</v>
      </c>
      <c r="S131" s="46">
        <v>0.89572010000000002</v>
      </c>
      <c r="T131" s="46">
        <v>0.14673910000000001</v>
      </c>
      <c r="U131" s="46">
        <v>0.99184779999999995</v>
      </c>
      <c r="V131" s="32">
        <f t="shared" si="105"/>
        <v>0.64437758333333328</v>
      </c>
      <c r="W131" s="32"/>
      <c r="X131" s="34" t="s">
        <v>60</v>
      </c>
      <c r="Y131" s="36">
        <f t="shared" si="106"/>
        <v>1.5518851460149337</v>
      </c>
      <c r="Z131" s="36">
        <f t="shared" si="107"/>
        <v>1.1819871139216902</v>
      </c>
      <c r="AA131" s="36">
        <f t="shared" si="108"/>
        <v>0.10911692432917502</v>
      </c>
      <c r="AB131" s="36">
        <f t="shared" si="109"/>
        <v>1.3900547181770111</v>
      </c>
      <c r="AC131" s="36">
        <f t="shared" si="110"/>
        <v>0.22772222962959998</v>
      </c>
      <c r="AD131" s="36">
        <f t="shared" si="111"/>
        <v>1.5392338679275905</v>
      </c>
    </row>
    <row r="132" spans="15:31">
      <c r="O132" s="34" t="s">
        <v>61</v>
      </c>
      <c r="P132" s="46">
        <v>1</v>
      </c>
      <c r="Q132" s="46">
        <v>1.256983</v>
      </c>
      <c r="R132" s="46">
        <v>1.407821</v>
      </c>
      <c r="S132" s="46">
        <v>1.967179</v>
      </c>
      <c r="T132" s="46">
        <v>1.9043300000000001</v>
      </c>
      <c r="U132" s="46">
        <v>1.709497</v>
      </c>
      <c r="V132" s="32">
        <f t="shared" si="105"/>
        <v>1.5409683333333335</v>
      </c>
      <c r="W132" s="32"/>
      <c r="X132" s="34" t="s">
        <v>61</v>
      </c>
      <c r="Y132" s="36">
        <f t="shared" si="106"/>
        <v>0.64894260210841448</v>
      </c>
      <c r="Z132" s="36">
        <f t="shared" si="107"/>
        <v>0.8157098188260411</v>
      </c>
      <c r="AA132" s="36">
        <f t="shared" si="108"/>
        <v>0.9135950230428701</v>
      </c>
      <c r="AB132" s="36">
        <f t="shared" si="109"/>
        <v>1.2765862590730286</v>
      </c>
      <c r="AC132" s="36">
        <f t="shared" si="110"/>
        <v>1.235800865473117</v>
      </c>
      <c r="AD132" s="36">
        <f t="shared" si="111"/>
        <v>1.1093654314765282</v>
      </c>
    </row>
    <row r="133" spans="15:31">
      <c r="O133" s="34" t="s">
        <v>62</v>
      </c>
      <c r="P133" s="46">
        <v>1</v>
      </c>
      <c r="Q133" s="46">
        <v>2.3053439999999998</v>
      </c>
      <c r="R133" s="46">
        <v>1.520038</v>
      </c>
      <c r="S133" s="46">
        <v>0.29007630000000001</v>
      </c>
      <c r="T133" s="46">
        <v>1.0648850000000001</v>
      </c>
      <c r="U133" s="46">
        <v>2.0229010000000001</v>
      </c>
      <c r="V133" s="32">
        <f t="shared" si="105"/>
        <v>1.3672073833333334</v>
      </c>
      <c r="W133" s="32"/>
      <c r="X133" s="34" t="s">
        <v>62</v>
      </c>
      <c r="Y133" s="36">
        <f t="shared" si="106"/>
        <v>0.73141793424340662</v>
      </c>
      <c r="Z133" s="36">
        <f t="shared" si="107"/>
        <v>1.6861699462004318</v>
      </c>
      <c r="AA133" s="36">
        <f t="shared" si="108"/>
        <v>1.1117830539314792</v>
      </c>
      <c r="AB133" s="36">
        <f t="shared" si="109"/>
        <v>0.21216700811897068</v>
      </c>
      <c r="AC133" s="36">
        <f t="shared" si="110"/>
        <v>0.77887598690679005</v>
      </c>
      <c r="AD133" s="36">
        <f t="shared" si="111"/>
        <v>1.4795860705989214</v>
      </c>
    </row>
    <row r="134" spans="15:31">
      <c r="O134" s="34" t="s">
        <v>63</v>
      </c>
      <c r="P134" s="46">
        <v>1</v>
      </c>
      <c r="Q134" s="46">
        <v>1.1923079999999999</v>
      </c>
      <c r="R134" s="46">
        <v>0.52564100000000002</v>
      </c>
      <c r="S134" s="46">
        <v>1.3461540000000001</v>
      </c>
      <c r="T134" s="46">
        <v>0.55769230000000003</v>
      </c>
      <c r="U134" s="46">
        <v>0.92948719999999996</v>
      </c>
      <c r="V134" s="32">
        <f t="shared" si="105"/>
        <v>0.92521375000000006</v>
      </c>
      <c r="W134" s="32"/>
      <c r="X134" s="34" t="s">
        <v>63</v>
      </c>
      <c r="Y134" s="36">
        <f t="shared" si="106"/>
        <v>1.0808313214108631</v>
      </c>
      <c r="Z134" s="36">
        <f t="shared" si="107"/>
        <v>1.2886838311687432</v>
      </c>
      <c r="AA134" s="36">
        <f t="shared" si="108"/>
        <v>0.56812925661772751</v>
      </c>
      <c r="AB134" s="36">
        <f t="shared" si="109"/>
        <v>1.4549654066425191</v>
      </c>
      <c r="AC134" s="36">
        <f t="shared" si="110"/>
        <v>0.60277130554966352</v>
      </c>
      <c r="AD134" s="36">
        <f t="shared" si="111"/>
        <v>1.004618878610483</v>
      </c>
    </row>
    <row r="135" spans="15:31">
      <c r="O135" s="34" t="s">
        <v>64</v>
      </c>
      <c r="P135" s="46">
        <v>1</v>
      </c>
      <c r="Q135" s="46">
        <v>0.38095240000000002</v>
      </c>
      <c r="R135" s="46">
        <v>1.359788</v>
      </c>
      <c r="S135" s="46">
        <v>0.67724870000000004</v>
      </c>
      <c r="T135" s="46">
        <v>1.5978840000000001</v>
      </c>
      <c r="U135" s="46">
        <v>1.361111</v>
      </c>
      <c r="V135" s="32">
        <f t="shared" si="105"/>
        <v>1.0628306833333334</v>
      </c>
      <c r="W135" s="32"/>
      <c r="X135" s="34" t="s">
        <v>64</v>
      </c>
      <c r="Y135" s="36">
        <f t="shared" si="106"/>
        <v>0.94088363808214603</v>
      </c>
      <c r="Z135" s="36">
        <f t="shared" si="107"/>
        <v>0.35843188004812493</v>
      </c>
      <c r="AA135" s="36">
        <f t="shared" si="108"/>
        <v>1.2794022804604452</v>
      </c>
      <c r="AB135" s="36">
        <f t="shared" si="109"/>
        <v>0.63721222074240391</v>
      </c>
      <c r="AC135" s="36">
        <f t="shared" si="110"/>
        <v>1.5034229111532518</v>
      </c>
      <c r="AD135" s="36">
        <f t="shared" si="111"/>
        <v>1.2806470695136278</v>
      </c>
    </row>
    <row r="136" spans="15:31" ht="20">
      <c r="P136" s="47"/>
      <c r="Q136" s="47"/>
      <c r="R136" s="47"/>
      <c r="S136" s="47"/>
      <c r="T136" s="47"/>
      <c r="U136" s="47"/>
      <c r="V136" s="43"/>
      <c r="W136" s="43"/>
      <c r="Y136" s="48"/>
      <c r="Z136" s="48"/>
      <c r="AA136" s="48"/>
      <c r="AB136" s="48"/>
      <c r="AC136" s="48"/>
      <c r="AD136" s="48"/>
    </row>
    <row r="137" spans="15:31">
      <c r="X137" s="1">
        <v>0</v>
      </c>
      <c r="AE137" s="1" t="s">
        <v>52</v>
      </c>
    </row>
    <row r="138" spans="15:31">
      <c r="Y138" s="109" t="s">
        <v>51</v>
      </c>
      <c r="Z138" s="109"/>
      <c r="AA138" s="109"/>
      <c r="AB138" s="109"/>
      <c r="AC138" s="109"/>
      <c r="AD138" s="109"/>
    </row>
  </sheetData>
  <mergeCells count="9">
    <mergeCell ref="C5:E5"/>
    <mergeCell ref="I5:L5"/>
    <mergeCell ref="Y46:AD46"/>
    <mergeCell ref="Y92:AD92"/>
    <mergeCell ref="BA4:BB4"/>
    <mergeCell ref="BC4:BD4"/>
    <mergeCell ref="Y138:AD138"/>
    <mergeCell ref="AQ46:AV46"/>
    <mergeCell ref="AQ92:AV92"/>
  </mergeCells>
  <phoneticPr fontId="5"/>
  <conditionalFormatting sqref="Y8:AD18">
    <cfRule type="colorScale" priority="88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3:AD18">
    <cfRule type="colorScale" priority="86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8:AD18">
    <cfRule type="colorScale" priority="85">
      <colorScale>
        <cfvo type="min"/>
        <cfvo type="percentile" val="50"/>
        <cfvo type="max"/>
        <color rgb="FF0000FF"/>
        <color rgb="FFFFFF00"/>
        <color rgb="FFFF0000"/>
      </colorScale>
    </cfRule>
  </conditionalFormatting>
  <conditionalFormatting sqref="Y8:AD18">
    <cfRule type="colorScale" priority="83">
      <colorScale>
        <cfvo type="formula" val="0.1"/>
        <cfvo type="percentile" val="50"/>
        <cfvo type="max"/>
        <color rgb="FF0000FF"/>
        <color rgb="FFFFFF00"/>
        <color rgb="FFFF0000"/>
      </colorScale>
    </cfRule>
    <cfRule type="colorScale" priority="84">
      <colorScale>
        <cfvo type="formula" val="0.1"/>
        <cfvo type="max"/>
        <color rgb="FF0000FF"/>
        <color rgb="FFFF0000"/>
      </colorScale>
    </cfRule>
  </conditionalFormatting>
  <conditionalFormatting sqref="Y26:AD30">
    <cfRule type="colorScale" priority="65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21:AD30">
    <cfRule type="colorScale" priority="64">
      <colorScale>
        <cfvo type="min"/>
        <cfvo type="percentile" val="50"/>
        <cfvo type="max"/>
        <color rgb="FF0000FF"/>
        <color rgb="FFFFFF00"/>
        <color rgb="FFFF0000"/>
      </colorScale>
    </cfRule>
  </conditionalFormatting>
  <conditionalFormatting sqref="Y21:AD30">
    <cfRule type="colorScale" priority="62">
      <colorScale>
        <cfvo type="formula" val="0.1"/>
        <cfvo type="percentile" val="50"/>
        <cfvo type="max"/>
        <color rgb="FF0000FF"/>
        <color rgb="FFFFFF00"/>
        <color rgb="FFFF0000"/>
      </colorScale>
    </cfRule>
    <cfRule type="colorScale" priority="63">
      <colorScale>
        <cfvo type="formula" val="0.1"/>
        <cfvo type="max"/>
        <color rgb="FF0000FF"/>
        <color rgb="FFFF0000"/>
      </colorScale>
    </cfRule>
  </conditionalFormatting>
  <conditionalFormatting sqref="Y21:AD30">
    <cfRule type="colorScale" priority="67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4:AD43">
    <cfRule type="colorScale" priority="60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9:AD43">
    <cfRule type="colorScale" priority="58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4:AD43">
    <cfRule type="colorScale" priority="57">
      <colorScale>
        <cfvo type="min"/>
        <cfvo type="percentile" val="50"/>
        <cfvo type="max"/>
        <color rgb="FF0000FF"/>
        <color rgb="FFFFFF00"/>
        <color rgb="FFFF0000"/>
      </colorScale>
    </cfRule>
  </conditionalFormatting>
  <conditionalFormatting sqref="Y34:AD43">
    <cfRule type="colorScale" priority="55">
      <colorScale>
        <cfvo type="formula" val="0.1"/>
        <cfvo type="percentile" val="50"/>
        <cfvo type="max"/>
        <color rgb="FF0000FF"/>
        <color rgb="FFFFFF00"/>
        <color rgb="FFFF0000"/>
      </colorScale>
    </cfRule>
    <cfRule type="colorScale" priority="56">
      <colorScale>
        <cfvo type="formula" val="0.1"/>
        <cfvo type="max"/>
        <color rgb="FF0000FF"/>
        <color rgb="FFFF0000"/>
      </colorScale>
    </cfRule>
  </conditionalFormatting>
  <conditionalFormatting sqref="Y54:AD64">
    <cfRule type="colorScale" priority="46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53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67:AD76">
    <cfRule type="colorScale" priority="90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91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80:AD89">
    <cfRule type="colorScale" priority="93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94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09:U109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09:AC109 Y99:AD108">
    <cfRule type="colorScale" priority="35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23:AC123">
    <cfRule type="colorScale" priority="33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12:AD122">
    <cfRule type="colorScale" priority="29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26:AD136">
    <cfRule type="colorScale" priority="27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98:AD98">
    <cfRule type="colorScale" priority="19">
      <colorScale>
        <cfvo type="num" val="0"/>
        <cfvo type="percentile" val="50"/>
        <cfvo type="num" val="$AD$102"/>
        <color rgb="FF0D32FF"/>
        <color rgb="FFFFFF00"/>
        <color rgb="FFFF0000"/>
      </colorScale>
    </cfRule>
    <cfRule type="colorScale" priority="20">
      <colorScale>
        <cfvo type="num" val="0"/>
        <cfvo type="num" val="$AD$102"/>
        <color rgb="FF0D32FF"/>
        <color rgb="FFFF0000"/>
      </colorScale>
    </cfRule>
    <cfRule type="colorScale" priority="21">
      <colorScale>
        <cfvo type="min"/>
        <cfvo type="num" val="$AD$102"/>
        <color rgb="FF0D32FF"/>
        <color rgb="FFFF0000"/>
      </colorScale>
    </cfRule>
    <cfRule type="colorScale" priority="22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8:AV17">
    <cfRule type="colorScale" priority="16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21:AV30">
    <cfRule type="colorScale" priority="13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34:AV43">
    <cfRule type="colorScale" priority="10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54:AV63">
    <cfRule type="colorScale" priority="7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67:AV76">
    <cfRule type="colorScale" priority="4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80:AV89">
    <cfRule type="colorScale" priority="1">
      <colorScale>
        <cfvo type="min"/>
        <cfvo type="percentile" val="50"/>
        <cfvo type="max"/>
        <color rgb="FF0000FF"/>
        <color rgb="FFFFFF00"/>
        <color rgb="FFFF0000"/>
      </colorScale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Hironobu Fujiwara</cp:lastModifiedBy>
  <dcterms:created xsi:type="dcterms:W3CDTF">2017-11-03T19:16:38Z</dcterms:created>
  <dcterms:modified xsi:type="dcterms:W3CDTF">2018-10-13T22:10:52Z</dcterms:modified>
</cp:coreProperties>
</file>