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RESEARCH\AL\PRIVATE\Laura\_Paper_LocalSpindleTopology_2017\ELIFE_RESUBMISSION1\_MANUSCRIPT_Associated_RevisionDocuments\"/>
    </mc:Choice>
  </mc:AlternateContent>
  <bookViews>
    <workbookView xWindow="0" yWindow="0" windowWidth="28800" windowHeight="12435"/>
  </bookViews>
  <sheets>
    <sheet name="Figure2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8" i="3" l="1"/>
  <c r="AX11" i="3" s="1"/>
  <c r="AW8" i="3"/>
  <c r="AW11" i="3" s="1"/>
  <c r="AV8" i="3"/>
  <c r="AV10" i="3" s="1"/>
  <c r="AY7" i="3"/>
  <c r="AY6" i="3"/>
  <c r="AV11" i="3" l="1"/>
  <c r="AW10" i="3"/>
  <c r="AX10" i="3"/>
  <c r="AY8" i="3"/>
  <c r="AX15" i="3" s="1"/>
  <c r="AX21" i="3" s="1"/>
  <c r="AV15" i="3" l="1"/>
  <c r="AV21" i="3" s="1"/>
  <c r="AX14" i="3"/>
  <c r="AV14" i="3"/>
  <c r="AV20" i="3" s="1"/>
  <c r="AW15" i="3"/>
  <c r="AW21" i="3" s="1"/>
  <c r="AW14" i="3"/>
  <c r="AW20" i="3" s="1"/>
  <c r="AY15" i="3" l="1"/>
  <c r="AW16" i="3"/>
  <c r="AV16" i="3"/>
  <c r="AY14" i="3"/>
  <c r="AX20" i="3"/>
  <c r="AX16" i="3"/>
  <c r="AY16" i="3" l="1"/>
  <c r="AV23" i="3"/>
</calcChain>
</file>

<file path=xl/sharedStrings.xml><?xml version="1.0" encoding="utf-8"?>
<sst xmlns="http://schemas.openxmlformats.org/spreadsheetml/2006/main" count="887" uniqueCount="175">
  <si>
    <t>Figure 2 - source Data and statistics underlying Figure 2</t>
  </si>
  <si>
    <t>WT</t>
  </si>
  <si>
    <t>S1</t>
  </si>
  <si>
    <t>(E)</t>
  </si>
  <si>
    <t>AC</t>
  </si>
  <si>
    <t>(B)</t>
  </si>
  <si>
    <t>(F)</t>
  </si>
  <si>
    <t>AREA</t>
  </si>
  <si>
    <t>GEN</t>
  </si>
  <si>
    <t>B170329</t>
  </si>
  <si>
    <t>C170329</t>
  </si>
  <si>
    <t>E170329</t>
  </si>
  <si>
    <t>C170331</t>
  </si>
  <si>
    <t>E170331</t>
  </si>
  <si>
    <t>B180423</t>
  </si>
  <si>
    <t>C180423</t>
  </si>
  <si>
    <t>D180423</t>
  </si>
  <si>
    <t>E180423</t>
  </si>
  <si>
    <t>F180423</t>
  </si>
  <si>
    <t>G180423</t>
  </si>
  <si>
    <t>H180423</t>
  </si>
  <si>
    <t>B170614</t>
  </si>
  <si>
    <t>C170614</t>
  </si>
  <si>
    <t>D170614</t>
  </si>
  <si>
    <t>E170614</t>
  </si>
  <si>
    <t>F170614</t>
  </si>
  <si>
    <t>B180427</t>
  </si>
  <si>
    <t>C180427</t>
  </si>
  <si>
    <t>D180427</t>
  </si>
  <si>
    <t>E180427</t>
  </si>
  <si>
    <t>F180427</t>
  </si>
  <si>
    <t>B170216</t>
  </si>
  <si>
    <t>C170216</t>
  </si>
  <si>
    <t>D170216</t>
  </si>
  <si>
    <t>E170216</t>
  </si>
  <si>
    <t>F170216</t>
  </si>
  <si>
    <t>G170216</t>
  </si>
  <si>
    <t>C171017</t>
  </si>
  <si>
    <t>D171017</t>
  </si>
  <si>
    <t>F171017</t>
  </si>
  <si>
    <t>B171219</t>
  </si>
  <si>
    <t>B170512</t>
  </si>
  <si>
    <t>D170512</t>
  </si>
  <si>
    <t>B180502</t>
  </si>
  <si>
    <t>C180502</t>
  </si>
  <si>
    <t>D180502</t>
  </si>
  <si>
    <t>E180502</t>
  </si>
  <si>
    <t>B180503</t>
  </si>
  <si>
    <t>C180503</t>
  </si>
  <si>
    <t>D180503</t>
  </si>
  <si>
    <t>B171213</t>
  </si>
  <si>
    <t>MD</t>
  </si>
  <si>
    <t>B171214</t>
  </si>
  <si>
    <t>D180425</t>
  </si>
  <si>
    <t>E180425</t>
  </si>
  <si>
    <t>F180425</t>
  </si>
  <si>
    <t>H180425</t>
  </si>
  <si>
    <t>I180425</t>
  </si>
  <si>
    <t>K180425</t>
  </si>
  <si>
    <t>L180425</t>
  </si>
  <si>
    <t>M180425</t>
  </si>
  <si>
    <t>N180425</t>
  </si>
  <si>
    <t>O180425</t>
  </si>
  <si>
    <t>C171207</t>
  </si>
  <si>
    <t>D171207</t>
  </si>
  <si>
    <t>B171208</t>
  </si>
  <si>
    <t>D171208</t>
  </si>
  <si>
    <t>B171211</t>
  </si>
  <si>
    <t>b071217</t>
  </si>
  <si>
    <t>d081217</t>
  </si>
  <si>
    <t>b111217</t>
  </si>
  <si>
    <t>Ci (pF)</t>
  </si>
  <si>
    <t>RMP (mV)</t>
  </si>
  <si>
    <t>70+/-7</t>
  </si>
  <si>
    <t>-63+/-2</t>
  </si>
  <si>
    <t>48+/-3</t>
  </si>
  <si>
    <t>-69+/-3</t>
  </si>
  <si>
    <t>71+/-8</t>
  </si>
  <si>
    <t>-61+/-3</t>
  </si>
  <si>
    <t>69+/-5</t>
  </si>
  <si>
    <t>-65+/-3</t>
  </si>
  <si>
    <t>49+/-4</t>
  </si>
  <si>
    <t>-70+/-2</t>
  </si>
  <si>
    <t>54+/-7</t>
  </si>
  <si>
    <t>-64+/-3</t>
  </si>
  <si>
    <t>CELL</t>
  </si>
  <si>
    <t>BURST (-65 -60)</t>
  </si>
  <si>
    <t>-90mV</t>
  </si>
  <si>
    <t>-80mV</t>
  </si>
  <si>
    <t>-75mV</t>
  </si>
  <si>
    <t>-70mV</t>
  </si>
  <si>
    <t>-65mV</t>
  </si>
  <si>
    <t>-60mV</t>
  </si>
  <si>
    <t>-55mV</t>
  </si>
  <si>
    <t>-50mV</t>
  </si>
  <si>
    <t>S1 WT n=12</t>
  </si>
  <si>
    <t>MD WT n=14</t>
  </si>
  <si>
    <t>SEM</t>
  </si>
  <si>
    <t>(D1 &amp; D2)</t>
  </si>
  <si>
    <t>MEAN</t>
  </si>
  <si>
    <t>MEAN+/-SEM</t>
  </si>
  <si>
    <t>Passive cellular properties</t>
  </si>
  <si>
    <t>Number of bursts from different holding membrane potential</t>
  </si>
  <si>
    <t>Mean maximal number of burst (between -65 and -60 mV)</t>
  </si>
  <si>
    <t>Observed</t>
  </si>
  <si>
    <t>total</t>
  </si>
  <si>
    <t>Bursty</t>
  </si>
  <si>
    <t>Non-Bursty</t>
  </si>
  <si>
    <t>bursty %</t>
  </si>
  <si>
    <t>non bursty %</t>
  </si>
  <si>
    <t>Expected</t>
  </si>
  <si>
    <t>Chi2=Σ((O-E)^2/E)</t>
  </si>
  <si>
    <t>((O-E)^2)/E</t>
  </si>
  <si>
    <t>chi2=</t>
  </si>
  <si>
    <t>df=(#rows-1)*(#colums-1)=2</t>
  </si>
  <si>
    <t>pchi2(9.01, df=2,lower.tail=FALSE</t>
  </si>
  <si>
    <t>critical value for df 2 and alpha 0.05 is 5.99, so pchi2 &lt;0.05 *</t>
  </si>
  <si>
    <t>Shapiro-Wilk</t>
  </si>
  <si>
    <t>0.045</t>
  </si>
  <si>
    <t>0.47</t>
  </si>
  <si>
    <t>0.28</t>
  </si>
  <si>
    <t>0.53</t>
  </si>
  <si>
    <t>0.33</t>
  </si>
  <si>
    <t>0.36</t>
  </si>
  <si>
    <t>0.65</t>
  </si>
  <si>
    <t>0.058</t>
  </si>
  <si>
    <t>0.48</t>
  </si>
  <si>
    <t>0.3</t>
  </si>
  <si>
    <t>0.197</t>
  </si>
  <si>
    <t>Wilcoxon</t>
  </si>
  <si>
    <t>AC WT n=13</t>
  </si>
  <si>
    <t>AC70614</t>
  </si>
  <si>
    <t>AC80427</t>
  </si>
  <si>
    <t>AC70220</t>
  </si>
  <si>
    <t>AC71218</t>
  </si>
  <si>
    <t>AC71219</t>
  </si>
  <si>
    <t>AC70511</t>
  </si>
  <si>
    <t>AC70512</t>
  </si>
  <si>
    <t>AC80502</t>
  </si>
  <si>
    <t>AC80503</t>
  </si>
  <si>
    <t>AC71214</t>
  </si>
  <si>
    <t>AC31217</t>
  </si>
  <si>
    <t>AC71207</t>
  </si>
  <si>
    <t>AC71208</t>
  </si>
  <si>
    <t>AC71211</t>
  </si>
  <si>
    <t>0.007</t>
  </si>
  <si>
    <t>0.88</t>
  </si>
  <si>
    <t>0.68</t>
  </si>
  <si>
    <t>0.09</t>
  </si>
  <si>
    <t>0.41</t>
  </si>
  <si>
    <t>0.22</t>
  </si>
  <si>
    <t>Shapiro</t>
  </si>
  <si>
    <t>p-value</t>
  </si>
  <si>
    <t xml:space="preserve">Kruskal-Wallis </t>
  </si>
  <si>
    <t>chi-squared</t>
  </si>
  <si>
    <t>PostHoc</t>
  </si>
  <si>
    <t>Bonferroni correction</t>
  </si>
  <si>
    <t>significance: 0.05/3=0.016</t>
  </si>
  <si>
    <t>S1 vs AC</t>
  </si>
  <si>
    <t>S1 vs MD</t>
  </si>
  <si>
    <t>AC vs MD</t>
  </si>
  <si>
    <t>AREA effect in WT</t>
  </si>
  <si>
    <t>AREA effect in KO</t>
  </si>
  <si>
    <t>GENOTYPE effect in each region</t>
  </si>
  <si>
    <t>Pairwise p-value</t>
  </si>
  <si>
    <t>-</t>
  </si>
  <si>
    <t>Pairwise comparison of proportions with p-value adjustment (holm method)</t>
  </si>
  <si>
    <t>Proportion of repetitive bursting TRN neurons</t>
  </si>
  <si>
    <t>S1 Cav3.3 KO n=12</t>
  </si>
  <si>
    <t>AC Cav3.3 KO n=13</t>
  </si>
  <si>
    <t>MD Cav3.3 KO n=11</t>
  </si>
  <si>
    <t>Cav3.3 KO</t>
  </si>
  <si>
    <t>S1 WT vs Cav3.3 KO</t>
  </si>
  <si>
    <t>AC WT vs Cav3.3 KO</t>
  </si>
  <si>
    <t>MD WT vs Cav3.3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</si>
</sst>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49" fontId="0" fillId="0" borderId="2" xfId="0" applyNumberForma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/>
    <xf numFmtId="0" fontId="0" fillId="0" borderId="2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" xfId="0" applyBorder="1"/>
    <xf numFmtId="0" fontId="1" fillId="0" borderId="2" xfId="0" applyFont="1" applyBorder="1"/>
    <xf numFmtId="0" fontId="1" fillId="0" borderId="0" xfId="0" applyFont="1" applyFill="1" applyBorder="1"/>
    <xf numFmtId="1" fontId="0" fillId="0" borderId="0" xfId="0" applyNumberFormat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0" xfId="0" applyFont="1" applyFill="1" applyBorder="1"/>
    <xf numFmtId="49" fontId="0" fillId="2" borderId="2" xfId="0" applyNumberFormat="1" applyFill="1" applyBorder="1" applyAlignment="1">
      <alignment horizontal="center"/>
    </xf>
    <xf numFmtId="0" fontId="0" fillId="0" borderId="2" xfId="0" applyFill="1" applyBorder="1"/>
    <xf numFmtId="1" fontId="0" fillId="0" borderId="2" xfId="0" applyNumberFormat="1" applyFill="1" applyBorder="1" applyAlignment="1">
      <alignment horizontal="center"/>
    </xf>
    <xf numFmtId="0" fontId="5" fillId="0" borderId="2" xfId="0" applyFont="1" applyFill="1" applyBorder="1"/>
    <xf numFmtId="165" fontId="0" fillId="0" borderId="2" xfId="0" applyNumberFormat="1" applyBorder="1" applyAlignment="1">
      <alignment horizontal="center"/>
    </xf>
    <xf numFmtId="165" fontId="0" fillId="2" borderId="2" xfId="0" applyNumberFormat="1" applyFill="1" applyBorder="1" applyAlignment="1">
      <alignment horizontal="center"/>
    </xf>
    <xf numFmtId="0" fontId="0" fillId="0" borderId="2" xfId="0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1" fontId="0" fillId="2" borderId="2" xfId="0" applyNumberFormat="1" applyFill="1" applyBorder="1"/>
    <xf numFmtId="0" fontId="1" fillId="0" borderId="1" xfId="0" applyFont="1" applyBorder="1" applyAlignment="1">
      <alignment vertic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ustom 6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1"/>
  <sheetViews>
    <sheetView tabSelected="1" topLeftCell="A2" zoomScale="70" zoomScaleNormal="70" workbookViewId="0">
      <selection activeCell="H7" sqref="H7"/>
    </sheetView>
  </sheetViews>
  <sheetFormatPr defaultRowHeight="15" x14ac:dyDescent="0.25"/>
  <cols>
    <col min="1" max="1" width="10.140625" customWidth="1"/>
    <col min="3" max="3" width="10.7109375" bestFit="1" customWidth="1"/>
    <col min="5" max="5" width="12.5703125" bestFit="1" customWidth="1"/>
    <col min="8" max="8" width="11.140625" bestFit="1" customWidth="1"/>
    <col min="10" max="10" width="12.5703125" bestFit="1" customWidth="1"/>
    <col min="12" max="12" width="13.85546875" customWidth="1"/>
    <col min="14" max="14" width="10.7109375" bestFit="1" customWidth="1"/>
    <col min="15" max="15" width="21" bestFit="1" customWidth="1"/>
    <col min="25" max="25" width="18.5703125" bestFit="1" customWidth="1"/>
    <col min="37" max="37" width="10" bestFit="1" customWidth="1"/>
    <col min="38" max="38" width="8.140625" bestFit="1" customWidth="1"/>
    <col min="39" max="39" width="10.7109375" bestFit="1" customWidth="1"/>
    <col min="40" max="40" width="21" bestFit="1" customWidth="1"/>
    <col min="42" max="42" width="21.5703125" bestFit="1" customWidth="1"/>
    <col min="43" max="43" width="26.85546875" bestFit="1" customWidth="1"/>
    <col min="47" max="47" width="18.140625" customWidth="1"/>
  </cols>
  <sheetData>
    <row r="1" spans="1:51" ht="21" x14ac:dyDescent="0.35">
      <c r="A1" s="1" t="s">
        <v>0</v>
      </c>
    </row>
    <row r="3" spans="1:51" ht="28.5" x14ac:dyDescent="0.45">
      <c r="A3" s="2" t="s">
        <v>5</v>
      </c>
      <c r="B3" t="s">
        <v>101</v>
      </c>
      <c r="L3" s="2" t="s">
        <v>98</v>
      </c>
      <c r="N3" t="s">
        <v>102</v>
      </c>
      <c r="AJ3" s="2" t="s">
        <v>3</v>
      </c>
      <c r="AK3" t="s">
        <v>103</v>
      </c>
      <c r="AM3" s="2"/>
      <c r="AT3" s="2" t="s">
        <v>6</v>
      </c>
      <c r="AU3" t="s">
        <v>167</v>
      </c>
    </row>
    <row r="5" spans="1:51" x14ac:dyDescent="0.25">
      <c r="A5" s="3" t="s">
        <v>85</v>
      </c>
      <c r="B5" s="3" t="s">
        <v>7</v>
      </c>
      <c r="C5" s="3" t="s">
        <v>8</v>
      </c>
      <c r="D5" s="3" t="s">
        <v>71</v>
      </c>
      <c r="E5" s="3" t="s">
        <v>72</v>
      </c>
      <c r="G5" s="36" t="s">
        <v>100</v>
      </c>
      <c r="H5" s="37"/>
      <c r="I5" s="3" t="s">
        <v>71</v>
      </c>
      <c r="J5" s="3" t="s">
        <v>72</v>
      </c>
      <c r="L5" s="9" t="s">
        <v>85</v>
      </c>
      <c r="M5" s="9" t="s">
        <v>7</v>
      </c>
      <c r="N5" s="9" t="s">
        <v>8</v>
      </c>
      <c r="O5" s="9" t="s">
        <v>86</v>
      </c>
      <c r="P5" s="10" t="s">
        <v>87</v>
      </c>
      <c r="Q5" s="10" t="s">
        <v>88</v>
      </c>
      <c r="R5" s="10" t="s">
        <v>89</v>
      </c>
      <c r="S5" s="10" t="s">
        <v>90</v>
      </c>
      <c r="T5" s="10" t="s">
        <v>91</v>
      </c>
      <c r="U5" s="10" t="s">
        <v>92</v>
      </c>
      <c r="V5" s="10" t="s">
        <v>93</v>
      </c>
      <c r="W5" s="10" t="s">
        <v>94</v>
      </c>
      <c r="Y5" s="14" t="s">
        <v>99</v>
      </c>
      <c r="Z5" s="9" t="s">
        <v>87</v>
      </c>
      <c r="AA5" s="9" t="s">
        <v>88</v>
      </c>
      <c r="AB5" s="9" t="s">
        <v>89</v>
      </c>
      <c r="AC5" s="9" t="s">
        <v>90</v>
      </c>
      <c r="AD5" s="9" t="s">
        <v>91</v>
      </c>
      <c r="AE5" s="9" t="s">
        <v>92</v>
      </c>
      <c r="AF5" s="9" t="s">
        <v>93</v>
      </c>
      <c r="AG5" s="9" t="s">
        <v>94</v>
      </c>
      <c r="AK5" s="9" t="s">
        <v>85</v>
      </c>
      <c r="AL5" s="9" t="s">
        <v>7</v>
      </c>
      <c r="AM5" s="9" t="s">
        <v>8</v>
      </c>
      <c r="AN5" s="9" t="s">
        <v>86</v>
      </c>
      <c r="AP5" s="14" t="s">
        <v>99</v>
      </c>
      <c r="AQ5" s="10" t="s">
        <v>86</v>
      </c>
      <c r="AU5" s="17" t="s">
        <v>104</v>
      </c>
      <c r="AV5" s="9" t="s">
        <v>2</v>
      </c>
      <c r="AW5" s="9" t="s">
        <v>4</v>
      </c>
      <c r="AX5" s="9" t="s">
        <v>51</v>
      </c>
      <c r="AY5" s="9" t="s">
        <v>105</v>
      </c>
    </row>
    <row r="6" spans="1:51" x14ac:dyDescent="0.25">
      <c r="A6" s="24" t="s">
        <v>9</v>
      </c>
      <c r="B6" s="5" t="s">
        <v>2</v>
      </c>
      <c r="C6" s="5" t="s">
        <v>1</v>
      </c>
      <c r="D6" s="25">
        <v>65.3</v>
      </c>
      <c r="E6" s="25">
        <v>-65</v>
      </c>
      <c r="G6" s="4" t="s">
        <v>2</v>
      </c>
      <c r="H6" s="5" t="s">
        <v>1</v>
      </c>
      <c r="I6" s="6" t="s">
        <v>73</v>
      </c>
      <c r="J6" s="6" t="s">
        <v>74</v>
      </c>
      <c r="L6" s="4" t="s">
        <v>9</v>
      </c>
      <c r="M6" s="4" t="s">
        <v>2</v>
      </c>
      <c r="N6" s="4" t="s">
        <v>1</v>
      </c>
      <c r="O6" s="11">
        <v>4.625</v>
      </c>
      <c r="P6" s="11">
        <v>0</v>
      </c>
      <c r="Q6" s="11">
        <v>0</v>
      </c>
      <c r="R6" s="11">
        <v>0</v>
      </c>
      <c r="S6" s="11">
        <v>1.25</v>
      </c>
      <c r="T6" s="11">
        <v>3.5</v>
      </c>
      <c r="U6" s="11">
        <v>5.75</v>
      </c>
      <c r="V6" s="11">
        <v>5.75</v>
      </c>
      <c r="W6" s="11">
        <v>1</v>
      </c>
      <c r="Y6" s="15" t="s">
        <v>95</v>
      </c>
      <c r="Z6" s="11">
        <v>0</v>
      </c>
      <c r="AA6" s="11">
        <v>2.0833333333333332E-2</v>
      </c>
      <c r="AB6" s="11">
        <v>0.375</v>
      </c>
      <c r="AC6" s="11">
        <v>2.1716666666666664</v>
      </c>
      <c r="AD6" s="11">
        <v>4.0958333333333332</v>
      </c>
      <c r="AE6" s="11">
        <v>4.5341666666666667</v>
      </c>
      <c r="AF6" s="11">
        <v>3.5341666666666662</v>
      </c>
      <c r="AG6" s="11">
        <v>2.5833333333333335</v>
      </c>
      <c r="AK6" s="4" t="s">
        <v>9</v>
      </c>
      <c r="AL6" s="4" t="s">
        <v>2</v>
      </c>
      <c r="AM6" s="4" t="s">
        <v>1</v>
      </c>
      <c r="AN6" s="11">
        <v>4.625</v>
      </c>
      <c r="AP6" s="15" t="s">
        <v>95</v>
      </c>
      <c r="AQ6" s="11">
        <v>4.3150000000000004</v>
      </c>
      <c r="AU6" s="18" t="s">
        <v>106</v>
      </c>
      <c r="AV6" s="4">
        <v>11</v>
      </c>
      <c r="AW6" s="4">
        <v>9</v>
      </c>
      <c r="AX6" s="4">
        <v>5</v>
      </c>
      <c r="AY6" s="4">
        <f>SUM(AV6:AX6)</f>
        <v>25</v>
      </c>
    </row>
    <row r="7" spans="1:51" x14ac:dyDescent="0.25">
      <c r="A7" s="24" t="s">
        <v>10</v>
      </c>
      <c r="B7" s="5" t="s">
        <v>2</v>
      </c>
      <c r="C7" s="5" t="s">
        <v>1</v>
      </c>
      <c r="D7" s="25">
        <v>84.7</v>
      </c>
      <c r="E7" s="25">
        <v>-63</v>
      </c>
      <c r="G7" s="4" t="s">
        <v>2</v>
      </c>
      <c r="H7" s="5" t="s">
        <v>171</v>
      </c>
      <c r="I7" s="6" t="s">
        <v>75</v>
      </c>
      <c r="J7" s="6" t="s">
        <v>76</v>
      </c>
      <c r="L7" s="4" t="s">
        <v>10</v>
      </c>
      <c r="M7" s="4" t="s">
        <v>2</v>
      </c>
      <c r="N7" s="4" t="s">
        <v>1</v>
      </c>
      <c r="O7" s="11">
        <v>5.25</v>
      </c>
      <c r="P7" s="11">
        <v>0</v>
      </c>
      <c r="Q7" s="11">
        <v>0</v>
      </c>
      <c r="R7" s="11">
        <v>0</v>
      </c>
      <c r="S7" s="11">
        <v>5</v>
      </c>
      <c r="T7" s="11">
        <v>6</v>
      </c>
      <c r="U7" s="11">
        <v>4.5</v>
      </c>
      <c r="V7" s="11">
        <v>3</v>
      </c>
      <c r="W7" s="11">
        <v>2.75</v>
      </c>
      <c r="Y7" s="15" t="s">
        <v>168</v>
      </c>
      <c r="Z7" s="11">
        <v>0</v>
      </c>
      <c r="AA7" s="11">
        <v>0</v>
      </c>
      <c r="AB7" s="11">
        <v>0</v>
      </c>
      <c r="AC7" s="11">
        <v>0.22916666666666666</v>
      </c>
      <c r="AD7" s="11">
        <v>0.66666666666666663</v>
      </c>
      <c r="AE7" s="11">
        <v>0.91666666666666663</v>
      </c>
      <c r="AF7" s="11">
        <v>0.91666666666666663</v>
      </c>
      <c r="AG7" s="11">
        <v>0.875</v>
      </c>
      <c r="AK7" s="4" t="s">
        <v>10</v>
      </c>
      <c r="AL7" s="4" t="s">
        <v>2</v>
      </c>
      <c r="AM7" s="4" t="s">
        <v>1</v>
      </c>
      <c r="AN7" s="11">
        <v>5.25</v>
      </c>
      <c r="AP7" s="15" t="s">
        <v>168</v>
      </c>
      <c r="AQ7" s="11">
        <v>0.79166666666666663</v>
      </c>
      <c r="AU7" s="18" t="s">
        <v>107</v>
      </c>
      <c r="AV7" s="4">
        <v>1</v>
      </c>
      <c r="AW7" s="4">
        <v>4</v>
      </c>
      <c r="AX7" s="4">
        <v>9</v>
      </c>
      <c r="AY7" s="4">
        <f>SUM(AV7:AX7)</f>
        <v>14</v>
      </c>
    </row>
    <row r="8" spans="1:51" x14ac:dyDescent="0.25">
      <c r="A8" s="24" t="s">
        <v>11</v>
      </c>
      <c r="B8" s="5" t="s">
        <v>2</v>
      </c>
      <c r="C8" s="5" t="s">
        <v>1</v>
      </c>
      <c r="D8" s="25">
        <v>72.599999999999994</v>
      </c>
      <c r="E8" s="25">
        <v>-59</v>
      </c>
      <c r="G8" s="4" t="s">
        <v>4</v>
      </c>
      <c r="H8" s="5" t="s">
        <v>1</v>
      </c>
      <c r="I8" s="6" t="s">
        <v>77</v>
      </c>
      <c r="J8" s="6" t="s">
        <v>78</v>
      </c>
      <c r="L8" s="4" t="s">
        <v>11</v>
      </c>
      <c r="M8" s="4" t="s">
        <v>2</v>
      </c>
      <c r="N8" s="4" t="s">
        <v>1</v>
      </c>
      <c r="O8" s="11">
        <v>5</v>
      </c>
      <c r="P8" s="11">
        <v>0</v>
      </c>
      <c r="Q8" s="11">
        <v>0</v>
      </c>
      <c r="R8" s="11">
        <v>1</v>
      </c>
      <c r="S8" s="11">
        <v>3.25</v>
      </c>
      <c r="T8" s="11">
        <v>5</v>
      </c>
      <c r="U8" s="11">
        <v>5</v>
      </c>
      <c r="V8" s="11">
        <v>3.25</v>
      </c>
      <c r="W8" s="11">
        <v>1</v>
      </c>
      <c r="Y8" s="15" t="s">
        <v>130</v>
      </c>
      <c r="Z8" s="11">
        <v>0</v>
      </c>
      <c r="AA8" s="11">
        <v>0</v>
      </c>
      <c r="AB8" s="11">
        <v>1.2307692307692308</v>
      </c>
      <c r="AC8" s="11">
        <v>1.75</v>
      </c>
      <c r="AD8" s="11">
        <v>2.773076923076923</v>
      </c>
      <c r="AE8" s="11">
        <v>3.25</v>
      </c>
      <c r="AF8" s="11">
        <v>2.5384615384615383</v>
      </c>
      <c r="AG8" s="11">
        <v>1.8269230769230769</v>
      </c>
      <c r="AK8" s="4" t="s">
        <v>11</v>
      </c>
      <c r="AL8" s="4" t="s">
        <v>2</v>
      </c>
      <c r="AM8" s="4" t="s">
        <v>1</v>
      </c>
      <c r="AN8" s="11">
        <v>5</v>
      </c>
      <c r="AP8" s="15" t="s">
        <v>130</v>
      </c>
      <c r="AQ8" s="11">
        <v>3.0115384615384615</v>
      </c>
      <c r="AU8" s="18" t="s">
        <v>105</v>
      </c>
      <c r="AV8" s="4">
        <f>SUM(AV6:AV7)</f>
        <v>12</v>
      </c>
      <c r="AW8" s="4">
        <f t="shared" ref="AW8:AY8" si="0">SUM(AW6:AW7)</f>
        <v>13</v>
      </c>
      <c r="AX8" s="4">
        <f t="shared" si="0"/>
        <v>14</v>
      </c>
      <c r="AY8" s="4">
        <f t="shared" si="0"/>
        <v>39</v>
      </c>
    </row>
    <row r="9" spans="1:51" x14ac:dyDescent="0.25">
      <c r="A9" s="24" t="s">
        <v>12</v>
      </c>
      <c r="B9" s="5" t="s">
        <v>2</v>
      </c>
      <c r="C9" s="5" t="s">
        <v>1</v>
      </c>
      <c r="D9" s="25">
        <v>51.2</v>
      </c>
      <c r="E9" s="25">
        <v>-53</v>
      </c>
      <c r="G9" s="4" t="s">
        <v>4</v>
      </c>
      <c r="H9" s="5" t="s">
        <v>171</v>
      </c>
      <c r="I9" s="6" t="s">
        <v>79</v>
      </c>
      <c r="J9" s="6" t="s">
        <v>80</v>
      </c>
      <c r="L9" s="4" t="s">
        <v>12</v>
      </c>
      <c r="M9" s="4" t="s">
        <v>2</v>
      </c>
      <c r="N9" s="4" t="s">
        <v>1</v>
      </c>
      <c r="O9" s="11">
        <v>3.25</v>
      </c>
      <c r="P9" s="11">
        <v>0</v>
      </c>
      <c r="Q9" s="11">
        <v>0.25</v>
      </c>
      <c r="R9" s="11">
        <v>2.5</v>
      </c>
      <c r="S9" s="11">
        <v>4.25</v>
      </c>
      <c r="T9" s="11">
        <v>3.5</v>
      </c>
      <c r="U9" s="11">
        <v>3</v>
      </c>
      <c r="V9" s="11">
        <v>1</v>
      </c>
      <c r="W9" s="11">
        <v>0.25</v>
      </c>
      <c r="Y9" s="15" t="s">
        <v>169</v>
      </c>
      <c r="Z9" s="11">
        <v>0</v>
      </c>
      <c r="AA9" s="11">
        <v>0</v>
      </c>
      <c r="AB9" s="11">
        <v>0</v>
      </c>
      <c r="AC9" s="11">
        <v>0.23076923076923078</v>
      </c>
      <c r="AD9" s="11">
        <v>0.57692307692307687</v>
      </c>
      <c r="AE9" s="11">
        <v>0.88846153846153852</v>
      </c>
      <c r="AF9" s="11">
        <v>0.80769230769230771</v>
      </c>
      <c r="AG9" s="11">
        <v>0.84615384615384615</v>
      </c>
      <c r="AK9" s="4" t="s">
        <v>12</v>
      </c>
      <c r="AL9" s="4" t="s">
        <v>2</v>
      </c>
      <c r="AM9" s="4" t="s">
        <v>1</v>
      </c>
      <c r="AN9" s="11">
        <v>3.25</v>
      </c>
      <c r="AP9" s="15" t="s">
        <v>169</v>
      </c>
      <c r="AQ9" s="11">
        <v>0.73269230769230775</v>
      </c>
    </row>
    <row r="10" spans="1:51" x14ac:dyDescent="0.25">
      <c r="A10" s="24" t="s">
        <v>13</v>
      </c>
      <c r="B10" s="5" t="s">
        <v>2</v>
      </c>
      <c r="C10" s="5" t="s">
        <v>1</v>
      </c>
      <c r="D10" s="25">
        <v>66.3</v>
      </c>
      <c r="E10" s="25">
        <v>-58</v>
      </c>
      <c r="G10" s="4" t="s">
        <v>51</v>
      </c>
      <c r="H10" s="5" t="s">
        <v>1</v>
      </c>
      <c r="I10" s="7" t="s">
        <v>81</v>
      </c>
      <c r="J10" s="6" t="s">
        <v>82</v>
      </c>
      <c r="L10" s="4" t="s">
        <v>13</v>
      </c>
      <c r="M10" s="4" t="s">
        <v>2</v>
      </c>
      <c r="N10" s="4" t="s">
        <v>1</v>
      </c>
      <c r="O10" s="11">
        <v>3</v>
      </c>
      <c r="P10" s="11">
        <v>0</v>
      </c>
      <c r="Q10" s="11">
        <v>0</v>
      </c>
      <c r="R10" s="11">
        <v>1</v>
      </c>
      <c r="S10" s="11">
        <v>2</v>
      </c>
      <c r="T10" s="11">
        <v>3</v>
      </c>
      <c r="U10" s="11">
        <v>3</v>
      </c>
      <c r="V10" s="11">
        <v>1</v>
      </c>
      <c r="W10" s="11">
        <v>0</v>
      </c>
      <c r="Y10" s="15" t="s">
        <v>96</v>
      </c>
      <c r="Z10" s="11">
        <v>0</v>
      </c>
      <c r="AA10" s="11">
        <v>0</v>
      </c>
      <c r="AB10" s="11">
        <v>0</v>
      </c>
      <c r="AC10" s="11">
        <v>1.2321428571428572</v>
      </c>
      <c r="AD10" s="11">
        <v>1.8035714285714286</v>
      </c>
      <c r="AE10" s="11">
        <v>1.8092857142857142</v>
      </c>
      <c r="AF10" s="11">
        <v>1.6071428571428572</v>
      </c>
      <c r="AG10" s="11">
        <v>1.3214285714285714</v>
      </c>
      <c r="AK10" s="4" t="s">
        <v>13</v>
      </c>
      <c r="AL10" s="4" t="s">
        <v>2</v>
      </c>
      <c r="AM10" s="4" t="s">
        <v>1</v>
      </c>
      <c r="AN10" s="11">
        <v>3</v>
      </c>
      <c r="AP10" s="15" t="s">
        <v>96</v>
      </c>
      <c r="AQ10" s="11">
        <v>1.8064285714285713</v>
      </c>
      <c r="AU10" s="19" t="s">
        <v>108</v>
      </c>
      <c r="AV10" s="20">
        <f>AV6/AV8*100</f>
        <v>91.666666666666657</v>
      </c>
      <c r="AW10" s="20">
        <f t="shared" ref="AW10:AX10" si="1">AW6/AW8*100</f>
        <v>69.230769230769226</v>
      </c>
      <c r="AX10" s="20">
        <f t="shared" si="1"/>
        <v>35.714285714285715</v>
      </c>
    </row>
    <row r="11" spans="1:51" x14ac:dyDescent="0.25">
      <c r="A11" s="24" t="s">
        <v>14</v>
      </c>
      <c r="B11" s="5" t="s">
        <v>2</v>
      </c>
      <c r="C11" s="5" t="s">
        <v>1</v>
      </c>
      <c r="D11" s="25">
        <v>66</v>
      </c>
      <c r="E11" s="25">
        <v>-76.900000000000006</v>
      </c>
      <c r="G11" s="4" t="s">
        <v>51</v>
      </c>
      <c r="H11" s="5" t="s">
        <v>171</v>
      </c>
      <c r="I11" s="6" t="s">
        <v>83</v>
      </c>
      <c r="J11" s="6" t="s">
        <v>84</v>
      </c>
      <c r="L11" s="4" t="s">
        <v>14</v>
      </c>
      <c r="M11" s="4" t="s">
        <v>2</v>
      </c>
      <c r="N11" s="4" t="s">
        <v>1</v>
      </c>
      <c r="O11" s="11">
        <v>4.4950000000000001</v>
      </c>
      <c r="P11" s="11">
        <v>0</v>
      </c>
      <c r="Q11" s="11">
        <v>0</v>
      </c>
      <c r="R11" s="11">
        <v>0</v>
      </c>
      <c r="S11" s="11">
        <v>0.66</v>
      </c>
      <c r="T11" s="11">
        <v>4.33</v>
      </c>
      <c r="U11" s="11">
        <v>4.66</v>
      </c>
      <c r="V11" s="11">
        <v>5</v>
      </c>
      <c r="W11" s="11">
        <v>4.5</v>
      </c>
      <c r="Y11" s="15" t="s">
        <v>170</v>
      </c>
      <c r="Z11" s="11">
        <v>0</v>
      </c>
      <c r="AA11" s="11">
        <v>0</v>
      </c>
      <c r="AB11" s="11">
        <v>9.0909090909090912E-2</v>
      </c>
      <c r="AC11" s="11">
        <v>9.0909090909090912E-2</v>
      </c>
      <c r="AD11" s="11">
        <v>0.32954545454545453</v>
      </c>
      <c r="AE11" s="11">
        <v>0.77272727272727271</v>
      </c>
      <c r="AF11" s="11">
        <v>0.81818181818181823</v>
      </c>
      <c r="AG11" s="11">
        <v>0.65909090909090906</v>
      </c>
      <c r="AK11" s="4" t="s">
        <v>14</v>
      </c>
      <c r="AL11" s="4" t="s">
        <v>2</v>
      </c>
      <c r="AM11" s="4" t="s">
        <v>1</v>
      </c>
      <c r="AN11" s="11">
        <v>4.4950000000000001</v>
      </c>
      <c r="AP11" s="15" t="s">
        <v>170</v>
      </c>
      <c r="AQ11" s="11">
        <v>0.55113636363636365</v>
      </c>
      <c r="AU11" s="19" t="s">
        <v>109</v>
      </c>
      <c r="AV11" s="20">
        <f>AV7/AV8*100</f>
        <v>8.3333333333333321</v>
      </c>
      <c r="AW11" s="20">
        <f t="shared" ref="AW11:AX11" si="2">AW7/AW8*100</f>
        <v>30.76923076923077</v>
      </c>
      <c r="AX11" s="20">
        <f t="shared" si="2"/>
        <v>64.285714285714292</v>
      </c>
    </row>
    <row r="12" spans="1:51" x14ac:dyDescent="0.25">
      <c r="A12" s="24" t="s">
        <v>15</v>
      </c>
      <c r="B12" s="5" t="s">
        <v>2</v>
      </c>
      <c r="C12" s="5" t="s">
        <v>1</v>
      </c>
      <c r="D12" s="25">
        <v>65.22</v>
      </c>
      <c r="E12" s="25">
        <v>-52</v>
      </c>
      <c r="L12" s="4" t="s">
        <v>15</v>
      </c>
      <c r="M12" s="4" t="s">
        <v>2</v>
      </c>
      <c r="N12" s="4" t="s">
        <v>1</v>
      </c>
      <c r="O12" s="11">
        <v>0.5</v>
      </c>
      <c r="P12" s="11">
        <v>0</v>
      </c>
      <c r="Q12" s="11">
        <v>0</v>
      </c>
      <c r="R12" s="11">
        <v>0</v>
      </c>
      <c r="S12" s="11">
        <v>0</v>
      </c>
      <c r="T12" s="11">
        <v>0</v>
      </c>
      <c r="U12" s="11">
        <v>1</v>
      </c>
      <c r="V12" s="11">
        <v>1.75</v>
      </c>
      <c r="W12" s="11">
        <v>2.5</v>
      </c>
      <c r="AK12" s="4" t="s">
        <v>15</v>
      </c>
      <c r="AL12" s="4" t="s">
        <v>2</v>
      </c>
      <c r="AM12" s="4" t="s">
        <v>1</v>
      </c>
      <c r="AN12" s="11">
        <v>0.5</v>
      </c>
    </row>
    <row r="13" spans="1:51" x14ac:dyDescent="0.25">
      <c r="A13" s="24" t="s">
        <v>16</v>
      </c>
      <c r="B13" s="5" t="s">
        <v>2</v>
      </c>
      <c r="C13" s="5" t="s">
        <v>1</v>
      </c>
      <c r="D13" s="25">
        <v>61.7</v>
      </c>
      <c r="E13" s="25">
        <v>-54</v>
      </c>
      <c r="L13" s="4" t="s">
        <v>16</v>
      </c>
      <c r="M13" s="4" t="s">
        <v>2</v>
      </c>
      <c r="N13" s="4" t="s">
        <v>1</v>
      </c>
      <c r="O13" s="11">
        <v>3.33</v>
      </c>
      <c r="P13" s="11">
        <v>0</v>
      </c>
      <c r="Q13" s="11">
        <v>0</v>
      </c>
      <c r="R13" s="11">
        <v>0</v>
      </c>
      <c r="S13" s="11">
        <v>0</v>
      </c>
      <c r="T13" s="11">
        <v>2.66</v>
      </c>
      <c r="U13" s="11">
        <v>4</v>
      </c>
      <c r="V13" s="11">
        <v>3.66</v>
      </c>
      <c r="W13" s="11">
        <v>4</v>
      </c>
      <c r="AK13" s="4" t="s">
        <v>16</v>
      </c>
      <c r="AL13" s="4" t="s">
        <v>2</v>
      </c>
      <c r="AM13" s="4" t="s">
        <v>1</v>
      </c>
      <c r="AN13" s="11">
        <v>3.33</v>
      </c>
      <c r="AU13" s="17" t="s">
        <v>110</v>
      </c>
      <c r="AV13" s="9" t="s">
        <v>2</v>
      </c>
      <c r="AW13" s="9" t="s">
        <v>4</v>
      </c>
      <c r="AX13" s="9" t="s">
        <v>51</v>
      </c>
      <c r="AY13" s="9" t="s">
        <v>105</v>
      </c>
    </row>
    <row r="14" spans="1:51" x14ac:dyDescent="0.25">
      <c r="A14" s="24" t="s">
        <v>17</v>
      </c>
      <c r="B14" s="5" t="s">
        <v>2</v>
      </c>
      <c r="C14" s="5" t="s">
        <v>1</v>
      </c>
      <c r="D14" s="25">
        <v>130.5</v>
      </c>
      <c r="E14" s="25">
        <v>-67</v>
      </c>
      <c r="G14" s="36" t="s">
        <v>117</v>
      </c>
      <c r="H14" s="37"/>
      <c r="I14" s="3" t="s">
        <v>71</v>
      </c>
      <c r="J14" s="3" t="s">
        <v>72</v>
      </c>
      <c r="L14" s="4" t="s">
        <v>17</v>
      </c>
      <c r="M14" s="4" t="s">
        <v>2</v>
      </c>
      <c r="N14" s="4" t="s">
        <v>1</v>
      </c>
      <c r="O14" s="11">
        <v>8.6649999999999991</v>
      </c>
      <c r="P14" s="11">
        <v>0</v>
      </c>
      <c r="Q14" s="11">
        <v>0</v>
      </c>
      <c r="R14" s="11">
        <v>0</v>
      </c>
      <c r="S14" s="11">
        <v>1</v>
      </c>
      <c r="T14" s="11">
        <v>8.33</v>
      </c>
      <c r="U14" s="11">
        <v>9</v>
      </c>
      <c r="V14" s="11">
        <v>6</v>
      </c>
      <c r="W14" s="11">
        <v>5</v>
      </c>
      <c r="Y14" s="16" t="s">
        <v>97</v>
      </c>
      <c r="Z14" s="9" t="s">
        <v>87</v>
      </c>
      <c r="AA14" s="9" t="s">
        <v>88</v>
      </c>
      <c r="AB14" s="9" t="s">
        <v>89</v>
      </c>
      <c r="AC14" s="9" t="s">
        <v>90</v>
      </c>
      <c r="AD14" s="9" t="s">
        <v>91</v>
      </c>
      <c r="AE14" s="9" t="s">
        <v>92</v>
      </c>
      <c r="AF14" s="9" t="s">
        <v>93</v>
      </c>
      <c r="AG14" s="9" t="s">
        <v>94</v>
      </c>
      <c r="AK14" s="4" t="s">
        <v>17</v>
      </c>
      <c r="AL14" s="4" t="s">
        <v>2</v>
      </c>
      <c r="AM14" s="4" t="s">
        <v>1</v>
      </c>
      <c r="AN14" s="11">
        <v>8.6649999999999991</v>
      </c>
      <c r="AP14" s="16" t="s">
        <v>97</v>
      </c>
      <c r="AQ14" s="10" t="s">
        <v>86</v>
      </c>
      <c r="AU14" s="18" t="s">
        <v>106</v>
      </c>
      <c r="AV14" s="21">
        <f>AY6*AV8/AY8</f>
        <v>7.6923076923076925</v>
      </c>
      <c r="AW14" s="21">
        <f>AY6*AW8/AY8</f>
        <v>8.3333333333333339</v>
      </c>
      <c r="AX14" s="21">
        <f>AY6*AX8/AY8</f>
        <v>8.9743589743589745</v>
      </c>
      <c r="AY14" s="4">
        <f>SUM(AV14:AX14)</f>
        <v>25</v>
      </c>
    </row>
    <row r="15" spans="1:51" x14ac:dyDescent="0.25">
      <c r="A15" s="24" t="s">
        <v>18</v>
      </c>
      <c r="B15" s="5" t="s">
        <v>2</v>
      </c>
      <c r="C15" s="5" t="s">
        <v>1</v>
      </c>
      <c r="D15" s="25">
        <v>28.3</v>
      </c>
      <c r="E15" s="25">
        <v>-69</v>
      </c>
      <c r="G15" s="4" t="s">
        <v>2</v>
      </c>
      <c r="H15" s="5" t="s">
        <v>1</v>
      </c>
      <c r="I15" s="23" t="s">
        <v>118</v>
      </c>
      <c r="J15" s="6" t="s">
        <v>124</v>
      </c>
      <c r="L15" s="4" t="s">
        <v>18</v>
      </c>
      <c r="M15" s="4" t="s">
        <v>2</v>
      </c>
      <c r="N15" s="4" t="s">
        <v>1</v>
      </c>
      <c r="O15" s="11">
        <v>2.915</v>
      </c>
      <c r="P15" s="11">
        <v>0</v>
      </c>
      <c r="Q15" s="11">
        <v>0</v>
      </c>
      <c r="R15" s="11">
        <v>0</v>
      </c>
      <c r="S15" s="11">
        <v>1.4</v>
      </c>
      <c r="T15" s="11">
        <v>2.33</v>
      </c>
      <c r="U15" s="11">
        <v>3.5</v>
      </c>
      <c r="V15" s="11">
        <v>2</v>
      </c>
      <c r="W15" s="11">
        <v>2</v>
      </c>
      <c r="Y15" s="15" t="s">
        <v>95</v>
      </c>
      <c r="Z15" s="11">
        <v>0</v>
      </c>
      <c r="AA15" s="11">
        <v>2.0833333333333332E-2</v>
      </c>
      <c r="AB15" s="11">
        <v>0.22297064625396118</v>
      </c>
      <c r="AC15" s="11">
        <v>0.52260975842014257</v>
      </c>
      <c r="AD15" s="11">
        <v>0.60978195101017685</v>
      </c>
      <c r="AE15" s="11">
        <v>0.57207153919732479</v>
      </c>
      <c r="AF15" s="11">
        <v>0.53794707739777559</v>
      </c>
      <c r="AG15" s="11">
        <v>0.51523506452605861</v>
      </c>
      <c r="AK15" s="4" t="s">
        <v>18</v>
      </c>
      <c r="AL15" s="4" t="s">
        <v>2</v>
      </c>
      <c r="AM15" s="4" t="s">
        <v>1</v>
      </c>
      <c r="AN15" s="11">
        <v>2.915</v>
      </c>
      <c r="AP15" s="15" t="s">
        <v>95</v>
      </c>
      <c r="AQ15" s="11">
        <v>0.573991539901755</v>
      </c>
      <c r="AU15" s="18" t="s">
        <v>107</v>
      </c>
      <c r="AV15" s="21">
        <f>AY7*AV8/AY8</f>
        <v>4.3076923076923075</v>
      </c>
      <c r="AW15" s="21">
        <f>AY7*AW8/AY8</f>
        <v>4.666666666666667</v>
      </c>
      <c r="AX15" s="21">
        <f>AY7*AX8/AY8</f>
        <v>5.0256410256410255</v>
      </c>
      <c r="AY15" s="4">
        <f>SUM(AV15:AX15)</f>
        <v>14</v>
      </c>
    </row>
    <row r="16" spans="1:51" x14ac:dyDescent="0.25">
      <c r="A16" s="24" t="s">
        <v>19</v>
      </c>
      <c r="B16" s="5" t="s">
        <v>2</v>
      </c>
      <c r="C16" s="5" t="s">
        <v>1</v>
      </c>
      <c r="D16" s="25">
        <v>80</v>
      </c>
      <c r="E16" s="25">
        <v>-61</v>
      </c>
      <c r="G16" s="4" t="s">
        <v>2</v>
      </c>
      <c r="H16" s="5" t="s">
        <v>171</v>
      </c>
      <c r="I16" s="6" t="s">
        <v>119</v>
      </c>
      <c r="J16" s="6" t="s">
        <v>122</v>
      </c>
      <c r="L16" s="4" t="s">
        <v>19</v>
      </c>
      <c r="M16" s="4" t="s">
        <v>2</v>
      </c>
      <c r="N16" s="4" t="s">
        <v>1</v>
      </c>
      <c r="O16" s="11">
        <v>4.875</v>
      </c>
      <c r="P16" s="11">
        <v>0</v>
      </c>
      <c r="Q16" s="11">
        <v>0</v>
      </c>
      <c r="R16" s="11">
        <v>0</v>
      </c>
      <c r="S16" s="11">
        <v>5</v>
      </c>
      <c r="T16" s="11">
        <v>5</v>
      </c>
      <c r="U16" s="11">
        <v>4.75</v>
      </c>
      <c r="V16" s="11">
        <v>4</v>
      </c>
      <c r="W16" s="11">
        <v>3</v>
      </c>
      <c r="Y16" s="15" t="s">
        <v>168</v>
      </c>
      <c r="Z16" s="11">
        <v>0</v>
      </c>
      <c r="AA16" s="11">
        <v>0</v>
      </c>
      <c r="AB16" s="11">
        <v>0</v>
      </c>
      <c r="AC16" s="11">
        <v>0.12098997161882151</v>
      </c>
      <c r="AD16" s="11">
        <v>0.12436708454077278</v>
      </c>
      <c r="AE16" s="11">
        <v>8.3333333333333301E-2</v>
      </c>
      <c r="AF16" s="11">
        <v>8.3333333333333301E-2</v>
      </c>
      <c r="AG16" s="11">
        <v>8.9717570320659176E-2</v>
      </c>
      <c r="AK16" s="4" t="s">
        <v>19</v>
      </c>
      <c r="AL16" s="4" t="s">
        <v>2</v>
      </c>
      <c r="AM16" s="4" t="s">
        <v>1</v>
      </c>
      <c r="AN16" s="11">
        <v>4.875</v>
      </c>
      <c r="AP16" s="15" t="s">
        <v>168</v>
      </c>
      <c r="AQ16" s="11">
        <v>9.0156289662211411E-2</v>
      </c>
      <c r="AU16" s="18" t="s">
        <v>105</v>
      </c>
      <c r="AV16" s="21">
        <f>SUM(AV14:AV15)</f>
        <v>12</v>
      </c>
      <c r="AW16" s="21">
        <f t="shared" ref="AW16:AY16" si="3">SUM(AW14:AW15)</f>
        <v>13</v>
      </c>
      <c r="AX16" s="21">
        <f t="shared" si="3"/>
        <v>14</v>
      </c>
      <c r="AY16" s="4">
        <f t="shared" si="3"/>
        <v>39</v>
      </c>
    </row>
    <row r="17" spans="1:50" x14ac:dyDescent="0.25">
      <c r="A17" s="24" t="s">
        <v>20</v>
      </c>
      <c r="B17" s="5" t="s">
        <v>2</v>
      </c>
      <c r="C17" s="5" t="s">
        <v>1</v>
      </c>
      <c r="D17" s="25">
        <v>70</v>
      </c>
      <c r="E17" s="25">
        <v>-75</v>
      </c>
      <c r="G17" s="4" t="s">
        <v>4</v>
      </c>
      <c r="H17" s="5" t="s">
        <v>1</v>
      </c>
      <c r="I17" s="6" t="s">
        <v>120</v>
      </c>
      <c r="J17" s="6" t="s">
        <v>125</v>
      </c>
      <c r="L17" s="4" t="s">
        <v>20</v>
      </c>
      <c r="M17" s="4" t="s">
        <v>2</v>
      </c>
      <c r="N17" s="4" t="s">
        <v>1</v>
      </c>
      <c r="O17" s="11">
        <v>5.875</v>
      </c>
      <c r="P17" s="11">
        <v>0</v>
      </c>
      <c r="Q17" s="11">
        <v>0</v>
      </c>
      <c r="R17" s="11">
        <v>0</v>
      </c>
      <c r="S17" s="11">
        <v>2.25</v>
      </c>
      <c r="T17" s="11">
        <v>5.5</v>
      </c>
      <c r="U17" s="11">
        <v>6.25</v>
      </c>
      <c r="V17" s="11">
        <v>6</v>
      </c>
      <c r="W17" s="11">
        <v>5</v>
      </c>
      <c r="Y17" s="15" t="s">
        <v>130</v>
      </c>
      <c r="Z17" s="11">
        <v>0</v>
      </c>
      <c r="AA17" s="11">
        <v>0</v>
      </c>
      <c r="AB17" s="11">
        <v>0.58866261019284494</v>
      </c>
      <c r="AC17" s="11">
        <v>0.46167198923156005</v>
      </c>
      <c r="AD17" s="11">
        <v>0.5311337469971299</v>
      </c>
      <c r="AE17" s="11">
        <v>0.67995569237248377</v>
      </c>
      <c r="AF17" s="11">
        <v>0.76577750513887899</v>
      </c>
      <c r="AG17" s="11">
        <v>0.71240418574421482</v>
      </c>
      <c r="AK17" s="4" t="s">
        <v>20</v>
      </c>
      <c r="AL17" s="4" t="s">
        <v>2</v>
      </c>
      <c r="AM17" s="4" t="s">
        <v>1</v>
      </c>
      <c r="AN17" s="11">
        <v>5.875</v>
      </c>
      <c r="AP17" s="15" t="s">
        <v>130</v>
      </c>
      <c r="AQ17" s="11">
        <v>0.59556732934822953</v>
      </c>
    </row>
    <row r="18" spans="1:50" x14ac:dyDescent="0.25">
      <c r="A18" s="24" t="s">
        <v>131</v>
      </c>
      <c r="B18" s="5" t="s">
        <v>2</v>
      </c>
      <c r="C18" s="5" t="s">
        <v>171</v>
      </c>
      <c r="D18" s="25">
        <v>44.7</v>
      </c>
      <c r="E18" s="25">
        <v>-81</v>
      </c>
      <c r="G18" s="4" t="s">
        <v>4</v>
      </c>
      <c r="H18" s="5" t="s">
        <v>171</v>
      </c>
      <c r="I18" s="6" t="s">
        <v>121</v>
      </c>
      <c r="J18" s="6" t="s">
        <v>126</v>
      </c>
      <c r="L18" s="4" t="s">
        <v>131</v>
      </c>
      <c r="M18" s="4" t="s">
        <v>2</v>
      </c>
      <c r="N18" s="4" t="s">
        <v>171</v>
      </c>
      <c r="O18" s="11">
        <v>1</v>
      </c>
      <c r="P18" s="11">
        <v>0</v>
      </c>
      <c r="Q18" s="11">
        <v>0</v>
      </c>
      <c r="R18" s="11">
        <v>0</v>
      </c>
      <c r="S18" s="11">
        <v>1</v>
      </c>
      <c r="T18" s="12">
        <v>1</v>
      </c>
      <c r="U18" s="11">
        <v>1</v>
      </c>
      <c r="V18" s="11">
        <v>1</v>
      </c>
      <c r="W18" s="11">
        <v>1</v>
      </c>
      <c r="Y18" s="15" t="s">
        <v>169</v>
      </c>
      <c r="Z18" s="11">
        <v>0</v>
      </c>
      <c r="AA18" s="11">
        <v>0</v>
      </c>
      <c r="AB18" s="11">
        <v>0</v>
      </c>
      <c r="AC18" s="11">
        <v>0.10764651040863246</v>
      </c>
      <c r="AD18" s="11">
        <v>0.13688561861578605</v>
      </c>
      <c r="AE18" s="11">
        <v>7.7656757543116975E-2</v>
      </c>
      <c r="AF18" s="11">
        <v>0.10649517772971893</v>
      </c>
      <c r="AG18" s="11">
        <v>0.10415433852097383</v>
      </c>
      <c r="AK18" s="4" t="s">
        <v>131</v>
      </c>
      <c r="AL18" s="4" t="s">
        <v>2</v>
      </c>
      <c r="AM18" s="4" t="s">
        <v>171</v>
      </c>
      <c r="AN18" s="11">
        <v>1</v>
      </c>
      <c r="AP18" s="15" t="s">
        <v>169</v>
      </c>
      <c r="AQ18" s="11">
        <v>8.9844265874087073E-2</v>
      </c>
      <c r="AU18" s="19" t="s">
        <v>111</v>
      </c>
    </row>
    <row r="19" spans="1:50" x14ac:dyDescent="0.25">
      <c r="A19" s="24" t="s">
        <v>21</v>
      </c>
      <c r="B19" s="5" t="s">
        <v>2</v>
      </c>
      <c r="C19" s="5" t="s">
        <v>171</v>
      </c>
      <c r="D19" s="25">
        <v>30.9</v>
      </c>
      <c r="E19" s="25">
        <v>-75</v>
      </c>
      <c r="G19" s="4" t="s">
        <v>51</v>
      </c>
      <c r="H19" s="5" t="s">
        <v>1</v>
      </c>
      <c r="I19" s="7" t="s">
        <v>122</v>
      </c>
      <c r="J19" s="6" t="s">
        <v>127</v>
      </c>
      <c r="L19" s="4" t="s">
        <v>21</v>
      </c>
      <c r="M19" s="4" t="s">
        <v>2</v>
      </c>
      <c r="N19" s="4" t="s">
        <v>171</v>
      </c>
      <c r="O19" s="11">
        <v>0.625</v>
      </c>
      <c r="P19" s="11">
        <v>0</v>
      </c>
      <c r="Q19" s="11">
        <v>0</v>
      </c>
      <c r="R19" s="11">
        <v>0</v>
      </c>
      <c r="S19" s="11">
        <v>0</v>
      </c>
      <c r="T19" s="12">
        <v>0.25</v>
      </c>
      <c r="U19" s="11">
        <v>1</v>
      </c>
      <c r="V19" s="11">
        <v>1</v>
      </c>
      <c r="W19" s="11">
        <v>0.5</v>
      </c>
      <c r="Y19" s="15" t="s">
        <v>96</v>
      </c>
      <c r="Z19" s="11">
        <v>0</v>
      </c>
      <c r="AA19" s="11">
        <v>0</v>
      </c>
      <c r="AB19" s="11">
        <v>0</v>
      </c>
      <c r="AC19" s="11">
        <v>0.49825539434167776</v>
      </c>
      <c r="AD19" s="11">
        <v>0.44178907893572467</v>
      </c>
      <c r="AE19" s="11">
        <v>0.31246707832865611</v>
      </c>
      <c r="AF19" s="11">
        <v>0.18846233940815932</v>
      </c>
      <c r="AG19" s="11">
        <v>0.16033226880675683</v>
      </c>
      <c r="AK19" s="4" t="s">
        <v>21</v>
      </c>
      <c r="AL19" s="4" t="s">
        <v>2</v>
      </c>
      <c r="AM19" s="4" t="s">
        <v>171</v>
      </c>
      <c r="AN19" s="11">
        <v>0.625</v>
      </c>
      <c r="AP19" s="15" t="s">
        <v>96</v>
      </c>
      <c r="AQ19" s="11">
        <v>0.37377654948939032</v>
      </c>
    </row>
    <row r="20" spans="1:50" x14ac:dyDescent="0.25">
      <c r="A20" s="24" t="s">
        <v>22</v>
      </c>
      <c r="B20" s="5" t="s">
        <v>2</v>
      </c>
      <c r="C20" s="5" t="s">
        <v>171</v>
      </c>
      <c r="D20" s="25">
        <v>45.3</v>
      </c>
      <c r="E20" s="25">
        <v>-70</v>
      </c>
      <c r="G20" s="4" t="s">
        <v>51</v>
      </c>
      <c r="H20" s="5" t="s">
        <v>171</v>
      </c>
      <c r="I20" s="6" t="s">
        <v>123</v>
      </c>
      <c r="J20" s="6" t="s">
        <v>128</v>
      </c>
      <c r="L20" s="4" t="s">
        <v>22</v>
      </c>
      <c r="M20" s="4" t="s">
        <v>2</v>
      </c>
      <c r="N20" s="4" t="s">
        <v>171</v>
      </c>
      <c r="O20" s="11">
        <v>1</v>
      </c>
      <c r="P20" s="11">
        <v>0</v>
      </c>
      <c r="Q20" s="11">
        <v>0</v>
      </c>
      <c r="R20" s="11">
        <v>0</v>
      </c>
      <c r="S20" s="11">
        <v>0</v>
      </c>
      <c r="T20" s="12">
        <v>1</v>
      </c>
      <c r="U20" s="11">
        <v>1</v>
      </c>
      <c r="V20" s="11">
        <v>1</v>
      </c>
      <c r="W20" s="11">
        <v>1</v>
      </c>
      <c r="Y20" s="15" t="s">
        <v>170</v>
      </c>
      <c r="Z20" s="11">
        <v>0</v>
      </c>
      <c r="AA20" s="11">
        <v>0</v>
      </c>
      <c r="AB20" s="11">
        <v>9.0909090909090912E-2</v>
      </c>
      <c r="AC20" s="11">
        <v>9.0909090909090912E-2</v>
      </c>
      <c r="AD20" s="11">
        <v>0.12417080345134304</v>
      </c>
      <c r="AE20" s="11">
        <v>0.11896593025729454</v>
      </c>
      <c r="AF20" s="11">
        <v>0.12196734422726127</v>
      </c>
      <c r="AG20" s="11">
        <v>0.14409879531043054</v>
      </c>
      <c r="AK20" s="4" t="s">
        <v>22</v>
      </c>
      <c r="AL20" s="4" t="s">
        <v>2</v>
      </c>
      <c r="AM20" s="4" t="s">
        <v>171</v>
      </c>
      <c r="AN20" s="11">
        <v>1</v>
      </c>
      <c r="AP20" s="15" t="s">
        <v>170</v>
      </c>
      <c r="AQ20" s="11">
        <v>0.10141687350438761</v>
      </c>
      <c r="AU20" t="s">
        <v>112</v>
      </c>
      <c r="AV20" s="22">
        <f>(((AV6-AV14)^2)/AV14)</f>
        <v>1.4223076923076923</v>
      </c>
      <c r="AW20" s="22">
        <f>(((AW6-AW14)^2)/AW14)</f>
        <v>5.3333333333333233E-2</v>
      </c>
      <c r="AX20" s="22">
        <f t="shared" ref="AW20:AX21" si="4">(((AX6-AX14)^2)/AX14)</f>
        <v>1.7600732600732603</v>
      </c>
    </row>
    <row r="21" spans="1:50" x14ac:dyDescent="0.25">
      <c r="A21" s="24" t="s">
        <v>23</v>
      </c>
      <c r="B21" s="5" t="s">
        <v>2</v>
      </c>
      <c r="C21" s="5" t="s">
        <v>171</v>
      </c>
      <c r="D21" s="25">
        <v>61.5</v>
      </c>
      <c r="E21" s="25">
        <v>-78</v>
      </c>
      <c r="L21" s="4" t="s">
        <v>23</v>
      </c>
      <c r="M21" s="4" t="s">
        <v>2</v>
      </c>
      <c r="N21" s="4" t="s">
        <v>171</v>
      </c>
      <c r="O21" s="11">
        <v>1</v>
      </c>
      <c r="P21" s="11">
        <v>0</v>
      </c>
      <c r="Q21" s="11">
        <v>0</v>
      </c>
      <c r="R21" s="11">
        <v>0</v>
      </c>
      <c r="S21" s="11">
        <v>0</v>
      </c>
      <c r="T21" s="12">
        <v>1</v>
      </c>
      <c r="U21" s="11">
        <v>1</v>
      </c>
      <c r="V21" s="11">
        <v>1</v>
      </c>
      <c r="W21" s="11">
        <v>1</v>
      </c>
      <c r="AK21" s="4" t="s">
        <v>23</v>
      </c>
      <c r="AL21" s="4" t="s">
        <v>2</v>
      </c>
      <c r="AM21" s="4" t="s">
        <v>171</v>
      </c>
      <c r="AN21" s="11">
        <v>1</v>
      </c>
      <c r="AV21" s="22">
        <f>(((AV7-AV15)^2)/AV15)</f>
        <v>2.5398351648351647</v>
      </c>
      <c r="AW21" s="22">
        <f t="shared" si="4"/>
        <v>9.5238095238095316E-2</v>
      </c>
      <c r="AX21" s="22">
        <f t="shared" si="4"/>
        <v>3.1429879644165362</v>
      </c>
    </row>
    <row r="22" spans="1:50" x14ac:dyDescent="0.25">
      <c r="A22" s="24" t="s">
        <v>24</v>
      </c>
      <c r="B22" s="5" t="s">
        <v>2</v>
      </c>
      <c r="C22" s="5" t="s">
        <v>171</v>
      </c>
      <c r="D22" s="25">
        <v>30.5</v>
      </c>
      <c r="E22" s="25">
        <v>-80</v>
      </c>
      <c r="L22" s="4" t="s">
        <v>24</v>
      </c>
      <c r="M22" s="4" t="s">
        <v>2</v>
      </c>
      <c r="N22" s="4" t="s">
        <v>171</v>
      </c>
      <c r="O22" s="11">
        <v>1</v>
      </c>
      <c r="P22" s="11">
        <v>0</v>
      </c>
      <c r="Q22" s="11">
        <v>0</v>
      </c>
      <c r="R22" s="11">
        <v>0</v>
      </c>
      <c r="S22" s="11">
        <v>1</v>
      </c>
      <c r="T22" s="12">
        <v>1</v>
      </c>
      <c r="U22" s="11">
        <v>1</v>
      </c>
      <c r="V22" s="11">
        <v>1</v>
      </c>
      <c r="W22" s="11">
        <v>1</v>
      </c>
      <c r="AK22" s="4" t="s">
        <v>24</v>
      </c>
      <c r="AL22" s="4" t="s">
        <v>2</v>
      </c>
      <c r="AM22" s="4" t="s">
        <v>171</v>
      </c>
      <c r="AN22" s="11">
        <v>1</v>
      </c>
    </row>
    <row r="23" spans="1:50" x14ac:dyDescent="0.25">
      <c r="A23" s="24" t="s">
        <v>25</v>
      </c>
      <c r="B23" s="5" t="s">
        <v>2</v>
      </c>
      <c r="C23" s="5" t="s">
        <v>171</v>
      </c>
      <c r="D23" s="25">
        <v>65.400000000000006</v>
      </c>
      <c r="E23" s="25">
        <v>-78</v>
      </c>
      <c r="G23" s="42" t="s">
        <v>129</v>
      </c>
      <c r="H23" s="43"/>
      <c r="I23" s="40" t="s">
        <v>152</v>
      </c>
      <c r="J23" s="41"/>
      <c r="L23" s="4" t="s">
        <v>25</v>
      </c>
      <c r="M23" s="4" t="s">
        <v>2</v>
      </c>
      <c r="N23" s="4" t="s">
        <v>171</v>
      </c>
      <c r="O23" s="11">
        <v>0.75</v>
      </c>
      <c r="P23" s="11">
        <v>0</v>
      </c>
      <c r="Q23" s="11">
        <v>0</v>
      </c>
      <c r="R23" s="11">
        <v>0</v>
      </c>
      <c r="S23" s="11">
        <v>0</v>
      </c>
      <c r="T23" s="12">
        <v>0.5</v>
      </c>
      <c r="U23" s="11">
        <v>1</v>
      </c>
      <c r="V23" s="11">
        <v>1</v>
      </c>
      <c r="W23" s="11">
        <v>1</v>
      </c>
      <c r="AK23" s="4" t="s">
        <v>25</v>
      </c>
      <c r="AL23" s="4" t="s">
        <v>2</v>
      </c>
      <c r="AM23" s="4" t="s">
        <v>171</v>
      </c>
      <c r="AN23" s="11">
        <v>0.75</v>
      </c>
      <c r="AP23" s="16" t="s">
        <v>151</v>
      </c>
      <c r="AQ23" s="10" t="s">
        <v>152</v>
      </c>
      <c r="AU23" t="s">
        <v>113</v>
      </c>
      <c r="AV23">
        <f>SUM(AV20:AX21)</f>
        <v>9.0137755102040806</v>
      </c>
    </row>
    <row r="24" spans="1:50" x14ac:dyDescent="0.25">
      <c r="A24" s="24" t="s">
        <v>132</v>
      </c>
      <c r="B24" s="5" t="s">
        <v>2</v>
      </c>
      <c r="C24" s="5" t="s">
        <v>171</v>
      </c>
      <c r="D24" s="25">
        <v>67.06656006</v>
      </c>
      <c r="E24" s="25">
        <v>-56.511969199999996</v>
      </c>
      <c r="G24" s="44"/>
      <c r="H24" s="45"/>
      <c r="I24" s="3" t="s">
        <v>71</v>
      </c>
      <c r="J24" s="3" t="s">
        <v>72</v>
      </c>
      <c r="L24" s="4" t="s">
        <v>132</v>
      </c>
      <c r="M24" s="4" t="s">
        <v>2</v>
      </c>
      <c r="N24" s="4" t="s">
        <v>171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2">
        <v>0</v>
      </c>
      <c r="U24" s="11">
        <v>0</v>
      </c>
      <c r="V24" s="11">
        <v>0</v>
      </c>
      <c r="W24" s="11">
        <v>0</v>
      </c>
      <c r="AK24" s="4" t="s">
        <v>132</v>
      </c>
      <c r="AL24" s="4" t="s">
        <v>2</v>
      </c>
      <c r="AM24" s="4" t="s">
        <v>171</v>
      </c>
      <c r="AN24" s="11">
        <v>0</v>
      </c>
      <c r="AP24" s="15" t="s">
        <v>95</v>
      </c>
      <c r="AQ24" s="27">
        <v>0.55000000000000004</v>
      </c>
      <c r="AU24" t="s">
        <v>114</v>
      </c>
    </row>
    <row r="25" spans="1:50" x14ac:dyDescent="0.25">
      <c r="A25" s="24" t="s">
        <v>26</v>
      </c>
      <c r="B25" s="5" t="s">
        <v>2</v>
      </c>
      <c r="C25" s="5" t="s">
        <v>171</v>
      </c>
      <c r="D25" s="25">
        <v>52.377517089999991</v>
      </c>
      <c r="E25" s="25">
        <v>-67.538695499999989</v>
      </c>
      <c r="G25" s="38" t="s">
        <v>172</v>
      </c>
      <c r="H25" s="39"/>
      <c r="I25" s="23" t="s">
        <v>145</v>
      </c>
      <c r="J25" s="6" t="s">
        <v>148</v>
      </c>
      <c r="L25" s="4" t="s">
        <v>26</v>
      </c>
      <c r="M25" s="4" t="s">
        <v>2</v>
      </c>
      <c r="N25" s="4" t="s">
        <v>171</v>
      </c>
      <c r="O25" s="11">
        <v>0.5</v>
      </c>
      <c r="P25" s="11">
        <v>0</v>
      </c>
      <c r="Q25" s="11">
        <v>0</v>
      </c>
      <c r="R25" s="11">
        <v>0</v>
      </c>
      <c r="S25" s="11">
        <v>0</v>
      </c>
      <c r="T25" s="12">
        <v>0</v>
      </c>
      <c r="U25" s="11">
        <v>1</v>
      </c>
      <c r="V25" s="11">
        <v>1</v>
      </c>
      <c r="W25" s="11">
        <v>1</v>
      </c>
      <c r="AK25" s="4" t="s">
        <v>26</v>
      </c>
      <c r="AL25" s="4" t="s">
        <v>2</v>
      </c>
      <c r="AM25" s="4" t="s">
        <v>171</v>
      </c>
      <c r="AN25" s="11">
        <v>0.5</v>
      </c>
      <c r="AP25" s="15" t="s">
        <v>168</v>
      </c>
      <c r="AQ25" s="28">
        <v>2E-3</v>
      </c>
    </row>
    <row r="26" spans="1:50" x14ac:dyDescent="0.25">
      <c r="A26" s="24" t="s">
        <v>27</v>
      </c>
      <c r="B26" s="5" t="s">
        <v>2</v>
      </c>
      <c r="C26" s="5" t="s">
        <v>171</v>
      </c>
      <c r="D26" s="25">
        <v>41</v>
      </c>
      <c r="E26" s="25">
        <v>-57.774539799999999</v>
      </c>
      <c r="G26" s="38" t="s">
        <v>173</v>
      </c>
      <c r="H26" s="39"/>
      <c r="I26" s="6" t="s">
        <v>146</v>
      </c>
      <c r="J26" s="6" t="s">
        <v>149</v>
      </c>
      <c r="L26" s="4" t="s">
        <v>27</v>
      </c>
      <c r="M26" s="4" t="s">
        <v>2</v>
      </c>
      <c r="N26" s="4" t="s">
        <v>171</v>
      </c>
      <c r="O26" s="11">
        <v>1</v>
      </c>
      <c r="P26" s="11">
        <v>0</v>
      </c>
      <c r="Q26" s="11">
        <v>0</v>
      </c>
      <c r="R26" s="11">
        <v>0</v>
      </c>
      <c r="S26" s="11">
        <v>0.75</v>
      </c>
      <c r="T26" s="12">
        <v>1</v>
      </c>
      <c r="U26" s="11">
        <v>1</v>
      </c>
      <c r="V26" s="11">
        <v>1</v>
      </c>
      <c r="W26" s="11">
        <v>1</v>
      </c>
      <c r="AK26" s="4" t="s">
        <v>27</v>
      </c>
      <c r="AL26" s="4" t="s">
        <v>2</v>
      </c>
      <c r="AM26" s="4" t="s">
        <v>171</v>
      </c>
      <c r="AN26" s="11">
        <v>1</v>
      </c>
      <c r="AP26" s="15" t="s">
        <v>130</v>
      </c>
      <c r="AQ26" s="28">
        <v>0.02</v>
      </c>
      <c r="AU26" t="s">
        <v>115</v>
      </c>
    </row>
    <row r="27" spans="1:50" x14ac:dyDescent="0.25">
      <c r="A27" s="24" t="s">
        <v>28</v>
      </c>
      <c r="B27" s="5" t="s">
        <v>2</v>
      </c>
      <c r="C27" s="5" t="s">
        <v>171</v>
      </c>
      <c r="D27" s="25">
        <v>46.949909669999997</v>
      </c>
      <c r="E27" s="25">
        <v>-51.978048299999998</v>
      </c>
      <c r="G27" s="38" t="s">
        <v>174</v>
      </c>
      <c r="H27" s="39"/>
      <c r="I27" s="6" t="s">
        <v>147</v>
      </c>
      <c r="J27" s="6" t="s">
        <v>150</v>
      </c>
      <c r="L27" s="4" t="s">
        <v>28</v>
      </c>
      <c r="M27" s="4" t="s">
        <v>2</v>
      </c>
      <c r="N27" s="4" t="s">
        <v>171</v>
      </c>
      <c r="O27" s="11">
        <v>0.625</v>
      </c>
      <c r="P27" s="11">
        <v>0</v>
      </c>
      <c r="Q27" s="11">
        <v>0</v>
      </c>
      <c r="R27" s="11">
        <v>0</v>
      </c>
      <c r="S27" s="11">
        <v>0</v>
      </c>
      <c r="T27" s="12">
        <v>0.25</v>
      </c>
      <c r="U27" s="11">
        <v>1</v>
      </c>
      <c r="V27" s="11">
        <v>1</v>
      </c>
      <c r="W27" s="11">
        <v>1</v>
      </c>
      <c r="AK27" s="4" t="s">
        <v>28</v>
      </c>
      <c r="AL27" s="4" t="s">
        <v>2</v>
      </c>
      <c r="AM27" s="4" t="s">
        <v>171</v>
      </c>
      <c r="AN27" s="11">
        <v>0.625</v>
      </c>
      <c r="AP27" s="15" t="s">
        <v>169</v>
      </c>
      <c r="AQ27" s="28">
        <v>8.9999999999999993E-3</v>
      </c>
      <c r="AU27" t="s">
        <v>116</v>
      </c>
    </row>
    <row r="28" spans="1:50" x14ac:dyDescent="0.25">
      <c r="A28" s="24" t="s">
        <v>29</v>
      </c>
      <c r="B28" s="5" t="s">
        <v>2</v>
      </c>
      <c r="C28" s="5" t="s">
        <v>171</v>
      </c>
      <c r="D28" s="25">
        <v>56.844564819999995</v>
      </c>
      <c r="E28" s="25">
        <v>-70.552021900000014</v>
      </c>
      <c r="L28" s="4" t="s">
        <v>29</v>
      </c>
      <c r="M28" s="4" t="s">
        <v>2</v>
      </c>
      <c r="N28" s="4" t="s">
        <v>171</v>
      </c>
      <c r="O28" s="11">
        <v>1</v>
      </c>
      <c r="P28" s="11">
        <v>0</v>
      </c>
      <c r="Q28" s="11">
        <v>0</v>
      </c>
      <c r="R28" s="11">
        <v>0</v>
      </c>
      <c r="S28" s="11">
        <v>0</v>
      </c>
      <c r="T28" s="12">
        <v>1</v>
      </c>
      <c r="U28" s="11">
        <v>1</v>
      </c>
      <c r="V28" s="11">
        <v>1</v>
      </c>
      <c r="W28" s="11">
        <v>1</v>
      </c>
      <c r="AK28" s="4" t="s">
        <v>29</v>
      </c>
      <c r="AL28" s="4" t="s">
        <v>2</v>
      </c>
      <c r="AM28" s="4" t="s">
        <v>171</v>
      </c>
      <c r="AN28" s="11">
        <v>1</v>
      </c>
      <c r="AP28" s="15" t="s">
        <v>96</v>
      </c>
      <c r="AQ28" s="28">
        <v>1.2999999999999999E-3</v>
      </c>
    </row>
    <row r="29" spans="1:50" x14ac:dyDescent="0.25">
      <c r="A29" s="24" t="s">
        <v>30</v>
      </c>
      <c r="B29" s="5" t="s">
        <v>2</v>
      </c>
      <c r="C29" s="5" t="s">
        <v>171</v>
      </c>
      <c r="D29" s="25">
        <v>34.72185485</v>
      </c>
      <c r="E29" s="25">
        <v>-63.692770899999992</v>
      </c>
      <c r="L29" s="4" t="s">
        <v>30</v>
      </c>
      <c r="M29" s="4" t="s">
        <v>2</v>
      </c>
      <c r="N29" s="4" t="s">
        <v>171</v>
      </c>
      <c r="O29" s="11">
        <v>1</v>
      </c>
      <c r="P29" s="11">
        <v>0</v>
      </c>
      <c r="Q29" s="11">
        <v>0</v>
      </c>
      <c r="R29" s="11">
        <v>0</v>
      </c>
      <c r="S29" s="11">
        <v>0</v>
      </c>
      <c r="T29" s="12">
        <v>1</v>
      </c>
      <c r="U29" s="11">
        <v>1</v>
      </c>
      <c r="V29" s="11">
        <v>1</v>
      </c>
      <c r="W29" s="11">
        <v>1</v>
      </c>
      <c r="AK29" s="4" t="s">
        <v>30</v>
      </c>
      <c r="AL29" s="4" t="s">
        <v>2</v>
      </c>
      <c r="AM29" s="4" t="s">
        <v>171</v>
      </c>
      <c r="AN29" s="11">
        <v>1</v>
      </c>
      <c r="AP29" s="15" t="s">
        <v>170</v>
      </c>
      <c r="AQ29" s="27">
        <v>0.33</v>
      </c>
    </row>
    <row r="30" spans="1:50" x14ac:dyDescent="0.25">
      <c r="A30" s="24" t="s">
        <v>31</v>
      </c>
      <c r="B30" s="5" t="s">
        <v>4</v>
      </c>
      <c r="C30" s="5" t="s">
        <v>1</v>
      </c>
      <c r="D30" s="25">
        <v>115</v>
      </c>
      <c r="E30" s="25">
        <v>-69</v>
      </c>
      <c r="L30" s="4" t="s">
        <v>31</v>
      </c>
      <c r="M30" s="4" t="s">
        <v>4</v>
      </c>
      <c r="N30" s="4" t="s">
        <v>1</v>
      </c>
      <c r="O30" s="11">
        <v>2.875</v>
      </c>
      <c r="P30" s="11">
        <v>0</v>
      </c>
      <c r="Q30" s="11">
        <v>0</v>
      </c>
      <c r="R30" s="11">
        <v>1.25</v>
      </c>
      <c r="S30" s="11">
        <v>1.75</v>
      </c>
      <c r="T30" s="11">
        <v>2.75</v>
      </c>
      <c r="U30" s="11">
        <v>3</v>
      </c>
      <c r="V30" s="11">
        <v>2</v>
      </c>
      <c r="W30" s="11">
        <v>1</v>
      </c>
      <c r="AK30" s="4" t="s">
        <v>31</v>
      </c>
      <c r="AL30" s="4" t="s">
        <v>4</v>
      </c>
      <c r="AM30" s="4" t="s">
        <v>1</v>
      </c>
      <c r="AN30" s="11">
        <v>2.875</v>
      </c>
      <c r="AU30" s="34" t="s">
        <v>166</v>
      </c>
      <c r="AV30" s="34"/>
      <c r="AW30" s="34"/>
    </row>
    <row r="31" spans="1:50" ht="15" customHeight="1" x14ac:dyDescent="0.25">
      <c r="A31" s="24" t="s">
        <v>32</v>
      </c>
      <c r="B31" s="5" t="s">
        <v>4</v>
      </c>
      <c r="C31" s="5" t="s">
        <v>1</v>
      </c>
      <c r="D31" s="25">
        <v>75.900000000000006</v>
      </c>
      <c r="E31" s="25">
        <v>-54</v>
      </c>
      <c r="L31" s="4" t="s">
        <v>32</v>
      </c>
      <c r="M31" s="4" t="s">
        <v>4</v>
      </c>
      <c r="N31" s="4" t="s">
        <v>1</v>
      </c>
      <c r="O31" s="11">
        <v>2.125</v>
      </c>
      <c r="P31" s="11">
        <v>0</v>
      </c>
      <c r="Q31" s="11">
        <v>0</v>
      </c>
      <c r="R31" s="11">
        <v>0.5</v>
      </c>
      <c r="S31" s="11">
        <v>1</v>
      </c>
      <c r="T31" s="11">
        <v>1.75</v>
      </c>
      <c r="U31" s="11">
        <v>2.5</v>
      </c>
      <c r="V31" s="11">
        <v>2</v>
      </c>
      <c r="W31" s="11">
        <v>0</v>
      </c>
      <c r="AK31" s="4" t="s">
        <v>32</v>
      </c>
      <c r="AL31" s="4" t="s">
        <v>4</v>
      </c>
      <c r="AM31" s="4" t="s">
        <v>1</v>
      </c>
      <c r="AN31" s="11">
        <v>2.125</v>
      </c>
      <c r="AU31" s="17" t="s">
        <v>164</v>
      </c>
      <c r="AV31" s="17" t="s">
        <v>2</v>
      </c>
      <c r="AW31" s="17" t="s">
        <v>4</v>
      </c>
    </row>
    <row r="32" spans="1:50" x14ac:dyDescent="0.25">
      <c r="A32" s="24" t="s">
        <v>33</v>
      </c>
      <c r="B32" s="5" t="s">
        <v>4</v>
      </c>
      <c r="C32" s="5" t="s">
        <v>1</v>
      </c>
      <c r="D32" s="25">
        <v>101</v>
      </c>
      <c r="E32" s="25">
        <v>-68</v>
      </c>
      <c r="L32" s="4" t="s">
        <v>33</v>
      </c>
      <c r="M32" s="4" t="s">
        <v>4</v>
      </c>
      <c r="N32" s="4" t="s">
        <v>1</v>
      </c>
      <c r="O32" s="11">
        <v>3</v>
      </c>
      <c r="P32" s="11">
        <v>0</v>
      </c>
      <c r="Q32" s="11">
        <v>0</v>
      </c>
      <c r="R32" s="11">
        <v>0.25</v>
      </c>
      <c r="S32" s="11">
        <v>1.75</v>
      </c>
      <c r="T32" s="11">
        <v>2.75</v>
      </c>
      <c r="U32" s="11">
        <v>3.25</v>
      </c>
      <c r="V32" s="11">
        <v>3</v>
      </c>
      <c r="W32" s="11">
        <v>2.75</v>
      </c>
      <c r="AK32" s="4" t="s">
        <v>33</v>
      </c>
      <c r="AL32" s="4" t="s">
        <v>4</v>
      </c>
      <c r="AM32" s="4" t="s">
        <v>1</v>
      </c>
      <c r="AN32" s="11">
        <v>3</v>
      </c>
      <c r="AP32" s="46" t="s">
        <v>161</v>
      </c>
      <c r="AQ32" s="46"/>
      <c r="AU32" s="17" t="s">
        <v>4</v>
      </c>
      <c r="AV32" s="4">
        <v>0.37</v>
      </c>
      <c r="AW32" s="4" t="s">
        <v>165</v>
      </c>
    </row>
    <row r="33" spans="1:49" x14ac:dyDescent="0.25">
      <c r="A33" s="24" t="s">
        <v>34</v>
      </c>
      <c r="B33" s="5" t="s">
        <v>4</v>
      </c>
      <c r="C33" s="5" t="s">
        <v>1</v>
      </c>
      <c r="D33" s="25">
        <v>36</v>
      </c>
      <c r="E33" s="25">
        <v>-76</v>
      </c>
      <c r="L33" s="4" t="s">
        <v>34</v>
      </c>
      <c r="M33" s="4" t="s">
        <v>4</v>
      </c>
      <c r="N33" s="4" t="s">
        <v>1</v>
      </c>
      <c r="O33" s="11">
        <v>1</v>
      </c>
      <c r="P33" s="11">
        <v>0</v>
      </c>
      <c r="Q33" s="11">
        <v>0</v>
      </c>
      <c r="R33" s="11">
        <v>0</v>
      </c>
      <c r="S33" s="11">
        <v>0.5</v>
      </c>
      <c r="T33" s="11">
        <v>1</v>
      </c>
      <c r="U33" s="11">
        <v>1</v>
      </c>
      <c r="V33" s="11">
        <v>0</v>
      </c>
      <c r="W33" s="11">
        <v>0</v>
      </c>
      <c r="AK33" s="4" t="s">
        <v>34</v>
      </c>
      <c r="AL33" s="4" t="s">
        <v>4</v>
      </c>
      <c r="AM33" s="4" t="s">
        <v>1</v>
      </c>
      <c r="AN33" s="11">
        <v>1</v>
      </c>
      <c r="AP33" s="30" t="s">
        <v>153</v>
      </c>
      <c r="AQ33" s="4"/>
      <c r="AU33" s="17" t="s">
        <v>51</v>
      </c>
      <c r="AV33" s="31">
        <v>3.5000000000000003E-2</v>
      </c>
      <c r="AW33" s="4">
        <v>0.35</v>
      </c>
    </row>
    <row r="34" spans="1:49" x14ac:dyDescent="0.25">
      <c r="A34" s="24" t="s">
        <v>35</v>
      </c>
      <c r="B34" s="5" t="s">
        <v>4</v>
      </c>
      <c r="C34" s="5" t="s">
        <v>1</v>
      </c>
      <c r="D34" s="25">
        <v>31.9</v>
      </c>
      <c r="E34" s="25">
        <v>-72</v>
      </c>
      <c r="L34" s="4" t="s">
        <v>35</v>
      </c>
      <c r="M34" s="4" t="s">
        <v>4</v>
      </c>
      <c r="N34" s="4" t="s">
        <v>1</v>
      </c>
      <c r="O34" s="11">
        <v>2</v>
      </c>
      <c r="P34" s="11">
        <v>0</v>
      </c>
      <c r="Q34" s="11">
        <v>0</v>
      </c>
      <c r="R34" s="11">
        <v>0.5</v>
      </c>
      <c r="S34" s="11">
        <v>1</v>
      </c>
      <c r="T34" s="11">
        <v>1.5</v>
      </c>
      <c r="U34" s="11">
        <v>2.5</v>
      </c>
      <c r="V34" s="11">
        <v>1.25</v>
      </c>
      <c r="W34" s="11">
        <v>1</v>
      </c>
      <c r="AK34" s="4" t="s">
        <v>35</v>
      </c>
      <c r="AL34" s="4" t="s">
        <v>4</v>
      </c>
      <c r="AM34" s="4" t="s">
        <v>1</v>
      </c>
      <c r="AN34" s="11">
        <v>2</v>
      </c>
      <c r="AP34" s="15" t="s">
        <v>154</v>
      </c>
      <c r="AQ34" s="4">
        <v>16.195</v>
      </c>
    </row>
    <row r="35" spans="1:49" x14ac:dyDescent="0.25">
      <c r="A35" s="24" t="s">
        <v>36</v>
      </c>
      <c r="B35" s="5" t="s">
        <v>4</v>
      </c>
      <c r="C35" s="5" t="s">
        <v>1</v>
      </c>
      <c r="D35" s="25">
        <v>49.1</v>
      </c>
      <c r="E35" s="25">
        <v>-63</v>
      </c>
      <c r="L35" s="4" t="s">
        <v>36</v>
      </c>
      <c r="M35" s="4" t="s">
        <v>4</v>
      </c>
      <c r="N35" s="4" t="s">
        <v>1</v>
      </c>
      <c r="O35" s="11">
        <v>1</v>
      </c>
      <c r="P35" s="11">
        <v>0</v>
      </c>
      <c r="Q35" s="11">
        <v>0</v>
      </c>
      <c r="R35" s="11">
        <v>0</v>
      </c>
      <c r="S35" s="11">
        <v>0</v>
      </c>
      <c r="T35" s="11">
        <v>1</v>
      </c>
      <c r="U35" s="11">
        <v>1</v>
      </c>
      <c r="V35" s="11">
        <v>0.25</v>
      </c>
      <c r="W35" s="11">
        <v>0</v>
      </c>
      <c r="AK35" s="4" t="s">
        <v>36</v>
      </c>
      <c r="AL35" s="4" t="s">
        <v>4</v>
      </c>
      <c r="AM35" s="4" t="s">
        <v>1</v>
      </c>
      <c r="AN35" s="11">
        <v>1</v>
      </c>
      <c r="AP35" s="29" t="s">
        <v>152</v>
      </c>
      <c r="AQ35" s="31">
        <v>2.9999999999999997E-4</v>
      </c>
    </row>
    <row r="36" spans="1:49" x14ac:dyDescent="0.25">
      <c r="A36" s="24" t="s">
        <v>133</v>
      </c>
      <c r="B36" s="5" t="s">
        <v>4</v>
      </c>
      <c r="C36" s="5" t="s">
        <v>1</v>
      </c>
      <c r="D36" s="25">
        <v>59.6</v>
      </c>
      <c r="E36" s="25">
        <v>-51</v>
      </c>
      <c r="L36" s="4" t="s">
        <v>133</v>
      </c>
      <c r="M36" s="4" t="s">
        <v>4</v>
      </c>
      <c r="N36" s="4" t="s">
        <v>1</v>
      </c>
      <c r="O36" s="11">
        <v>2.875</v>
      </c>
      <c r="P36" s="11">
        <v>0</v>
      </c>
      <c r="Q36" s="11">
        <v>0</v>
      </c>
      <c r="R36" s="11">
        <v>3</v>
      </c>
      <c r="S36" s="11">
        <v>3.5</v>
      </c>
      <c r="T36" s="11">
        <v>2.25</v>
      </c>
      <c r="U36" s="11">
        <v>3.5</v>
      </c>
      <c r="V36" s="11">
        <v>0</v>
      </c>
      <c r="W36" s="11">
        <v>0</v>
      </c>
      <c r="AK36" s="4" t="s">
        <v>133</v>
      </c>
      <c r="AL36" s="4" t="s">
        <v>4</v>
      </c>
      <c r="AM36" s="4" t="s">
        <v>1</v>
      </c>
      <c r="AN36" s="11">
        <v>2.875</v>
      </c>
      <c r="AP36" s="30" t="s">
        <v>155</v>
      </c>
      <c r="AQ36" s="32" t="s">
        <v>129</v>
      </c>
    </row>
    <row r="37" spans="1:49" x14ac:dyDescent="0.25">
      <c r="A37" s="24" t="s">
        <v>37</v>
      </c>
      <c r="B37" s="5" t="s">
        <v>4</v>
      </c>
      <c r="C37" s="5" t="s">
        <v>1</v>
      </c>
      <c r="D37" s="25">
        <v>79.900000000000006</v>
      </c>
      <c r="E37" s="25">
        <v>-52</v>
      </c>
      <c r="L37" s="4" t="s">
        <v>37</v>
      </c>
      <c r="M37" s="4" t="s">
        <v>4</v>
      </c>
      <c r="N37" s="4" t="s">
        <v>1</v>
      </c>
      <c r="O37" s="11">
        <v>2.5</v>
      </c>
      <c r="P37" s="11">
        <v>0</v>
      </c>
      <c r="Q37" s="11">
        <v>0</v>
      </c>
      <c r="R37" s="11">
        <v>1</v>
      </c>
      <c r="S37" s="11">
        <v>2.25</v>
      </c>
      <c r="T37" s="11">
        <v>2.75</v>
      </c>
      <c r="U37" s="11">
        <v>2.25</v>
      </c>
      <c r="V37" s="11">
        <v>1</v>
      </c>
      <c r="W37" s="11">
        <v>1</v>
      </c>
      <c r="AK37" s="4" t="s">
        <v>37</v>
      </c>
      <c r="AL37" s="4" t="s">
        <v>4</v>
      </c>
      <c r="AM37" s="4" t="s">
        <v>1</v>
      </c>
      <c r="AN37" s="11">
        <v>2.5</v>
      </c>
      <c r="AP37" s="29" t="s">
        <v>156</v>
      </c>
      <c r="AQ37" s="5" t="s">
        <v>157</v>
      </c>
    </row>
    <row r="38" spans="1:49" x14ac:dyDescent="0.25">
      <c r="A38" s="24" t="s">
        <v>38</v>
      </c>
      <c r="B38" s="5" t="s">
        <v>4</v>
      </c>
      <c r="C38" s="5" t="s">
        <v>1</v>
      </c>
      <c r="D38" s="25">
        <v>53</v>
      </c>
      <c r="E38" s="25">
        <v>-57</v>
      </c>
      <c r="L38" s="4" t="s">
        <v>38</v>
      </c>
      <c r="M38" s="4" t="s">
        <v>4</v>
      </c>
      <c r="N38" s="4" t="s">
        <v>1</v>
      </c>
      <c r="O38" s="11">
        <v>1.5</v>
      </c>
      <c r="P38" s="11">
        <v>0</v>
      </c>
      <c r="Q38" s="11">
        <v>0</v>
      </c>
      <c r="R38" s="11">
        <v>0.75</v>
      </c>
      <c r="S38" s="11">
        <v>1</v>
      </c>
      <c r="T38" s="11">
        <v>2</v>
      </c>
      <c r="U38" s="11">
        <v>1</v>
      </c>
      <c r="V38" s="11">
        <v>1</v>
      </c>
      <c r="W38" s="11">
        <v>1</v>
      </c>
      <c r="AK38" s="4" t="s">
        <v>38</v>
      </c>
      <c r="AL38" s="4" t="s">
        <v>4</v>
      </c>
      <c r="AM38" s="4" t="s">
        <v>1</v>
      </c>
      <c r="AN38" s="11">
        <v>1.5</v>
      </c>
      <c r="AP38" s="17"/>
      <c r="AQ38" s="9" t="s">
        <v>152</v>
      </c>
    </row>
    <row r="39" spans="1:49" x14ac:dyDescent="0.25">
      <c r="A39" s="24" t="s">
        <v>39</v>
      </c>
      <c r="B39" s="5" t="s">
        <v>4</v>
      </c>
      <c r="C39" s="5" t="s">
        <v>1</v>
      </c>
      <c r="D39" s="25">
        <v>105.5</v>
      </c>
      <c r="E39" s="25">
        <v>-51</v>
      </c>
      <c r="L39" s="4" t="s">
        <v>39</v>
      </c>
      <c r="M39" s="4" t="s">
        <v>4</v>
      </c>
      <c r="N39" s="4" t="s">
        <v>1</v>
      </c>
      <c r="O39" s="11">
        <v>1.125</v>
      </c>
      <c r="P39" s="11">
        <v>0</v>
      </c>
      <c r="Q39" s="11">
        <v>0</v>
      </c>
      <c r="R39" s="11">
        <v>1</v>
      </c>
      <c r="S39" s="11">
        <v>1.5</v>
      </c>
      <c r="T39" s="11">
        <v>1.25</v>
      </c>
      <c r="U39" s="11">
        <v>1</v>
      </c>
      <c r="V39" s="11">
        <v>1.25</v>
      </c>
      <c r="W39" s="11">
        <v>1</v>
      </c>
      <c r="AK39" s="4" t="s">
        <v>39</v>
      </c>
      <c r="AL39" s="4" t="s">
        <v>4</v>
      </c>
      <c r="AM39" s="4" t="s">
        <v>1</v>
      </c>
      <c r="AN39" s="11">
        <v>1.125</v>
      </c>
      <c r="AP39" s="29" t="s">
        <v>158</v>
      </c>
      <c r="AQ39" s="4">
        <v>5.2999999999999999E-2</v>
      </c>
    </row>
    <row r="40" spans="1:49" x14ac:dyDescent="0.25">
      <c r="A40" s="24" t="s">
        <v>134</v>
      </c>
      <c r="B40" s="5" t="s">
        <v>4</v>
      </c>
      <c r="C40" s="5" t="s">
        <v>1</v>
      </c>
      <c r="D40" s="25">
        <v>106.8</v>
      </c>
      <c r="E40" s="25">
        <v>-53</v>
      </c>
      <c r="L40" s="4" t="s">
        <v>134</v>
      </c>
      <c r="M40" s="4" t="s">
        <v>4</v>
      </c>
      <c r="N40" s="4" t="s">
        <v>1</v>
      </c>
      <c r="O40" s="11">
        <v>6</v>
      </c>
      <c r="P40" s="11">
        <v>0</v>
      </c>
      <c r="Q40" s="11">
        <v>0</v>
      </c>
      <c r="R40" s="11">
        <v>7.75</v>
      </c>
      <c r="S40" s="11">
        <v>6.25</v>
      </c>
      <c r="T40" s="11">
        <v>6</v>
      </c>
      <c r="U40" s="11">
        <v>6</v>
      </c>
      <c r="V40" s="11">
        <v>6</v>
      </c>
      <c r="W40" s="11">
        <v>5</v>
      </c>
      <c r="AK40" s="4" t="s">
        <v>134</v>
      </c>
      <c r="AL40" s="4" t="s">
        <v>4</v>
      </c>
      <c r="AM40" s="4" t="s">
        <v>1</v>
      </c>
      <c r="AN40" s="11">
        <v>6</v>
      </c>
      <c r="AP40" s="29" t="s">
        <v>159</v>
      </c>
      <c r="AQ40" s="31">
        <v>4.7999999999999996E-3</v>
      </c>
    </row>
    <row r="41" spans="1:49" x14ac:dyDescent="0.25">
      <c r="A41" s="24" t="s">
        <v>135</v>
      </c>
      <c r="B41" s="5" t="s">
        <v>4</v>
      </c>
      <c r="C41" s="5" t="s">
        <v>1</v>
      </c>
      <c r="D41" s="25">
        <v>30.9</v>
      </c>
      <c r="E41" s="25">
        <v>-78</v>
      </c>
      <c r="L41" s="4" t="s">
        <v>135</v>
      </c>
      <c r="M41" s="4" t="s">
        <v>4</v>
      </c>
      <c r="N41" s="4" t="s">
        <v>1</v>
      </c>
      <c r="O41" s="11">
        <v>5</v>
      </c>
      <c r="P41" s="11">
        <v>0</v>
      </c>
      <c r="Q41" s="11">
        <v>0</v>
      </c>
      <c r="R41" s="11">
        <v>0</v>
      </c>
      <c r="S41" s="11">
        <v>0</v>
      </c>
      <c r="T41" s="11">
        <v>3.75</v>
      </c>
      <c r="U41" s="11">
        <v>6.25</v>
      </c>
      <c r="V41" s="11">
        <v>7</v>
      </c>
      <c r="W41" s="11">
        <v>2</v>
      </c>
      <c r="AK41" s="4" t="s">
        <v>135</v>
      </c>
      <c r="AL41" s="4" t="s">
        <v>4</v>
      </c>
      <c r="AM41" s="4" t="s">
        <v>1</v>
      </c>
      <c r="AN41" s="11">
        <v>5</v>
      </c>
      <c r="AP41" s="29" t="s">
        <v>160</v>
      </c>
      <c r="AQ41" s="4">
        <v>5.5E-2</v>
      </c>
    </row>
    <row r="42" spans="1:49" x14ac:dyDescent="0.25">
      <c r="A42" s="24" t="s">
        <v>40</v>
      </c>
      <c r="B42" s="5" t="s">
        <v>4</v>
      </c>
      <c r="C42" s="5" t="s">
        <v>1</v>
      </c>
      <c r="D42" s="25">
        <v>72.599999999999994</v>
      </c>
      <c r="E42" s="25">
        <v>-55</v>
      </c>
      <c r="L42" s="4" t="s">
        <v>40</v>
      </c>
      <c r="M42" s="4" t="s">
        <v>4</v>
      </c>
      <c r="N42" s="4" t="s">
        <v>1</v>
      </c>
      <c r="O42" s="11">
        <v>8.15</v>
      </c>
      <c r="P42" s="11">
        <v>0</v>
      </c>
      <c r="Q42" s="11">
        <v>0</v>
      </c>
      <c r="R42" s="11">
        <v>0</v>
      </c>
      <c r="S42" s="11">
        <v>2.25</v>
      </c>
      <c r="T42" s="11">
        <v>7.3</v>
      </c>
      <c r="U42" s="11">
        <v>9</v>
      </c>
      <c r="V42" s="11">
        <v>8.25</v>
      </c>
      <c r="W42" s="11">
        <v>9</v>
      </c>
      <c r="AK42" s="4" t="s">
        <v>40</v>
      </c>
      <c r="AL42" s="4" t="s">
        <v>4</v>
      </c>
      <c r="AM42" s="4" t="s">
        <v>1</v>
      </c>
      <c r="AN42" s="11">
        <v>8.15</v>
      </c>
    </row>
    <row r="43" spans="1:49" x14ac:dyDescent="0.25">
      <c r="A43" s="24" t="s">
        <v>136</v>
      </c>
      <c r="B43" s="5" t="s">
        <v>4</v>
      </c>
      <c r="C43" s="5" t="s">
        <v>171</v>
      </c>
      <c r="D43" s="25">
        <v>55.9</v>
      </c>
      <c r="E43" s="25">
        <v>-76</v>
      </c>
      <c r="L43" s="4" t="s">
        <v>136</v>
      </c>
      <c r="M43" s="4" t="s">
        <v>4</v>
      </c>
      <c r="N43" s="4" t="s">
        <v>171</v>
      </c>
      <c r="O43" s="11">
        <v>0.4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0.8</v>
      </c>
      <c r="V43" s="11">
        <v>0</v>
      </c>
      <c r="W43" s="11">
        <v>0</v>
      </c>
      <c r="AK43" s="4" t="s">
        <v>136</v>
      </c>
      <c r="AL43" s="4" t="s">
        <v>4</v>
      </c>
      <c r="AM43" s="4" t="s">
        <v>171</v>
      </c>
      <c r="AN43" s="11">
        <v>0.4</v>
      </c>
    </row>
    <row r="44" spans="1:49" x14ac:dyDescent="0.25">
      <c r="A44" s="24" t="s">
        <v>137</v>
      </c>
      <c r="B44" s="5" t="s">
        <v>4</v>
      </c>
      <c r="C44" s="5" t="s">
        <v>171</v>
      </c>
      <c r="D44" s="25">
        <v>64.5</v>
      </c>
      <c r="E44" s="25">
        <v>-73</v>
      </c>
      <c r="L44" s="4" t="s">
        <v>137</v>
      </c>
      <c r="M44" s="4" t="s">
        <v>4</v>
      </c>
      <c r="N44" s="4" t="s">
        <v>171</v>
      </c>
      <c r="O44" s="11">
        <v>1</v>
      </c>
      <c r="P44" s="11">
        <v>0</v>
      </c>
      <c r="Q44" s="11">
        <v>0</v>
      </c>
      <c r="R44" s="11">
        <v>0</v>
      </c>
      <c r="S44" s="11">
        <v>0</v>
      </c>
      <c r="T44" s="11">
        <v>1</v>
      </c>
      <c r="U44" s="11">
        <v>1</v>
      </c>
      <c r="V44" s="11">
        <v>1</v>
      </c>
      <c r="W44" s="11">
        <v>1</v>
      </c>
      <c r="AK44" s="4" t="s">
        <v>137</v>
      </c>
      <c r="AL44" s="4" t="s">
        <v>4</v>
      </c>
      <c r="AM44" s="4" t="s">
        <v>171</v>
      </c>
      <c r="AN44" s="11">
        <v>1</v>
      </c>
      <c r="AP44" s="46" t="s">
        <v>162</v>
      </c>
      <c r="AQ44" s="46"/>
    </row>
    <row r="45" spans="1:49" x14ac:dyDescent="0.25">
      <c r="A45" s="24" t="s">
        <v>41</v>
      </c>
      <c r="B45" s="5" t="s">
        <v>4</v>
      </c>
      <c r="C45" s="5" t="s">
        <v>171</v>
      </c>
      <c r="D45" s="25">
        <v>55.2</v>
      </c>
      <c r="E45" s="25">
        <v>-80</v>
      </c>
      <c r="L45" s="4" t="s">
        <v>41</v>
      </c>
      <c r="M45" s="4" t="s">
        <v>4</v>
      </c>
      <c r="N45" s="4" t="s">
        <v>171</v>
      </c>
      <c r="O45" s="11">
        <v>1</v>
      </c>
      <c r="P45" s="11">
        <v>0</v>
      </c>
      <c r="Q45" s="11">
        <v>0</v>
      </c>
      <c r="R45" s="11">
        <v>0</v>
      </c>
      <c r="S45" s="11">
        <v>1</v>
      </c>
      <c r="T45" s="11">
        <v>1</v>
      </c>
      <c r="U45" s="11">
        <v>1</v>
      </c>
      <c r="V45" s="11">
        <v>1</v>
      </c>
      <c r="W45" s="11">
        <v>1</v>
      </c>
      <c r="AK45" s="4" t="s">
        <v>41</v>
      </c>
      <c r="AL45" s="4" t="s">
        <v>4</v>
      </c>
      <c r="AM45" s="4" t="s">
        <v>171</v>
      </c>
      <c r="AN45" s="11">
        <v>1</v>
      </c>
      <c r="AP45" s="30" t="s">
        <v>153</v>
      </c>
      <c r="AQ45" s="4"/>
    </row>
    <row r="46" spans="1:49" x14ac:dyDescent="0.25">
      <c r="A46" s="24" t="s">
        <v>42</v>
      </c>
      <c r="B46" s="5" t="s">
        <v>4</v>
      </c>
      <c r="C46" s="5" t="s">
        <v>171</v>
      </c>
      <c r="D46" s="25">
        <v>38.9</v>
      </c>
      <c r="E46" s="25">
        <v>-82</v>
      </c>
      <c r="L46" s="4" t="s">
        <v>42</v>
      </c>
      <c r="M46" s="4" t="s">
        <v>4</v>
      </c>
      <c r="N46" s="4" t="s">
        <v>171</v>
      </c>
      <c r="O46" s="11">
        <v>1</v>
      </c>
      <c r="P46" s="11">
        <v>0</v>
      </c>
      <c r="Q46" s="11">
        <v>0</v>
      </c>
      <c r="R46" s="11">
        <v>0</v>
      </c>
      <c r="S46" s="11">
        <v>0.5</v>
      </c>
      <c r="T46" s="11">
        <v>1</v>
      </c>
      <c r="U46" s="11">
        <v>1</v>
      </c>
      <c r="V46" s="11">
        <v>1</v>
      </c>
      <c r="W46" s="11">
        <v>1</v>
      </c>
      <c r="AK46" s="4" t="s">
        <v>42</v>
      </c>
      <c r="AL46" s="4" t="s">
        <v>4</v>
      </c>
      <c r="AM46" s="4" t="s">
        <v>171</v>
      </c>
      <c r="AN46" s="11">
        <v>1</v>
      </c>
      <c r="AP46" s="15" t="s">
        <v>154</v>
      </c>
      <c r="AQ46" s="4">
        <v>3.93</v>
      </c>
    </row>
    <row r="47" spans="1:49" x14ac:dyDescent="0.25">
      <c r="A47" s="24" t="s">
        <v>138</v>
      </c>
      <c r="B47" s="5" t="s">
        <v>4</v>
      </c>
      <c r="C47" s="5" t="s">
        <v>171</v>
      </c>
      <c r="D47" s="25">
        <v>113.06394286</v>
      </c>
      <c r="E47" s="25">
        <v>-57.930822399999997</v>
      </c>
      <c r="L47" s="4" t="s">
        <v>138</v>
      </c>
      <c r="M47" s="4" t="s">
        <v>4</v>
      </c>
      <c r="N47" s="4" t="s">
        <v>171</v>
      </c>
      <c r="O47" s="11">
        <v>0.75</v>
      </c>
      <c r="P47" s="11">
        <v>0</v>
      </c>
      <c r="Q47" s="11">
        <v>0</v>
      </c>
      <c r="R47" s="11">
        <v>0</v>
      </c>
      <c r="S47" s="11">
        <v>0</v>
      </c>
      <c r="T47" s="11">
        <v>0.5</v>
      </c>
      <c r="U47" s="11">
        <v>1</v>
      </c>
      <c r="V47" s="11">
        <v>1</v>
      </c>
      <c r="W47" s="11">
        <v>1</v>
      </c>
      <c r="AK47" s="4" t="s">
        <v>138</v>
      </c>
      <c r="AL47" s="4" t="s">
        <v>4</v>
      </c>
      <c r="AM47" s="4" t="s">
        <v>171</v>
      </c>
      <c r="AN47" s="11">
        <v>0.75</v>
      </c>
      <c r="AP47" s="29" t="s">
        <v>152</v>
      </c>
      <c r="AQ47" s="5">
        <v>0.14000000000000001</v>
      </c>
    </row>
    <row r="48" spans="1:49" x14ac:dyDescent="0.25">
      <c r="A48" s="24" t="s">
        <v>43</v>
      </c>
      <c r="B48" s="5" t="s">
        <v>4</v>
      </c>
      <c r="C48" s="5" t="s">
        <v>171</v>
      </c>
      <c r="D48" s="25">
        <v>86.340432750000005</v>
      </c>
      <c r="E48" s="25">
        <v>-52.294204100000002</v>
      </c>
      <c r="L48" s="4" t="s">
        <v>43</v>
      </c>
      <c r="M48" s="4" t="s">
        <v>4</v>
      </c>
      <c r="N48" s="4" t="s">
        <v>171</v>
      </c>
      <c r="O48" s="11">
        <v>0.5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1</v>
      </c>
      <c r="V48" s="11">
        <v>1</v>
      </c>
      <c r="W48" s="11">
        <v>1</v>
      </c>
      <c r="AK48" s="4" t="s">
        <v>43</v>
      </c>
      <c r="AL48" s="4" t="s">
        <v>4</v>
      </c>
      <c r="AM48" s="4" t="s">
        <v>171</v>
      </c>
      <c r="AN48" s="11">
        <v>0.5</v>
      </c>
      <c r="AP48" s="30" t="s">
        <v>155</v>
      </c>
      <c r="AQ48" s="32" t="s">
        <v>129</v>
      </c>
    </row>
    <row r="49" spans="1:43" x14ac:dyDescent="0.25">
      <c r="A49" s="24" t="s">
        <v>44</v>
      </c>
      <c r="B49" s="5" t="s">
        <v>4</v>
      </c>
      <c r="C49" s="5" t="s">
        <v>171</v>
      </c>
      <c r="D49" s="25">
        <v>53.630006099999989</v>
      </c>
      <c r="E49" s="25">
        <v>-62.17819519999999</v>
      </c>
      <c r="L49" s="4" t="s">
        <v>44</v>
      </c>
      <c r="M49" s="4" t="s">
        <v>4</v>
      </c>
      <c r="N49" s="4" t="s">
        <v>171</v>
      </c>
      <c r="O49" s="11">
        <v>1</v>
      </c>
      <c r="P49" s="11">
        <v>0</v>
      </c>
      <c r="Q49" s="11">
        <v>0</v>
      </c>
      <c r="R49" s="11">
        <v>0</v>
      </c>
      <c r="S49" s="11">
        <v>0.5</v>
      </c>
      <c r="T49" s="11">
        <v>1</v>
      </c>
      <c r="U49" s="11">
        <v>1</v>
      </c>
      <c r="V49" s="11">
        <v>0</v>
      </c>
      <c r="W49" s="11">
        <v>0</v>
      </c>
      <c r="AK49" s="4" t="s">
        <v>44</v>
      </c>
      <c r="AL49" s="4" t="s">
        <v>4</v>
      </c>
      <c r="AM49" s="4" t="s">
        <v>171</v>
      </c>
      <c r="AN49" s="11">
        <v>1</v>
      </c>
      <c r="AP49" s="29" t="s">
        <v>156</v>
      </c>
      <c r="AQ49" s="5" t="s">
        <v>157</v>
      </c>
    </row>
    <row r="50" spans="1:43" x14ac:dyDescent="0.25">
      <c r="A50" s="24" t="s">
        <v>45</v>
      </c>
      <c r="B50" s="5" t="s">
        <v>4</v>
      </c>
      <c r="C50" s="5" t="s">
        <v>171</v>
      </c>
      <c r="D50" s="25">
        <v>72.437221690000001</v>
      </c>
      <c r="E50" s="25">
        <v>-67.943228099999999</v>
      </c>
      <c r="L50" s="13" t="s">
        <v>45</v>
      </c>
      <c r="M50" s="4" t="s">
        <v>4</v>
      </c>
      <c r="N50" s="4" t="s">
        <v>171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1</v>
      </c>
      <c r="W50" s="11">
        <v>1</v>
      </c>
      <c r="AK50" s="13" t="s">
        <v>45</v>
      </c>
      <c r="AL50" s="4" t="s">
        <v>4</v>
      </c>
      <c r="AM50" s="4" t="s">
        <v>171</v>
      </c>
      <c r="AN50" s="11">
        <v>0</v>
      </c>
      <c r="AP50" s="17"/>
      <c r="AQ50" s="9" t="s">
        <v>152</v>
      </c>
    </row>
    <row r="51" spans="1:43" x14ac:dyDescent="0.25">
      <c r="A51" s="24" t="s">
        <v>46</v>
      </c>
      <c r="B51" s="5" t="s">
        <v>4</v>
      </c>
      <c r="C51" s="5" t="s">
        <v>171</v>
      </c>
      <c r="D51" s="25">
        <v>73.042299810000003</v>
      </c>
      <c r="E51" s="25">
        <v>-67.293114500000016</v>
      </c>
      <c r="L51" s="4" t="s">
        <v>46</v>
      </c>
      <c r="M51" s="4" t="s">
        <v>4</v>
      </c>
      <c r="N51" s="4" t="s">
        <v>171</v>
      </c>
      <c r="O51" s="11">
        <v>0.5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1</v>
      </c>
      <c r="V51" s="11">
        <v>1</v>
      </c>
      <c r="W51" s="11">
        <v>1</v>
      </c>
      <c r="AK51" s="4" t="s">
        <v>46</v>
      </c>
      <c r="AL51" s="4" t="s">
        <v>4</v>
      </c>
      <c r="AM51" s="4" t="s">
        <v>171</v>
      </c>
      <c r="AN51" s="11">
        <v>0.5</v>
      </c>
      <c r="AP51" s="29" t="s">
        <v>158</v>
      </c>
      <c r="AQ51" s="4">
        <v>0.52</v>
      </c>
    </row>
    <row r="52" spans="1:43" x14ac:dyDescent="0.25">
      <c r="A52" s="24" t="s">
        <v>139</v>
      </c>
      <c r="B52" s="5" t="s">
        <v>4</v>
      </c>
      <c r="C52" s="5" t="s">
        <v>171</v>
      </c>
      <c r="D52" s="25">
        <v>63.184387209999997</v>
      </c>
      <c r="E52" s="25">
        <v>-51.342871799999998</v>
      </c>
      <c r="L52" s="4" t="s">
        <v>139</v>
      </c>
      <c r="M52" s="4" t="s">
        <v>4</v>
      </c>
      <c r="N52" s="4" t="s">
        <v>171</v>
      </c>
      <c r="O52" s="11">
        <v>0.5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1</v>
      </c>
      <c r="V52" s="11">
        <v>1</v>
      </c>
      <c r="W52" s="11">
        <v>1</v>
      </c>
      <c r="AK52" s="4" t="s">
        <v>139</v>
      </c>
      <c r="AL52" s="4" t="s">
        <v>4</v>
      </c>
      <c r="AM52" s="4" t="s">
        <v>171</v>
      </c>
      <c r="AN52" s="11">
        <v>0.5</v>
      </c>
      <c r="AP52" s="29" t="s">
        <v>159</v>
      </c>
      <c r="AQ52" s="5">
        <v>0.06</v>
      </c>
    </row>
    <row r="53" spans="1:43" x14ac:dyDescent="0.25">
      <c r="A53" s="24" t="s">
        <v>47</v>
      </c>
      <c r="B53" s="5" t="s">
        <v>4</v>
      </c>
      <c r="C53" s="5" t="s">
        <v>171</v>
      </c>
      <c r="D53" s="25">
        <v>79.623940439999998</v>
      </c>
      <c r="E53" s="25">
        <v>-61.172747099999995</v>
      </c>
      <c r="L53" s="4" t="s">
        <v>47</v>
      </c>
      <c r="M53" s="4" t="s">
        <v>4</v>
      </c>
      <c r="N53" s="4" t="s">
        <v>171</v>
      </c>
      <c r="O53" s="11">
        <v>0.875</v>
      </c>
      <c r="P53" s="11">
        <v>0</v>
      </c>
      <c r="Q53" s="11">
        <v>0</v>
      </c>
      <c r="R53" s="11">
        <v>0</v>
      </c>
      <c r="S53" s="11">
        <v>0</v>
      </c>
      <c r="T53" s="11">
        <v>1</v>
      </c>
      <c r="U53" s="11">
        <v>0.75</v>
      </c>
      <c r="V53" s="11">
        <v>0.5</v>
      </c>
      <c r="W53" s="11">
        <v>1</v>
      </c>
      <c r="AK53" s="4" t="s">
        <v>47</v>
      </c>
      <c r="AL53" s="4" t="s">
        <v>4</v>
      </c>
      <c r="AM53" s="4" t="s">
        <v>171</v>
      </c>
      <c r="AN53" s="11">
        <v>0.875</v>
      </c>
      <c r="AP53" s="29" t="s">
        <v>160</v>
      </c>
      <c r="AQ53" s="4">
        <v>0.21</v>
      </c>
    </row>
    <row r="54" spans="1:43" x14ac:dyDescent="0.25">
      <c r="A54" s="24" t="s">
        <v>48</v>
      </c>
      <c r="B54" s="5" t="s">
        <v>4</v>
      </c>
      <c r="C54" s="5" t="s">
        <v>171</v>
      </c>
      <c r="D54" s="25">
        <v>80.24387145</v>
      </c>
      <c r="E54" s="25">
        <v>-59.301593399999987</v>
      </c>
      <c r="L54" s="4" t="s">
        <v>48</v>
      </c>
      <c r="M54" s="4" t="s">
        <v>4</v>
      </c>
      <c r="N54" s="4" t="s">
        <v>171</v>
      </c>
      <c r="O54" s="11">
        <v>1</v>
      </c>
      <c r="P54" s="11">
        <v>0</v>
      </c>
      <c r="Q54" s="11">
        <v>0</v>
      </c>
      <c r="R54" s="11">
        <v>0</v>
      </c>
      <c r="S54" s="11">
        <v>1</v>
      </c>
      <c r="T54" s="11">
        <v>1</v>
      </c>
      <c r="U54" s="11">
        <v>1</v>
      </c>
      <c r="V54" s="11">
        <v>1</v>
      </c>
      <c r="W54" s="11">
        <v>1</v>
      </c>
      <c r="AK54" s="4" t="s">
        <v>48</v>
      </c>
      <c r="AL54" s="4" t="s">
        <v>4</v>
      </c>
      <c r="AM54" s="4" t="s">
        <v>171</v>
      </c>
      <c r="AN54" s="11">
        <v>1</v>
      </c>
    </row>
    <row r="55" spans="1:43" x14ac:dyDescent="0.25">
      <c r="A55" s="24" t="s">
        <v>49</v>
      </c>
      <c r="B55" s="5" t="s">
        <v>4</v>
      </c>
      <c r="C55" s="5" t="s">
        <v>171</v>
      </c>
      <c r="D55" s="25">
        <v>65.197285160000007</v>
      </c>
      <c r="E55" s="25">
        <v>-54.428125100000003</v>
      </c>
      <c r="L55" s="4" t="s">
        <v>49</v>
      </c>
      <c r="M55" s="4" t="s">
        <v>4</v>
      </c>
      <c r="N55" s="4" t="s">
        <v>171</v>
      </c>
      <c r="O55" s="11">
        <v>1</v>
      </c>
      <c r="P55" s="11">
        <v>0</v>
      </c>
      <c r="Q55" s="11">
        <v>0</v>
      </c>
      <c r="R55" s="11">
        <v>0</v>
      </c>
      <c r="S55" s="11">
        <v>0</v>
      </c>
      <c r="T55" s="11">
        <v>1</v>
      </c>
      <c r="U55" s="11">
        <v>1</v>
      </c>
      <c r="V55" s="11">
        <v>1</v>
      </c>
      <c r="W55" s="11">
        <v>1</v>
      </c>
      <c r="AK55" s="4" t="s">
        <v>49</v>
      </c>
      <c r="AL55" s="4" t="s">
        <v>4</v>
      </c>
      <c r="AM55" s="4" t="s">
        <v>171</v>
      </c>
      <c r="AN55" s="11">
        <v>1</v>
      </c>
    </row>
    <row r="56" spans="1:43" x14ac:dyDescent="0.25">
      <c r="A56" s="24" t="s">
        <v>50</v>
      </c>
      <c r="B56" s="5" t="s">
        <v>51</v>
      </c>
      <c r="C56" s="5" t="s">
        <v>1</v>
      </c>
      <c r="D56" s="25">
        <v>55.4</v>
      </c>
      <c r="E56" s="25">
        <v>-75</v>
      </c>
      <c r="L56" s="4" t="s">
        <v>50</v>
      </c>
      <c r="M56" s="4" t="s">
        <v>51</v>
      </c>
      <c r="N56" s="4" t="s">
        <v>1</v>
      </c>
      <c r="O56" s="11">
        <v>1.125</v>
      </c>
      <c r="P56" s="11">
        <v>0</v>
      </c>
      <c r="Q56" s="11">
        <v>0</v>
      </c>
      <c r="R56" s="11">
        <v>0</v>
      </c>
      <c r="S56" s="11">
        <v>0</v>
      </c>
      <c r="T56" s="11">
        <v>1</v>
      </c>
      <c r="U56" s="11">
        <v>1.25</v>
      </c>
      <c r="V56" s="11">
        <v>1.5</v>
      </c>
      <c r="W56" s="11">
        <v>1</v>
      </c>
      <c r="AK56" s="4" t="s">
        <v>50</v>
      </c>
      <c r="AL56" s="4" t="s">
        <v>51</v>
      </c>
      <c r="AM56" s="4" t="s">
        <v>1</v>
      </c>
      <c r="AN56" s="11">
        <v>1.125</v>
      </c>
      <c r="AP56" s="35" t="s">
        <v>163</v>
      </c>
      <c r="AQ56" s="35"/>
    </row>
    <row r="57" spans="1:43" x14ac:dyDescent="0.25">
      <c r="A57" s="24" t="s">
        <v>140</v>
      </c>
      <c r="B57" s="5" t="s">
        <v>51</v>
      </c>
      <c r="C57" s="5" t="s">
        <v>1</v>
      </c>
      <c r="D57" s="25">
        <v>60</v>
      </c>
      <c r="E57" s="25">
        <v>-80</v>
      </c>
      <c r="L57" s="4" t="s">
        <v>140</v>
      </c>
      <c r="M57" s="4" t="s">
        <v>51</v>
      </c>
      <c r="N57" s="4" t="s">
        <v>1</v>
      </c>
      <c r="O57" s="11">
        <v>1</v>
      </c>
      <c r="P57" s="11">
        <v>0</v>
      </c>
      <c r="Q57" s="11">
        <v>0</v>
      </c>
      <c r="R57" s="11">
        <v>0</v>
      </c>
      <c r="S57" s="11">
        <v>0</v>
      </c>
      <c r="T57" s="11">
        <v>1</v>
      </c>
      <c r="U57" s="11">
        <v>1</v>
      </c>
      <c r="V57" s="11">
        <v>1</v>
      </c>
      <c r="W57" s="11">
        <v>1</v>
      </c>
      <c r="AK57" s="4" t="s">
        <v>140</v>
      </c>
      <c r="AL57" s="4" t="s">
        <v>51</v>
      </c>
      <c r="AM57" s="4" t="s">
        <v>1</v>
      </c>
      <c r="AN57" s="11">
        <v>1</v>
      </c>
      <c r="AP57" s="32" t="s">
        <v>129</v>
      </c>
      <c r="AQ57" s="32" t="s">
        <v>152</v>
      </c>
    </row>
    <row r="58" spans="1:43" x14ac:dyDescent="0.25">
      <c r="A58" s="24" t="s">
        <v>52</v>
      </c>
      <c r="B58" s="5" t="s">
        <v>51</v>
      </c>
      <c r="C58" s="5" t="s">
        <v>1</v>
      </c>
      <c r="D58" s="25">
        <v>47.5</v>
      </c>
      <c r="E58" s="25">
        <v>-62</v>
      </c>
      <c r="L58" s="4" t="s">
        <v>52</v>
      </c>
      <c r="M58" s="4" t="s">
        <v>51</v>
      </c>
      <c r="N58" s="4" t="s">
        <v>1</v>
      </c>
      <c r="O58" s="11">
        <v>1</v>
      </c>
      <c r="P58" s="11">
        <v>0</v>
      </c>
      <c r="Q58" s="11">
        <v>0</v>
      </c>
      <c r="R58" s="11">
        <v>0</v>
      </c>
      <c r="S58" s="11">
        <v>1</v>
      </c>
      <c r="T58" s="11">
        <v>1</v>
      </c>
      <c r="U58" s="11">
        <v>1</v>
      </c>
      <c r="V58" s="11">
        <v>1</v>
      </c>
      <c r="W58" s="11">
        <v>1</v>
      </c>
      <c r="AK58" s="4" t="s">
        <v>52</v>
      </c>
      <c r="AL58" s="4" t="s">
        <v>51</v>
      </c>
      <c r="AM58" s="4" t="s">
        <v>1</v>
      </c>
      <c r="AN58" s="11">
        <v>1</v>
      </c>
      <c r="AP58" s="29" t="s">
        <v>172</v>
      </c>
      <c r="AQ58" s="33">
        <v>3.6000000000000002E-4</v>
      </c>
    </row>
    <row r="59" spans="1:43" x14ac:dyDescent="0.25">
      <c r="A59" s="24" t="s">
        <v>141</v>
      </c>
      <c r="B59" s="5" t="s">
        <v>51</v>
      </c>
      <c r="C59" s="5" t="s">
        <v>1</v>
      </c>
      <c r="D59" s="25">
        <v>85.8</v>
      </c>
      <c r="E59" s="25">
        <v>-76.3</v>
      </c>
      <c r="L59" s="4" t="s">
        <v>141</v>
      </c>
      <c r="M59" s="4" t="s">
        <v>51</v>
      </c>
      <c r="N59" s="4" t="s">
        <v>1</v>
      </c>
      <c r="O59" s="11">
        <v>1.415</v>
      </c>
      <c r="P59" s="11">
        <v>0</v>
      </c>
      <c r="Q59" s="11">
        <v>0</v>
      </c>
      <c r="R59" s="11">
        <v>0</v>
      </c>
      <c r="S59" s="11">
        <v>0</v>
      </c>
      <c r="T59" s="11">
        <v>1</v>
      </c>
      <c r="U59" s="11">
        <v>1.83</v>
      </c>
      <c r="V59" s="11">
        <v>3</v>
      </c>
      <c r="W59" s="11">
        <v>3</v>
      </c>
      <c r="AK59" s="4" t="s">
        <v>141</v>
      </c>
      <c r="AL59" s="4" t="s">
        <v>51</v>
      </c>
      <c r="AM59" s="4" t="s">
        <v>1</v>
      </c>
      <c r="AN59" s="11">
        <v>1.415</v>
      </c>
      <c r="AP59" s="29" t="s">
        <v>173</v>
      </c>
      <c r="AQ59" s="33">
        <v>4.8999999999999998E-5</v>
      </c>
    </row>
    <row r="60" spans="1:43" x14ac:dyDescent="0.25">
      <c r="A60" s="24" t="s">
        <v>53</v>
      </c>
      <c r="B60" s="5" t="s">
        <v>51</v>
      </c>
      <c r="C60" s="5" t="s">
        <v>1</v>
      </c>
      <c r="D60" s="25">
        <v>47.421677259999996</v>
      </c>
      <c r="E60" s="25">
        <v>-67.774152999999984</v>
      </c>
      <c r="L60" s="5" t="s">
        <v>53</v>
      </c>
      <c r="M60" s="4" t="s">
        <v>51</v>
      </c>
      <c r="N60" s="4" t="s">
        <v>1</v>
      </c>
      <c r="O60" s="11">
        <v>1</v>
      </c>
      <c r="P60" s="11">
        <v>0</v>
      </c>
      <c r="Q60" s="11">
        <v>0</v>
      </c>
      <c r="R60" s="11">
        <v>0</v>
      </c>
      <c r="S60" s="11">
        <v>0</v>
      </c>
      <c r="T60" s="11">
        <v>1</v>
      </c>
      <c r="U60" s="11">
        <v>1</v>
      </c>
      <c r="V60" s="11">
        <v>1.75</v>
      </c>
      <c r="W60" s="11">
        <v>1.25</v>
      </c>
      <c r="AK60" s="5" t="s">
        <v>53</v>
      </c>
      <c r="AL60" s="4" t="s">
        <v>51</v>
      </c>
      <c r="AM60" s="4" t="s">
        <v>1</v>
      </c>
      <c r="AN60" s="11">
        <v>1</v>
      </c>
      <c r="AP60" s="29" t="s">
        <v>174</v>
      </c>
      <c r="AQ60" s="33">
        <v>4.0000000000000002E-4</v>
      </c>
    </row>
    <row r="61" spans="1:43" x14ac:dyDescent="0.25">
      <c r="A61" s="24" t="s">
        <v>54</v>
      </c>
      <c r="B61" s="5" t="s">
        <v>51</v>
      </c>
      <c r="C61" s="5" t="s">
        <v>1</v>
      </c>
      <c r="D61" s="25">
        <v>47.429577640000005</v>
      </c>
      <c r="E61" s="25">
        <v>-73.186207699999983</v>
      </c>
      <c r="L61" s="5" t="s">
        <v>54</v>
      </c>
      <c r="M61" s="4" t="s">
        <v>51</v>
      </c>
      <c r="N61" s="4" t="s">
        <v>1</v>
      </c>
      <c r="O61" s="11">
        <v>1</v>
      </c>
      <c r="P61" s="11">
        <v>0</v>
      </c>
      <c r="Q61" s="11">
        <v>0</v>
      </c>
      <c r="R61" s="11">
        <v>0</v>
      </c>
      <c r="S61" s="11">
        <v>0.25</v>
      </c>
      <c r="T61" s="11">
        <v>1</v>
      </c>
      <c r="U61" s="11">
        <v>1</v>
      </c>
      <c r="V61" s="11">
        <v>1</v>
      </c>
      <c r="W61" s="11">
        <v>1</v>
      </c>
      <c r="AK61" s="5" t="s">
        <v>54</v>
      </c>
      <c r="AL61" s="4" t="s">
        <v>51</v>
      </c>
      <c r="AM61" s="4" t="s">
        <v>1</v>
      </c>
      <c r="AN61" s="11">
        <v>1</v>
      </c>
    </row>
    <row r="62" spans="1:43" x14ac:dyDescent="0.25">
      <c r="A62" s="24" t="s">
        <v>55</v>
      </c>
      <c r="B62" s="5" t="s">
        <v>51</v>
      </c>
      <c r="C62" s="5" t="s">
        <v>1</v>
      </c>
      <c r="D62" s="25">
        <v>60.993301989999999</v>
      </c>
      <c r="E62" s="25">
        <v>-57.927631300000009</v>
      </c>
      <c r="L62" s="5" t="s">
        <v>55</v>
      </c>
      <c r="M62" s="4" t="s">
        <v>51</v>
      </c>
      <c r="N62" s="4" t="s">
        <v>1</v>
      </c>
      <c r="O62" s="11">
        <v>3.375</v>
      </c>
      <c r="P62" s="11">
        <v>0</v>
      </c>
      <c r="Q62" s="11">
        <v>0</v>
      </c>
      <c r="R62" s="11">
        <v>0</v>
      </c>
      <c r="S62" s="11">
        <v>3.25</v>
      </c>
      <c r="T62" s="11">
        <v>3.5</v>
      </c>
      <c r="U62" s="11">
        <v>3.25</v>
      </c>
      <c r="V62" s="11">
        <v>2</v>
      </c>
      <c r="W62" s="11">
        <v>2</v>
      </c>
      <c r="AK62" s="5" t="s">
        <v>55</v>
      </c>
      <c r="AL62" s="4" t="s">
        <v>51</v>
      </c>
      <c r="AM62" s="4" t="s">
        <v>1</v>
      </c>
      <c r="AN62" s="11">
        <v>3.375</v>
      </c>
    </row>
    <row r="63" spans="1:43" x14ac:dyDescent="0.25">
      <c r="A63" s="24" t="s">
        <v>56</v>
      </c>
      <c r="B63" s="5" t="s">
        <v>51</v>
      </c>
      <c r="C63" s="5" t="s">
        <v>1</v>
      </c>
      <c r="D63" s="25">
        <v>55.832227179999997</v>
      </c>
      <c r="E63" s="25">
        <v>-73.433052900000007</v>
      </c>
      <c r="L63" s="5" t="s">
        <v>56</v>
      </c>
      <c r="M63" s="4" t="s">
        <v>51</v>
      </c>
      <c r="N63" s="4" t="s">
        <v>1</v>
      </c>
      <c r="O63" s="11">
        <v>2</v>
      </c>
      <c r="P63" s="11">
        <v>0</v>
      </c>
      <c r="Q63" s="11">
        <v>0</v>
      </c>
      <c r="R63" s="11">
        <v>0</v>
      </c>
      <c r="S63" s="11">
        <v>0</v>
      </c>
      <c r="T63" s="11">
        <v>2</v>
      </c>
      <c r="U63" s="11">
        <v>2</v>
      </c>
      <c r="V63" s="11">
        <v>1.75</v>
      </c>
      <c r="W63" s="11">
        <v>1.25</v>
      </c>
      <c r="AK63" s="5" t="s">
        <v>56</v>
      </c>
      <c r="AL63" s="4" t="s">
        <v>51</v>
      </c>
      <c r="AM63" s="4" t="s">
        <v>1</v>
      </c>
      <c r="AN63" s="11">
        <v>2</v>
      </c>
    </row>
    <row r="64" spans="1:43" x14ac:dyDescent="0.25">
      <c r="A64" s="24" t="s">
        <v>57</v>
      </c>
      <c r="B64" s="5" t="s">
        <v>51</v>
      </c>
      <c r="C64" s="5" t="s">
        <v>1</v>
      </c>
      <c r="D64" s="25">
        <v>48.522984000000008</v>
      </c>
      <c r="E64" s="25">
        <v>-71.548924400000004</v>
      </c>
      <c r="L64" s="5" t="s">
        <v>57</v>
      </c>
      <c r="M64" s="4" t="s">
        <v>51</v>
      </c>
      <c r="N64" s="4" t="s">
        <v>1</v>
      </c>
      <c r="O64" s="11">
        <v>0.5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1</v>
      </c>
      <c r="V64" s="11">
        <v>1</v>
      </c>
      <c r="W64" s="11">
        <v>1</v>
      </c>
      <c r="AK64" s="5" t="s">
        <v>57</v>
      </c>
      <c r="AL64" s="4" t="s">
        <v>51</v>
      </c>
      <c r="AM64" s="4" t="s">
        <v>1</v>
      </c>
      <c r="AN64" s="11">
        <v>0.5</v>
      </c>
    </row>
    <row r="65" spans="1:40" x14ac:dyDescent="0.25">
      <c r="A65" s="24" t="s">
        <v>58</v>
      </c>
      <c r="B65" s="5" t="s">
        <v>51</v>
      </c>
      <c r="C65" s="5" t="s">
        <v>1</v>
      </c>
      <c r="D65" s="25">
        <v>45.457264410000001</v>
      </c>
      <c r="E65" s="25">
        <v>-67.997868399999987</v>
      </c>
      <c r="L65" s="5" t="s">
        <v>58</v>
      </c>
      <c r="M65" s="4" t="s">
        <v>51</v>
      </c>
      <c r="N65" s="4" t="s">
        <v>1</v>
      </c>
      <c r="O65" s="11">
        <v>5.625</v>
      </c>
      <c r="P65" s="11">
        <v>0</v>
      </c>
      <c r="Q65" s="11">
        <v>0</v>
      </c>
      <c r="R65" s="11">
        <v>0</v>
      </c>
      <c r="S65" s="11">
        <v>6.5</v>
      </c>
      <c r="T65" s="11">
        <v>6.5</v>
      </c>
      <c r="U65" s="11">
        <v>4.75</v>
      </c>
      <c r="V65" s="11">
        <v>3</v>
      </c>
      <c r="W65" s="11">
        <v>2</v>
      </c>
      <c r="AK65" s="5" t="s">
        <v>58</v>
      </c>
      <c r="AL65" s="4" t="s">
        <v>51</v>
      </c>
      <c r="AM65" s="4" t="s">
        <v>1</v>
      </c>
      <c r="AN65" s="11">
        <v>5.625</v>
      </c>
    </row>
    <row r="66" spans="1:40" x14ac:dyDescent="0.25">
      <c r="A66" s="24" t="s">
        <v>59</v>
      </c>
      <c r="B66" s="5" t="s">
        <v>51</v>
      </c>
      <c r="C66" s="5" t="s">
        <v>1</v>
      </c>
      <c r="D66" s="25">
        <v>36.681697389999997</v>
      </c>
      <c r="E66" s="25">
        <v>-76.205628900000008</v>
      </c>
      <c r="L66" s="5" t="s">
        <v>59</v>
      </c>
      <c r="M66" s="4" t="s">
        <v>51</v>
      </c>
      <c r="N66" s="4" t="s">
        <v>1</v>
      </c>
      <c r="O66" s="11">
        <v>2</v>
      </c>
      <c r="P66" s="11">
        <v>0</v>
      </c>
      <c r="Q66" s="11">
        <v>0</v>
      </c>
      <c r="R66" s="11">
        <v>0</v>
      </c>
      <c r="S66" s="11">
        <v>1.25</v>
      </c>
      <c r="T66" s="11">
        <v>2</v>
      </c>
      <c r="U66" s="11">
        <v>2</v>
      </c>
      <c r="V66" s="11">
        <v>1.5</v>
      </c>
      <c r="W66" s="11">
        <v>1</v>
      </c>
      <c r="AK66" s="5" t="s">
        <v>59</v>
      </c>
      <c r="AL66" s="4" t="s">
        <v>51</v>
      </c>
      <c r="AM66" s="4" t="s">
        <v>1</v>
      </c>
      <c r="AN66" s="11">
        <v>2</v>
      </c>
    </row>
    <row r="67" spans="1:40" x14ac:dyDescent="0.25">
      <c r="A67" s="24" t="s">
        <v>60</v>
      </c>
      <c r="B67" s="5" t="s">
        <v>51</v>
      </c>
      <c r="C67" s="5" t="s">
        <v>1</v>
      </c>
      <c r="D67" s="25">
        <v>32.300299825000003</v>
      </c>
      <c r="E67" s="25">
        <v>-68.734041700000006</v>
      </c>
      <c r="L67" s="5" t="s">
        <v>60</v>
      </c>
      <c r="M67" s="4" t="s">
        <v>51</v>
      </c>
      <c r="N67" s="4" t="s">
        <v>1</v>
      </c>
      <c r="O67" s="11">
        <v>1</v>
      </c>
      <c r="P67" s="11">
        <v>0</v>
      </c>
      <c r="Q67" s="11">
        <v>0</v>
      </c>
      <c r="R67" s="11">
        <v>0</v>
      </c>
      <c r="S67" s="11">
        <v>1</v>
      </c>
      <c r="T67" s="11">
        <v>1</v>
      </c>
      <c r="U67" s="11">
        <v>1</v>
      </c>
      <c r="V67" s="11">
        <v>1</v>
      </c>
      <c r="W67" s="11">
        <v>1</v>
      </c>
      <c r="AK67" s="5" t="s">
        <v>60</v>
      </c>
      <c r="AL67" s="4" t="s">
        <v>51</v>
      </c>
      <c r="AM67" s="4" t="s">
        <v>1</v>
      </c>
      <c r="AN67" s="11">
        <v>1</v>
      </c>
    </row>
    <row r="68" spans="1:40" x14ac:dyDescent="0.25">
      <c r="A68" s="24" t="s">
        <v>61</v>
      </c>
      <c r="B68" s="5" t="s">
        <v>51</v>
      </c>
      <c r="C68" s="5" t="s">
        <v>1</v>
      </c>
      <c r="D68" s="25">
        <v>40.44191773</v>
      </c>
      <c r="E68" s="25">
        <v>-70.990507600000001</v>
      </c>
      <c r="L68" s="5" t="s">
        <v>61</v>
      </c>
      <c r="M68" s="4" t="s">
        <v>51</v>
      </c>
      <c r="N68" s="4" t="s">
        <v>1</v>
      </c>
      <c r="O68" s="11">
        <v>3.25</v>
      </c>
      <c r="P68" s="11">
        <v>0</v>
      </c>
      <c r="Q68" s="11">
        <v>0</v>
      </c>
      <c r="R68" s="11">
        <v>0</v>
      </c>
      <c r="S68" s="11">
        <v>3</v>
      </c>
      <c r="T68" s="11">
        <v>3.25</v>
      </c>
      <c r="U68" s="11">
        <v>3.25</v>
      </c>
      <c r="V68" s="11">
        <v>2</v>
      </c>
      <c r="W68" s="11">
        <v>1</v>
      </c>
      <c r="AK68" s="5" t="s">
        <v>61</v>
      </c>
      <c r="AL68" s="4" t="s">
        <v>51</v>
      </c>
      <c r="AM68" s="4" t="s">
        <v>1</v>
      </c>
      <c r="AN68" s="11">
        <v>3.25</v>
      </c>
    </row>
    <row r="69" spans="1:40" x14ac:dyDescent="0.25">
      <c r="A69" s="24" t="s">
        <v>62</v>
      </c>
      <c r="B69" s="5" t="s">
        <v>51</v>
      </c>
      <c r="C69" s="5" t="s">
        <v>1</v>
      </c>
      <c r="D69" s="25">
        <v>27.032891530000001</v>
      </c>
      <c r="E69" s="25">
        <v>-55.778568300000003</v>
      </c>
      <c r="L69" s="4" t="s">
        <v>62</v>
      </c>
      <c r="M69" s="4" t="s">
        <v>51</v>
      </c>
      <c r="N69" s="4" t="s">
        <v>1</v>
      </c>
      <c r="O69" s="11">
        <v>1</v>
      </c>
      <c r="P69" s="11">
        <v>0</v>
      </c>
      <c r="Q69" s="11">
        <v>0</v>
      </c>
      <c r="R69" s="11">
        <v>0</v>
      </c>
      <c r="S69" s="11">
        <v>1</v>
      </c>
      <c r="T69" s="11">
        <v>1</v>
      </c>
      <c r="U69" s="11">
        <v>1</v>
      </c>
      <c r="V69" s="11">
        <v>1</v>
      </c>
      <c r="W69" s="11">
        <v>1</v>
      </c>
      <c r="AK69" s="4" t="s">
        <v>62</v>
      </c>
      <c r="AL69" s="4" t="s">
        <v>51</v>
      </c>
      <c r="AM69" s="4" t="s">
        <v>1</v>
      </c>
      <c r="AN69" s="11">
        <v>1</v>
      </c>
    </row>
    <row r="70" spans="1:40" x14ac:dyDescent="0.25">
      <c r="A70" s="26" t="s">
        <v>142</v>
      </c>
      <c r="B70" s="5" t="s">
        <v>51</v>
      </c>
      <c r="C70" s="5" t="s">
        <v>171</v>
      </c>
      <c r="D70" s="25">
        <v>60.6</v>
      </c>
      <c r="E70" s="25">
        <v>-71</v>
      </c>
      <c r="L70" s="4" t="s">
        <v>142</v>
      </c>
      <c r="M70" s="4" t="s">
        <v>51</v>
      </c>
      <c r="N70" s="4" t="s">
        <v>171</v>
      </c>
      <c r="O70" s="11">
        <v>0.75</v>
      </c>
      <c r="P70" s="11">
        <v>0</v>
      </c>
      <c r="Q70" s="11">
        <v>0</v>
      </c>
      <c r="R70" s="11">
        <v>0</v>
      </c>
      <c r="S70" s="11">
        <v>0</v>
      </c>
      <c r="T70" s="11">
        <v>0.5</v>
      </c>
      <c r="U70" s="11">
        <v>1</v>
      </c>
      <c r="V70" s="11">
        <v>1</v>
      </c>
      <c r="W70" s="11">
        <v>1</v>
      </c>
      <c r="AK70" s="4" t="s">
        <v>142</v>
      </c>
      <c r="AL70" s="4" t="s">
        <v>51</v>
      </c>
      <c r="AM70" s="4" t="s">
        <v>171</v>
      </c>
      <c r="AN70" s="11">
        <v>0.75</v>
      </c>
    </row>
    <row r="71" spans="1:40" x14ac:dyDescent="0.25">
      <c r="A71" s="26" t="s">
        <v>63</v>
      </c>
      <c r="B71" s="5" t="s">
        <v>51</v>
      </c>
      <c r="C71" s="5" t="s">
        <v>171</v>
      </c>
      <c r="D71" s="25">
        <v>44.1</v>
      </c>
      <c r="E71" s="25">
        <v>-77</v>
      </c>
      <c r="L71" s="4" t="s">
        <v>63</v>
      </c>
      <c r="M71" s="4" t="s">
        <v>51</v>
      </c>
      <c r="N71" s="4" t="s">
        <v>171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AK71" s="4" t="s">
        <v>63</v>
      </c>
      <c r="AL71" s="4" t="s">
        <v>51</v>
      </c>
      <c r="AM71" s="4" t="s">
        <v>171</v>
      </c>
      <c r="AN71" s="11">
        <v>0</v>
      </c>
    </row>
    <row r="72" spans="1:40" x14ac:dyDescent="0.25">
      <c r="A72" s="26" t="s">
        <v>64</v>
      </c>
      <c r="B72" s="5" t="s">
        <v>51</v>
      </c>
      <c r="C72" s="5" t="s">
        <v>171</v>
      </c>
      <c r="D72" s="25">
        <v>23.7</v>
      </c>
      <c r="E72" s="25">
        <v>-56</v>
      </c>
      <c r="L72" s="4" t="s">
        <v>64</v>
      </c>
      <c r="M72" s="4" t="s">
        <v>51</v>
      </c>
      <c r="N72" s="4" t="s">
        <v>171</v>
      </c>
      <c r="O72" s="11">
        <v>0.625</v>
      </c>
      <c r="P72" s="11">
        <v>0</v>
      </c>
      <c r="Q72" s="11">
        <v>0</v>
      </c>
      <c r="R72" s="11">
        <v>0</v>
      </c>
      <c r="S72" s="11">
        <v>0</v>
      </c>
      <c r="T72" s="11">
        <v>0.25</v>
      </c>
      <c r="U72" s="11">
        <v>1</v>
      </c>
      <c r="V72" s="11">
        <v>1</v>
      </c>
      <c r="W72" s="11">
        <v>1</v>
      </c>
      <c r="AK72" s="4" t="s">
        <v>64</v>
      </c>
      <c r="AL72" s="4" t="s">
        <v>51</v>
      </c>
      <c r="AM72" s="4" t="s">
        <v>171</v>
      </c>
      <c r="AN72" s="11">
        <v>0.625</v>
      </c>
    </row>
    <row r="73" spans="1:40" x14ac:dyDescent="0.25">
      <c r="A73" s="26" t="s">
        <v>143</v>
      </c>
      <c r="B73" s="5" t="s">
        <v>51</v>
      </c>
      <c r="C73" s="5" t="s">
        <v>171</v>
      </c>
      <c r="D73" s="25">
        <v>49.8</v>
      </c>
      <c r="E73" s="25">
        <v>-59</v>
      </c>
      <c r="L73" s="4" t="s">
        <v>143</v>
      </c>
      <c r="M73" s="4" t="s">
        <v>51</v>
      </c>
      <c r="N73" s="4" t="s">
        <v>171</v>
      </c>
      <c r="O73" s="11">
        <v>0.5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1</v>
      </c>
      <c r="V73" s="11">
        <v>1</v>
      </c>
      <c r="W73" s="11">
        <v>1</v>
      </c>
      <c r="AK73" s="4" t="s">
        <v>143</v>
      </c>
      <c r="AL73" s="4" t="s">
        <v>51</v>
      </c>
      <c r="AM73" s="4" t="s">
        <v>171</v>
      </c>
      <c r="AN73" s="11">
        <v>0.5</v>
      </c>
    </row>
    <row r="74" spans="1:40" x14ac:dyDescent="0.25">
      <c r="A74" s="26" t="s">
        <v>65</v>
      </c>
      <c r="B74" s="5" t="s">
        <v>51</v>
      </c>
      <c r="C74" s="5" t="s">
        <v>171</v>
      </c>
      <c r="D74" s="25">
        <v>42.6</v>
      </c>
      <c r="E74" s="25">
        <v>-81</v>
      </c>
      <c r="L74" s="4" t="s">
        <v>65</v>
      </c>
      <c r="M74" s="4" t="s">
        <v>51</v>
      </c>
      <c r="N74" s="4" t="s">
        <v>171</v>
      </c>
      <c r="O74" s="11">
        <v>1</v>
      </c>
      <c r="P74" s="11">
        <v>0</v>
      </c>
      <c r="Q74" s="11">
        <v>0</v>
      </c>
      <c r="R74" s="11">
        <v>0</v>
      </c>
      <c r="S74" s="11">
        <v>0</v>
      </c>
      <c r="T74" s="11">
        <v>1</v>
      </c>
      <c r="U74" s="11">
        <v>1</v>
      </c>
      <c r="V74" s="11">
        <v>1</v>
      </c>
      <c r="W74" s="11">
        <v>1</v>
      </c>
      <c r="AK74" s="4" t="s">
        <v>65</v>
      </c>
      <c r="AL74" s="4" t="s">
        <v>51</v>
      </c>
      <c r="AM74" s="4" t="s">
        <v>171</v>
      </c>
      <c r="AN74" s="11">
        <v>1</v>
      </c>
    </row>
    <row r="75" spans="1:40" x14ac:dyDescent="0.25">
      <c r="A75" s="26" t="s">
        <v>66</v>
      </c>
      <c r="B75" s="5" t="s">
        <v>51</v>
      </c>
      <c r="C75" s="5" t="s">
        <v>171</v>
      </c>
      <c r="D75" s="25">
        <v>91.3</v>
      </c>
      <c r="E75" s="25">
        <v>-69</v>
      </c>
      <c r="L75" s="13" t="s">
        <v>66</v>
      </c>
      <c r="M75" s="4" t="s">
        <v>51</v>
      </c>
      <c r="N75" s="4" t="s">
        <v>171</v>
      </c>
      <c r="O75" s="11">
        <v>1</v>
      </c>
      <c r="P75" s="11">
        <v>0</v>
      </c>
      <c r="Q75" s="11">
        <v>0</v>
      </c>
      <c r="R75" s="11">
        <v>1</v>
      </c>
      <c r="S75" s="11">
        <v>1</v>
      </c>
      <c r="T75" s="11">
        <v>1</v>
      </c>
      <c r="U75" s="11">
        <v>1</v>
      </c>
      <c r="V75" s="11">
        <v>1</v>
      </c>
      <c r="W75" s="11">
        <v>1</v>
      </c>
      <c r="AK75" s="13" t="s">
        <v>66</v>
      </c>
      <c r="AL75" s="4" t="s">
        <v>51</v>
      </c>
      <c r="AM75" s="4" t="s">
        <v>171</v>
      </c>
      <c r="AN75" s="11">
        <v>1</v>
      </c>
    </row>
    <row r="76" spans="1:40" x14ac:dyDescent="0.25">
      <c r="A76" s="26" t="s">
        <v>144</v>
      </c>
      <c r="B76" s="5" t="s">
        <v>51</v>
      </c>
      <c r="C76" s="5" t="s">
        <v>171</v>
      </c>
      <c r="D76" s="25">
        <v>35.6</v>
      </c>
      <c r="E76" s="25">
        <v>-57</v>
      </c>
      <c r="L76" s="4" t="s">
        <v>144</v>
      </c>
      <c r="M76" s="4" t="s">
        <v>51</v>
      </c>
      <c r="N76" s="4" t="s">
        <v>171</v>
      </c>
      <c r="O76" s="11">
        <v>0.5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1</v>
      </c>
      <c r="V76" s="11">
        <v>1</v>
      </c>
      <c r="W76" s="11">
        <v>0</v>
      </c>
      <c r="AK76" s="4" t="s">
        <v>144</v>
      </c>
      <c r="AL76" s="4" t="s">
        <v>51</v>
      </c>
      <c r="AM76" s="4" t="s">
        <v>171</v>
      </c>
      <c r="AN76" s="11">
        <v>0.5</v>
      </c>
    </row>
    <row r="77" spans="1:40" x14ac:dyDescent="0.25">
      <c r="A77" s="26" t="s">
        <v>67</v>
      </c>
      <c r="B77" s="5" t="s">
        <v>51</v>
      </c>
      <c r="C77" s="5" t="s">
        <v>171</v>
      </c>
      <c r="D77" s="25">
        <v>30.6</v>
      </c>
      <c r="E77" s="25">
        <v>-55</v>
      </c>
      <c r="L77" s="4" t="s">
        <v>67</v>
      </c>
      <c r="M77" s="4" t="s">
        <v>51</v>
      </c>
      <c r="N77" s="4" t="s">
        <v>171</v>
      </c>
      <c r="O77" s="11">
        <v>0.375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0.75</v>
      </c>
      <c r="V77" s="11">
        <v>1</v>
      </c>
      <c r="W77" s="11">
        <v>1</v>
      </c>
      <c r="AK77" s="4" t="s">
        <v>67</v>
      </c>
      <c r="AL77" s="4" t="s">
        <v>51</v>
      </c>
      <c r="AM77" s="4" t="s">
        <v>171</v>
      </c>
      <c r="AN77" s="11">
        <v>0.375</v>
      </c>
    </row>
    <row r="78" spans="1:40" x14ac:dyDescent="0.25">
      <c r="A78" s="26" t="s">
        <v>68</v>
      </c>
      <c r="B78" s="5" t="s">
        <v>51</v>
      </c>
      <c r="C78" s="5" t="s">
        <v>171</v>
      </c>
      <c r="D78" s="25">
        <v>93.2</v>
      </c>
      <c r="E78" s="25">
        <v>-50</v>
      </c>
      <c r="L78" s="4" t="s">
        <v>68</v>
      </c>
      <c r="M78" s="4" t="s">
        <v>51</v>
      </c>
      <c r="N78" s="4" t="s">
        <v>171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AK78" s="4" t="s">
        <v>68</v>
      </c>
      <c r="AL78" s="4" t="s">
        <v>51</v>
      </c>
      <c r="AM78" s="4" t="s">
        <v>171</v>
      </c>
      <c r="AN78" s="11">
        <v>0</v>
      </c>
    </row>
    <row r="79" spans="1:40" x14ac:dyDescent="0.25">
      <c r="A79" s="26" t="s">
        <v>69</v>
      </c>
      <c r="B79" s="5" t="s">
        <v>51</v>
      </c>
      <c r="C79" s="5" t="s">
        <v>171</v>
      </c>
      <c r="D79" s="25">
        <v>60.9</v>
      </c>
      <c r="E79" s="25">
        <v>-76</v>
      </c>
      <c r="L79" s="4" t="s">
        <v>69</v>
      </c>
      <c r="M79" s="4" t="s">
        <v>51</v>
      </c>
      <c r="N79" s="4" t="s">
        <v>171</v>
      </c>
      <c r="O79" s="11">
        <v>0.5625</v>
      </c>
      <c r="P79" s="11">
        <v>0</v>
      </c>
      <c r="Q79" s="11">
        <v>0</v>
      </c>
      <c r="R79" s="11">
        <v>0</v>
      </c>
      <c r="S79" s="11">
        <v>0</v>
      </c>
      <c r="T79" s="11">
        <v>0.125</v>
      </c>
      <c r="U79" s="11">
        <v>1</v>
      </c>
      <c r="V79" s="11">
        <v>1</v>
      </c>
      <c r="W79" s="11">
        <v>0.25</v>
      </c>
      <c r="AK79" s="4" t="s">
        <v>69</v>
      </c>
      <c r="AL79" s="4" t="s">
        <v>51</v>
      </c>
      <c r="AM79" s="4" t="s">
        <v>171</v>
      </c>
      <c r="AN79" s="11">
        <v>0.5625</v>
      </c>
    </row>
    <row r="80" spans="1:40" x14ac:dyDescent="0.25">
      <c r="A80" s="26" t="s">
        <v>70</v>
      </c>
      <c r="B80" s="5" t="s">
        <v>51</v>
      </c>
      <c r="C80" s="5" t="s">
        <v>171</v>
      </c>
      <c r="D80" s="25">
        <v>63</v>
      </c>
      <c r="E80" s="25">
        <v>-51</v>
      </c>
      <c r="L80" s="4" t="s">
        <v>70</v>
      </c>
      <c r="M80" s="4" t="s">
        <v>51</v>
      </c>
      <c r="N80" s="4" t="s">
        <v>171</v>
      </c>
      <c r="O80" s="11">
        <v>0.75</v>
      </c>
      <c r="P80" s="11">
        <v>0</v>
      </c>
      <c r="Q80" s="11">
        <v>0</v>
      </c>
      <c r="R80" s="11">
        <v>0</v>
      </c>
      <c r="S80" s="11">
        <v>0</v>
      </c>
      <c r="T80" s="11">
        <v>0.75</v>
      </c>
      <c r="U80" s="11">
        <v>0.75</v>
      </c>
      <c r="V80" s="11">
        <v>1</v>
      </c>
      <c r="W80" s="11">
        <v>1</v>
      </c>
      <c r="AK80" s="4" t="s">
        <v>70</v>
      </c>
      <c r="AL80" s="4" t="s">
        <v>51</v>
      </c>
      <c r="AM80" s="4" t="s">
        <v>171</v>
      </c>
      <c r="AN80" s="11">
        <v>0.75</v>
      </c>
    </row>
    <row r="81" spans="14:14" x14ac:dyDescent="0.25">
      <c r="N81" s="8"/>
    </row>
  </sheetData>
  <mergeCells count="10">
    <mergeCell ref="AP56:AQ56"/>
    <mergeCell ref="G5:H5"/>
    <mergeCell ref="G14:H14"/>
    <mergeCell ref="G25:H25"/>
    <mergeCell ref="G26:H26"/>
    <mergeCell ref="G27:H27"/>
    <mergeCell ref="I23:J23"/>
    <mergeCell ref="G23:H24"/>
    <mergeCell ref="AP32:AQ32"/>
    <mergeCell ref="AP44:AQ4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Fernandez</dc:creator>
  <cp:lastModifiedBy>Alejandro Osorio Forero</cp:lastModifiedBy>
  <dcterms:created xsi:type="dcterms:W3CDTF">2018-10-25T14:05:17Z</dcterms:created>
  <dcterms:modified xsi:type="dcterms:W3CDTF">2018-11-13T09:26:27Z</dcterms:modified>
</cp:coreProperties>
</file>