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35" yWindow="75" windowWidth="17775" windowHeight="1300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28" i="1"/>
  <c r="F27"/>
  <c r="C11"/>
  <c r="D11"/>
  <c r="E11"/>
  <c r="C12"/>
  <c r="D12"/>
  <c r="E12"/>
  <c r="C13"/>
  <c r="D13"/>
  <c r="E13"/>
  <c r="C14"/>
  <c r="D14"/>
  <c r="E14"/>
  <c r="C15"/>
  <c r="D15"/>
  <c r="E15"/>
  <c r="C16"/>
  <c r="D16"/>
  <c r="E16"/>
  <c r="C17"/>
  <c r="D17"/>
  <c r="E17"/>
  <c r="E10"/>
  <c r="D10"/>
  <c r="C10"/>
  <c r="M17"/>
  <c r="M16"/>
  <c r="N17"/>
  <c r="N16"/>
  <c r="F65"/>
  <c r="F68"/>
  <c r="F69"/>
  <c r="F64"/>
  <c r="E69"/>
  <c r="D69"/>
  <c r="C69"/>
  <c r="E68"/>
  <c r="D68"/>
  <c r="C68"/>
  <c r="E67"/>
  <c r="D67"/>
  <c r="C67"/>
  <c r="E66"/>
  <c r="D66"/>
  <c r="C66"/>
  <c r="E65"/>
  <c r="D65"/>
  <c r="C65"/>
  <c r="E64"/>
  <c r="D64"/>
  <c r="C64"/>
  <c r="C54"/>
  <c r="D54"/>
  <c r="E54"/>
  <c r="C55"/>
  <c r="D55"/>
  <c r="E55"/>
  <c r="C56"/>
  <c r="D56"/>
  <c r="E56"/>
  <c r="C57"/>
  <c r="D57"/>
  <c r="E57"/>
  <c r="C58"/>
  <c r="D58"/>
  <c r="E58"/>
  <c r="E53"/>
  <c r="D53"/>
  <c r="C53"/>
  <c r="C37"/>
  <c r="D37"/>
  <c r="E37"/>
  <c r="C38"/>
  <c r="D38"/>
  <c r="E38"/>
  <c r="E36"/>
  <c r="D36"/>
  <c r="C36"/>
  <c r="C24"/>
  <c r="D24"/>
  <c r="E24"/>
  <c r="C25"/>
  <c r="D25"/>
  <c r="E25"/>
  <c r="C26"/>
  <c r="D26"/>
  <c r="E26"/>
  <c r="C27"/>
  <c r="D27"/>
  <c r="E27"/>
  <c r="C28"/>
  <c r="D28"/>
  <c r="E28"/>
  <c r="C29"/>
  <c r="D29"/>
  <c r="E29"/>
  <c r="C30"/>
  <c r="D30"/>
  <c r="E30"/>
  <c r="E23"/>
  <c r="D23"/>
  <c r="C23"/>
  <c r="N30"/>
  <c r="N29"/>
  <c r="M30"/>
  <c r="M29"/>
  <c r="L17"/>
  <c r="L16"/>
  <c r="E85"/>
  <c r="D85"/>
  <c r="C85"/>
  <c r="E84"/>
  <c r="D84"/>
  <c r="C84"/>
  <c r="E83"/>
  <c r="D83"/>
  <c r="C83"/>
  <c r="E77"/>
  <c r="C77"/>
  <c r="E76"/>
  <c r="C76"/>
  <c r="E75"/>
  <c r="C75"/>
  <c r="E45"/>
  <c r="D45"/>
  <c r="C45"/>
  <c r="E44"/>
  <c r="D44"/>
  <c r="C44"/>
  <c r="E43"/>
  <c r="D43"/>
  <c r="C43"/>
  <c r="K17"/>
  <c r="J17"/>
  <c r="I17"/>
  <c r="K16"/>
  <c r="J16"/>
  <c r="I16"/>
</calcChain>
</file>

<file path=xl/sharedStrings.xml><?xml version="1.0" encoding="utf-8"?>
<sst xmlns="http://schemas.openxmlformats.org/spreadsheetml/2006/main" count="134" uniqueCount="44">
  <si>
    <t>Figure10-souce data</t>
    <phoneticPr fontId="2"/>
  </si>
  <si>
    <t>Figure 10</t>
    <phoneticPr fontId="2"/>
  </si>
  <si>
    <t>FittingParameter</t>
    <phoneticPr fontId="2"/>
  </si>
  <si>
    <t>two Boltsman distributuions</t>
    <phoneticPr fontId="2"/>
  </si>
  <si>
    <t>average</t>
    <phoneticPr fontId="3"/>
  </si>
  <si>
    <t>SD</t>
    <phoneticPr fontId="3"/>
  </si>
  <si>
    <t>A1</t>
    <phoneticPr fontId="3"/>
  </si>
  <si>
    <t>A2</t>
    <phoneticPr fontId="3"/>
  </si>
  <si>
    <t>slope1</t>
    <phoneticPr fontId="3"/>
  </si>
  <si>
    <t>slope2</t>
    <phoneticPr fontId="3"/>
  </si>
  <si>
    <t>Vhalf1</t>
    <phoneticPr fontId="3"/>
  </si>
  <si>
    <t>Vhalf2</t>
    <phoneticPr fontId="3"/>
  </si>
  <si>
    <t>A1%</t>
    <phoneticPr fontId="3"/>
  </si>
  <si>
    <t>A2%</t>
    <phoneticPr fontId="3"/>
  </si>
  <si>
    <t>WT</t>
    <phoneticPr fontId="2"/>
  </si>
  <si>
    <t>Ci-VSP G214C-TMRM</t>
    <phoneticPr fontId="2"/>
  </si>
  <si>
    <t>FittingParameter</t>
    <phoneticPr fontId="2"/>
  </si>
  <si>
    <t>two Boltsman distributuions</t>
    <phoneticPr fontId="2"/>
  </si>
  <si>
    <t>average</t>
    <phoneticPr fontId="3"/>
  </si>
  <si>
    <t>SD</t>
    <phoneticPr fontId="3"/>
  </si>
  <si>
    <t>A1</t>
    <phoneticPr fontId="3"/>
  </si>
  <si>
    <t>A2</t>
    <phoneticPr fontId="3"/>
  </si>
  <si>
    <t>slope1</t>
    <phoneticPr fontId="3"/>
  </si>
  <si>
    <t>slope2</t>
    <phoneticPr fontId="3"/>
  </si>
  <si>
    <t>Vhalf1</t>
    <phoneticPr fontId="3"/>
  </si>
  <si>
    <t>Vhalf2</t>
    <phoneticPr fontId="3"/>
  </si>
  <si>
    <t>A1%</t>
    <phoneticPr fontId="3"/>
  </si>
  <si>
    <t>A2%</t>
    <phoneticPr fontId="3"/>
  </si>
  <si>
    <t>L284F</t>
    <phoneticPr fontId="2"/>
  </si>
  <si>
    <t>single Boltsman distributuion</t>
    <phoneticPr fontId="2"/>
  </si>
  <si>
    <t>A</t>
    <phoneticPr fontId="3"/>
  </si>
  <si>
    <t>slope</t>
    <phoneticPr fontId="3"/>
  </si>
  <si>
    <t>Vhalf</t>
    <phoneticPr fontId="3"/>
  </si>
  <si>
    <t>L284Q</t>
    <phoneticPr fontId="2"/>
  </si>
  <si>
    <t>F285Q</t>
    <phoneticPr fontId="2"/>
  </si>
  <si>
    <t>CiVSP K555Anap</t>
    <phoneticPr fontId="5"/>
  </si>
  <si>
    <t>L284F</t>
    <phoneticPr fontId="2"/>
  </si>
  <si>
    <t>single Boltsman distributuions</t>
    <phoneticPr fontId="2"/>
  </si>
  <si>
    <t>A</t>
    <phoneticPr fontId="2"/>
  </si>
  <si>
    <t>slope</t>
    <phoneticPr fontId="2"/>
  </si>
  <si>
    <t>Vhalf</t>
    <phoneticPr fontId="2"/>
  </si>
  <si>
    <t>Cell</t>
    <phoneticPr fontId="2"/>
  </si>
  <si>
    <t>TTEST vs WT</t>
    <phoneticPr fontId="2"/>
  </si>
  <si>
    <t>TTEST vs WT</t>
    <phoneticPr fontId="2"/>
  </si>
</sst>
</file>

<file path=xl/styles.xml><?xml version="1.0" encoding="utf-8"?>
<styleSheet xmlns="http://schemas.openxmlformats.org/spreadsheetml/2006/main">
  <fonts count="6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0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1" fillId="0" borderId="12" xfId="0" applyFont="1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1" fillId="0" borderId="15" xfId="0" applyFont="1" applyBorder="1">
      <alignment vertical="center"/>
    </xf>
    <xf numFmtId="0" fontId="0" fillId="0" borderId="16" xfId="0" applyBorder="1">
      <alignment vertical="center"/>
    </xf>
    <xf numFmtId="0" fontId="0" fillId="0" borderId="15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4" fillId="0" borderId="15" xfId="0" applyFont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NumberFormat="1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86"/>
  <sheetViews>
    <sheetView tabSelected="1" topLeftCell="A25" workbookViewId="0">
      <selection activeCell="H23" sqref="H23"/>
    </sheetView>
  </sheetViews>
  <sheetFormatPr defaultRowHeight="13.5"/>
  <sheetData>
    <row r="1" spans="1:15">
      <c r="A1" s="1" t="s">
        <v>0</v>
      </c>
    </row>
    <row r="2" spans="1:15">
      <c r="A2" t="s">
        <v>1</v>
      </c>
    </row>
    <row r="5" spans="1:15">
      <c r="A5" s="14" t="s">
        <v>15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6"/>
    </row>
    <row r="6" spans="1:15">
      <c r="A6" s="17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18"/>
    </row>
    <row r="7" spans="1:15">
      <c r="A7" s="17" t="s">
        <v>14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18"/>
    </row>
    <row r="8" spans="1:15">
      <c r="A8" s="23" t="s">
        <v>2</v>
      </c>
      <c r="B8" s="6"/>
      <c r="C8" s="6"/>
      <c r="D8" s="6" t="s">
        <v>3</v>
      </c>
      <c r="E8" s="6"/>
      <c r="F8" s="6"/>
      <c r="G8" s="6"/>
      <c r="H8" s="6"/>
      <c r="I8" s="6"/>
      <c r="J8" s="6"/>
      <c r="K8" s="6"/>
      <c r="L8" s="6"/>
      <c r="M8" s="6"/>
      <c r="N8" s="6"/>
      <c r="O8" s="18"/>
    </row>
    <row r="9" spans="1:15">
      <c r="A9" s="19"/>
      <c r="B9" s="6"/>
      <c r="C9" s="6" t="s">
        <v>4</v>
      </c>
      <c r="D9" s="6" t="s">
        <v>5</v>
      </c>
      <c r="E9" s="6"/>
      <c r="F9" s="6"/>
      <c r="G9" s="6"/>
      <c r="H9" t="s">
        <v>41</v>
      </c>
      <c r="I9">
        <v>1</v>
      </c>
      <c r="J9">
        <v>2</v>
      </c>
      <c r="K9">
        <v>3</v>
      </c>
      <c r="L9">
        <v>4</v>
      </c>
      <c r="M9" s="6">
        <v>5</v>
      </c>
      <c r="N9" s="24">
        <v>6</v>
      </c>
      <c r="O9" s="18"/>
    </row>
    <row r="10" spans="1:15">
      <c r="A10" s="19"/>
      <c r="B10" s="6" t="s">
        <v>6</v>
      </c>
      <c r="C10" s="6">
        <f>AVERAGE(I10:N10)</f>
        <v>-0.77213189999999987</v>
      </c>
      <c r="D10" s="6">
        <f>STDEVP(I10:N10)</f>
        <v>6.7157159822191628E-2</v>
      </c>
      <c r="E10" s="6">
        <f>COUNT(I10:N10)</f>
        <v>6</v>
      </c>
      <c r="F10" s="6"/>
      <c r="G10" s="6"/>
      <c r="H10" s="6" t="s">
        <v>6</v>
      </c>
      <c r="I10" s="6">
        <v>-0.80003639999999998</v>
      </c>
      <c r="J10" s="6">
        <v>-0.68748699999999996</v>
      </c>
      <c r="K10" s="6">
        <v>-0.74147799999999997</v>
      </c>
      <c r="L10">
        <v>-0.82108000000000003</v>
      </c>
      <c r="M10">
        <v>-0.87807999999999997</v>
      </c>
      <c r="N10">
        <v>-0.70462999999999998</v>
      </c>
      <c r="O10" s="18"/>
    </row>
    <row r="11" spans="1:15">
      <c r="A11" s="19"/>
      <c r="B11" s="6" t="s">
        <v>7</v>
      </c>
      <c r="C11" s="6">
        <f t="shared" ref="C11:C17" si="0">AVERAGE(I11:N11)</f>
        <v>-0.24812333333333333</v>
      </c>
      <c r="D11" s="6">
        <f t="shared" ref="D11:D17" si="1">STDEVP(I11:N11)</f>
        <v>7.2679192122336908E-2</v>
      </c>
      <c r="E11" s="6">
        <f t="shared" ref="E11:E17" si="2">COUNT(I11:N11)</f>
        <v>6</v>
      </c>
      <c r="F11" s="6"/>
      <c r="G11" s="6"/>
      <c r="H11" s="6" t="s">
        <v>7</v>
      </c>
      <c r="I11" s="6">
        <v>-0.21631400000000001</v>
      </c>
      <c r="J11" s="6">
        <v>-0.33279999999999998</v>
      </c>
      <c r="K11" s="6">
        <v>-0.31182599999999999</v>
      </c>
      <c r="L11">
        <v>-0.18831000000000001</v>
      </c>
      <c r="M11">
        <v>-0.13528999999999999</v>
      </c>
      <c r="N11">
        <v>-0.30420000000000003</v>
      </c>
      <c r="O11" s="18"/>
    </row>
    <row r="12" spans="1:15">
      <c r="A12" s="19"/>
      <c r="B12" s="6" t="s">
        <v>8</v>
      </c>
      <c r="C12" s="6">
        <f t="shared" si="0"/>
        <v>15.697300000000004</v>
      </c>
      <c r="D12" s="6">
        <f t="shared" si="1"/>
        <v>2.8081061280988924</v>
      </c>
      <c r="E12" s="6">
        <f t="shared" si="2"/>
        <v>6</v>
      </c>
      <c r="F12" s="6"/>
      <c r="G12" s="6"/>
      <c r="H12" s="6" t="s">
        <v>8</v>
      </c>
      <c r="I12" s="6">
        <v>15.0412</v>
      </c>
      <c r="J12" s="6">
        <v>13.7011</v>
      </c>
      <c r="K12" s="6">
        <v>13.7745</v>
      </c>
      <c r="L12">
        <v>16.263000000000002</v>
      </c>
      <c r="M12">
        <v>21.629000000000001</v>
      </c>
      <c r="N12">
        <v>13.775</v>
      </c>
      <c r="O12" s="18"/>
    </row>
    <row r="13" spans="1:15" ht="14.25" thickBot="1">
      <c r="A13" s="19"/>
      <c r="B13" s="6" t="s">
        <v>9</v>
      </c>
      <c r="C13" s="6">
        <f t="shared" si="0"/>
        <v>21.204866666666668</v>
      </c>
      <c r="D13" s="6">
        <f t="shared" si="1"/>
        <v>2.6385342052401191</v>
      </c>
      <c r="E13" s="6">
        <f t="shared" si="2"/>
        <v>6</v>
      </c>
      <c r="F13" s="6"/>
      <c r="G13" s="6"/>
      <c r="H13" s="6" t="s">
        <v>9</v>
      </c>
      <c r="I13" s="6">
        <v>18.406500000000001</v>
      </c>
      <c r="J13" s="6">
        <v>20.647600000000001</v>
      </c>
      <c r="K13" s="6">
        <v>26.088100000000001</v>
      </c>
      <c r="L13">
        <v>19.736000000000001</v>
      </c>
      <c r="M13">
        <v>19.222999999999999</v>
      </c>
      <c r="N13">
        <v>23.128</v>
      </c>
      <c r="O13" s="18"/>
    </row>
    <row r="14" spans="1:15">
      <c r="A14" s="19"/>
      <c r="B14" s="2" t="s">
        <v>10</v>
      </c>
      <c r="C14" s="3">
        <f t="shared" si="0"/>
        <v>82.722516666666664</v>
      </c>
      <c r="D14" s="3">
        <f t="shared" si="1"/>
        <v>5.5055528103955576</v>
      </c>
      <c r="E14" s="4">
        <f t="shared" si="2"/>
        <v>6</v>
      </c>
      <c r="F14" s="6"/>
      <c r="G14" s="6"/>
      <c r="H14" s="6" t="s">
        <v>10</v>
      </c>
      <c r="I14" s="6">
        <v>79.786600000000007</v>
      </c>
      <c r="J14" s="6">
        <v>77.286299999999997</v>
      </c>
      <c r="K14" s="6">
        <v>80.398200000000003</v>
      </c>
      <c r="L14">
        <v>91.457999999999998</v>
      </c>
      <c r="M14">
        <v>89.183000000000007</v>
      </c>
      <c r="N14">
        <v>78.222999999999999</v>
      </c>
      <c r="O14" s="18"/>
    </row>
    <row r="15" spans="1:15">
      <c r="A15" s="19"/>
      <c r="B15" s="5" t="s">
        <v>11</v>
      </c>
      <c r="C15" s="6">
        <f t="shared" si="0"/>
        <v>27.098233333333337</v>
      </c>
      <c r="D15" s="6">
        <f t="shared" si="1"/>
        <v>4.2887213155230821</v>
      </c>
      <c r="E15" s="7">
        <f t="shared" si="2"/>
        <v>6</v>
      </c>
      <c r="F15" s="6"/>
      <c r="G15" s="6"/>
      <c r="H15" s="6" t="s">
        <v>11</v>
      </c>
      <c r="I15" s="6">
        <v>24.709499999999998</v>
      </c>
      <c r="J15" s="6">
        <v>31.339400000000001</v>
      </c>
      <c r="K15" s="6">
        <v>33.725499999999997</v>
      </c>
      <c r="L15">
        <v>23.709</v>
      </c>
      <c r="M15">
        <v>21.527999999999999</v>
      </c>
      <c r="N15">
        <v>27.577999999999999</v>
      </c>
      <c r="O15" s="18"/>
    </row>
    <row r="16" spans="1:15">
      <c r="A16" s="19"/>
      <c r="B16" s="5" t="s">
        <v>12</v>
      </c>
      <c r="C16" s="6">
        <f t="shared" si="0"/>
        <v>75.722282079483847</v>
      </c>
      <c r="D16" s="6">
        <f t="shared" si="1"/>
        <v>6.9814441525779278</v>
      </c>
      <c r="E16" s="7">
        <f t="shared" si="2"/>
        <v>6</v>
      </c>
      <c r="F16" s="6"/>
      <c r="G16" s="6"/>
      <c r="H16" s="6" t="s">
        <v>12</v>
      </c>
      <c r="I16" s="6">
        <f t="shared" ref="I16:K16" si="3">I10/(I10+I11)*100</f>
        <v>78.716592230396145</v>
      </c>
      <c r="J16" s="6">
        <f t="shared" si="3"/>
        <v>67.381726906252851</v>
      </c>
      <c r="K16" s="6">
        <f t="shared" si="3"/>
        <v>70.395441392038762</v>
      </c>
      <c r="L16">
        <f>L10/(L10+L11)*100</f>
        <v>81.344178167011762</v>
      </c>
      <c r="M16">
        <f>M10/(M10+M11)*100</f>
        <v>86.649496235333601</v>
      </c>
      <c r="N16">
        <f>N10/(N10+N11)*100</f>
        <v>69.84625754586996</v>
      </c>
      <c r="O16" s="18"/>
    </row>
    <row r="17" spans="1:15" ht="14.25" thickBot="1">
      <c r="A17" s="19"/>
      <c r="B17" s="8" t="s">
        <v>13</v>
      </c>
      <c r="C17" s="9">
        <f t="shared" si="0"/>
        <v>24.277717920516157</v>
      </c>
      <c r="D17" s="9">
        <f t="shared" si="1"/>
        <v>6.9814441525778772</v>
      </c>
      <c r="E17" s="10">
        <f t="shared" si="2"/>
        <v>6</v>
      </c>
      <c r="F17" s="6"/>
      <c r="G17" s="6"/>
      <c r="H17" s="6" t="s">
        <v>13</v>
      </c>
      <c r="I17" s="6">
        <f t="shared" ref="I17:K17" si="4">I11/(I10+I11)*100</f>
        <v>21.283407769603873</v>
      </c>
      <c r="J17" s="6">
        <f t="shared" si="4"/>
        <v>32.618273093747149</v>
      </c>
      <c r="K17" s="6">
        <f t="shared" si="4"/>
        <v>29.604558607961234</v>
      </c>
      <c r="L17">
        <f>L11/(L10+L11)*100</f>
        <v>18.655821832988238</v>
      </c>
      <c r="M17">
        <f>M11/(M10+M11)*100</f>
        <v>13.35050376466641</v>
      </c>
      <c r="N17">
        <f>N11/(N10+N11)*100</f>
        <v>30.153742454130033</v>
      </c>
      <c r="O17" s="18"/>
    </row>
    <row r="18" spans="1:15">
      <c r="A18" s="19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18"/>
    </row>
    <row r="19" spans="1:15">
      <c r="A19" s="19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18"/>
    </row>
    <row r="20" spans="1:15">
      <c r="A20" s="17" t="s">
        <v>28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18"/>
    </row>
    <row r="21" spans="1:15">
      <c r="A21" s="23" t="s">
        <v>2</v>
      </c>
      <c r="B21" s="6"/>
      <c r="C21" s="6"/>
      <c r="D21" s="6" t="s">
        <v>17</v>
      </c>
      <c r="E21" s="6"/>
      <c r="F21" s="6"/>
      <c r="G21" s="6"/>
      <c r="H21" s="6"/>
      <c r="I21" s="6"/>
      <c r="J21" s="6"/>
      <c r="K21" s="6"/>
      <c r="L21" s="6"/>
      <c r="M21" s="6"/>
      <c r="N21" s="6"/>
      <c r="O21" s="18"/>
    </row>
    <row r="22" spans="1:15">
      <c r="A22" s="19"/>
      <c r="B22" s="6"/>
      <c r="C22" s="6" t="s">
        <v>18</v>
      </c>
      <c r="D22" s="6" t="s">
        <v>19</v>
      </c>
      <c r="E22" s="6"/>
      <c r="G22" s="6"/>
      <c r="H22" t="s">
        <v>41</v>
      </c>
      <c r="I22">
        <v>1</v>
      </c>
      <c r="J22">
        <v>2</v>
      </c>
      <c r="K22">
        <v>3</v>
      </c>
      <c r="L22">
        <v>4</v>
      </c>
      <c r="M22" s="6">
        <v>5</v>
      </c>
      <c r="N22" s="24">
        <v>6</v>
      </c>
      <c r="O22" s="18"/>
    </row>
    <row r="23" spans="1:15">
      <c r="A23" s="19"/>
      <c r="B23" s="6" t="s">
        <v>20</v>
      </c>
      <c r="C23" s="6">
        <f>AVERAGE(I23:N23)</f>
        <v>-0.82571416666666675</v>
      </c>
      <c r="D23" s="6">
        <f>STDEVP(I23:N23)</f>
        <v>5.5916546619095155E-2</v>
      </c>
      <c r="E23" s="6">
        <f>COUNT(I23:N23)</f>
        <v>6</v>
      </c>
      <c r="F23" s="6"/>
      <c r="G23" s="6"/>
      <c r="H23" s="6" t="s">
        <v>20</v>
      </c>
      <c r="I23" s="6">
        <v>-0.892513</v>
      </c>
      <c r="J23" s="6">
        <v>-0.86406799999999995</v>
      </c>
      <c r="K23" s="6">
        <v>-0.75709899999999997</v>
      </c>
      <c r="L23" s="6">
        <v>-0.780555</v>
      </c>
      <c r="M23">
        <v>-0.77505999999999997</v>
      </c>
      <c r="N23">
        <v>-0.88499000000000005</v>
      </c>
      <c r="O23" s="18"/>
    </row>
    <row r="24" spans="1:15">
      <c r="A24" s="19"/>
      <c r="B24" s="6" t="s">
        <v>21</v>
      </c>
      <c r="C24" s="6">
        <f t="shared" ref="C24:C30" si="5">AVERAGE(I24:N24)</f>
        <v>-0.18904233333333331</v>
      </c>
      <c r="D24" s="6">
        <f t="shared" ref="D24:D30" si="6">STDEVP(I24:N24)</f>
        <v>5.8085994444061692E-2</v>
      </c>
      <c r="E24" s="6">
        <f t="shared" ref="E24:E30" si="7">COUNT(I24:N24)</f>
        <v>6</v>
      </c>
      <c r="F24" s="6"/>
      <c r="G24" s="6"/>
      <c r="H24" s="6" t="s">
        <v>21</v>
      </c>
      <c r="I24" s="6">
        <v>-0.12695500000000001</v>
      </c>
      <c r="J24" s="6">
        <v>-0.15210699999999999</v>
      </c>
      <c r="K24" s="6">
        <v>-0.25572099999999998</v>
      </c>
      <c r="L24" s="6">
        <v>-0.23252100000000001</v>
      </c>
      <c r="M24">
        <v>-0.24915000000000001</v>
      </c>
      <c r="N24">
        <v>-0.1178</v>
      </c>
      <c r="O24" s="18"/>
    </row>
    <row r="25" spans="1:15">
      <c r="A25" s="19"/>
      <c r="B25" s="6" t="s">
        <v>22</v>
      </c>
      <c r="C25" s="6">
        <f t="shared" si="5"/>
        <v>13.611099999999999</v>
      </c>
      <c r="D25" s="6">
        <f t="shared" si="6"/>
        <v>0.62720630045731685</v>
      </c>
      <c r="E25" s="6">
        <f t="shared" si="7"/>
        <v>6</v>
      </c>
      <c r="F25" s="6"/>
      <c r="G25" s="6"/>
      <c r="H25" s="6" t="s">
        <v>22</v>
      </c>
      <c r="I25" s="6">
        <v>13.8546</v>
      </c>
      <c r="J25" s="6">
        <v>13.350199999999999</v>
      </c>
      <c r="K25" s="6">
        <v>12.616400000000001</v>
      </c>
      <c r="L25" s="6">
        <v>13.458399999999999</v>
      </c>
      <c r="M25">
        <v>13.673</v>
      </c>
      <c r="N25">
        <v>14.714</v>
      </c>
      <c r="O25" s="18"/>
    </row>
    <row r="26" spans="1:15" ht="14.25" thickBot="1">
      <c r="A26" s="19"/>
      <c r="B26" s="6" t="s">
        <v>23</v>
      </c>
      <c r="C26" s="6">
        <f t="shared" si="5"/>
        <v>16.813399999999998</v>
      </c>
      <c r="D26" s="6">
        <f t="shared" si="6"/>
        <v>2.6939070950325448</v>
      </c>
      <c r="E26" s="6">
        <f t="shared" si="7"/>
        <v>6</v>
      </c>
      <c r="F26" s="6" t="s">
        <v>42</v>
      </c>
      <c r="G26" s="6"/>
      <c r="H26" s="6" t="s">
        <v>23</v>
      </c>
      <c r="I26" s="6">
        <v>13.862399999999999</v>
      </c>
      <c r="J26" s="6">
        <v>16.287500000000001</v>
      </c>
      <c r="K26" s="6">
        <v>18.521100000000001</v>
      </c>
      <c r="L26" s="6">
        <v>18.982399999999998</v>
      </c>
      <c r="M26">
        <v>20.277999999999999</v>
      </c>
      <c r="N26">
        <v>12.949</v>
      </c>
      <c r="O26" s="18"/>
    </row>
    <row r="27" spans="1:15">
      <c r="A27" s="19"/>
      <c r="B27" s="2" t="s">
        <v>24</v>
      </c>
      <c r="C27" s="3">
        <f t="shared" si="5"/>
        <v>75.119466666666668</v>
      </c>
      <c r="D27" s="3">
        <f t="shared" si="6"/>
        <v>1.2128354184400385</v>
      </c>
      <c r="E27" s="3">
        <f t="shared" si="7"/>
        <v>6</v>
      </c>
      <c r="F27" s="26">
        <f>TTEST(I14:N14,I27:N27,2,3)</f>
        <v>2.6312431625691701E-2</v>
      </c>
      <c r="G27" s="6"/>
      <c r="H27" s="6" t="s">
        <v>24</v>
      </c>
      <c r="I27" s="6">
        <v>76.582700000000003</v>
      </c>
      <c r="J27" s="6">
        <v>73.695800000000006</v>
      </c>
      <c r="K27" s="6">
        <v>74.639799999999994</v>
      </c>
      <c r="L27" s="6">
        <v>74.557500000000005</v>
      </c>
      <c r="M27">
        <v>74.277000000000001</v>
      </c>
      <c r="N27">
        <v>76.963999999999999</v>
      </c>
      <c r="O27" s="18"/>
    </row>
    <row r="28" spans="1:15" ht="14.25" thickBot="1">
      <c r="A28" s="19"/>
      <c r="B28" s="5" t="s">
        <v>25</v>
      </c>
      <c r="C28" s="6">
        <f t="shared" si="5"/>
        <v>23.436316666666666</v>
      </c>
      <c r="D28" s="6">
        <f t="shared" si="6"/>
        <v>6.6482970612572805</v>
      </c>
      <c r="E28" s="6">
        <f t="shared" si="7"/>
        <v>6</v>
      </c>
      <c r="F28" s="27">
        <f>TTEST(I15:N15,I28:N28,2,3)</f>
        <v>0.32907325495896245</v>
      </c>
      <c r="G28" s="6"/>
      <c r="H28" s="6" t="s">
        <v>25</v>
      </c>
      <c r="I28" s="6">
        <v>23.5474</v>
      </c>
      <c r="J28" s="6">
        <v>16.533999999999999</v>
      </c>
      <c r="K28" s="6">
        <v>32.949300000000001</v>
      </c>
      <c r="L28" s="6">
        <v>30.685199999999998</v>
      </c>
      <c r="M28">
        <v>21.972000000000001</v>
      </c>
      <c r="N28">
        <v>14.93</v>
      </c>
      <c r="O28" s="18"/>
    </row>
    <row r="29" spans="1:15">
      <c r="A29" s="19"/>
      <c r="B29" s="5" t="s">
        <v>26</v>
      </c>
      <c r="C29" s="6">
        <f t="shared" si="5"/>
        <v>81.384111111080756</v>
      </c>
      <c r="D29" s="6">
        <f t="shared" si="6"/>
        <v>5.684188700628666</v>
      </c>
      <c r="E29" s="7">
        <f t="shared" si="7"/>
        <v>6</v>
      </c>
      <c r="F29" s="6"/>
      <c r="G29" s="6"/>
      <c r="H29" s="6" t="s">
        <v>26</v>
      </c>
      <c r="I29" s="6">
        <v>87.546936245178856</v>
      </c>
      <c r="J29" s="6">
        <v>85.031416832730571</v>
      </c>
      <c r="K29" s="6">
        <v>74.751584684346668</v>
      </c>
      <c r="L29" s="6">
        <v>77.048020089312146</v>
      </c>
      <c r="M29">
        <f>M23/(M23+M24)*100</f>
        <v>75.673934056492314</v>
      </c>
      <c r="N29">
        <f>N23/(N23+N24)*100</f>
        <v>88.252774758423996</v>
      </c>
      <c r="O29" s="18"/>
    </row>
    <row r="30" spans="1:15" ht="14.25" thickBot="1">
      <c r="A30" s="19"/>
      <c r="B30" s="8" t="s">
        <v>27</v>
      </c>
      <c r="C30" s="9">
        <f t="shared" si="5"/>
        <v>18.615888888919233</v>
      </c>
      <c r="D30" s="9">
        <f t="shared" si="6"/>
        <v>5.6841887006285914</v>
      </c>
      <c r="E30" s="10">
        <f t="shared" si="7"/>
        <v>6</v>
      </c>
      <c r="F30" s="6"/>
      <c r="G30" s="6"/>
      <c r="H30" s="6" t="s">
        <v>27</v>
      </c>
      <c r="I30" s="6">
        <v>12.453063754821143</v>
      </c>
      <c r="J30" s="6">
        <v>14.968583167269417</v>
      </c>
      <c r="K30" s="6">
        <v>25.248415315653322</v>
      </c>
      <c r="L30" s="6">
        <v>22.951979910687843</v>
      </c>
      <c r="M30">
        <f>M24/(M23+M24)*100</f>
        <v>24.326065943507679</v>
      </c>
      <c r="N30">
        <f>N24/(N23+N24)*100</f>
        <v>11.747225241576002</v>
      </c>
      <c r="O30" s="18"/>
    </row>
    <row r="31" spans="1:15">
      <c r="A31" s="19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8"/>
    </row>
    <row r="32" spans="1:15">
      <c r="A32" s="19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8"/>
    </row>
    <row r="33" spans="1:15">
      <c r="A33" s="17" t="s">
        <v>33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18"/>
    </row>
    <row r="34" spans="1:15">
      <c r="A34" s="23" t="s">
        <v>2</v>
      </c>
      <c r="B34" s="6"/>
      <c r="C34" s="6"/>
      <c r="D34" s="6" t="s">
        <v>29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18"/>
    </row>
    <row r="35" spans="1:15">
      <c r="A35" s="19"/>
      <c r="B35" s="6"/>
      <c r="C35" s="6" t="s">
        <v>18</v>
      </c>
      <c r="D35" s="6" t="s">
        <v>19</v>
      </c>
      <c r="E35" s="6"/>
      <c r="F35" s="6"/>
      <c r="G35" s="6"/>
      <c r="H35" t="s">
        <v>41</v>
      </c>
      <c r="I35">
        <v>1</v>
      </c>
      <c r="J35">
        <v>2</v>
      </c>
      <c r="K35">
        <v>3</v>
      </c>
      <c r="L35">
        <v>4</v>
      </c>
      <c r="M35" s="6">
        <v>5</v>
      </c>
      <c r="N35" s="24">
        <v>6</v>
      </c>
      <c r="O35" s="18"/>
    </row>
    <row r="36" spans="1:15">
      <c r="A36" s="19"/>
      <c r="B36" s="6" t="s">
        <v>30</v>
      </c>
      <c r="C36" s="6">
        <f>AVERAGE(I36:N36)</f>
        <v>-1.0591983333333335</v>
      </c>
      <c r="D36" s="6">
        <f>STDEVP(I36:N36)</f>
        <v>8.1809217424172603E-3</v>
      </c>
      <c r="E36" s="6">
        <f>COUNT(I36:N36)</f>
        <v>6</v>
      </c>
      <c r="F36" s="6"/>
      <c r="G36" s="6"/>
      <c r="H36" s="6" t="s">
        <v>30</v>
      </c>
      <c r="I36" s="6">
        <v>-1.05054</v>
      </c>
      <c r="J36" s="6">
        <v>-1.0484800000000001</v>
      </c>
      <c r="K36" s="6">
        <v>-1.06067</v>
      </c>
      <c r="L36">
        <v>-1.0704</v>
      </c>
      <c r="M36">
        <v>-1.0569999999999999</v>
      </c>
      <c r="N36">
        <v>-1.0681</v>
      </c>
      <c r="O36" s="18"/>
    </row>
    <row r="37" spans="1:15" ht="14.25" thickBot="1">
      <c r="A37" s="19"/>
      <c r="B37" s="6" t="s">
        <v>31</v>
      </c>
      <c r="C37" s="6">
        <f t="shared" ref="C37:C38" si="8">AVERAGE(I37:N37)</f>
        <v>31.851333333333333</v>
      </c>
      <c r="D37" s="6">
        <f t="shared" ref="D37:D38" si="9">STDEVP(I37:N37)</f>
        <v>1.869992145853975</v>
      </c>
      <c r="E37" s="6">
        <f t="shared" ref="E37:E38" si="10">COUNT(I37:N37)</f>
        <v>6</v>
      </c>
      <c r="F37" s="6"/>
      <c r="G37" s="6"/>
      <c r="H37" s="6" t="s">
        <v>31</v>
      </c>
      <c r="I37" s="6">
        <v>29.2209</v>
      </c>
      <c r="J37" s="6">
        <v>30.0031</v>
      </c>
      <c r="K37" s="6">
        <v>32.780999999999999</v>
      </c>
      <c r="L37">
        <v>34.518999999999998</v>
      </c>
      <c r="M37">
        <v>31.225000000000001</v>
      </c>
      <c r="N37">
        <v>33.359000000000002</v>
      </c>
      <c r="O37" s="18"/>
    </row>
    <row r="38" spans="1:15" ht="14.25" thickBot="1">
      <c r="A38" s="19"/>
      <c r="B38" s="11" t="s">
        <v>32</v>
      </c>
      <c r="C38" s="12">
        <f t="shared" si="8"/>
        <v>69.175333333333327</v>
      </c>
      <c r="D38" s="12">
        <f t="shared" si="9"/>
        <v>4.0914183114037268</v>
      </c>
      <c r="E38" s="13">
        <f t="shared" si="10"/>
        <v>6</v>
      </c>
      <c r="F38" s="6"/>
      <c r="G38" s="6"/>
      <c r="H38" s="6" t="s">
        <v>32</v>
      </c>
      <c r="I38" s="6">
        <v>74.605900000000005</v>
      </c>
      <c r="J38" s="6">
        <v>68.665700000000001</v>
      </c>
      <c r="K38" s="6">
        <v>68.175399999999996</v>
      </c>
      <c r="L38">
        <v>74.376000000000005</v>
      </c>
      <c r="M38">
        <v>65.334999999999994</v>
      </c>
      <c r="N38">
        <v>63.893999999999998</v>
      </c>
      <c r="O38" s="18"/>
    </row>
    <row r="39" spans="1:15">
      <c r="A39" s="19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18"/>
    </row>
    <row r="40" spans="1:15">
      <c r="A40" s="17" t="s">
        <v>34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18"/>
    </row>
    <row r="41" spans="1:15">
      <c r="A41" s="23" t="s">
        <v>2</v>
      </c>
      <c r="B41" s="6"/>
      <c r="C41" s="6"/>
      <c r="D41" s="6" t="s">
        <v>29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18"/>
    </row>
    <row r="42" spans="1:15">
      <c r="A42" s="19"/>
      <c r="B42" s="6"/>
      <c r="C42" s="6" t="s">
        <v>18</v>
      </c>
      <c r="D42" s="6" t="s">
        <v>19</v>
      </c>
      <c r="E42" s="6"/>
      <c r="F42" s="6"/>
      <c r="G42" s="6"/>
      <c r="H42" t="s">
        <v>41</v>
      </c>
      <c r="I42">
        <v>1</v>
      </c>
      <c r="J42">
        <v>2</v>
      </c>
      <c r="K42">
        <v>3</v>
      </c>
      <c r="L42">
        <v>4</v>
      </c>
      <c r="M42" s="6">
        <v>5</v>
      </c>
      <c r="N42" s="24">
        <v>6</v>
      </c>
      <c r="O42" s="18"/>
    </row>
    <row r="43" spans="1:15">
      <c r="A43" s="19"/>
      <c r="B43" s="6" t="s">
        <v>30</v>
      </c>
      <c r="C43" s="6">
        <f t="shared" ref="C43:C45" si="11">AVERAGE(I43:N43)</f>
        <v>-1.0815633333333334</v>
      </c>
      <c r="D43" s="6">
        <f t="shared" ref="D43:D45" si="12">STDEVP(I43:N43)</f>
        <v>1.7827233536237656E-2</v>
      </c>
      <c r="E43" s="6">
        <f t="shared" ref="E43:E45" si="13">COUNT(I43:N43)</f>
        <v>6</v>
      </c>
      <c r="F43" s="6"/>
      <c r="G43" s="6"/>
      <c r="H43" s="6" t="s">
        <v>30</v>
      </c>
      <c r="I43" s="6">
        <v>-1.0622100000000001</v>
      </c>
      <c r="J43" s="6">
        <v>-1.06484</v>
      </c>
      <c r="K43" s="6">
        <v>-1.0939700000000001</v>
      </c>
      <c r="L43" s="6">
        <v>-1.06995</v>
      </c>
      <c r="M43" s="6">
        <v>-1.0861400000000001</v>
      </c>
      <c r="N43" s="6">
        <v>-1.1122700000000001</v>
      </c>
      <c r="O43" s="18"/>
    </row>
    <row r="44" spans="1:15" ht="14.25" thickBot="1">
      <c r="A44" s="19"/>
      <c r="B44" s="6" t="s">
        <v>31</v>
      </c>
      <c r="C44" s="6">
        <f t="shared" si="11"/>
        <v>34.213650000000001</v>
      </c>
      <c r="D44" s="6">
        <f t="shared" si="12"/>
        <v>3.7228590571181281</v>
      </c>
      <c r="E44" s="6">
        <f t="shared" si="13"/>
        <v>6</v>
      </c>
      <c r="F44" s="6"/>
      <c r="G44" s="6"/>
      <c r="H44" s="6" t="s">
        <v>31</v>
      </c>
      <c r="I44" s="6">
        <v>31.079599999999999</v>
      </c>
      <c r="J44" s="6">
        <v>31.616700000000002</v>
      </c>
      <c r="K44" s="6">
        <v>32.671199999999999</v>
      </c>
      <c r="L44" s="6">
        <v>32.183799999999998</v>
      </c>
      <c r="M44" s="6">
        <v>35.965600000000002</v>
      </c>
      <c r="N44" s="6">
        <v>41.765000000000001</v>
      </c>
      <c r="O44" s="18"/>
    </row>
    <row r="45" spans="1:15" ht="14.25" thickBot="1">
      <c r="A45" s="19"/>
      <c r="B45" s="11" t="s">
        <v>32</v>
      </c>
      <c r="C45" s="12">
        <f t="shared" si="11"/>
        <v>85.108266666666665</v>
      </c>
      <c r="D45" s="12">
        <f t="shared" si="12"/>
        <v>4.441493809769578</v>
      </c>
      <c r="E45" s="13">
        <f t="shared" si="13"/>
        <v>6</v>
      </c>
      <c r="F45" s="6"/>
      <c r="G45" s="6"/>
      <c r="H45" s="6" t="s">
        <v>32</v>
      </c>
      <c r="I45" s="6">
        <v>86.491100000000003</v>
      </c>
      <c r="J45" s="6">
        <v>87.994299999999996</v>
      </c>
      <c r="K45" s="6">
        <v>85.942400000000006</v>
      </c>
      <c r="L45" s="6">
        <v>75.535799999999995</v>
      </c>
      <c r="M45" s="6">
        <v>89.046499999999995</v>
      </c>
      <c r="N45" s="6">
        <v>85.639499999999998</v>
      </c>
      <c r="O45" s="18"/>
    </row>
    <row r="46" spans="1:15">
      <c r="A46" s="20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2"/>
    </row>
    <row r="48" spans="1:15">
      <c r="A48" s="14" t="s">
        <v>35</v>
      </c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6"/>
    </row>
    <row r="49" spans="1:15">
      <c r="A49" s="19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18"/>
    </row>
    <row r="50" spans="1:15">
      <c r="A50" s="17" t="s">
        <v>14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18"/>
    </row>
    <row r="51" spans="1:15">
      <c r="A51" s="23" t="s">
        <v>2</v>
      </c>
      <c r="B51" s="6"/>
      <c r="C51" s="6"/>
      <c r="D51" s="6" t="s">
        <v>17</v>
      </c>
      <c r="E51" s="6"/>
      <c r="F51" s="6"/>
      <c r="G51" s="6"/>
      <c r="H51" s="6"/>
      <c r="I51" s="6"/>
      <c r="J51" s="6"/>
      <c r="K51" s="6"/>
      <c r="L51" s="6"/>
      <c r="M51" s="6"/>
      <c r="N51" s="6"/>
      <c r="O51" s="18"/>
    </row>
    <row r="52" spans="1:15" ht="14.25" thickBot="1">
      <c r="A52" s="19"/>
      <c r="B52" s="6"/>
      <c r="C52" s="6" t="s">
        <v>18</v>
      </c>
      <c r="D52" s="6" t="s">
        <v>19</v>
      </c>
      <c r="E52" s="6"/>
      <c r="F52" s="6"/>
      <c r="G52" s="6"/>
      <c r="H52" s="6" t="s">
        <v>41</v>
      </c>
      <c r="I52" s="6">
        <v>1</v>
      </c>
      <c r="J52" s="6">
        <v>2</v>
      </c>
      <c r="K52" s="6">
        <v>3</v>
      </c>
      <c r="L52" s="6">
        <v>4</v>
      </c>
      <c r="M52" s="24">
        <v>5</v>
      </c>
      <c r="N52" s="24">
        <v>6</v>
      </c>
      <c r="O52" s="18">
        <v>7</v>
      </c>
    </row>
    <row r="53" spans="1:15">
      <c r="A53" s="19"/>
      <c r="B53" s="2" t="s">
        <v>20</v>
      </c>
      <c r="C53" s="3">
        <f>AVERAGE(I53:O53)</f>
        <v>-0.84764200000000012</v>
      </c>
      <c r="D53" s="3">
        <f>STDEVP(I53:O53)</f>
        <v>0.47550800999382303</v>
      </c>
      <c r="E53" s="4">
        <f>COUNT(I53:O53)</f>
        <v>7</v>
      </c>
      <c r="F53" s="6"/>
      <c r="G53" s="6"/>
      <c r="H53" s="6" t="s">
        <v>20</v>
      </c>
      <c r="I53" s="6">
        <v>-0.32225500000000001</v>
      </c>
      <c r="J53" s="6">
        <v>-0.778586</v>
      </c>
      <c r="K53" s="6">
        <v>-1.30386</v>
      </c>
      <c r="L53" s="6">
        <v>-1.38059</v>
      </c>
      <c r="M53">
        <v>-0.53320100000000004</v>
      </c>
      <c r="N53">
        <v>-0.21265200000000001</v>
      </c>
      <c r="O53" s="18">
        <v>-1.40235</v>
      </c>
    </row>
    <row r="54" spans="1:15" ht="14.25" thickBot="1">
      <c r="A54" s="19"/>
      <c r="B54" s="8" t="s">
        <v>21</v>
      </c>
      <c r="C54" s="9">
        <f t="shared" ref="C54:C58" si="14">AVERAGE(I54:O54)</f>
        <v>5.7579871428571439</v>
      </c>
      <c r="D54" s="9">
        <f t="shared" ref="D54:D58" si="15">STDEVP(I54:O54)</f>
        <v>2.8067487944987888</v>
      </c>
      <c r="E54" s="10">
        <f t="shared" ref="E54:E58" si="16">COUNT(I54:O54)</f>
        <v>7</v>
      </c>
      <c r="F54" s="6"/>
      <c r="G54" s="6"/>
      <c r="H54" s="6" t="s">
        <v>21</v>
      </c>
      <c r="I54" s="6">
        <v>2.6795200000000001</v>
      </c>
      <c r="J54" s="6">
        <v>5.2255099999999999</v>
      </c>
      <c r="K54" s="6">
        <v>9.0654500000000002</v>
      </c>
      <c r="L54" s="6">
        <v>10.466200000000001</v>
      </c>
      <c r="M54">
        <v>4.9469599999999998</v>
      </c>
      <c r="N54">
        <v>2.3544800000000001</v>
      </c>
      <c r="O54" s="18">
        <v>5.5677899999999996</v>
      </c>
    </row>
    <row r="55" spans="1:15">
      <c r="A55" s="19"/>
      <c r="B55" s="6" t="s">
        <v>22</v>
      </c>
      <c r="C55" s="6">
        <f t="shared" si="14"/>
        <v>14.356457142857142</v>
      </c>
      <c r="D55" s="6">
        <f t="shared" si="15"/>
        <v>3.4382184784138081</v>
      </c>
      <c r="E55" s="6">
        <f t="shared" si="16"/>
        <v>7</v>
      </c>
      <c r="F55" s="6"/>
      <c r="G55" s="6"/>
      <c r="H55" s="6" t="s">
        <v>22</v>
      </c>
      <c r="I55" s="25">
        <v>12.165699999999999</v>
      </c>
      <c r="J55" s="6">
        <v>14.5891</v>
      </c>
      <c r="K55" s="6">
        <v>13.162599999999999</v>
      </c>
      <c r="L55" s="6">
        <v>13.044700000000001</v>
      </c>
      <c r="M55">
        <v>11.637499999999999</v>
      </c>
      <c r="N55">
        <v>13.389200000000001</v>
      </c>
      <c r="O55" s="18">
        <v>22.506399999999999</v>
      </c>
    </row>
    <row r="56" spans="1:15" ht="14.25" thickBot="1">
      <c r="A56" s="19"/>
      <c r="B56" s="6" t="s">
        <v>23</v>
      </c>
      <c r="C56" s="6">
        <f t="shared" si="14"/>
        <v>21.378085714285714</v>
      </c>
      <c r="D56" s="6">
        <f t="shared" si="15"/>
        <v>4.5284166275479807</v>
      </c>
      <c r="E56" s="6">
        <f t="shared" si="16"/>
        <v>7</v>
      </c>
      <c r="F56" s="6"/>
      <c r="G56" s="6"/>
      <c r="H56" s="6" t="s">
        <v>23</v>
      </c>
      <c r="I56" s="6">
        <v>19.810600000000001</v>
      </c>
      <c r="J56" s="6">
        <v>19.680900000000001</v>
      </c>
      <c r="K56" s="6">
        <v>20.8566</v>
      </c>
      <c r="L56" s="6">
        <v>22.969899999999999</v>
      </c>
      <c r="M56">
        <v>31.422499999999999</v>
      </c>
      <c r="N56">
        <v>18.813300000000002</v>
      </c>
      <c r="O56" s="18">
        <v>16.0928</v>
      </c>
    </row>
    <row r="57" spans="1:15">
      <c r="A57" s="19"/>
      <c r="B57" s="2" t="s">
        <v>24</v>
      </c>
      <c r="C57" s="3">
        <f t="shared" si="14"/>
        <v>28.306614285714286</v>
      </c>
      <c r="D57" s="3">
        <f t="shared" si="15"/>
        <v>10.158313019595415</v>
      </c>
      <c r="E57" s="4">
        <f t="shared" si="16"/>
        <v>7</v>
      </c>
      <c r="F57" s="6"/>
      <c r="G57" s="6"/>
      <c r="H57" s="6" t="s">
        <v>24</v>
      </c>
      <c r="I57" s="6">
        <v>30.8232</v>
      </c>
      <c r="J57" s="6">
        <v>26.522200000000002</v>
      </c>
      <c r="K57" s="6">
        <v>31.919499999999999</v>
      </c>
      <c r="L57" s="6">
        <v>34.799900000000001</v>
      </c>
      <c r="M57">
        <v>15.296799999999999</v>
      </c>
      <c r="N57">
        <v>13.804</v>
      </c>
      <c r="O57" s="18">
        <v>44.980699999999999</v>
      </c>
    </row>
    <row r="58" spans="1:15" ht="14.25" thickBot="1">
      <c r="A58" s="19"/>
      <c r="B58" s="8" t="s">
        <v>25</v>
      </c>
      <c r="C58" s="9">
        <f t="shared" si="14"/>
        <v>115.04128571428571</v>
      </c>
      <c r="D58" s="9">
        <f t="shared" si="15"/>
        <v>11.361050350263586</v>
      </c>
      <c r="E58" s="10">
        <f t="shared" si="16"/>
        <v>7</v>
      </c>
      <c r="F58" s="6"/>
      <c r="G58" s="6"/>
      <c r="H58" s="6" t="s">
        <v>25</v>
      </c>
      <c r="I58" s="6">
        <v>96.700999999999993</v>
      </c>
      <c r="J58" s="6">
        <v>106.87</v>
      </c>
      <c r="K58" s="6">
        <v>108.881</v>
      </c>
      <c r="L58" s="6">
        <v>121.923</v>
      </c>
      <c r="M58">
        <v>134.93600000000001</v>
      </c>
      <c r="N58">
        <v>117.01600000000001</v>
      </c>
      <c r="O58" s="18">
        <v>118.962</v>
      </c>
    </row>
    <row r="59" spans="1:15">
      <c r="A59" s="19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18"/>
    </row>
    <row r="60" spans="1:15">
      <c r="A60" s="19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18"/>
    </row>
    <row r="61" spans="1:15">
      <c r="A61" s="17" t="s">
        <v>36</v>
      </c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18"/>
    </row>
    <row r="62" spans="1:15">
      <c r="A62" s="23" t="s">
        <v>2</v>
      </c>
      <c r="B62" s="6"/>
      <c r="C62" s="6"/>
      <c r="D62" s="6" t="s">
        <v>3</v>
      </c>
      <c r="E62" s="6"/>
      <c r="F62" s="6"/>
      <c r="G62" s="6"/>
      <c r="H62" s="6"/>
      <c r="I62" s="6"/>
      <c r="J62" s="6"/>
      <c r="K62" s="6"/>
      <c r="L62" s="6"/>
      <c r="M62" s="6"/>
      <c r="N62" s="6"/>
      <c r="O62" s="18"/>
    </row>
    <row r="63" spans="1:15" ht="14.25" thickBot="1">
      <c r="A63" s="19"/>
      <c r="B63" s="6"/>
      <c r="C63" s="6" t="s">
        <v>4</v>
      </c>
      <c r="D63" s="6" t="s">
        <v>5</v>
      </c>
      <c r="E63" s="6"/>
      <c r="F63" s="6" t="s">
        <v>43</v>
      </c>
      <c r="G63" s="6"/>
      <c r="H63" s="6" t="s">
        <v>41</v>
      </c>
      <c r="I63" s="6">
        <v>1</v>
      </c>
      <c r="J63" s="6">
        <v>2</v>
      </c>
      <c r="K63" s="6">
        <v>3</v>
      </c>
      <c r="L63" s="6">
        <v>4</v>
      </c>
      <c r="M63" s="24">
        <v>5</v>
      </c>
      <c r="N63" s="24">
        <v>6</v>
      </c>
      <c r="O63" s="18">
        <v>7</v>
      </c>
    </row>
    <row r="64" spans="1:15">
      <c r="A64" s="19"/>
      <c r="B64" s="2" t="s">
        <v>6</v>
      </c>
      <c r="C64" s="3">
        <f>AVERAGE(I64:O64)</f>
        <v>-1.2339555714285715</v>
      </c>
      <c r="D64" s="3">
        <f>STDEVP(I64:O64)</f>
        <v>0.33649635874653039</v>
      </c>
      <c r="E64" s="4">
        <f>COUNT(I64:O64)</f>
        <v>7</v>
      </c>
      <c r="F64" s="26">
        <f>TTEST(I53:O53,I64:O64,2,2)</f>
        <v>0.13024372113391805</v>
      </c>
      <c r="G64" s="6"/>
      <c r="H64" s="6" t="s">
        <v>6</v>
      </c>
      <c r="I64" s="6">
        <v>-1.43868</v>
      </c>
      <c r="J64" s="6">
        <v>-1.08816</v>
      </c>
      <c r="K64" s="6">
        <v>-0.91765799999999997</v>
      </c>
      <c r="L64" s="6">
        <v>-0.65465099999999998</v>
      </c>
      <c r="M64">
        <v>-1.64168</v>
      </c>
      <c r="N64">
        <v>-1.31508</v>
      </c>
      <c r="O64" s="18">
        <v>-1.58178</v>
      </c>
    </row>
    <row r="65" spans="1:15" ht="14.25" thickBot="1">
      <c r="A65" s="19"/>
      <c r="B65" s="8" t="s">
        <v>7</v>
      </c>
      <c r="C65" s="9">
        <f t="shared" ref="C65:C69" si="17">AVERAGE(I65:O65)</f>
        <v>8.9001185714285711</v>
      </c>
      <c r="D65" s="9">
        <f t="shared" ref="D65:D69" si="18">STDEVP(I65:O65)</f>
        <v>1.9159894369186063</v>
      </c>
      <c r="E65" s="10">
        <f t="shared" ref="E65:E69" si="19">COUNT(I65:O65)</f>
        <v>7</v>
      </c>
      <c r="F65" s="27">
        <f t="shared" ref="F65:F69" si="20">TTEST(I54:O54,I65:O65,2,2)</f>
        <v>4.2837977360145517E-2</v>
      </c>
      <c r="G65" s="6"/>
      <c r="H65" s="6" t="s">
        <v>7</v>
      </c>
      <c r="I65" s="6">
        <v>11.999599999999999</v>
      </c>
      <c r="J65" s="6">
        <v>8.7329500000000007</v>
      </c>
      <c r="K65" s="6">
        <v>8.3092299999999994</v>
      </c>
      <c r="L65" s="6">
        <v>6.4381500000000003</v>
      </c>
      <c r="M65">
        <v>11.1676</v>
      </c>
      <c r="N65">
        <v>8.8768399999999996</v>
      </c>
      <c r="O65" s="18">
        <v>6.7764600000000002</v>
      </c>
    </row>
    <row r="66" spans="1:15">
      <c r="A66" s="19"/>
      <c r="B66" s="6" t="s">
        <v>8</v>
      </c>
      <c r="C66" s="6">
        <f t="shared" si="17"/>
        <v>14.929728571428573</v>
      </c>
      <c r="D66" s="6">
        <f t="shared" si="18"/>
        <v>2.150485113851742</v>
      </c>
      <c r="E66" s="6">
        <f t="shared" si="19"/>
        <v>7</v>
      </c>
      <c r="F66" s="6"/>
      <c r="G66" s="6"/>
      <c r="H66" s="6" t="s">
        <v>8</v>
      </c>
      <c r="I66" s="6">
        <v>14.391299999999999</v>
      </c>
      <c r="J66" s="6">
        <v>12.485300000000001</v>
      </c>
      <c r="K66" s="6">
        <v>16.2605</v>
      </c>
      <c r="L66" s="6">
        <v>12.2578</v>
      </c>
      <c r="M66">
        <v>13.6821</v>
      </c>
      <c r="N66">
        <v>17.472000000000001</v>
      </c>
      <c r="O66" s="18">
        <v>17.959099999999999</v>
      </c>
    </row>
    <row r="67" spans="1:15" ht="14.25" thickBot="1">
      <c r="A67" s="19"/>
      <c r="B67" s="6" t="s">
        <v>9</v>
      </c>
      <c r="C67" s="6">
        <f t="shared" si="17"/>
        <v>18.623999999999999</v>
      </c>
      <c r="D67" s="6">
        <f t="shared" si="18"/>
        <v>1.200254195695948</v>
      </c>
      <c r="E67" s="6">
        <f t="shared" si="19"/>
        <v>7</v>
      </c>
      <c r="F67" s="6"/>
      <c r="G67" s="6"/>
      <c r="H67" s="6" t="s">
        <v>9</v>
      </c>
      <c r="I67" s="6">
        <v>18.7865</v>
      </c>
      <c r="J67" s="6">
        <v>17.5001</v>
      </c>
      <c r="K67" s="6">
        <v>18.703600000000002</v>
      </c>
      <c r="L67" s="6">
        <v>16.655999999999999</v>
      </c>
      <c r="M67">
        <v>19.833200000000001</v>
      </c>
      <c r="N67">
        <v>20.470800000000001</v>
      </c>
      <c r="O67" s="18">
        <v>18.4178</v>
      </c>
    </row>
    <row r="68" spans="1:15">
      <c r="A68" s="19"/>
      <c r="B68" s="2" t="s">
        <v>10</v>
      </c>
      <c r="C68" s="3">
        <f t="shared" si="17"/>
        <v>33.070657142857144</v>
      </c>
      <c r="D68" s="3">
        <f t="shared" si="18"/>
        <v>4.3467527146651648</v>
      </c>
      <c r="E68" s="4">
        <f t="shared" si="19"/>
        <v>7</v>
      </c>
      <c r="F68" s="26">
        <f t="shared" si="20"/>
        <v>0.31170623594629021</v>
      </c>
      <c r="G68" s="6"/>
      <c r="H68" s="6" t="s">
        <v>10</v>
      </c>
      <c r="I68" s="6">
        <v>31.492100000000001</v>
      </c>
      <c r="J68" s="6">
        <v>35.027500000000003</v>
      </c>
      <c r="K68" s="6">
        <v>25.487400000000001</v>
      </c>
      <c r="L68" s="6">
        <v>35.141300000000001</v>
      </c>
      <c r="M68">
        <v>33.852600000000002</v>
      </c>
      <c r="N68">
        <v>30.047699999999999</v>
      </c>
      <c r="O68" s="18">
        <v>40.445999999999998</v>
      </c>
    </row>
    <row r="69" spans="1:15" ht="14.25" thickBot="1">
      <c r="A69" s="19"/>
      <c r="B69" s="8" t="s">
        <v>11</v>
      </c>
      <c r="C69" s="9">
        <f t="shared" si="17"/>
        <v>101.63712857142858</v>
      </c>
      <c r="D69" s="9">
        <f t="shared" si="18"/>
        <v>3.9133397993141008</v>
      </c>
      <c r="E69" s="10">
        <f t="shared" si="19"/>
        <v>7</v>
      </c>
      <c r="F69" s="27">
        <f t="shared" si="20"/>
        <v>1.8184279099480016E-2</v>
      </c>
      <c r="G69" s="6"/>
      <c r="H69" s="6" t="s">
        <v>11</v>
      </c>
      <c r="I69" s="6">
        <v>96.387900000000002</v>
      </c>
      <c r="J69" s="6">
        <v>95.855000000000004</v>
      </c>
      <c r="K69" s="6">
        <v>103.336</v>
      </c>
      <c r="L69" s="6">
        <v>101.738</v>
      </c>
      <c r="M69">
        <v>101.619</v>
      </c>
      <c r="N69">
        <v>105.744</v>
      </c>
      <c r="O69" s="18">
        <v>106.78</v>
      </c>
    </row>
    <row r="70" spans="1:15">
      <c r="A70" s="19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18"/>
    </row>
    <row r="71" spans="1:15">
      <c r="A71" s="19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18"/>
    </row>
    <row r="72" spans="1:15">
      <c r="A72" s="17" t="s">
        <v>33</v>
      </c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18"/>
    </row>
    <row r="73" spans="1:15">
      <c r="A73" s="23" t="s">
        <v>16</v>
      </c>
      <c r="B73" s="6"/>
      <c r="C73" s="6"/>
      <c r="D73" s="6" t="s">
        <v>37</v>
      </c>
      <c r="E73" s="6"/>
      <c r="F73" s="6"/>
      <c r="G73" s="6"/>
      <c r="H73" s="6"/>
      <c r="I73" s="6"/>
      <c r="J73" s="6"/>
      <c r="K73" s="6"/>
      <c r="L73" s="6"/>
      <c r="M73" s="6"/>
      <c r="N73" s="6"/>
      <c r="O73" s="18"/>
    </row>
    <row r="74" spans="1:15" ht="14.25" thickBot="1">
      <c r="A74" s="19"/>
      <c r="B74" s="6"/>
      <c r="C74" s="6" t="s">
        <v>18</v>
      </c>
      <c r="D74" s="6" t="s">
        <v>19</v>
      </c>
      <c r="E74" s="6"/>
      <c r="F74" s="6"/>
      <c r="G74" s="6"/>
      <c r="H74" s="6" t="s">
        <v>41</v>
      </c>
      <c r="I74" s="6">
        <v>1</v>
      </c>
      <c r="J74" s="6">
        <v>2</v>
      </c>
      <c r="K74" s="6">
        <v>3</v>
      </c>
      <c r="L74" s="24">
        <v>4</v>
      </c>
      <c r="M74" s="6"/>
      <c r="N74" s="6"/>
      <c r="O74" s="18"/>
    </row>
    <row r="75" spans="1:15" ht="14.25" thickBot="1">
      <c r="A75" s="19"/>
      <c r="B75" s="2" t="s">
        <v>38</v>
      </c>
      <c r="C75" s="3">
        <f>AVERAGE(I75:L75)</f>
        <v>-1.76372475</v>
      </c>
      <c r="D75" s="3"/>
      <c r="E75" s="4">
        <f t="shared" ref="E75" si="21">COUNT(I75:L75)</f>
        <v>4</v>
      </c>
      <c r="F75" s="6"/>
      <c r="G75" s="6"/>
      <c r="H75" s="6" t="s">
        <v>38</v>
      </c>
      <c r="I75" s="6">
        <v>-0.91922700000000002</v>
      </c>
      <c r="J75" s="6">
        <v>-0.61212200000000005</v>
      </c>
      <c r="K75">
        <v>-2.2088299999999998</v>
      </c>
      <c r="L75">
        <v>-3.3147199999999999</v>
      </c>
      <c r="M75" s="6"/>
      <c r="N75" s="6"/>
      <c r="O75" s="18"/>
    </row>
    <row r="76" spans="1:15" ht="14.25" thickBot="1">
      <c r="A76" s="19"/>
      <c r="B76" s="12" t="s">
        <v>39</v>
      </c>
      <c r="C76" s="12">
        <f>AVERAGE(I76:L76)</f>
        <v>23.757975000000002</v>
      </c>
      <c r="D76" s="12"/>
      <c r="E76" s="12">
        <f>COUNT(I76:L76)</f>
        <v>4</v>
      </c>
      <c r="F76" s="6"/>
      <c r="G76" s="6"/>
      <c r="H76" s="6" t="s">
        <v>39</v>
      </c>
      <c r="I76" s="6">
        <v>22.653099999999998</v>
      </c>
      <c r="J76" s="6">
        <v>23.617000000000001</v>
      </c>
      <c r="K76">
        <v>22.075900000000001</v>
      </c>
      <c r="L76">
        <v>26.6859</v>
      </c>
      <c r="M76" s="6"/>
      <c r="N76" s="6"/>
      <c r="O76" s="18"/>
    </row>
    <row r="77" spans="1:15" ht="14.25" thickBot="1">
      <c r="A77" s="19"/>
      <c r="B77" s="11" t="s">
        <v>40</v>
      </c>
      <c r="C77" s="12">
        <f>AVERAGE(I77:L77)</f>
        <v>57.216049999999996</v>
      </c>
      <c r="D77" s="12"/>
      <c r="E77" s="13">
        <f>COUNT(I77:L77)</f>
        <v>4</v>
      </c>
      <c r="F77" s="6"/>
      <c r="G77" s="6"/>
      <c r="H77" s="6" t="s">
        <v>40</v>
      </c>
      <c r="I77" s="6">
        <v>68.048000000000002</v>
      </c>
      <c r="J77" s="6">
        <v>55.598199999999999</v>
      </c>
      <c r="K77">
        <v>49.421300000000002</v>
      </c>
      <c r="L77">
        <v>55.796700000000001</v>
      </c>
      <c r="M77" s="6"/>
      <c r="N77" s="6"/>
      <c r="O77" s="18"/>
    </row>
    <row r="78" spans="1:15">
      <c r="A78" s="19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18"/>
    </row>
    <row r="79" spans="1:15">
      <c r="A79" s="19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18"/>
    </row>
    <row r="80" spans="1:15">
      <c r="A80" s="17" t="s">
        <v>34</v>
      </c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18"/>
    </row>
    <row r="81" spans="1:15">
      <c r="A81" s="23" t="s">
        <v>16</v>
      </c>
      <c r="B81" s="6"/>
      <c r="C81" s="6"/>
      <c r="D81" s="6" t="s">
        <v>37</v>
      </c>
      <c r="E81" s="6"/>
      <c r="F81" s="6"/>
      <c r="G81" s="6"/>
      <c r="H81" s="6"/>
      <c r="I81" s="6"/>
      <c r="J81" s="6"/>
      <c r="K81" s="6"/>
      <c r="L81" s="6"/>
      <c r="M81" s="6"/>
      <c r="N81" s="6"/>
      <c r="O81" s="18"/>
    </row>
    <row r="82" spans="1:15" ht="14.25" thickBot="1">
      <c r="A82" s="19"/>
      <c r="B82" s="6"/>
      <c r="C82" s="6" t="s">
        <v>18</v>
      </c>
      <c r="D82" s="6" t="s">
        <v>19</v>
      </c>
      <c r="E82" s="6"/>
      <c r="F82" s="6"/>
      <c r="G82" s="6"/>
      <c r="H82" s="6" t="s">
        <v>41</v>
      </c>
      <c r="I82" s="6">
        <v>1</v>
      </c>
      <c r="J82" s="6">
        <v>2</v>
      </c>
      <c r="K82" s="6">
        <v>3</v>
      </c>
      <c r="L82" s="6"/>
      <c r="M82" s="6"/>
      <c r="N82" s="6"/>
      <c r="O82" s="18"/>
    </row>
    <row r="83" spans="1:15" ht="14.25" thickBot="1">
      <c r="A83" s="19"/>
      <c r="B83" s="2" t="s">
        <v>38</v>
      </c>
      <c r="C83" s="3">
        <f>AVERAGE(I83:L83)</f>
        <v>-0.84186133333333346</v>
      </c>
      <c r="D83" s="3">
        <f t="shared" ref="D83:D85" si="22">STDEVP(I83:L83)</f>
        <v>0.46351268960718722</v>
      </c>
      <c r="E83" s="4">
        <f t="shared" ref="E83:E85" si="23">COUNT(I83:L83)</f>
        <v>3</v>
      </c>
      <c r="F83" s="6"/>
      <c r="G83" s="6"/>
      <c r="H83" s="6" t="s">
        <v>38</v>
      </c>
      <c r="I83" s="6">
        <v>-1.4503699999999999</v>
      </c>
      <c r="J83" s="6">
        <v>-0.32652900000000001</v>
      </c>
      <c r="K83" s="6">
        <v>-0.74868500000000004</v>
      </c>
      <c r="L83" s="6"/>
      <c r="M83" s="6"/>
      <c r="N83" s="6"/>
      <c r="O83" s="18"/>
    </row>
    <row r="84" spans="1:15" ht="14.25" thickBot="1">
      <c r="A84" s="19"/>
      <c r="B84" s="12" t="s">
        <v>39</v>
      </c>
      <c r="C84" s="12">
        <f t="shared" ref="C84:C85" si="24">AVERAGE(I84:L84)</f>
        <v>29.522266666666667</v>
      </c>
      <c r="D84" s="12">
        <f t="shared" si="22"/>
        <v>6.7395834971870121</v>
      </c>
      <c r="E84" s="12">
        <f t="shared" si="23"/>
        <v>3</v>
      </c>
      <c r="F84" s="6"/>
      <c r="G84" s="6"/>
      <c r="H84" s="6" t="s">
        <v>39</v>
      </c>
      <c r="I84" s="6">
        <v>22.0838</v>
      </c>
      <c r="J84" s="6">
        <v>28.0806</v>
      </c>
      <c r="K84" s="6">
        <v>38.4024</v>
      </c>
      <c r="L84" s="6"/>
      <c r="M84" s="6"/>
      <c r="N84" s="6"/>
      <c r="O84" s="18"/>
    </row>
    <row r="85" spans="1:15" ht="14.25" thickBot="1">
      <c r="A85" s="19"/>
      <c r="B85" s="11" t="s">
        <v>40</v>
      </c>
      <c r="C85" s="12">
        <f t="shared" si="24"/>
        <v>47.255666666666663</v>
      </c>
      <c r="D85" s="12">
        <f t="shared" si="22"/>
        <v>14.83997635787278</v>
      </c>
      <c r="E85" s="13">
        <f t="shared" si="23"/>
        <v>3</v>
      </c>
      <c r="F85" s="6"/>
      <c r="G85" s="6"/>
      <c r="H85" s="6" t="s">
        <v>40</v>
      </c>
      <c r="I85" s="6">
        <v>57.718800000000002</v>
      </c>
      <c r="J85" s="6">
        <v>57.779400000000003</v>
      </c>
      <c r="K85" s="6">
        <v>26.268799999999999</v>
      </c>
      <c r="L85" s="6"/>
      <c r="M85" s="6"/>
      <c r="N85" s="6"/>
      <c r="O85" s="18"/>
    </row>
    <row r="86" spans="1:15">
      <c r="A86" s="20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2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kawanabe</dc:creator>
  <cp:lastModifiedBy>kawanabe</cp:lastModifiedBy>
  <dcterms:created xsi:type="dcterms:W3CDTF">2018-09-07T00:02:58Z</dcterms:created>
  <dcterms:modified xsi:type="dcterms:W3CDTF">2018-11-07T02:21:18Z</dcterms:modified>
</cp:coreProperties>
</file>