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z52\Dropbox\Junyi_Manu\Matlab_figures\"/>
    </mc:Choice>
  </mc:AlternateContent>
  <xr:revisionPtr revIDLastSave="0" documentId="8_{28EEDA1E-D442-43E3-9C17-8362BF325431}" xr6:coauthVersionLast="31" xr6:coauthVersionMax="31" xr10:uidLastSave="{00000000-0000-0000-0000-000000000000}"/>
  <bookViews>
    <workbookView xWindow="0" yWindow="0" windowWidth="25600" windowHeight="10560" xr2:uid="{381BC4F2-6CEC-4CA1-A5EF-7B36F7E5702F}"/>
  </bookViews>
  <sheets>
    <sheet name="Table_in_paper" sheetId="2" r:id="rId1"/>
    <sheet name="Sheet1" sheetId="1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2" l="1"/>
  <c r="O14" i="2" s="1"/>
  <c r="N39" i="2" l="1"/>
  <c r="O39" i="2" s="1"/>
  <c r="N38" i="2"/>
  <c r="O38" i="2" s="1"/>
  <c r="N37" i="2"/>
  <c r="O37" i="2" s="1"/>
  <c r="N36" i="2"/>
  <c r="O36" i="2" s="1"/>
  <c r="N35" i="2"/>
  <c r="O35" i="2" s="1"/>
  <c r="N34" i="2"/>
  <c r="O34" i="2" s="1"/>
  <c r="N33" i="2"/>
  <c r="O33" i="2" s="1"/>
  <c r="N32" i="2"/>
  <c r="O32" i="2" s="1"/>
  <c r="N31" i="2"/>
  <c r="O31" i="2" s="1"/>
  <c r="N30" i="2"/>
  <c r="O30" i="2" s="1"/>
  <c r="N29" i="2"/>
  <c r="O29" i="2" s="1"/>
  <c r="N28" i="2"/>
  <c r="O28" i="2" s="1"/>
  <c r="N27" i="2"/>
  <c r="O27" i="2" s="1"/>
  <c r="N26" i="2"/>
  <c r="O26" i="2" s="1"/>
  <c r="N25" i="2"/>
  <c r="O25" i="2" s="1"/>
  <c r="N24" i="2"/>
  <c r="O24" i="2" s="1"/>
  <c r="N23" i="2"/>
  <c r="O23" i="2" s="1"/>
  <c r="N22" i="2"/>
  <c r="O22" i="2" s="1"/>
  <c r="N21" i="2"/>
  <c r="O21" i="2" s="1"/>
  <c r="N20" i="2"/>
  <c r="O20" i="2" s="1"/>
  <c r="N19" i="2"/>
  <c r="O19" i="2" s="1"/>
  <c r="N18" i="2"/>
  <c r="O18" i="2" s="1"/>
  <c r="N17" i="2"/>
  <c r="O17" i="2" s="1"/>
  <c r="N16" i="2"/>
  <c r="O16" i="2" s="1"/>
  <c r="N15" i="2"/>
  <c r="O15" i="2" s="1"/>
  <c r="N13" i="2"/>
  <c r="O13" i="2" s="1"/>
  <c r="N12" i="2"/>
  <c r="O12" i="2" s="1"/>
  <c r="N11" i="2"/>
  <c r="O11" i="2" s="1"/>
  <c r="N10" i="2"/>
  <c r="O10" i="2" s="1"/>
  <c r="N9" i="2"/>
  <c r="O9" i="2" s="1"/>
  <c r="N8" i="2"/>
  <c r="O8" i="2" s="1"/>
  <c r="N7" i="2"/>
  <c r="O7" i="2" s="1"/>
  <c r="N6" i="2"/>
  <c r="O6" i="2" s="1"/>
  <c r="N5" i="2"/>
  <c r="O5" i="2" s="1"/>
  <c r="N4" i="2"/>
  <c r="O4" i="2" s="1"/>
  <c r="N3" i="2"/>
  <c r="O3" i="2" s="1"/>
</calcChain>
</file>

<file path=xl/sharedStrings.xml><?xml version="1.0" encoding="utf-8"?>
<sst xmlns="http://schemas.openxmlformats.org/spreadsheetml/2006/main" count="115" uniqueCount="77">
  <si>
    <t xml:space="preserve">SNARE or SM </t>
  </si>
  <si>
    <t>Mutation or truncation</t>
  </si>
  <si>
    <r>
      <t>Unfolding energy (k</t>
    </r>
    <r>
      <rPr>
        <vertAlign val="subscript"/>
        <sz val="10"/>
        <color theme="1"/>
        <rFont val="Times New Roman"/>
        <family val="1"/>
      </rPr>
      <t>B</t>
    </r>
    <r>
      <rPr>
        <sz val="10"/>
        <color theme="1"/>
        <rFont val="Times New Roman"/>
        <family val="1"/>
      </rPr>
      <t>T)</t>
    </r>
  </si>
  <si>
    <t>sem of energy (kT)</t>
  </si>
  <si>
    <r>
      <t>Equilibrium force</t>
    </r>
    <r>
      <rPr>
        <vertAlign val="superscript"/>
        <sz val="10"/>
        <color theme="1"/>
        <rFont val="Times New Roman"/>
        <family val="1"/>
      </rPr>
      <t>a</t>
    </r>
    <r>
      <rPr>
        <sz val="10"/>
        <color theme="1"/>
        <rFont val="Times New Roman"/>
        <family val="1"/>
      </rPr>
      <t xml:space="preserve"> (pN)</t>
    </r>
  </si>
  <si>
    <r>
      <t>Folding rate (s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)</t>
    </r>
  </si>
  <si>
    <r>
      <t>Unfolding rate (s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)</t>
    </r>
  </si>
  <si>
    <r>
      <t>Partiallyclosed syntaxin</t>
    </r>
    <r>
      <rPr>
        <vertAlign val="superscript"/>
        <sz val="10"/>
        <color theme="1"/>
        <rFont val="Times New Roman"/>
        <family val="1"/>
      </rPr>
      <t>b</t>
    </r>
  </si>
  <si>
    <r>
      <t>Template formation</t>
    </r>
    <r>
      <rPr>
        <vertAlign val="superscript"/>
        <sz val="10"/>
        <color theme="1"/>
        <rFont val="Times New Roman"/>
        <family val="1"/>
      </rPr>
      <t>c</t>
    </r>
  </si>
  <si>
    <r>
      <t>SNAP-25 binding</t>
    </r>
    <r>
      <rPr>
        <vertAlign val="superscript"/>
        <sz val="10"/>
        <color theme="1"/>
        <rFont val="Times New Roman"/>
        <family val="1"/>
      </rPr>
      <t>d</t>
    </r>
  </si>
  <si>
    <t>Relative rate</t>
  </si>
  <si>
    <t>error of relative rate</t>
  </si>
  <si>
    <t>Prob.</t>
  </si>
  <si>
    <t>N</t>
  </si>
  <si>
    <t>WT</t>
  </si>
  <si>
    <t>-</t>
  </si>
  <si>
    <t>5.1 (0.1)</t>
  </si>
  <si>
    <t>Munc18-1</t>
  </si>
  <si>
    <t>L247R</t>
  </si>
  <si>
    <t>2.3 (0.1)</t>
  </si>
  <si>
    <t>T248G</t>
  </si>
  <si>
    <t>3.1 (0.1)</t>
  </si>
  <si>
    <t>L247A/T248G</t>
  </si>
  <si>
    <r>
      <t>S306D</t>
    </r>
    <r>
      <rPr>
        <vertAlign val="superscript"/>
        <sz val="10"/>
        <color theme="1"/>
        <rFont val="Times New Roman"/>
        <family val="1"/>
      </rPr>
      <t>h</t>
    </r>
  </si>
  <si>
    <t>5.6 (0.1)</t>
  </si>
  <si>
    <t>L307R</t>
  </si>
  <si>
    <t>4.6 (0.1)</t>
  </si>
  <si>
    <r>
      <t>S313D</t>
    </r>
    <r>
      <rPr>
        <vertAlign val="superscript"/>
        <sz val="10"/>
        <color theme="1"/>
        <rFont val="Times New Roman"/>
        <family val="1"/>
      </rPr>
      <t>h</t>
    </r>
  </si>
  <si>
    <t>5.7 (0.1)</t>
  </si>
  <si>
    <r>
      <t>Δ324-339</t>
    </r>
    <r>
      <rPr>
        <vertAlign val="superscript"/>
        <sz val="10"/>
        <color theme="1"/>
        <rFont val="Times New Roman"/>
        <family val="1"/>
      </rPr>
      <t>e,f</t>
    </r>
  </si>
  <si>
    <r>
      <t>D326K</t>
    </r>
    <r>
      <rPr>
        <vertAlign val="superscript"/>
        <sz val="10"/>
        <color theme="1"/>
        <rFont val="Times New Roman"/>
        <family val="1"/>
      </rPr>
      <t>h</t>
    </r>
  </si>
  <si>
    <t>5.9 (0.1)</t>
  </si>
  <si>
    <t>4.8 (0.1)</t>
  </si>
  <si>
    <r>
      <t>L348R</t>
    </r>
    <r>
      <rPr>
        <vertAlign val="superscript"/>
        <sz val="10"/>
        <color theme="1"/>
        <rFont val="Times New Roman"/>
        <family val="1"/>
      </rPr>
      <t>e,f</t>
    </r>
  </si>
  <si>
    <r>
      <t>Y473D</t>
    </r>
    <r>
      <rPr>
        <vertAlign val="superscript"/>
        <sz val="10"/>
        <color theme="1"/>
        <rFont val="Times New Roman"/>
        <family val="1"/>
      </rPr>
      <t>f</t>
    </r>
  </si>
  <si>
    <t>4.3  (0.2)</t>
  </si>
  <si>
    <t>VAMP2</t>
  </si>
  <si>
    <t>L32G/Q33G</t>
  </si>
  <si>
    <t>3.9 (0.1)</t>
  </si>
  <si>
    <t>V39D</t>
  </si>
  <si>
    <t>3.9 (0.2)</t>
  </si>
  <si>
    <t>M46A</t>
  </si>
  <si>
    <t>5.1 (0.2)</t>
  </si>
  <si>
    <r>
      <t>E62T</t>
    </r>
    <r>
      <rPr>
        <vertAlign val="superscript"/>
        <sz val="10"/>
        <color theme="1"/>
        <rFont val="Times New Roman"/>
        <family val="1"/>
      </rPr>
      <t>e</t>
    </r>
  </si>
  <si>
    <t>4.8 (0.2)</t>
  </si>
  <si>
    <r>
      <t>S61D/E62T</t>
    </r>
    <r>
      <rPr>
        <vertAlign val="superscript"/>
        <sz val="10"/>
        <color theme="1"/>
        <rFont val="Times New Roman"/>
        <family val="1"/>
      </rPr>
      <t>e</t>
    </r>
  </si>
  <si>
    <t>4.1 (0.1)</t>
  </si>
  <si>
    <r>
      <t>Q76A</t>
    </r>
    <r>
      <rPr>
        <vertAlign val="superscript"/>
        <sz val="10"/>
        <color theme="1"/>
        <rFont val="Times New Roman"/>
        <family val="1"/>
      </rPr>
      <t>e</t>
    </r>
  </si>
  <si>
    <r>
      <t>F77A</t>
    </r>
    <r>
      <rPr>
        <vertAlign val="superscript"/>
        <sz val="10"/>
        <color theme="1"/>
        <rFont val="Times New Roman"/>
        <family val="1"/>
      </rPr>
      <t>f</t>
    </r>
  </si>
  <si>
    <t>A81G/A82G</t>
  </si>
  <si>
    <t>4.9 (0.2)</t>
  </si>
  <si>
    <t>Δ85-94</t>
  </si>
  <si>
    <t>5.0 (0.1)</t>
  </si>
  <si>
    <t>Syntaxin-1</t>
  </si>
  <si>
    <r>
      <t>ΔNRD</t>
    </r>
    <r>
      <rPr>
        <vertAlign val="superscript"/>
        <sz val="10"/>
        <color theme="1"/>
        <rFont val="Times New Roman"/>
        <family val="1"/>
      </rPr>
      <t>e,f</t>
    </r>
  </si>
  <si>
    <r>
      <t>ΔN-peptide</t>
    </r>
    <r>
      <rPr>
        <vertAlign val="superscript"/>
        <sz val="10"/>
        <color theme="1"/>
        <rFont val="Times New Roman"/>
        <family val="1"/>
      </rPr>
      <t>e,f</t>
    </r>
  </si>
  <si>
    <r>
      <t>ΔH</t>
    </r>
    <r>
      <rPr>
        <vertAlign val="subscript"/>
        <sz val="10"/>
        <color theme="1"/>
        <rFont val="Times New Roman"/>
        <family val="1"/>
      </rPr>
      <t>abc</t>
    </r>
    <r>
      <rPr>
        <vertAlign val="superscript"/>
        <sz val="10"/>
        <color theme="1"/>
        <rFont val="Times New Roman"/>
        <family val="1"/>
      </rPr>
      <t>f</t>
    </r>
  </si>
  <si>
    <t>L165A/E166A (LE)</t>
  </si>
  <si>
    <t>6.1 (0.1)</t>
  </si>
  <si>
    <t>LE/E76K</t>
  </si>
  <si>
    <t>6.0 (0.2)</t>
  </si>
  <si>
    <t>I202G/I203G</t>
  </si>
  <si>
    <t>3.8 (0.1)</t>
  </si>
  <si>
    <t>F216A</t>
  </si>
  <si>
    <r>
      <t>I230G/D231/R232G</t>
    </r>
    <r>
      <rPr>
        <vertAlign val="superscript"/>
        <sz val="10"/>
        <color theme="1"/>
        <rFont val="Times New Roman"/>
        <family val="1"/>
      </rPr>
      <t>j</t>
    </r>
  </si>
  <si>
    <t>4.3 (0.1)</t>
  </si>
  <si>
    <r>
      <t>I233G/E234G/Y235G</t>
    </r>
    <r>
      <rPr>
        <vertAlign val="superscript"/>
        <sz val="10"/>
        <color theme="1"/>
        <rFont val="Times New Roman"/>
        <family val="1"/>
      </rPr>
      <t>j</t>
    </r>
  </si>
  <si>
    <t xml:space="preserve">4.1 (0.1) </t>
  </si>
  <si>
    <t>V237G/E238G/H239G</t>
  </si>
  <si>
    <t>4.9 (0.1)</t>
  </si>
  <si>
    <t>T251G/K252G</t>
  </si>
  <si>
    <t>Δ255-264</t>
  </si>
  <si>
    <t>L165A/E166A</t>
  </si>
  <si>
    <t>6.2 (0.1)</t>
  </si>
  <si>
    <r>
      <t>P335A</t>
    </r>
    <r>
      <rPr>
        <vertAlign val="superscript"/>
        <sz val="10"/>
        <color theme="1"/>
        <rFont val="Times New Roman"/>
        <family val="1"/>
      </rPr>
      <t>h</t>
    </r>
  </si>
  <si>
    <r>
      <t>P335L</t>
    </r>
    <r>
      <rPr>
        <vertAlign val="superscript"/>
        <sz val="10"/>
        <color theme="1"/>
        <rFont val="Times New Roman"/>
        <family val="1"/>
      </rPr>
      <t>g</t>
    </r>
  </si>
  <si>
    <r>
      <t>L341P</t>
    </r>
    <r>
      <rPr>
        <vertAlign val="superscript"/>
        <sz val="10"/>
        <color theme="1"/>
        <rFont val="Times New Roman"/>
        <family val="1"/>
      </rPr>
      <t>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</si>
</sst>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rgb="FFA6A6A6"/>
      </left>
      <right style="medium">
        <color rgb="FFBFBFBF"/>
      </right>
      <top style="medium">
        <color indexed="64"/>
      </top>
      <bottom/>
      <diagonal/>
    </border>
    <border>
      <left style="medium">
        <color rgb="FFBFBFBF"/>
      </left>
      <right style="medium">
        <color rgb="FFBFBFBF"/>
      </right>
      <top style="medium">
        <color indexed="64"/>
      </top>
      <bottom/>
      <diagonal/>
    </border>
    <border>
      <left/>
      <right style="medium">
        <color rgb="FFBFBFBF"/>
      </right>
      <top style="medium">
        <color indexed="64"/>
      </top>
      <bottom style="medium">
        <color rgb="FFA6A6A6"/>
      </bottom>
      <diagonal/>
    </border>
    <border>
      <left style="medium">
        <color rgb="FFBFBFBF"/>
      </left>
      <right/>
      <top style="medium">
        <color indexed="64"/>
      </top>
      <bottom style="medium">
        <color rgb="FFA6A6A6"/>
      </bottom>
      <diagonal/>
    </border>
    <border>
      <left/>
      <right style="medium">
        <color rgb="FFA6A6A6"/>
      </right>
      <top style="medium">
        <color indexed="64"/>
      </top>
      <bottom style="medium">
        <color rgb="FFA6A6A6"/>
      </bottom>
      <diagonal/>
    </border>
    <border>
      <left style="medium">
        <color rgb="FFA6A6A6"/>
      </left>
      <right style="medium">
        <color rgb="FFBFBFBF"/>
      </right>
      <top/>
      <bottom style="medium">
        <color indexed="64"/>
      </bottom>
      <diagonal/>
    </border>
    <border>
      <left style="medium">
        <color rgb="FFBFBFBF"/>
      </left>
      <right style="medium">
        <color rgb="FFBFBFBF"/>
      </right>
      <top/>
      <bottom style="medium">
        <color indexed="64"/>
      </bottom>
      <diagonal/>
    </border>
    <border>
      <left/>
      <right style="medium">
        <color rgb="FFBFBFBF"/>
      </right>
      <top/>
      <bottom style="medium">
        <color indexed="64"/>
      </bottom>
      <diagonal/>
    </border>
    <border>
      <left/>
      <right style="medium">
        <color rgb="FFA6A6A6"/>
      </right>
      <top/>
      <bottom style="medium">
        <color indexed="64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 style="medium">
        <color rgb="FFA6A6A6"/>
      </right>
      <top/>
      <bottom style="medium">
        <color rgb="FFBFBFBF"/>
      </bottom>
      <diagonal/>
    </border>
    <border>
      <left style="medium">
        <color rgb="FFA6A6A6"/>
      </left>
      <right style="medium">
        <color rgb="FFBFBFBF"/>
      </right>
      <top/>
      <bottom/>
      <diagonal/>
    </border>
    <border>
      <left style="medium">
        <color rgb="FFA6A6A6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A6A6A6"/>
      </left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 style="medium">
        <color rgb="FFA6A6A6"/>
      </right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A6A6A6"/>
      </right>
      <top/>
      <bottom style="medium">
        <color rgb="FFBFBFBF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7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16" xfId="0" applyFont="1" applyBorder="1" applyAlignment="1">
      <alignment horizontal="justify" vertical="center" wrapText="1"/>
    </xf>
    <xf numFmtId="0" fontId="1" fillId="0" borderId="18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justify" vertical="center" wrapText="1"/>
    </xf>
    <xf numFmtId="0" fontId="1" fillId="0" borderId="17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2" fontId="0" fillId="0" borderId="0" xfId="0" applyNumberFormat="1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2590D-D1CB-4100-B442-6B86CEB93C7D}">
  <dimension ref="B1:O39"/>
  <sheetViews>
    <sheetView tabSelected="1" topLeftCell="B1" workbookViewId="0">
      <selection activeCell="S24" sqref="S24"/>
    </sheetView>
  </sheetViews>
  <sheetFormatPr defaultRowHeight="14.5" x14ac:dyDescent="0.35"/>
  <cols>
    <col min="3" max="3" width="17.6328125" style="14" customWidth="1"/>
    <col min="4" max="5" width="8.81640625" bestFit="1" customWidth="1"/>
    <col min="7" max="13" width="8.81640625" bestFit="1" customWidth="1"/>
    <col min="14" max="14" width="8.81640625" style="3" bestFit="1" customWidth="1"/>
    <col min="15" max="15" width="11.36328125" style="4" bestFit="1" customWidth="1"/>
  </cols>
  <sheetData>
    <row r="1" spans="2:15" ht="42" thickBot="1" x14ac:dyDescent="0.4">
      <c r="B1" s="35" t="s">
        <v>0</v>
      </c>
      <c r="C1" s="37" t="s">
        <v>1</v>
      </c>
      <c r="D1" s="15" t="s">
        <v>2</v>
      </c>
      <c r="E1" s="1" t="s">
        <v>3</v>
      </c>
      <c r="F1" s="15" t="s">
        <v>4</v>
      </c>
      <c r="G1" s="15" t="s">
        <v>5</v>
      </c>
      <c r="H1" s="15" t="s">
        <v>6</v>
      </c>
      <c r="I1" s="2" t="s">
        <v>7</v>
      </c>
      <c r="J1" s="19" t="s">
        <v>8</v>
      </c>
      <c r="K1" s="20"/>
      <c r="L1" s="19" t="s">
        <v>9</v>
      </c>
      <c r="M1" s="21"/>
      <c r="N1" s="3" t="s">
        <v>10</v>
      </c>
      <c r="O1" s="4" t="s">
        <v>11</v>
      </c>
    </row>
    <row r="2" spans="2:15" ht="15" thickBot="1" x14ac:dyDescent="0.4">
      <c r="B2" s="36"/>
      <c r="C2" s="38"/>
      <c r="D2" s="16"/>
      <c r="E2" s="5"/>
      <c r="F2" s="16"/>
      <c r="G2" s="16"/>
      <c r="H2" s="16"/>
      <c r="I2" s="6" t="s">
        <v>12</v>
      </c>
      <c r="J2" s="6" t="s">
        <v>12</v>
      </c>
      <c r="K2" s="6" t="s">
        <v>13</v>
      </c>
      <c r="L2" s="6" t="s">
        <v>12</v>
      </c>
      <c r="M2" s="7" t="s">
        <v>13</v>
      </c>
    </row>
    <row r="3" spans="2:15" ht="15" thickBot="1" x14ac:dyDescent="0.4">
      <c r="B3" s="8" t="s">
        <v>14</v>
      </c>
      <c r="C3" s="9" t="s">
        <v>15</v>
      </c>
      <c r="D3" s="6">
        <v>5.2</v>
      </c>
      <c r="E3" s="6">
        <v>0.1</v>
      </c>
      <c r="F3" s="6" t="s">
        <v>16</v>
      </c>
      <c r="G3" s="6">
        <v>132</v>
      </c>
      <c r="H3" s="6">
        <v>0.7</v>
      </c>
      <c r="I3" s="6">
        <v>0.4</v>
      </c>
      <c r="J3" s="6">
        <v>0.5</v>
      </c>
      <c r="K3" s="6">
        <v>346</v>
      </c>
      <c r="L3" s="6">
        <v>0.7</v>
      </c>
      <c r="M3" s="7">
        <v>50</v>
      </c>
      <c r="N3" s="3">
        <f>EXP(D3-5.2)*L3/0.7</f>
        <v>1</v>
      </c>
      <c r="O3" s="4">
        <f>SQRT(E3*E3+0.1*0.1)*N3</f>
        <v>0.14142135623730953</v>
      </c>
    </row>
    <row r="4" spans="2:15" ht="15" thickBot="1" x14ac:dyDescent="0.4">
      <c r="B4" s="22" t="s">
        <v>17</v>
      </c>
      <c r="C4" s="10" t="s">
        <v>18</v>
      </c>
      <c r="D4" s="11">
        <v>1.6</v>
      </c>
      <c r="E4" s="11">
        <v>0.3</v>
      </c>
      <c r="F4" s="11" t="s">
        <v>19</v>
      </c>
      <c r="G4" s="11" t="s">
        <v>15</v>
      </c>
      <c r="H4" s="11" t="s">
        <v>15</v>
      </c>
      <c r="I4" s="11">
        <v>0.3</v>
      </c>
      <c r="J4" s="11">
        <v>0.3</v>
      </c>
      <c r="K4" s="11">
        <v>99</v>
      </c>
      <c r="L4" s="11">
        <v>0.7</v>
      </c>
      <c r="M4" s="12">
        <v>6</v>
      </c>
      <c r="N4" s="3">
        <f>EXP(D4-5.2)*L4/0.7</f>
        <v>2.7323722447292555E-2</v>
      </c>
      <c r="O4" s="4">
        <f>SQRT(E4*E4+0.1*0.1)*N4</f>
        <v>8.6405197087714523E-3</v>
      </c>
    </row>
    <row r="5" spans="2:15" ht="15" thickBot="1" x14ac:dyDescent="0.4">
      <c r="B5" s="23"/>
      <c r="C5" s="10" t="s">
        <v>20</v>
      </c>
      <c r="D5" s="11">
        <v>2.9</v>
      </c>
      <c r="E5" s="11">
        <v>0.2</v>
      </c>
      <c r="F5" s="11" t="s">
        <v>21</v>
      </c>
      <c r="G5" s="11" t="s">
        <v>15</v>
      </c>
      <c r="H5" s="11" t="s">
        <v>15</v>
      </c>
      <c r="I5" s="11">
        <v>0</v>
      </c>
      <c r="J5" s="11">
        <v>0.3</v>
      </c>
      <c r="K5" s="11">
        <v>155</v>
      </c>
      <c r="L5" s="11">
        <v>0.3</v>
      </c>
      <c r="M5" s="12">
        <v>16</v>
      </c>
      <c r="N5" s="3">
        <f>EXP(D5-5.2)*L5/0.7</f>
        <v>4.2968075881201585E-2</v>
      </c>
      <c r="O5" s="4">
        <f>SQRT(E5*E5+0.1*0.1)*N5</f>
        <v>9.6079538532735931E-3</v>
      </c>
    </row>
    <row r="6" spans="2:15" ht="15" thickBot="1" x14ac:dyDescent="0.4">
      <c r="B6" s="23"/>
      <c r="C6" s="10" t="s">
        <v>22</v>
      </c>
      <c r="D6" s="11">
        <v>1.5</v>
      </c>
      <c r="E6" s="11">
        <v>0</v>
      </c>
      <c r="F6" s="11" t="s">
        <v>15</v>
      </c>
      <c r="G6" s="11" t="s">
        <v>15</v>
      </c>
      <c r="H6" s="11" t="s">
        <v>15</v>
      </c>
      <c r="I6" s="11">
        <v>0</v>
      </c>
      <c r="J6" s="11">
        <v>0</v>
      </c>
      <c r="K6" s="11">
        <v>241</v>
      </c>
      <c r="L6" s="11">
        <v>0</v>
      </c>
      <c r="M6" s="12" t="s">
        <v>15</v>
      </c>
      <c r="N6" s="3">
        <f>EXP(D6-5.2)*L6/0.7</f>
        <v>0</v>
      </c>
      <c r="O6" s="4">
        <f>SQRT(E6*E6+0.1*0.1)*N6</f>
        <v>0</v>
      </c>
    </row>
    <row r="7" spans="2:15" ht="16" thickBot="1" x14ac:dyDescent="0.4">
      <c r="B7" s="23"/>
      <c r="C7" s="10" t="s">
        <v>23</v>
      </c>
      <c r="D7" s="11">
        <v>5.8</v>
      </c>
      <c r="E7" s="11">
        <v>0.1</v>
      </c>
      <c r="F7" s="11" t="s">
        <v>24</v>
      </c>
      <c r="G7" s="11">
        <v>184</v>
      </c>
      <c r="H7" s="11">
        <v>0.6</v>
      </c>
      <c r="I7" s="11">
        <v>0.4</v>
      </c>
      <c r="J7" s="11">
        <v>0.9</v>
      </c>
      <c r="K7" s="11">
        <v>123</v>
      </c>
      <c r="L7" s="11">
        <v>0.9</v>
      </c>
      <c r="M7" s="12">
        <v>53</v>
      </c>
      <c r="N7" s="3">
        <f>EXP(D7-5.2)*L7/0.7</f>
        <v>2.3427241719306533</v>
      </c>
      <c r="O7" s="4">
        <f>SQRT(E7*E7+0.1*0.1)*N7</f>
        <v>0.33131122968436089</v>
      </c>
    </row>
    <row r="8" spans="2:15" ht="15" thickBot="1" x14ac:dyDescent="0.4">
      <c r="B8" s="23"/>
      <c r="C8" s="10" t="s">
        <v>25</v>
      </c>
      <c r="D8" s="11">
        <v>4.0999999999999996</v>
      </c>
      <c r="E8" s="11">
        <v>0.2</v>
      </c>
      <c r="F8" s="11" t="s">
        <v>26</v>
      </c>
      <c r="G8" s="11"/>
      <c r="H8" s="11"/>
      <c r="I8" s="11">
        <v>7.0000000000000007E-2</v>
      </c>
      <c r="J8" s="11">
        <v>0.43</v>
      </c>
      <c r="K8" s="11">
        <v>114</v>
      </c>
      <c r="L8" s="11">
        <v>0.57999999999999996</v>
      </c>
      <c r="M8" s="12">
        <v>19</v>
      </c>
      <c r="N8" s="3">
        <f>EXP(D8-5.2)*L8/0.7</f>
        <v>0.27580746934983719</v>
      </c>
      <c r="O8" s="4">
        <f>SQRT(E8*E8+0.1*0.1)*N8</f>
        <v>6.1672425016842572E-2</v>
      </c>
    </row>
    <row r="9" spans="2:15" ht="16" thickBot="1" x14ac:dyDescent="0.4">
      <c r="B9" s="23"/>
      <c r="C9" s="10" t="s">
        <v>27</v>
      </c>
      <c r="D9" s="11">
        <v>6.1</v>
      </c>
      <c r="E9" s="11">
        <v>0.2</v>
      </c>
      <c r="F9" s="11" t="s">
        <v>28</v>
      </c>
      <c r="G9" s="11">
        <v>568</v>
      </c>
      <c r="H9" s="11">
        <v>1.5</v>
      </c>
      <c r="I9" s="11">
        <v>0.4</v>
      </c>
      <c r="J9" s="11">
        <v>1</v>
      </c>
      <c r="K9" s="11">
        <v>162</v>
      </c>
      <c r="L9" s="11">
        <v>0.8</v>
      </c>
      <c r="M9" s="12">
        <v>70</v>
      </c>
      <c r="N9" s="3">
        <f>EXP(D9-5.2)*L9/0.7</f>
        <v>2.8109749841793699</v>
      </c>
      <c r="O9" s="4">
        <f>SQRT(E9*E9+0.1*0.1)*N9</f>
        <v>0.62855311476764675</v>
      </c>
    </row>
    <row r="10" spans="2:15" ht="16" thickBot="1" x14ac:dyDescent="0.4">
      <c r="B10" s="23"/>
      <c r="C10" s="10" t="s">
        <v>29</v>
      </c>
      <c r="D10" s="11">
        <v>1.5</v>
      </c>
      <c r="E10" s="11">
        <v>0</v>
      </c>
      <c r="F10" s="11"/>
      <c r="G10" s="11" t="s">
        <v>15</v>
      </c>
      <c r="H10" s="11" t="s">
        <v>15</v>
      </c>
      <c r="I10" s="11">
        <v>0</v>
      </c>
      <c r="J10" s="11">
        <v>0</v>
      </c>
      <c r="K10" s="11">
        <v>105</v>
      </c>
      <c r="L10" s="11">
        <v>0</v>
      </c>
      <c r="M10" s="12">
        <v>0</v>
      </c>
      <c r="N10" s="3">
        <f>EXP(D10-5.2)*L10/0.7</f>
        <v>0</v>
      </c>
      <c r="O10" s="4">
        <f>SQRT(E10*E10+0.1*0.1)*N10</f>
        <v>0</v>
      </c>
    </row>
    <row r="11" spans="2:15" ht="16" thickBot="1" x14ac:dyDescent="0.4">
      <c r="B11" s="23"/>
      <c r="C11" s="10" t="s">
        <v>30</v>
      </c>
      <c r="D11" s="11">
        <v>6.5</v>
      </c>
      <c r="E11" s="11">
        <v>0.2</v>
      </c>
      <c r="F11" s="11" t="s">
        <v>28</v>
      </c>
      <c r="G11" s="11">
        <v>420</v>
      </c>
      <c r="H11" s="11">
        <v>0.6</v>
      </c>
      <c r="I11" s="11">
        <v>0.03</v>
      </c>
      <c r="J11" s="11">
        <v>0.9</v>
      </c>
      <c r="K11" s="11">
        <v>103</v>
      </c>
      <c r="L11" s="11">
        <v>1</v>
      </c>
      <c r="M11" s="12">
        <v>27</v>
      </c>
      <c r="N11" s="3">
        <f>EXP(D11-5.2)*L11/0.7</f>
        <v>5.2418523823132057</v>
      </c>
      <c r="O11" s="4">
        <f>SQRT(E11*E11+0.1*0.1)*N11</f>
        <v>1.1721138254871546</v>
      </c>
    </row>
    <row r="12" spans="2:15" s="41" customFormat="1" ht="16" thickBot="1" x14ac:dyDescent="0.4">
      <c r="B12" s="23"/>
      <c r="C12" s="10" t="s">
        <v>74</v>
      </c>
      <c r="D12" s="11">
        <v>6</v>
      </c>
      <c r="E12" s="11">
        <v>0.3</v>
      </c>
      <c r="F12" s="11" t="s">
        <v>31</v>
      </c>
      <c r="G12" s="11">
        <v>258</v>
      </c>
      <c r="H12" s="11">
        <v>0.5</v>
      </c>
      <c r="I12" s="11">
        <v>0.02</v>
      </c>
      <c r="J12" s="11">
        <v>0.7</v>
      </c>
      <c r="K12" s="11">
        <v>155</v>
      </c>
      <c r="L12" s="11">
        <v>0.9</v>
      </c>
      <c r="M12" s="12">
        <v>11</v>
      </c>
      <c r="N12" s="39">
        <f>EXP(D12-5.2)*L12/0.7</f>
        <v>2.8614097652046011</v>
      </c>
      <c r="O12" s="40">
        <f>SQRT(E12*E12+0.1*0.1)*N12</f>
        <v>0.90485721770941574</v>
      </c>
    </row>
    <row r="13" spans="2:15" s="41" customFormat="1" ht="16" thickBot="1" x14ac:dyDescent="0.4">
      <c r="B13" s="23"/>
      <c r="C13" s="10" t="s">
        <v>75</v>
      </c>
      <c r="D13" s="11">
        <v>4.3</v>
      </c>
      <c r="E13" s="11">
        <v>0.1</v>
      </c>
      <c r="F13" s="11" t="s">
        <v>32</v>
      </c>
      <c r="G13" s="11">
        <v>17</v>
      </c>
      <c r="H13" s="11">
        <v>0.2</v>
      </c>
      <c r="I13" s="11">
        <v>0.4</v>
      </c>
      <c r="J13" s="11">
        <v>0.3</v>
      </c>
      <c r="K13" s="11">
        <v>224</v>
      </c>
      <c r="L13" s="11">
        <v>0.8</v>
      </c>
      <c r="M13" s="12">
        <v>36</v>
      </c>
      <c r="N13" s="39">
        <f>EXP(D13-5.2)*L13/0.7</f>
        <v>0.46465103970354171</v>
      </c>
      <c r="O13" s="40">
        <f>SQRT(E13*E13+0.1*0.1)*N13</f>
        <v>6.5711580211950824E-2</v>
      </c>
    </row>
    <row r="14" spans="2:15" s="41" customFormat="1" ht="16" thickBot="1" x14ac:dyDescent="0.4">
      <c r="B14" s="23"/>
      <c r="C14" s="10" t="s">
        <v>76</v>
      </c>
      <c r="D14" s="11">
        <v>1.5</v>
      </c>
      <c r="E14" s="11">
        <v>0</v>
      </c>
      <c r="F14" s="11"/>
      <c r="G14" s="11" t="s">
        <v>15</v>
      </c>
      <c r="H14" s="11" t="s">
        <v>15</v>
      </c>
      <c r="I14" s="11">
        <v>0.06</v>
      </c>
      <c r="J14" s="11">
        <v>0.04</v>
      </c>
      <c r="K14" s="11">
        <v>176</v>
      </c>
      <c r="L14" s="11">
        <v>0.5</v>
      </c>
      <c r="M14" s="12">
        <v>4</v>
      </c>
      <c r="N14" s="39">
        <f>EXP(D14-5.2)*L14/0.7</f>
        <v>1.7659661764528135E-2</v>
      </c>
      <c r="O14" s="40">
        <f>SQRT(E14*E14+0.1*0.1)*N14</f>
        <v>1.7659661764528136E-3</v>
      </c>
    </row>
    <row r="15" spans="2:15" ht="16" thickBot="1" x14ac:dyDescent="0.4">
      <c r="B15" s="23"/>
      <c r="C15" s="10" t="s">
        <v>33</v>
      </c>
      <c r="D15" s="11">
        <v>1.5</v>
      </c>
      <c r="E15" s="11">
        <v>0</v>
      </c>
      <c r="F15" s="11"/>
      <c r="G15" s="11" t="s">
        <v>15</v>
      </c>
      <c r="H15" s="11" t="s">
        <v>15</v>
      </c>
      <c r="I15" s="11">
        <v>0.02</v>
      </c>
      <c r="J15" s="11">
        <v>0.04</v>
      </c>
      <c r="K15" s="11">
        <v>222</v>
      </c>
      <c r="L15" s="11">
        <v>0.7</v>
      </c>
      <c r="M15" s="12">
        <v>6</v>
      </c>
      <c r="N15" s="3">
        <f>EXP(D15-5.2)*L15/0.7</f>
        <v>2.4723526470339385E-2</v>
      </c>
      <c r="O15" s="4">
        <f>SQRT(E15*E15+0.1*0.1)*N15</f>
        <v>2.4723526470339387E-3</v>
      </c>
    </row>
    <row r="16" spans="2:15" ht="16" thickBot="1" x14ac:dyDescent="0.4">
      <c r="B16" s="24"/>
      <c r="C16" s="10" t="s">
        <v>34</v>
      </c>
      <c r="D16" s="11">
        <v>4</v>
      </c>
      <c r="E16" s="11">
        <v>0.1</v>
      </c>
      <c r="F16" s="11" t="s">
        <v>35</v>
      </c>
      <c r="G16" s="11" t="s">
        <v>15</v>
      </c>
      <c r="H16" s="11" t="s">
        <v>15</v>
      </c>
      <c r="I16" s="11">
        <v>0</v>
      </c>
      <c r="J16" s="11">
        <v>0.1</v>
      </c>
      <c r="K16" s="11">
        <v>395</v>
      </c>
      <c r="L16" s="11">
        <v>0.5</v>
      </c>
      <c r="M16" s="12">
        <v>24</v>
      </c>
      <c r="N16" s="3">
        <f>EXP(D16-5.2)*L16/0.7</f>
        <v>0.21513872279443003</v>
      </c>
      <c r="O16" s="4">
        <f>SQRT(E16*E16+0.1*0.1)*N16</f>
        <v>3.0425209956750875E-2</v>
      </c>
    </row>
    <row r="17" spans="2:15" ht="15" thickBot="1" x14ac:dyDescent="0.4">
      <c r="B17" s="25" t="s">
        <v>36</v>
      </c>
      <c r="C17" s="10" t="s">
        <v>37</v>
      </c>
      <c r="D17" s="11">
        <v>3.4</v>
      </c>
      <c r="E17" s="11">
        <v>0.2</v>
      </c>
      <c r="F17" s="11" t="s">
        <v>38</v>
      </c>
      <c r="G17" s="11">
        <v>310</v>
      </c>
      <c r="H17" s="11">
        <v>10</v>
      </c>
      <c r="I17" s="11">
        <v>0.4</v>
      </c>
      <c r="J17" s="11">
        <v>0.6</v>
      </c>
      <c r="K17" s="11">
        <v>170</v>
      </c>
      <c r="L17" s="11">
        <v>0.06</v>
      </c>
      <c r="M17" s="12">
        <v>33</v>
      </c>
      <c r="N17" s="3">
        <f>EXP(D17-5.2)*L17/0.7</f>
        <v>1.4168476133278844E-2</v>
      </c>
      <c r="O17" s="4">
        <f>SQRT(E17*E17+0.1*0.1)*N17</f>
        <v>3.1681675771594868E-3</v>
      </c>
    </row>
    <row r="18" spans="2:15" ht="15" thickBot="1" x14ac:dyDescent="0.4">
      <c r="B18" s="26"/>
      <c r="C18" s="10" t="s">
        <v>39</v>
      </c>
      <c r="D18" s="11">
        <v>3.8</v>
      </c>
      <c r="E18" s="11">
        <v>0.4</v>
      </c>
      <c r="F18" s="11" t="s">
        <v>40</v>
      </c>
      <c r="G18" s="11">
        <v>90</v>
      </c>
      <c r="H18" s="11">
        <v>2</v>
      </c>
      <c r="I18" s="11">
        <v>0.3</v>
      </c>
      <c r="J18" s="11">
        <v>0.1</v>
      </c>
      <c r="K18" s="11">
        <v>175</v>
      </c>
      <c r="L18" s="11">
        <v>0.8</v>
      </c>
      <c r="M18" s="12">
        <v>13</v>
      </c>
      <c r="N18" s="3">
        <f>EXP(D18-5.2)*L18/0.7</f>
        <v>0.2818251016475502</v>
      </c>
      <c r="O18" s="4">
        <f>SQRT(E18*E18+0.1*0.1)*N18</f>
        <v>0.11619946620432835</v>
      </c>
    </row>
    <row r="19" spans="2:15" ht="15" thickBot="1" x14ac:dyDescent="0.4">
      <c r="B19" s="26"/>
      <c r="C19" s="10" t="s">
        <v>41</v>
      </c>
      <c r="D19" s="11">
        <v>5.2</v>
      </c>
      <c r="E19" s="11">
        <v>0.4</v>
      </c>
      <c r="F19" s="11" t="s">
        <v>42</v>
      </c>
      <c r="G19" s="11">
        <v>130</v>
      </c>
      <c r="H19" s="11">
        <v>0.7</v>
      </c>
      <c r="I19" s="11">
        <v>0.3</v>
      </c>
      <c r="J19" s="11">
        <v>0.5</v>
      </c>
      <c r="K19" s="11">
        <v>52</v>
      </c>
      <c r="L19" s="11">
        <v>0.8</v>
      </c>
      <c r="M19" s="12">
        <v>13</v>
      </c>
      <c r="N19" s="3">
        <f>EXP(D19-5.2)*L19/0.7</f>
        <v>1.142857142857143</v>
      </c>
      <c r="O19" s="4">
        <f>SQRT(E19*E19+0.1*0.1)*N19</f>
        <v>0.47121207149916133</v>
      </c>
    </row>
    <row r="20" spans="2:15" ht="16" thickBot="1" x14ac:dyDescent="0.4">
      <c r="B20" s="26"/>
      <c r="C20" s="10" t="s">
        <v>43</v>
      </c>
      <c r="D20" s="11">
        <v>4.0999999999999996</v>
      </c>
      <c r="E20" s="11">
        <v>0.2</v>
      </c>
      <c r="F20" s="11" t="s">
        <v>44</v>
      </c>
      <c r="G20" s="11">
        <v>107</v>
      </c>
      <c r="H20" s="11">
        <v>5</v>
      </c>
      <c r="I20" s="11">
        <v>0.4</v>
      </c>
      <c r="J20" s="11">
        <v>0.5</v>
      </c>
      <c r="K20" s="11">
        <v>104</v>
      </c>
      <c r="L20" s="11">
        <v>0.4</v>
      </c>
      <c r="M20" s="12">
        <v>23</v>
      </c>
      <c r="N20" s="3">
        <f>EXP(D20-5.2)*L20/0.7</f>
        <v>0.19021204782747395</v>
      </c>
      <c r="O20" s="4">
        <f>SQRT(E20*E20+0.1*0.1)*N20</f>
        <v>4.2532706908167295E-2</v>
      </c>
    </row>
    <row r="21" spans="2:15" ht="16" thickBot="1" x14ac:dyDescent="0.4">
      <c r="B21" s="26"/>
      <c r="C21" s="10" t="s">
        <v>45</v>
      </c>
      <c r="D21" s="11">
        <v>3.6</v>
      </c>
      <c r="E21" s="11">
        <v>0.2</v>
      </c>
      <c r="F21" s="11" t="s">
        <v>46</v>
      </c>
      <c r="G21" s="11"/>
      <c r="H21" s="11"/>
      <c r="I21" s="11">
        <v>0.4</v>
      </c>
      <c r="J21" s="11">
        <v>0.7</v>
      </c>
      <c r="K21" s="11">
        <v>56</v>
      </c>
      <c r="L21" s="11">
        <v>0.2</v>
      </c>
      <c r="M21" s="12">
        <v>12</v>
      </c>
      <c r="N21" s="3">
        <f>EXP(D21-5.2)*L21/0.7</f>
        <v>5.7684719427044402E-2</v>
      </c>
      <c r="O21" s="4">
        <f>SQRT(E21*E21+0.1*0.1)*N21</f>
        <v>1.2898695390187401E-2</v>
      </c>
    </row>
    <row r="22" spans="2:15" ht="16" thickBot="1" x14ac:dyDescent="0.4">
      <c r="B22" s="26"/>
      <c r="C22" s="10" t="s">
        <v>47</v>
      </c>
      <c r="D22" s="11">
        <v>4.7</v>
      </c>
      <c r="E22" s="11">
        <v>0.2</v>
      </c>
      <c r="F22" s="11" t="s">
        <v>32</v>
      </c>
      <c r="G22" s="11">
        <v>166</v>
      </c>
      <c r="H22" s="11">
        <v>2</v>
      </c>
      <c r="I22" s="11">
        <v>0.4</v>
      </c>
      <c r="J22" s="11">
        <v>0.6</v>
      </c>
      <c r="K22" s="11">
        <v>62</v>
      </c>
      <c r="L22" s="11">
        <v>0.3</v>
      </c>
      <c r="M22" s="12">
        <v>12</v>
      </c>
      <c r="N22" s="3">
        <f>EXP(D22-5.2)*L22/0.7</f>
        <v>0.25994171130541432</v>
      </c>
      <c r="O22" s="4">
        <f>SQRT(E22*E22+0.1*0.1)*N22</f>
        <v>5.812473366665321E-2</v>
      </c>
    </row>
    <row r="23" spans="2:15" ht="16" thickBot="1" x14ac:dyDescent="0.4">
      <c r="B23" s="26"/>
      <c r="C23" s="10" t="s">
        <v>48</v>
      </c>
      <c r="D23" s="11">
        <v>1.5</v>
      </c>
      <c r="E23" s="11">
        <v>0.3</v>
      </c>
      <c r="F23" s="11">
        <v>2.2999999999999998</v>
      </c>
      <c r="G23" s="11" t="s">
        <v>15</v>
      </c>
      <c r="H23" s="11" t="s">
        <v>15</v>
      </c>
      <c r="I23" s="11">
        <v>0.5</v>
      </c>
      <c r="J23" s="11">
        <v>0.1</v>
      </c>
      <c r="K23" s="11">
        <v>121</v>
      </c>
      <c r="L23" s="11">
        <v>0.5</v>
      </c>
      <c r="M23" s="12">
        <v>6</v>
      </c>
      <c r="N23" s="3">
        <f>EXP(D23-5.2)*L23/0.7</f>
        <v>1.7659661764528135E-2</v>
      </c>
      <c r="O23" s="4">
        <f>SQRT(E23*E23+0.1*0.1)*N23</f>
        <v>5.584475388409703E-3</v>
      </c>
    </row>
    <row r="24" spans="2:15" ht="15" thickBot="1" x14ac:dyDescent="0.4">
      <c r="B24" s="26"/>
      <c r="C24" s="10" t="s">
        <v>49</v>
      </c>
      <c r="D24" s="11">
        <v>5</v>
      </c>
      <c r="E24" s="11">
        <v>0.3</v>
      </c>
      <c r="F24" s="11" t="s">
        <v>50</v>
      </c>
      <c r="G24" s="11">
        <v>130</v>
      </c>
      <c r="H24" s="11">
        <v>0.8</v>
      </c>
      <c r="I24" s="11">
        <v>0.4</v>
      </c>
      <c r="J24" s="11">
        <v>0.5</v>
      </c>
      <c r="K24" s="11">
        <v>149</v>
      </c>
      <c r="L24" s="11">
        <v>0.4</v>
      </c>
      <c r="M24" s="12">
        <v>42</v>
      </c>
      <c r="N24" s="3">
        <f>EXP(D24-5.2)*L24/0.7</f>
        <v>0.46784614461598961</v>
      </c>
      <c r="O24" s="4">
        <f>SQRT(E24*E24+0.1*0.1)*N24</f>
        <v>0.14794594115150489</v>
      </c>
    </row>
    <row r="25" spans="2:15" ht="15" thickBot="1" x14ac:dyDescent="0.4">
      <c r="B25" s="27"/>
      <c r="C25" s="9" t="s">
        <v>51</v>
      </c>
      <c r="D25" s="6">
        <v>5.0999999999999996</v>
      </c>
      <c r="E25" s="6">
        <v>0.2</v>
      </c>
      <c r="F25" s="6" t="s">
        <v>52</v>
      </c>
      <c r="G25" s="6">
        <v>120</v>
      </c>
      <c r="H25" s="6">
        <v>0.7</v>
      </c>
      <c r="I25" s="6">
        <v>0.4</v>
      </c>
      <c r="J25" s="6">
        <v>0.5</v>
      </c>
      <c r="K25" s="6">
        <v>87</v>
      </c>
      <c r="L25" s="6">
        <v>0.7</v>
      </c>
      <c r="M25" s="7">
        <v>29</v>
      </c>
      <c r="N25" s="3">
        <f>EXP(D25-5.2)*L25/0.7</f>
        <v>0.90483741803595896</v>
      </c>
      <c r="O25" s="4">
        <f>SQRT(E25*E25+0.1*0.1)*N25</f>
        <v>0.20232779753137986</v>
      </c>
    </row>
    <row r="26" spans="2:15" ht="16" thickBot="1" x14ac:dyDescent="0.4">
      <c r="B26" s="28" t="s">
        <v>53</v>
      </c>
      <c r="C26" s="10" t="s">
        <v>54</v>
      </c>
      <c r="D26" s="11">
        <v>1.5</v>
      </c>
      <c r="E26" s="11">
        <v>0</v>
      </c>
      <c r="F26" s="11" t="s">
        <v>15</v>
      </c>
      <c r="G26" s="11" t="s">
        <v>15</v>
      </c>
      <c r="H26" s="11" t="s">
        <v>15</v>
      </c>
      <c r="I26" s="11">
        <v>0</v>
      </c>
      <c r="J26" s="11">
        <v>0.08</v>
      </c>
      <c r="K26" s="11">
        <v>105</v>
      </c>
      <c r="L26" s="11">
        <v>0.2</v>
      </c>
      <c r="M26" s="12">
        <v>12</v>
      </c>
      <c r="N26" s="3">
        <f>EXP(D26-5.2)*L26/0.7</f>
        <v>7.0638647058112554E-3</v>
      </c>
      <c r="O26" s="4">
        <f>SQRT(E26*E26+0.1*0.1)*N26</f>
        <v>7.0638647058112554E-4</v>
      </c>
    </row>
    <row r="27" spans="2:15" ht="16" thickBot="1" x14ac:dyDescent="0.4">
      <c r="B27" s="26"/>
      <c r="C27" s="10" t="s">
        <v>55</v>
      </c>
      <c r="D27" s="11">
        <v>3.2</v>
      </c>
      <c r="E27" s="11">
        <v>0.2</v>
      </c>
      <c r="F27" s="11" t="s">
        <v>26</v>
      </c>
      <c r="G27" s="11">
        <v>42</v>
      </c>
      <c r="H27" s="11">
        <v>2</v>
      </c>
      <c r="I27" s="11">
        <v>0.03</v>
      </c>
      <c r="J27" s="11">
        <v>0.5</v>
      </c>
      <c r="K27" s="11">
        <v>328</v>
      </c>
      <c r="L27" s="11">
        <v>0.4</v>
      </c>
      <c r="M27" s="12">
        <v>46</v>
      </c>
      <c r="N27" s="3">
        <f>EXP(D27-5.2)*L27/0.7</f>
        <v>7.7334447563778691E-2</v>
      </c>
      <c r="O27" s="4">
        <f>SQRT(E27*E27+0.1*0.1)*N27</f>
        <v>1.7292508175500217E-2</v>
      </c>
    </row>
    <row r="28" spans="2:15" ht="17" thickBot="1" x14ac:dyDescent="0.4">
      <c r="B28" s="26"/>
      <c r="C28" s="10" t="s">
        <v>56</v>
      </c>
      <c r="D28" s="11">
        <v>1.5</v>
      </c>
      <c r="E28" s="11">
        <v>0</v>
      </c>
      <c r="F28" s="11" t="s">
        <v>15</v>
      </c>
      <c r="G28" s="11" t="s">
        <v>15</v>
      </c>
      <c r="H28" s="11" t="s">
        <v>15</v>
      </c>
      <c r="I28" s="11">
        <v>0</v>
      </c>
      <c r="J28" s="11">
        <v>0.06</v>
      </c>
      <c r="K28" s="11">
        <v>140</v>
      </c>
      <c r="L28" s="11">
        <v>0.5</v>
      </c>
      <c r="M28" s="12">
        <v>4</v>
      </c>
      <c r="N28" s="3">
        <f>EXP(D28-5.2)*L28/0.7</f>
        <v>1.7659661764528135E-2</v>
      </c>
      <c r="O28" s="4">
        <f>SQRT(E28*E28+0.1*0.1)*N28</f>
        <v>1.7659661764528136E-3</v>
      </c>
    </row>
    <row r="29" spans="2:15" ht="26" customHeight="1" x14ac:dyDescent="0.35">
      <c r="B29" s="26"/>
      <c r="C29" s="29" t="s">
        <v>57</v>
      </c>
      <c r="D29" s="31">
        <v>6.7</v>
      </c>
      <c r="E29" s="33">
        <v>0.2</v>
      </c>
      <c r="F29" s="31" t="s">
        <v>58</v>
      </c>
      <c r="G29" s="31">
        <v>406</v>
      </c>
      <c r="H29" s="31">
        <v>0.5</v>
      </c>
      <c r="I29" s="31">
        <v>7.0000000000000007E-2</v>
      </c>
      <c r="J29" s="31">
        <v>0.7</v>
      </c>
      <c r="K29" s="31">
        <v>83</v>
      </c>
      <c r="L29" s="31">
        <v>0.9</v>
      </c>
      <c r="M29" s="17">
        <v>26</v>
      </c>
      <c r="N29" s="3">
        <f>EXP(D29-5.2)*L29/0.7</f>
        <v>5.7621716618632268</v>
      </c>
      <c r="O29" s="4">
        <f>SQRT(E29*E29+0.1*0.1)*N29</f>
        <v>1.2884607533949108</v>
      </c>
    </row>
    <row r="30" spans="2:15" ht="15" thickBot="1" x14ac:dyDescent="0.4">
      <c r="B30" s="26"/>
      <c r="C30" s="30"/>
      <c r="D30" s="32"/>
      <c r="E30" s="34"/>
      <c r="F30" s="32"/>
      <c r="G30" s="32"/>
      <c r="H30" s="32"/>
      <c r="I30" s="32"/>
      <c r="J30" s="32"/>
      <c r="K30" s="32"/>
      <c r="L30" s="32"/>
      <c r="M30" s="18"/>
      <c r="N30" s="3">
        <f>EXP(D30-5.2)*L30/0.7</f>
        <v>0</v>
      </c>
      <c r="O30" s="4">
        <f>SQRT(E30*E30+0.1*0.1)*N30</f>
        <v>0</v>
      </c>
    </row>
    <row r="31" spans="2:15" ht="15" thickBot="1" x14ac:dyDescent="0.4">
      <c r="B31" s="26"/>
      <c r="C31" s="10" t="s">
        <v>59</v>
      </c>
      <c r="D31" s="11">
        <v>6.4</v>
      </c>
      <c r="E31" s="11">
        <v>0.2</v>
      </c>
      <c r="F31" s="11" t="s">
        <v>60</v>
      </c>
      <c r="G31" s="11">
        <v>123</v>
      </c>
      <c r="H31" s="11">
        <v>0.2</v>
      </c>
      <c r="I31" s="11">
        <v>7.0000000000000007E-2</v>
      </c>
      <c r="J31" s="11">
        <v>0.9</v>
      </c>
      <c r="K31" s="11">
        <v>81</v>
      </c>
      <c r="L31" s="11">
        <v>0.7</v>
      </c>
      <c r="M31" s="12">
        <v>30</v>
      </c>
      <c r="N31" s="3">
        <f>EXP(D31-5.2)*L31/0.7</f>
        <v>3.3201169227365481</v>
      </c>
      <c r="O31" s="4">
        <f>SQRT(E31*E31+0.1*0.1)*N31</f>
        <v>0.74240071324863399</v>
      </c>
    </row>
    <row r="32" spans="2:15" ht="15" thickBot="1" x14ac:dyDescent="0.4">
      <c r="B32" s="26"/>
      <c r="C32" s="10" t="s">
        <v>61</v>
      </c>
      <c r="D32" s="11">
        <v>3</v>
      </c>
      <c r="E32" s="11">
        <v>0.3</v>
      </c>
      <c r="F32" s="11" t="s">
        <v>62</v>
      </c>
      <c r="G32" s="11">
        <v>240</v>
      </c>
      <c r="H32" s="11">
        <v>12</v>
      </c>
      <c r="I32" s="11">
        <v>0.4</v>
      </c>
      <c r="J32" s="11">
        <v>0.5</v>
      </c>
      <c r="K32" s="11">
        <v>177</v>
      </c>
      <c r="L32" s="11">
        <v>0.4</v>
      </c>
      <c r="M32" s="12">
        <v>33</v>
      </c>
      <c r="N32" s="3">
        <f>EXP(D32-5.2)*L32/0.7</f>
        <v>6.3316090492762225E-2</v>
      </c>
      <c r="O32" s="4">
        <f>SQRT(E32*E32+0.1*0.1)*N32</f>
        <v>2.0022305849446149E-2</v>
      </c>
    </row>
    <row r="33" spans="2:15" ht="15" thickBot="1" x14ac:dyDescent="0.4">
      <c r="B33" s="26"/>
      <c r="C33" s="10" t="s">
        <v>63</v>
      </c>
      <c r="D33" s="11">
        <v>3.7</v>
      </c>
      <c r="E33" s="11">
        <v>0.1</v>
      </c>
      <c r="F33" s="11" t="s">
        <v>16</v>
      </c>
      <c r="G33" s="11">
        <v>82</v>
      </c>
      <c r="H33" s="11">
        <v>2</v>
      </c>
      <c r="I33" s="11">
        <v>0</v>
      </c>
      <c r="J33" s="11">
        <v>0.6</v>
      </c>
      <c r="K33" s="11">
        <v>155</v>
      </c>
      <c r="L33" s="11">
        <v>0.9</v>
      </c>
      <c r="M33" s="12">
        <v>32</v>
      </c>
      <c r="N33" s="3">
        <f>EXP(D33-5.2)*L33/0.7</f>
        <v>0.28688163447655263</v>
      </c>
      <c r="O33" s="4">
        <f>SQRT(E33*E33+0.1*0.1)*N33</f>
        <v>4.0571189827250172E-2</v>
      </c>
    </row>
    <row r="34" spans="2:15" ht="16" thickBot="1" x14ac:dyDescent="0.4">
      <c r="B34" s="26"/>
      <c r="C34" s="10" t="s">
        <v>64</v>
      </c>
      <c r="D34" s="11">
        <v>3.6</v>
      </c>
      <c r="E34" s="11">
        <v>0.2</v>
      </c>
      <c r="F34" s="11" t="s">
        <v>65</v>
      </c>
      <c r="G34" s="11" t="s">
        <v>15</v>
      </c>
      <c r="H34" s="11" t="s">
        <v>15</v>
      </c>
      <c r="I34" s="11">
        <v>0</v>
      </c>
      <c r="J34" s="11">
        <v>0.5</v>
      </c>
      <c r="K34" s="11">
        <v>111</v>
      </c>
      <c r="L34" s="11">
        <v>0.4</v>
      </c>
      <c r="M34" s="12">
        <v>7</v>
      </c>
      <c r="N34" s="3">
        <f>EXP(D34-5.2)*L34/0.7</f>
        <v>0.1153694388540888</v>
      </c>
      <c r="O34" s="4">
        <f>SQRT(E34*E34+0.1*0.1)*N34</f>
        <v>2.5797390780374803E-2</v>
      </c>
    </row>
    <row r="35" spans="2:15" ht="16" thickBot="1" x14ac:dyDescent="0.4">
      <c r="B35" s="26"/>
      <c r="C35" s="10" t="s">
        <v>66</v>
      </c>
      <c r="D35" s="11">
        <v>3</v>
      </c>
      <c r="E35" s="11">
        <v>0.2</v>
      </c>
      <c r="F35" s="11" t="s">
        <v>67</v>
      </c>
      <c r="G35" s="11" t="s">
        <v>15</v>
      </c>
      <c r="H35" s="11" t="s">
        <v>15</v>
      </c>
      <c r="I35" s="11">
        <v>0</v>
      </c>
      <c r="J35" s="11">
        <v>0.6</v>
      </c>
      <c r="K35" s="11">
        <v>122</v>
      </c>
      <c r="L35" s="11">
        <v>0.7</v>
      </c>
      <c r="M35" s="12">
        <v>30</v>
      </c>
      <c r="N35" s="3">
        <f>EXP(D35-5.2)*L35/0.7</f>
        <v>0.11080315836233386</v>
      </c>
      <c r="O35" s="4">
        <f>SQRT(E35*E35+0.1*0.1)*N35</f>
        <v>2.4776339421985281E-2</v>
      </c>
    </row>
    <row r="36" spans="2:15" ht="15" thickBot="1" x14ac:dyDescent="0.4">
      <c r="B36" s="26"/>
      <c r="C36" s="10" t="s">
        <v>68</v>
      </c>
      <c r="D36" s="11">
        <v>5.2</v>
      </c>
      <c r="E36" s="11">
        <v>0.2</v>
      </c>
      <c r="F36" s="11" t="s">
        <v>69</v>
      </c>
      <c r="G36" s="11">
        <v>124</v>
      </c>
      <c r="H36" s="11">
        <v>0.7</v>
      </c>
      <c r="I36" s="11">
        <v>0.01</v>
      </c>
      <c r="J36" s="11">
        <v>0.3</v>
      </c>
      <c r="K36" s="11">
        <v>182</v>
      </c>
      <c r="L36" s="11">
        <v>0.4</v>
      </c>
      <c r="M36" s="12">
        <v>14</v>
      </c>
      <c r="N36" s="3">
        <f>EXP(D36-5.2)*L36/0.7</f>
        <v>0.57142857142857151</v>
      </c>
      <c r="O36" s="4">
        <f>SQRT(E36*E36+0.1*0.1)*N36</f>
        <v>0.12777531299998801</v>
      </c>
    </row>
    <row r="37" spans="2:15" ht="15" thickBot="1" x14ac:dyDescent="0.4">
      <c r="B37" s="26"/>
      <c r="C37" s="10" t="s">
        <v>70</v>
      </c>
      <c r="D37" s="11">
        <v>5.2</v>
      </c>
      <c r="E37" s="11">
        <v>0.1</v>
      </c>
      <c r="F37" s="11" t="s">
        <v>69</v>
      </c>
      <c r="G37" s="11">
        <v>126</v>
      </c>
      <c r="H37" s="11">
        <v>0.7</v>
      </c>
      <c r="I37" s="11">
        <v>0.5</v>
      </c>
      <c r="J37" s="11">
        <v>0.8</v>
      </c>
      <c r="K37" s="11">
        <v>197</v>
      </c>
      <c r="L37" s="11">
        <v>0.7</v>
      </c>
      <c r="M37" s="12">
        <v>47</v>
      </c>
      <c r="N37" s="3">
        <f>EXP(D37-5.2)*L37/0.7</f>
        <v>1</v>
      </c>
      <c r="O37" s="4">
        <f>SQRT(E37*E37+0.1*0.1)*N37</f>
        <v>0.14142135623730953</v>
      </c>
    </row>
    <row r="38" spans="2:15" ht="15" thickBot="1" x14ac:dyDescent="0.4">
      <c r="B38" s="27"/>
      <c r="C38" s="9" t="s">
        <v>71</v>
      </c>
      <c r="D38" s="6">
        <v>5.4</v>
      </c>
      <c r="E38" s="6">
        <v>0.2</v>
      </c>
      <c r="F38" s="6" t="s">
        <v>16</v>
      </c>
      <c r="G38" s="6">
        <v>140</v>
      </c>
      <c r="H38" s="6">
        <v>0.6</v>
      </c>
      <c r="I38" s="6">
        <v>0.5</v>
      </c>
      <c r="J38" s="6">
        <v>0.5</v>
      </c>
      <c r="K38" s="6">
        <v>134</v>
      </c>
      <c r="L38" s="6">
        <v>0.7</v>
      </c>
      <c r="M38" s="7">
        <v>29</v>
      </c>
      <c r="N38" s="3">
        <f>EXP(D38-5.2)*L38/0.7</f>
        <v>1.2214027581601701</v>
      </c>
      <c r="O38" s="4">
        <f>SQRT(E38*E38+0.1*0.1)*N38</f>
        <v>0.27311395951518763</v>
      </c>
    </row>
    <row r="39" spans="2:15" ht="15" thickBot="1" x14ac:dyDescent="0.4">
      <c r="B39" s="13" t="s">
        <v>53</v>
      </c>
      <c r="C39" s="10" t="s">
        <v>72</v>
      </c>
      <c r="D39" s="11">
        <v>6.6</v>
      </c>
      <c r="E39" s="11">
        <v>0.2</v>
      </c>
      <c r="F39" s="11" t="s">
        <v>73</v>
      </c>
      <c r="G39" s="11">
        <v>72</v>
      </c>
      <c r="H39" s="11">
        <v>0.1</v>
      </c>
      <c r="I39" s="11">
        <v>0.2</v>
      </c>
      <c r="J39" s="11">
        <v>0.9</v>
      </c>
      <c r="K39" s="11">
        <v>85</v>
      </c>
      <c r="L39" s="11">
        <v>0.2</v>
      </c>
      <c r="M39" s="12">
        <v>11</v>
      </c>
      <c r="N39" s="3">
        <f>EXP(D39-5.2)*L39/0.7</f>
        <v>1.1586285619556209</v>
      </c>
      <c r="O39" s="4">
        <f>SQRT(E39*E39+0.1*0.1)*N39</f>
        <v>0.25907722252055954</v>
      </c>
    </row>
  </sheetData>
  <mergeCells count="22">
    <mergeCell ref="L29:L30"/>
    <mergeCell ref="G1:G2"/>
    <mergeCell ref="H29:H30"/>
    <mergeCell ref="I29:I30"/>
    <mergeCell ref="J29:J30"/>
    <mergeCell ref="K29:K30"/>
    <mergeCell ref="H1:H2"/>
    <mergeCell ref="M29:M30"/>
    <mergeCell ref="J1:K1"/>
    <mergeCell ref="L1:M1"/>
    <mergeCell ref="B4:B16"/>
    <mergeCell ref="B17:B25"/>
    <mergeCell ref="B26:B38"/>
    <mergeCell ref="C29:C30"/>
    <mergeCell ref="D29:D30"/>
    <mergeCell ref="E29:E30"/>
    <mergeCell ref="F29:F30"/>
    <mergeCell ref="G29:G30"/>
    <mergeCell ref="B1:B2"/>
    <mergeCell ref="C1:C2"/>
    <mergeCell ref="D1:D2"/>
    <mergeCell ref="F1:F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B4175-4FFE-464E-B58E-E882CCE0A37B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Table_in_paper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Yongli Zhang</dc:creator>
  <cp:lastModifiedBy>Zhang, Yongli</cp:lastModifiedBy>
  <dcterms:created xsi:type="dcterms:W3CDTF">2018-10-24T00:17:38Z</dcterms:created>
  <dcterms:modified xsi:type="dcterms:W3CDTF">2018-11-12T19:23:08Z</dcterms:modified>
</cp:coreProperties>
</file>