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09"/>
  <workbookPr/>
  <mc:AlternateContent xmlns:mc="http://schemas.openxmlformats.org/markup-compatibility/2006">
    <mc:Choice Requires="x15">
      <x15ac:absPath xmlns:x15ac="http://schemas.microsoft.com/office/spreadsheetml/2010/11/ac" url="/Users/npokoryznski/Documents/Paper 1/eLife/"/>
    </mc:Choice>
  </mc:AlternateContent>
  <xr:revisionPtr revIDLastSave="0" documentId="8_{84873BC0-1EAC-7940-980F-702AD954DA2E}" xr6:coauthVersionLast="37" xr6:coauthVersionMax="37" xr10:uidLastSave="{00000000-0000-0000-0000-000000000000}"/>
  <bookViews>
    <workbookView xWindow="18600" yWindow="4920" windowWidth="26960" windowHeight="15380" tabRatio="500" xr2:uid="{00000000-000D-0000-FFFF-FFFF00000000}"/>
  </bookViews>
  <sheets>
    <sheet name="Sheet1" sheetId="1" r:id="rId1"/>
    <sheet name="Sheet2" sheetId="2" r:id="rId2"/>
  </sheets>
  <calcPr calcId="179021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3" i="1" l="1"/>
  <c r="F22" i="1" l="1"/>
  <c r="G22" i="1" s="1"/>
  <c r="F23" i="1"/>
  <c r="G23" i="1"/>
  <c r="F24" i="1"/>
  <c r="G24" i="1" s="1"/>
  <c r="F25" i="1"/>
  <c r="G25" i="1"/>
  <c r="F26" i="1"/>
  <c r="G26" i="1" s="1"/>
  <c r="F27" i="1"/>
  <c r="G27" i="1" s="1"/>
  <c r="F28" i="1"/>
  <c r="G28" i="1" s="1"/>
  <c r="F29" i="1"/>
  <c r="G29" i="1"/>
  <c r="F30" i="1"/>
  <c r="G30" i="1" s="1"/>
  <c r="F31" i="1"/>
  <c r="G31" i="1"/>
  <c r="F32" i="1"/>
  <c r="G32" i="1" s="1"/>
  <c r="F21" i="1"/>
  <c r="G21" i="1"/>
  <c r="F11" i="1"/>
  <c r="G11" i="1" s="1"/>
  <c r="F12" i="1"/>
  <c r="G12" i="1" s="1"/>
  <c r="F13" i="1"/>
  <c r="G13" i="1" s="1"/>
  <c r="F14" i="1"/>
  <c r="G14" i="1"/>
  <c r="F15" i="1"/>
  <c r="G15" i="1" s="1"/>
  <c r="F16" i="1"/>
  <c r="G16" i="1"/>
  <c r="F17" i="1"/>
  <c r="G17" i="1" s="1"/>
  <c r="F18" i="1"/>
  <c r="G18" i="1"/>
  <c r="F19" i="1"/>
  <c r="G19" i="1" s="1"/>
  <c r="F20" i="1"/>
  <c r="G20" i="1" s="1"/>
  <c r="F10" i="1"/>
  <c r="G10" i="1" s="1"/>
  <c r="F4" i="1"/>
  <c r="G4" i="1"/>
  <c r="F5" i="1"/>
  <c r="G5" i="1" s="1"/>
  <c r="F6" i="1"/>
  <c r="G6" i="1"/>
  <c r="F7" i="1"/>
  <c r="G7" i="1" s="1"/>
  <c r="F8" i="1"/>
  <c r="G8" i="1"/>
  <c r="F9" i="1"/>
  <c r="G9" i="1" s="1"/>
  <c r="G3" i="1"/>
  <c r="K21" i="1"/>
  <c r="K10" i="1"/>
  <c r="K3" i="1"/>
  <c r="H10" i="1"/>
  <c r="I10" i="1" s="1"/>
  <c r="J10" i="1" s="1"/>
  <c r="H21" i="1"/>
  <c r="I21" i="1" s="1"/>
  <c r="J21" i="1" s="1"/>
  <c r="H3" i="1" l="1"/>
  <c r="I3" i="1" s="1"/>
  <c r="J3" i="1" s="1"/>
</calcChain>
</file>

<file path=xl/sharedStrings.xml><?xml version="1.0" encoding="utf-8"?>
<sst xmlns="http://schemas.openxmlformats.org/spreadsheetml/2006/main" count="17" uniqueCount="17">
  <si>
    <t>May 11 2017</t>
  </si>
  <si>
    <t>December 20 2017</t>
  </si>
  <si>
    <t>January 5 2018</t>
  </si>
  <si>
    <t>Count Value for Independent Biological Replicates</t>
  </si>
  <si>
    <t>SD</t>
  </si>
  <si>
    <t>Descriptive Statistics</t>
  </si>
  <si>
    <t>1.5 kb</t>
  </si>
  <si>
    <t>1.1 kb</t>
  </si>
  <si>
    <t>1.0 kb</t>
  </si>
  <si>
    <t>5'-RACE Product</t>
  </si>
  <si>
    <t>Percent Representation</t>
  </si>
  <si>
    <r>
      <rPr>
        <i/>
        <sz val="14"/>
        <color theme="1"/>
        <rFont val="Arial"/>
        <family val="2"/>
      </rPr>
      <t xml:space="preserve">C. trachomatis </t>
    </r>
    <r>
      <rPr>
        <sz val="14"/>
        <color theme="1"/>
        <rFont val="Arial"/>
        <family val="2"/>
      </rPr>
      <t>L2 (434/Bu) Genome Position</t>
    </r>
  </si>
  <si>
    <t>Sum</t>
  </si>
  <si>
    <t>Weighted Mean</t>
  </si>
  <si>
    <t>Variance</t>
  </si>
  <si>
    <t>Median</t>
  </si>
  <si>
    <t>Dataset S1. 5' pRACE Sequencing Collection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</si>
</sst>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i/>
      <sz val="14"/>
      <color theme="1"/>
      <name val="Arial"/>
      <family val="2"/>
    </font>
    <font>
      <b/>
      <sz val="24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D6E7FF"/>
        <bgColor indexed="64"/>
      </patternFill>
    </fill>
    <fill>
      <patternFill patternType="solid">
        <fgColor rgb="FFBFEECD"/>
        <bgColor indexed="64"/>
      </patternFill>
    </fill>
    <fill>
      <patternFill patternType="solid">
        <fgColor rgb="FFFEDDDA"/>
        <bgColor indexed="64"/>
      </patternFill>
    </fill>
    <fill>
      <patternFill patternType="solid">
        <fgColor theme="2"/>
        <bgColor indexed="64"/>
      </patternFill>
    </fill>
  </fills>
  <borders count="50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/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 style="thick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/>
      <top style="thick">
        <color auto="1"/>
      </top>
      <bottom/>
      <diagonal/>
    </border>
  </borders>
  <cellStyleXfs count="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88">
    <xf numFmtId="0" fontId="0" fillId="0" borderId="0" xfId="0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3" borderId="1" xfId="0" applyFill="1" applyBorder="1"/>
    <xf numFmtId="0" fontId="0" fillId="3" borderId="2" xfId="0" applyFill="1" applyBorder="1"/>
    <xf numFmtId="0" fontId="0" fillId="3" borderId="3" xfId="0" applyFill="1" applyBorder="1"/>
    <xf numFmtId="0" fontId="0" fillId="4" borderId="1" xfId="0" applyFill="1" applyBorder="1"/>
    <xf numFmtId="0" fontId="0" fillId="4" borderId="2" xfId="0" applyFill="1" applyBorder="1"/>
    <xf numFmtId="0" fontId="0" fillId="4" borderId="3" xfId="0" applyFill="1" applyBorder="1"/>
    <xf numFmtId="0" fontId="4" fillId="0" borderId="45" xfId="0" applyFont="1" applyFill="1" applyBorder="1" applyAlignment="1">
      <alignment horizontal="center"/>
    </xf>
    <xf numFmtId="0" fontId="4" fillId="0" borderId="46" xfId="0" applyFont="1" applyFill="1" applyBorder="1" applyAlignment="1">
      <alignment horizontal="center"/>
    </xf>
    <xf numFmtId="0" fontId="4" fillId="0" borderId="47" xfId="0" applyFont="1" applyFill="1" applyBorder="1" applyAlignment="1">
      <alignment horizontal="center"/>
    </xf>
    <xf numFmtId="0" fontId="4" fillId="0" borderId="45" xfId="0" applyFont="1" applyBorder="1" applyAlignment="1">
      <alignment horizontal="center"/>
    </xf>
    <xf numFmtId="0" fontId="4" fillId="0" borderId="46" xfId="0" applyFont="1" applyBorder="1" applyAlignment="1">
      <alignment horizontal="center"/>
    </xf>
    <xf numFmtId="0" fontId="4" fillId="0" borderId="47" xfId="0" applyFont="1" applyBorder="1" applyAlignment="1">
      <alignment horizontal="center"/>
    </xf>
    <xf numFmtId="0" fontId="4" fillId="2" borderId="31" xfId="0" applyFont="1" applyFill="1" applyBorder="1" applyAlignment="1">
      <alignment horizontal="center"/>
    </xf>
    <xf numFmtId="0" fontId="4" fillId="0" borderId="25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5" borderId="4" xfId="0" applyFont="1" applyFill="1" applyBorder="1" applyAlignment="1">
      <alignment horizontal="center"/>
    </xf>
    <xf numFmtId="0" fontId="4" fillId="2" borderId="32" xfId="0" applyFont="1" applyFill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5" borderId="37" xfId="0" applyFont="1" applyFill="1" applyBorder="1" applyAlignment="1">
      <alignment horizontal="center"/>
    </xf>
    <xf numFmtId="0" fontId="4" fillId="5" borderId="6" xfId="0" applyFont="1" applyFill="1" applyBorder="1" applyAlignment="1">
      <alignment horizontal="center"/>
    </xf>
    <xf numFmtId="0" fontId="4" fillId="2" borderId="33" xfId="0" applyFont="1" applyFill="1" applyBorder="1" applyAlignment="1">
      <alignment horizontal="center"/>
    </xf>
    <xf numFmtId="0" fontId="4" fillId="0" borderId="2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5" borderId="38" xfId="0" applyFont="1" applyFill="1" applyBorder="1" applyAlignment="1">
      <alignment horizontal="center"/>
    </xf>
    <xf numFmtId="0" fontId="4" fillId="5" borderId="8" xfId="0" applyFont="1" applyFill="1" applyBorder="1" applyAlignment="1">
      <alignment horizontal="center"/>
    </xf>
    <xf numFmtId="0" fontId="4" fillId="3" borderId="34" xfId="0" applyFont="1" applyFill="1" applyBorder="1" applyAlignment="1">
      <alignment horizontal="center"/>
    </xf>
    <xf numFmtId="0" fontId="4" fillId="0" borderId="28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5" borderId="39" xfId="0" applyFont="1" applyFill="1" applyBorder="1" applyAlignment="1">
      <alignment horizontal="center"/>
    </xf>
    <xf numFmtId="2" fontId="4" fillId="5" borderId="14" xfId="0" applyNumberFormat="1" applyFont="1" applyFill="1" applyBorder="1" applyAlignment="1">
      <alignment horizontal="center"/>
    </xf>
    <xf numFmtId="0" fontId="4" fillId="3" borderId="32" xfId="0" applyFont="1" applyFill="1" applyBorder="1" applyAlignment="1">
      <alignment horizontal="center"/>
    </xf>
    <xf numFmtId="2" fontId="4" fillId="5" borderId="6" xfId="0" applyNumberFormat="1" applyFont="1" applyFill="1" applyBorder="1" applyAlignment="1">
      <alignment horizontal="center"/>
    </xf>
    <xf numFmtId="0" fontId="4" fillId="3" borderId="35" xfId="0" applyFont="1" applyFill="1" applyBorder="1" applyAlignment="1">
      <alignment horizontal="center"/>
    </xf>
    <xf numFmtId="0" fontId="4" fillId="0" borderId="29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5" borderId="40" xfId="0" applyFont="1" applyFill="1" applyBorder="1" applyAlignment="1">
      <alignment horizontal="center"/>
    </xf>
    <xf numFmtId="2" fontId="4" fillId="5" borderId="18" xfId="0" applyNumberFormat="1" applyFont="1" applyFill="1" applyBorder="1" applyAlignment="1">
      <alignment horizontal="center"/>
    </xf>
    <xf numFmtId="0" fontId="4" fillId="4" borderId="36" xfId="0" applyFont="1" applyFill="1" applyBorder="1" applyAlignment="1">
      <alignment horizontal="center"/>
    </xf>
    <xf numFmtId="0" fontId="4" fillId="0" borderId="30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5" borderId="41" xfId="0" applyFont="1" applyFill="1" applyBorder="1" applyAlignment="1">
      <alignment horizontal="center"/>
    </xf>
    <xf numFmtId="2" fontId="4" fillId="5" borderId="12" xfId="0" applyNumberFormat="1" applyFont="1" applyFill="1" applyBorder="1" applyAlignment="1">
      <alignment horizontal="center"/>
    </xf>
    <xf numFmtId="0" fontId="4" fillId="4" borderId="32" xfId="0" applyFont="1" applyFill="1" applyBorder="1" applyAlignment="1">
      <alignment horizontal="center"/>
    </xf>
    <xf numFmtId="0" fontId="4" fillId="4" borderId="33" xfId="0" applyFont="1" applyFill="1" applyBorder="1" applyAlignment="1">
      <alignment horizontal="center"/>
    </xf>
    <xf numFmtId="2" fontId="4" fillId="5" borderId="8" xfId="0" applyNumberFormat="1" applyFont="1" applyFill="1" applyBorder="1" applyAlignment="1">
      <alignment horizontal="center"/>
    </xf>
    <xf numFmtId="0" fontId="3" fillId="0" borderId="42" xfId="0" applyFont="1" applyBorder="1" applyAlignment="1">
      <alignment horizontal="center"/>
    </xf>
    <xf numFmtId="0" fontId="3" fillId="0" borderId="44" xfId="0" applyFont="1" applyBorder="1" applyAlignment="1">
      <alignment horizontal="center"/>
    </xf>
    <xf numFmtId="1" fontId="3" fillId="3" borderId="16" xfId="0" applyNumberFormat="1" applyFont="1" applyFill="1" applyBorder="1" applyAlignment="1">
      <alignment horizontal="center" vertical="center"/>
    </xf>
    <xf numFmtId="1" fontId="3" fillId="3" borderId="10" xfId="0" applyNumberFormat="1" applyFont="1" applyFill="1" applyBorder="1" applyAlignment="1">
      <alignment horizontal="center" vertical="center"/>
    </xf>
    <xf numFmtId="1" fontId="3" fillId="3" borderId="20" xfId="0" applyNumberFormat="1" applyFont="1" applyFill="1" applyBorder="1" applyAlignment="1">
      <alignment horizontal="center" vertical="center"/>
    </xf>
    <xf numFmtId="0" fontId="4" fillId="0" borderId="42" xfId="0" applyFont="1" applyBorder="1" applyAlignment="1">
      <alignment horizontal="center"/>
    </xf>
    <xf numFmtId="0" fontId="4" fillId="0" borderId="43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1" fontId="3" fillId="2" borderId="48" xfId="0" applyNumberFormat="1" applyFont="1" applyFill="1" applyBorder="1" applyAlignment="1">
      <alignment horizontal="center" vertical="center"/>
    </xf>
    <xf numFmtId="1" fontId="3" fillId="2" borderId="10" xfId="0" applyNumberFormat="1" applyFont="1" applyFill="1" applyBorder="1" applyAlignment="1">
      <alignment horizontal="center" vertical="center"/>
    </xf>
    <xf numFmtId="1" fontId="3" fillId="2" borderId="20" xfId="0" applyNumberFormat="1" applyFont="1" applyFill="1" applyBorder="1" applyAlignment="1">
      <alignment horizontal="center" vertical="center"/>
    </xf>
    <xf numFmtId="2" fontId="3" fillId="2" borderId="48" xfId="0" applyNumberFormat="1" applyFont="1" applyFill="1" applyBorder="1" applyAlignment="1">
      <alignment horizontal="center" vertical="center"/>
    </xf>
    <xf numFmtId="2" fontId="3" fillId="2" borderId="10" xfId="0" applyNumberFormat="1" applyFont="1" applyFill="1" applyBorder="1" applyAlignment="1">
      <alignment horizontal="center" vertical="center"/>
    </xf>
    <xf numFmtId="2" fontId="3" fillId="2" borderId="20" xfId="0" applyNumberFormat="1" applyFont="1" applyFill="1" applyBorder="1" applyAlignment="1">
      <alignment horizontal="center" vertical="center"/>
    </xf>
    <xf numFmtId="0" fontId="3" fillId="2" borderId="49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2" fontId="3" fillId="3" borderId="16" xfId="0" applyNumberFormat="1" applyFont="1" applyFill="1" applyBorder="1" applyAlignment="1">
      <alignment horizontal="center" vertical="center"/>
    </xf>
    <xf numFmtId="2" fontId="3" fillId="3" borderId="10" xfId="0" applyNumberFormat="1" applyFont="1" applyFill="1" applyBorder="1" applyAlignment="1">
      <alignment horizontal="center" vertical="center"/>
    </xf>
    <xf numFmtId="2" fontId="3" fillId="3" borderId="20" xfId="0" applyNumberFormat="1" applyFont="1" applyFill="1" applyBorder="1" applyAlignment="1">
      <alignment horizontal="center" vertical="center"/>
    </xf>
    <xf numFmtId="0" fontId="3" fillId="3" borderId="17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21" xfId="0" applyFont="1" applyFill="1" applyBorder="1" applyAlignment="1">
      <alignment horizontal="center" vertical="center"/>
    </xf>
    <xf numFmtId="2" fontId="3" fillId="4" borderId="10" xfId="0" applyNumberFormat="1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 textRotation="90"/>
    </xf>
    <xf numFmtId="0" fontId="6" fillId="2" borderId="0" xfId="0" applyFont="1" applyFill="1" applyBorder="1" applyAlignment="1">
      <alignment horizontal="center" vertical="center" textRotation="90"/>
    </xf>
    <xf numFmtId="0" fontId="6" fillId="3" borderId="23" xfId="0" applyFont="1" applyFill="1" applyBorder="1" applyAlignment="1">
      <alignment horizontal="center" vertical="center" textRotation="90"/>
    </xf>
    <xf numFmtId="0" fontId="6" fillId="3" borderId="0" xfId="0" applyFont="1" applyFill="1" applyBorder="1" applyAlignment="1">
      <alignment horizontal="center" vertical="center" textRotation="90"/>
    </xf>
    <xf numFmtId="0" fontId="6" fillId="3" borderId="24" xfId="0" applyFont="1" applyFill="1" applyBorder="1" applyAlignment="1">
      <alignment horizontal="center" vertical="center" textRotation="90"/>
    </xf>
    <xf numFmtId="0" fontId="6" fillId="4" borderId="0" xfId="0" applyFont="1" applyFill="1" applyBorder="1" applyAlignment="1">
      <alignment horizontal="center" vertical="center" textRotation="90"/>
    </xf>
    <xf numFmtId="1" fontId="3" fillId="4" borderId="10" xfId="0" applyNumberFormat="1" applyFont="1" applyFill="1" applyBorder="1" applyAlignment="1">
      <alignment horizontal="center" vertical="center"/>
    </xf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</cellStyles>
  <dxfs count="0"/>
  <tableStyles count="0" defaultTableStyle="TableStyleMedium9" defaultPivotStyle="PivotStyleMedium7"/>
  <colors>
    <mruColors>
      <color rgb="FFFEDDDA"/>
      <color rgb="FFBFEECD"/>
      <color rgb="FFD6E7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2"/>
  <sheetViews>
    <sheetView tabSelected="1" workbookViewId="0">
      <selection activeCell="A2" sqref="A2"/>
    </sheetView>
  </sheetViews>
  <sheetFormatPr baseColWidth="10" defaultRowHeight="16" x14ac:dyDescent="0.2"/>
  <cols>
    <col min="1" max="1" width="23" customWidth="1"/>
    <col min="2" max="2" width="54.33203125" customWidth="1"/>
    <col min="3" max="4" width="21.83203125" customWidth="1"/>
    <col min="5" max="5" width="20.5" customWidth="1"/>
    <col min="7" max="7" width="29.5" customWidth="1"/>
    <col min="8" max="8" width="24.6640625" customWidth="1"/>
    <col min="9" max="9" width="17.6640625" customWidth="1"/>
    <col min="11" max="11" width="14.5" customWidth="1"/>
  </cols>
  <sheetData>
    <row r="1" spans="1:11" ht="20" thickTop="1" thickBot="1" x14ac:dyDescent="0.25">
      <c r="A1" s="56" t="s">
        <v>16</v>
      </c>
      <c r="B1" s="57"/>
      <c r="C1" s="61" t="s">
        <v>3</v>
      </c>
      <c r="D1" s="62"/>
      <c r="E1" s="63"/>
      <c r="F1" s="61" t="s">
        <v>5</v>
      </c>
      <c r="G1" s="62"/>
      <c r="H1" s="62"/>
      <c r="I1" s="62"/>
      <c r="J1" s="62"/>
      <c r="K1" s="63"/>
    </row>
    <row r="2" spans="1:11" ht="19" thickBot="1" x14ac:dyDescent="0.25">
      <c r="A2" s="13" t="s">
        <v>9</v>
      </c>
      <c r="B2" s="15" t="s">
        <v>11</v>
      </c>
      <c r="C2" s="13" t="s">
        <v>0</v>
      </c>
      <c r="D2" s="14" t="s">
        <v>1</v>
      </c>
      <c r="E2" s="15" t="s">
        <v>2</v>
      </c>
      <c r="F2" s="10" t="s">
        <v>12</v>
      </c>
      <c r="G2" s="11" t="s">
        <v>10</v>
      </c>
      <c r="H2" s="11" t="s">
        <v>13</v>
      </c>
      <c r="I2" s="11" t="s">
        <v>14</v>
      </c>
      <c r="J2" s="11" t="s">
        <v>4</v>
      </c>
      <c r="K2" s="12" t="s">
        <v>15</v>
      </c>
    </row>
    <row r="3" spans="1:11" ht="19" thickTop="1" x14ac:dyDescent="0.2">
      <c r="A3" s="81" t="s">
        <v>6</v>
      </c>
      <c r="B3" s="16">
        <v>511352</v>
      </c>
      <c r="C3" s="17"/>
      <c r="D3" s="18">
        <v>2</v>
      </c>
      <c r="E3" s="19"/>
      <c r="F3" s="25">
        <f t="shared" ref="F3:F32" si="0">SUM(C3:E3)</f>
        <v>2</v>
      </c>
      <c r="G3" s="20">
        <f>(F3/25)*100</f>
        <v>8</v>
      </c>
      <c r="H3" s="64">
        <f>SUMPRODUCT(B3:B9,F3:F9)/SUM(F3:F9)</f>
        <v>511387.96</v>
      </c>
      <c r="I3" s="67">
        <f>SUMPRODUCT(F3:F9,(B3:B9-H3)^2)/SUM(F3:F9)</f>
        <v>117.6384</v>
      </c>
      <c r="J3" s="67">
        <f>SQRT(I3)</f>
        <v>10.846123731545754</v>
      </c>
      <c r="K3" s="70">
        <f>MEDIAN(Sheet2!A1:A25)</f>
        <v>511390</v>
      </c>
    </row>
    <row r="4" spans="1:11" ht="18" x14ac:dyDescent="0.2">
      <c r="A4" s="82"/>
      <c r="B4" s="21">
        <v>511389</v>
      </c>
      <c r="C4" s="22">
        <v>5</v>
      </c>
      <c r="D4" s="23">
        <v>2</v>
      </c>
      <c r="E4" s="24">
        <v>2</v>
      </c>
      <c r="F4" s="25">
        <f t="shared" si="0"/>
        <v>9</v>
      </c>
      <c r="G4" s="26">
        <f t="shared" ref="G4:G9" si="1">(F4/25)*100</f>
        <v>36</v>
      </c>
      <c r="H4" s="65"/>
      <c r="I4" s="68"/>
      <c r="J4" s="68"/>
      <c r="K4" s="71"/>
    </row>
    <row r="5" spans="1:11" ht="18" x14ac:dyDescent="0.2">
      <c r="A5" s="82"/>
      <c r="B5" s="21">
        <v>511390</v>
      </c>
      <c r="C5" s="22">
        <v>3</v>
      </c>
      <c r="D5" s="23"/>
      <c r="E5" s="24"/>
      <c r="F5" s="25">
        <f t="shared" si="0"/>
        <v>3</v>
      </c>
      <c r="G5" s="26">
        <f t="shared" si="1"/>
        <v>12</v>
      </c>
      <c r="H5" s="65"/>
      <c r="I5" s="68"/>
      <c r="J5" s="68"/>
      <c r="K5" s="71"/>
    </row>
    <row r="6" spans="1:11" ht="18" x14ac:dyDescent="0.2">
      <c r="A6" s="82"/>
      <c r="B6" s="21">
        <v>511391</v>
      </c>
      <c r="C6" s="22">
        <v>1</v>
      </c>
      <c r="D6" s="23"/>
      <c r="E6" s="24"/>
      <c r="F6" s="25">
        <f t="shared" si="0"/>
        <v>1</v>
      </c>
      <c r="G6" s="26">
        <f t="shared" si="1"/>
        <v>4</v>
      </c>
      <c r="H6" s="65"/>
      <c r="I6" s="68"/>
      <c r="J6" s="68"/>
      <c r="K6" s="71"/>
    </row>
    <row r="7" spans="1:11" ht="18" x14ac:dyDescent="0.2">
      <c r="A7" s="82"/>
      <c r="B7" s="21">
        <v>511392</v>
      </c>
      <c r="C7" s="22">
        <v>3</v>
      </c>
      <c r="D7" s="23"/>
      <c r="E7" s="24"/>
      <c r="F7" s="25">
        <f t="shared" si="0"/>
        <v>3</v>
      </c>
      <c r="G7" s="26">
        <f t="shared" si="1"/>
        <v>12</v>
      </c>
      <c r="H7" s="65"/>
      <c r="I7" s="68"/>
      <c r="J7" s="68"/>
      <c r="K7" s="71"/>
    </row>
    <row r="8" spans="1:11" ht="18" x14ac:dyDescent="0.2">
      <c r="A8" s="82"/>
      <c r="B8" s="21">
        <v>511393</v>
      </c>
      <c r="C8" s="22">
        <v>2</v>
      </c>
      <c r="D8" s="23"/>
      <c r="E8" s="24">
        <v>4</v>
      </c>
      <c r="F8" s="25">
        <f t="shared" si="0"/>
        <v>6</v>
      </c>
      <c r="G8" s="26">
        <f t="shared" si="1"/>
        <v>24</v>
      </c>
      <c r="H8" s="65"/>
      <c r="I8" s="68"/>
      <c r="J8" s="68"/>
      <c r="K8" s="71"/>
    </row>
    <row r="9" spans="1:11" ht="19" thickBot="1" x14ac:dyDescent="0.25">
      <c r="A9" s="82"/>
      <c r="B9" s="27">
        <v>511399</v>
      </c>
      <c r="C9" s="28">
        <v>1</v>
      </c>
      <c r="D9" s="29"/>
      <c r="E9" s="30"/>
      <c r="F9" s="31">
        <f t="shared" si="0"/>
        <v>1</v>
      </c>
      <c r="G9" s="32">
        <f t="shared" si="1"/>
        <v>4</v>
      </c>
      <c r="H9" s="66"/>
      <c r="I9" s="69"/>
      <c r="J9" s="69"/>
      <c r="K9" s="72"/>
    </row>
    <row r="10" spans="1:11" ht="18" x14ac:dyDescent="0.2">
      <c r="A10" s="83" t="s">
        <v>7</v>
      </c>
      <c r="B10" s="33">
        <v>511765</v>
      </c>
      <c r="C10" s="34"/>
      <c r="D10" s="35">
        <v>1</v>
      </c>
      <c r="E10" s="36"/>
      <c r="F10" s="37">
        <f t="shared" si="0"/>
        <v>1</v>
      </c>
      <c r="G10" s="38">
        <f>(F10/24)*100</f>
        <v>4.1666666666666661</v>
      </c>
      <c r="H10" s="58">
        <f>SUMPRODUCT(B10:B20,F10:F20)/SUM(F10:F20)</f>
        <v>511878.20833333331</v>
      </c>
      <c r="I10" s="73">
        <f>SUMPRODUCT(F10:F20,(B10:B20-H10)^2)/SUM(F10:F20)</f>
        <v>1053.8315972222224</v>
      </c>
      <c r="J10" s="73">
        <f>SQRT(I10)</f>
        <v>32.462772482063549</v>
      </c>
      <c r="K10" s="76">
        <f>MEDIAN(Sheet2!A26:A49)</f>
        <v>511898</v>
      </c>
    </row>
    <row r="11" spans="1:11" ht="18" x14ac:dyDescent="0.2">
      <c r="A11" s="84"/>
      <c r="B11" s="39">
        <v>511841</v>
      </c>
      <c r="C11" s="22">
        <v>1</v>
      </c>
      <c r="D11" s="23"/>
      <c r="E11" s="24"/>
      <c r="F11" s="25">
        <f t="shared" si="0"/>
        <v>1</v>
      </c>
      <c r="G11" s="40">
        <f t="shared" ref="G11:G20" si="2">(F11/24)*100</f>
        <v>4.1666666666666661</v>
      </c>
      <c r="H11" s="59"/>
      <c r="I11" s="74"/>
      <c r="J11" s="74"/>
      <c r="K11" s="77"/>
    </row>
    <row r="12" spans="1:11" ht="18" x14ac:dyDescent="0.2">
      <c r="A12" s="84"/>
      <c r="B12" s="39">
        <v>511850</v>
      </c>
      <c r="C12" s="22">
        <v>1</v>
      </c>
      <c r="D12" s="23"/>
      <c r="E12" s="24">
        <v>1</v>
      </c>
      <c r="F12" s="25">
        <f t="shared" si="0"/>
        <v>2</v>
      </c>
      <c r="G12" s="40">
        <f t="shared" si="2"/>
        <v>8.3333333333333321</v>
      </c>
      <c r="H12" s="59"/>
      <c r="I12" s="74"/>
      <c r="J12" s="74"/>
      <c r="K12" s="77"/>
    </row>
    <row r="13" spans="1:11" ht="18" x14ac:dyDescent="0.2">
      <c r="A13" s="84"/>
      <c r="B13" s="39">
        <v>511858</v>
      </c>
      <c r="C13" s="22">
        <v>2</v>
      </c>
      <c r="D13" s="23"/>
      <c r="E13" s="24"/>
      <c r="F13" s="25">
        <f t="shared" si="0"/>
        <v>2</v>
      </c>
      <c r="G13" s="40">
        <f t="shared" si="2"/>
        <v>8.3333333333333321</v>
      </c>
      <c r="H13" s="59"/>
      <c r="I13" s="74"/>
      <c r="J13" s="74"/>
      <c r="K13" s="77"/>
    </row>
    <row r="14" spans="1:11" ht="18" x14ac:dyDescent="0.2">
      <c r="A14" s="84"/>
      <c r="B14" s="39">
        <v>511859</v>
      </c>
      <c r="C14" s="22">
        <v>1</v>
      </c>
      <c r="D14" s="23"/>
      <c r="E14" s="24"/>
      <c r="F14" s="25">
        <f t="shared" si="0"/>
        <v>1</v>
      </c>
      <c r="G14" s="40">
        <f t="shared" si="2"/>
        <v>4.1666666666666661</v>
      </c>
      <c r="H14" s="59"/>
      <c r="I14" s="74"/>
      <c r="J14" s="74"/>
      <c r="K14" s="77"/>
    </row>
    <row r="15" spans="1:11" ht="18" x14ac:dyDescent="0.2">
      <c r="A15" s="84"/>
      <c r="B15" s="39">
        <v>511860</v>
      </c>
      <c r="C15" s="22">
        <v>2</v>
      </c>
      <c r="D15" s="23"/>
      <c r="E15" s="24"/>
      <c r="F15" s="25">
        <f t="shared" si="0"/>
        <v>2</v>
      </c>
      <c r="G15" s="40">
        <f t="shared" si="2"/>
        <v>8.3333333333333321</v>
      </c>
      <c r="H15" s="59"/>
      <c r="I15" s="74"/>
      <c r="J15" s="74"/>
      <c r="K15" s="77"/>
    </row>
    <row r="16" spans="1:11" ht="18" x14ac:dyDescent="0.2">
      <c r="A16" s="84"/>
      <c r="B16" s="39">
        <v>511870</v>
      </c>
      <c r="C16" s="22"/>
      <c r="D16" s="23"/>
      <c r="E16" s="24">
        <v>1</v>
      </c>
      <c r="F16" s="25">
        <f t="shared" si="0"/>
        <v>1</v>
      </c>
      <c r="G16" s="40">
        <f t="shared" si="2"/>
        <v>4.1666666666666661</v>
      </c>
      <c r="H16" s="59"/>
      <c r="I16" s="74"/>
      <c r="J16" s="74"/>
      <c r="K16" s="77"/>
    </row>
    <row r="17" spans="1:11" ht="18" x14ac:dyDescent="0.2">
      <c r="A17" s="84"/>
      <c r="B17" s="39">
        <v>511898</v>
      </c>
      <c r="C17" s="22">
        <v>4</v>
      </c>
      <c r="D17" s="23">
        <v>3</v>
      </c>
      <c r="E17" s="24">
        <v>4</v>
      </c>
      <c r="F17" s="25">
        <f t="shared" si="0"/>
        <v>11</v>
      </c>
      <c r="G17" s="40">
        <f t="shared" si="2"/>
        <v>45.833333333333329</v>
      </c>
      <c r="H17" s="59"/>
      <c r="I17" s="74"/>
      <c r="J17" s="74"/>
      <c r="K17" s="77"/>
    </row>
    <row r="18" spans="1:11" ht="18" x14ac:dyDescent="0.2">
      <c r="A18" s="84"/>
      <c r="B18" s="39">
        <v>511901</v>
      </c>
      <c r="C18" s="22"/>
      <c r="D18" s="23"/>
      <c r="E18" s="24">
        <v>1</v>
      </c>
      <c r="F18" s="25">
        <f t="shared" si="0"/>
        <v>1</v>
      </c>
      <c r="G18" s="40">
        <f t="shared" si="2"/>
        <v>4.1666666666666661</v>
      </c>
      <c r="H18" s="59"/>
      <c r="I18" s="74"/>
      <c r="J18" s="74"/>
      <c r="K18" s="77"/>
    </row>
    <row r="19" spans="1:11" ht="18" x14ac:dyDescent="0.2">
      <c r="A19" s="84"/>
      <c r="B19" s="39">
        <v>511902</v>
      </c>
      <c r="C19" s="22"/>
      <c r="D19" s="23">
        <v>1</v>
      </c>
      <c r="E19" s="24"/>
      <c r="F19" s="25">
        <f t="shared" si="0"/>
        <v>1</v>
      </c>
      <c r="G19" s="40">
        <f t="shared" si="2"/>
        <v>4.1666666666666661</v>
      </c>
      <c r="H19" s="59"/>
      <c r="I19" s="74"/>
      <c r="J19" s="74"/>
      <c r="K19" s="77"/>
    </row>
    <row r="20" spans="1:11" ht="19" thickBot="1" x14ac:dyDescent="0.25">
      <c r="A20" s="85"/>
      <c r="B20" s="41">
        <v>511925</v>
      </c>
      <c r="C20" s="42"/>
      <c r="D20" s="43">
        <v>1</v>
      </c>
      <c r="E20" s="44"/>
      <c r="F20" s="45">
        <f t="shared" si="0"/>
        <v>1</v>
      </c>
      <c r="G20" s="46">
        <f t="shared" si="2"/>
        <v>4.1666666666666661</v>
      </c>
      <c r="H20" s="60"/>
      <c r="I20" s="75"/>
      <c r="J20" s="75"/>
      <c r="K20" s="78"/>
    </row>
    <row r="21" spans="1:11" ht="18" x14ac:dyDescent="0.2">
      <c r="A21" s="86" t="s">
        <v>8</v>
      </c>
      <c r="B21" s="47">
        <v>511988</v>
      </c>
      <c r="C21" s="48">
        <v>1</v>
      </c>
      <c r="D21" s="49"/>
      <c r="E21" s="50">
        <v>1</v>
      </c>
      <c r="F21" s="51">
        <f t="shared" si="0"/>
        <v>2</v>
      </c>
      <c r="G21" s="52">
        <f>(F21/29)*100</f>
        <v>6.8965517241379306</v>
      </c>
      <c r="H21" s="87">
        <f>SUMPRODUCT(B21:B32,F21:F32)/SUM(F21:F32)</f>
        <v>512013.1724137931</v>
      </c>
      <c r="I21" s="79">
        <f>SUMPRODUCT(F21:F32,(B21:B32-H21)^2)/SUM(F21:F32)</f>
        <v>315.38406658739592</v>
      </c>
      <c r="J21" s="79">
        <f>SQRT(I21)</f>
        <v>17.759055903605798</v>
      </c>
      <c r="K21" s="80">
        <f>MEDIAN(Sheet2!A50:A78)</f>
        <v>512005</v>
      </c>
    </row>
    <row r="22" spans="1:11" ht="18" x14ac:dyDescent="0.2">
      <c r="A22" s="86"/>
      <c r="B22" s="53">
        <v>511990</v>
      </c>
      <c r="C22" s="22">
        <v>1</v>
      </c>
      <c r="D22" s="23"/>
      <c r="E22" s="24"/>
      <c r="F22" s="25">
        <f t="shared" si="0"/>
        <v>1</v>
      </c>
      <c r="G22" s="40">
        <f t="shared" ref="G22:G32" si="3">(F22/29)*100</f>
        <v>3.4482758620689653</v>
      </c>
      <c r="H22" s="87"/>
      <c r="I22" s="79"/>
      <c r="J22" s="79"/>
      <c r="K22" s="80"/>
    </row>
    <row r="23" spans="1:11" ht="18" x14ac:dyDescent="0.2">
      <c r="A23" s="86"/>
      <c r="B23" s="53">
        <v>512004</v>
      </c>
      <c r="C23" s="22">
        <v>1</v>
      </c>
      <c r="D23" s="23"/>
      <c r="E23" s="24"/>
      <c r="F23" s="25">
        <f t="shared" si="0"/>
        <v>1</v>
      </c>
      <c r="G23" s="40">
        <f t="shared" si="3"/>
        <v>3.4482758620689653</v>
      </c>
      <c r="H23" s="87"/>
      <c r="I23" s="79"/>
      <c r="J23" s="79"/>
      <c r="K23" s="80"/>
    </row>
    <row r="24" spans="1:11" ht="18" x14ac:dyDescent="0.2">
      <c r="A24" s="86"/>
      <c r="B24" s="53">
        <v>512005</v>
      </c>
      <c r="C24" s="22">
        <v>4</v>
      </c>
      <c r="D24" s="23">
        <v>5</v>
      </c>
      <c r="E24" s="24">
        <v>4</v>
      </c>
      <c r="F24" s="25">
        <f t="shared" si="0"/>
        <v>13</v>
      </c>
      <c r="G24" s="40">
        <f t="shared" si="3"/>
        <v>44.827586206896555</v>
      </c>
      <c r="H24" s="87"/>
      <c r="I24" s="79"/>
      <c r="J24" s="79"/>
      <c r="K24" s="80"/>
    </row>
    <row r="25" spans="1:11" ht="18" x14ac:dyDescent="0.2">
      <c r="A25" s="86"/>
      <c r="B25" s="53">
        <v>512012</v>
      </c>
      <c r="C25" s="22">
        <v>1</v>
      </c>
      <c r="D25" s="23"/>
      <c r="E25" s="24"/>
      <c r="F25" s="25">
        <f t="shared" si="0"/>
        <v>1</v>
      </c>
      <c r="G25" s="40">
        <f t="shared" si="3"/>
        <v>3.4482758620689653</v>
      </c>
      <c r="H25" s="87"/>
      <c r="I25" s="79"/>
      <c r="J25" s="79"/>
      <c r="K25" s="80"/>
    </row>
    <row r="26" spans="1:11" ht="18" x14ac:dyDescent="0.2">
      <c r="A26" s="86"/>
      <c r="B26" s="53">
        <v>512013</v>
      </c>
      <c r="C26" s="22">
        <v>4</v>
      </c>
      <c r="D26" s="23"/>
      <c r="E26" s="24"/>
      <c r="F26" s="25">
        <f t="shared" si="0"/>
        <v>4</v>
      </c>
      <c r="G26" s="40">
        <f t="shared" si="3"/>
        <v>13.793103448275861</v>
      </c>
      <c r="H26" s="87"/>
      <c r="I26" s="79"/>
      <c r="J26" s="79"/>
      <c r="K26" s="80"/>
    </row>
    <row r="27" spans="1:11" ht="18" x14ac:dyDescent="0.2">
      <c r="A27" s="86"/>
      <c r="B27" s="53">
        <v>512020</v>
      </c>
      <c r="C27" s="22"/>
      <c r="D27" s="23">
        <v>1</v>
      </c>
      <c r="E27" s="24"/>
      <c r="F27" s="25">
        <f t="shared" si="0"/>
        <v>1</v>
      </c>
      <c r="G27" s="40">
        <f t="shared" si="3"/>
        <v>3.4482758620689653</v>
      </c>
      <c r="H27" s="87"/>
      <c r="I27" s="79"/>
      <c r="J27" s="79"/>
      <c r="K27" s="80"/>
    </row>
    <row r="28" spans="1:11" ht="18" x14ac:dyDescent="0.2">
      <c r="A28" s="86"/>
      <c r="B28" s="53">
        <v>512021</v>
      </c>
      <c r="C28" s="22">
        <v>1</v>
      </c>
      <c r="D28" s="23"/>
      <c r="E28" s="24"/>
      <c r="F28" s="25">
        <f t="shared" si="0"/>
        <v>1</v>
      </c>
      <c r="G28" s="40">
        <f t="shared" si="3"/>
        <v>3.4482758620689653</v>
      </c>
      <c r="H28" s="87"/>
      <c r="I28" s="79"/>
      <c r="J28" s="79"/>
      <c r="K28" s="80"/>
    </row>
    <row r="29" spans="1:11" ht="18" x14ac:dyDescent="0.2">
      <c r="A29" s="86"/>
      <c r="B29" s="53">
        <v>512045</v>
      </c>
      <c r="C29" s="22">
        <v>1</v>
      </c>
      <c r="D29" s="23"/>
      <c r="E29" s="24"/>
      <c r="F29" s="25">
        <f t="shared" si="0"/>
        <v>1</v>
      </c>
      <c r="G29" s="40">
        <f t="shared" si="3"/>
        <v>3.4482758620689653</v>
      </c>
      <c r="H29" s="87"/>
      <c r="I29" s="79"/>
      <c r="J29" s="79"/>
      <c r="K29" s="80"/>
    </row>
    <row r="30" spans="1:11" ht="18" x14ac:dyDescent="0.2">
      <c r="A30" s="86"/>
      <c r="B30" s="53">
        <v>512047</v>
      </c>
      <c r="C30" s="22">
        <v>2</v>
      </c>
      <c r="D30" s="23"/>
      <c r="E30" s="24"/>
      <c r="F30" s="25">
        <f t="shared" si="0"/>
        <v>2</v>
      </c>
      <c r="G30" s="40">
        <f t="shared" si="3"/>
        <v>6.8965517241379306</v>
      </c>
      <c r="H30" s="87"/>
      <c r="I30" s="79"/>
      <c r="J30" s="79"/>
      <c r="K30" s="80"/>
    </row>
    <row r="31" spans="1:11" ht="18" x14ac:dyDescent="0.2">
      <c r="A31" s="86"/>
      <c r="B31" s="53">
        <v>512047</v>
      </c>
      <c r="C31" s="22">
        <v>1</v>
      </c>
      <c r="D31" s="23"/>
      <c r="E31" s="24"/>
      <c r="F31" s="25">
        <f t="shared" si="0"/>
        <v>1</v>
      </c>
      <c r="G31" s="40">
        <f t="shared" si="3"/>
        <v>3.4482758620689653</v>
      </c>
      <c r="H31" s="87"/>
      <c r="I31" s="79"/>
      <c r="J31" s="79"/>
      <c r="K31" s="80"/>
    </row>
    <row r="32" spans="1:11" ht="18" x14ac:dyDescent="0.2">
      <c r="A32" s="86"/>
      <c r="B32" s="54">
        <v>512056</v>
      </c>
      <c r="C32" s="28"/>
      <c r="D32" s="29">
        <v>1</v>
      </c>
      <c r="E32" s="30"/>
      <c r="F32" s="31">
        <f t="shared" si="0"/>
        <v>1</v>
      </c>
      <c r="G32" s="55">
        <f t="shared" si="3"/>
        <v>3.4482758620689653</v>
      </c>
      <c r="H32" s="87"/>
      <c r="I32" s="79"/>
      <c r="J32" s="79"/>
      <c r="K32" s="80"/>
    </row>
  </sheetData>
  <mergeCells count="18">
    <mergeCell ref="J21:J32"/>
    <mergeCell ref="K21:K32"/>
    <mergeCell ref="A3:A9"/>
    <mergeCell ref="A10:A20"/>
    <mergeCell ref="A21:A32"/>
    <mergeCell ref="H21:H32"/>
    <mergeCell ref="I21:I32"/>
    <mergeCell ref="A1:B1"/>
    <mergeCell ref="H10:H20"/>
    <mergeCell ref="C1:E1"/>
    <mergeCell ref="F1:K1"/>
    <mergeCell ref="H3:H9"/>
    <mergeCell ref="I3:I9"/>
    <mergeCell ref="J3:J9"/>
    <mergeCell ref="K3:K9"/>
    <mergeCell ref="I10:I20"/>
    <mergeCell ref="J10:J20"/>
    <mergeCell ref="K10:K2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79"/>
  <sheetViews>
    <sheetView workbookViewId="0">
      <selection sqref="A1:A78"/>
    </sheetView>
  </sheetViews>
  <sheetFormatPr baseColWidth="10" defaultRowHeight="16" x14ac:dyDescent="0.2"/>
  <sheetData>
    <row r="1" spans="1:1" ht="18" thickTop="1" thickBot="1" x14ac:dyDescent="0.25">
      <c r="A1" s="1">
        <v>511352</v>
      </c>
    </row>
    <row r="2" spans="1:1" ht="17" thickTop="1" x14ac:dyDescent="0.2">
      <c r="A2" s="1">
        <v>511352</v>
      </c>
    </row>
    <row r="3" spans="1:1" x14ac:dyDescent="0.2">
      <c r="A3" s="2">
        <v>511389</v>
      </c>
    </row>
    <row r="4" spans="1:1" x14ac:dyDescent="0.2">
      <c r="A4" s="2">
        <v>511389</v>
      </c>
    </row>
    <row r="5" spans="1:1" x14ac:dyDescent="0.2">
      <c r="A5" s="2">
        <v>511389</v>
      </c>
    </row>
    <row r="6" spans="1:1" x14ac:dyDescent="0.2">
      <c r="A6" s="2">
        <v>511389</v>
      </c>
    </row>
    <row r="7" spans="1:1" x14ac:dyDescent="0.2">
      <c r="A7" s="2">
        <v>511389</v>
      </c>
    </row>
    <row r="8" spans="1:1" x14ac:dyDescent="0.2">
      <c r="A8" s="2">
        <v>511389</v>
      </c>
    </row>
    <row r="9" spans="1:1" x14ac:dyDescent="0.2">
      <c r="A9" s="2">
        <v>511389</v>
      </c>
    </row>
    <row r="10" spans="1:1" x14ac:dyDescent="0.2">
      <c r="A10" s="2">
        <v>511389</v>
      </c>
    </row>
    <row r="11" spans="1:1" x14ac:dyDescent="0.2">
      <c r="A11" s="2">
        <v>511389</v>
      </c>
    </row>
    <row r="12" spans="1:1" x14ac:dyDescent="0.2">
      <c r="A12" s="2">
        <v>511390</v>
      </c>
    </row>
    <row r="13" spans="1:1" x14ac:dyDescent="0.2">
      <c r="A13" s="2">
        <v>511390</v>
      </c>
    </row>
    <row r="14" spans="1:1" x14ac:dyDescent="0.2">
      <c r="A14" s="2">
        <v>511390</v>
      </c>
    </row>
    <row r="15" spans="1:1" x14ac:dyDescent="0.2">
      <c r="A15" s="2">
        <v>511391</v>
      </c>
    </row>
    <row r="16" spans="1:1" x14ac:dyDescent="0.2">
      <c r="A16" s="2">
        <v>511392</v>
      </c>
    </row>
    <row r="17" spans="1:1" x14ac:dyDescent="0.2">
      <c r="A17" s="2">
        <v>511392</v>
      </c>
    </row>
    <row r="18" spans="1:1" x14ac:dyDescent="0.2">
      <c r="A18" s="2">
        <v>511392</v>
      </c>
    </row>
    <row r="19" spans="1:1" x14ac:dyDescent="0.2">
      <c r="A19" s="2">
        <v>511393</v>
      </c>
    </row>
    <row r="20" spans="1:1" x14ac:dyDescent="0.2">
      <c r="A20" s="2">
        <v>511393</v>
      </c>
    </row>
    <row r="21" spans="1:1" x14ac:dyDescent="0.2">
      <c r="A21" s="2">
        <v>511393</v>
      </c>
    </row>
    <row r="22" spans="1:1" x14ac:dyDescent="0.2">
      <c r="A22" s="2">
        <v>511393</v>
      </c>
    </row>
    <row r="23" spans="1:1" x14ac:dyDescent="0.2">
      <c r="A23" s="2">
        <v>511393</v>
      </c>
    </row>
    <row r="24" spans="1:1" x14ac:dyDescent="0.2">
      <c r="A24" s="2">
        <v>511393</v>
      </c>
    </row>
    <row r="25" spans="1:1" ht="17" thickBot="1" x14ac:dyDescent="0.25">
      <c r="A25" s="3">
        <v>511399</v>
      </c>
    </row>
    <row r="26" spans="1:1" ht="17" thickTop="1" x14ac:dyDescent="0.2">
      <c r="A26" s="4">
        <v>511765</v>
      </c>
    </row>
    <row r="27" spans="1:1" x14ac:dyDescent="0.2">
      <c r="A27" s="5">
        <v>511841</v>
      </c>
    </row>
    <row r="28" spans="1:1" x14ac:dyDescent="0.2">
      <c r="A28" s="5">
        <v>511850</v>
      </c>
    </row>
    <row r="29" spans="1:1" x14ac:dyDescent="0.2">
      <c r="A29" s="5">
        <v>511850</v>
      </c>
    </row>
    <row r="30" spans="1:1" x14ac:dyDescent="0.2">
      <c r="A30" s="5">
        <v>511858</v>
      </c>
    </row>
    <row r="31" spans="1:1" x14ac:dyDescent="0.2">
      <c r="A31" s="5">
        <v>511858</v>
      </c>
    </row>
    <row r="32" spans="1:1" x14ac:dyDescent="0.2">
      <c r="A32" s="5">
        <v>511859</v>
      </c>
    </row>
    <row r="33" spans="1:1" x14ac:dyDescent="0.2">
      <c r="A33" s="5">
        <v>511860</v>
      </c>
    </row>
    <row r="34" spans="1:1" x14ac:dyDescent="0.2">
      <c r="A34" s="5">
        <v>511860</v>
      </c>
    </row>
    <row r="35" spans="1:1" x14ac:dyDescent="0.2">
      <c r="A35" s="5">
        <v>511870</v>
      </c>
    </row>
    <row r="36" spans="1:1" x14ac:dyDescent="0.2">
      <c r="A36" s="5">
        <v>511898</v>
      </c>
    </row>
    <row r="37" spans="1:1" x14ac:dyDescent="0.2">
      <c r="A37" s="5">
        <v>511898</v>
      </c>
    </row>
    <row r="38" spans="1:1" x14ac:dyDescent="0.2">
      <c r="A38" s="5">
        <v>511898</v>
      </c>
    </row>
    <row r="39" spans="1:1" x14ac:dyDescent="0.2">
      <c r="A39" s="5">
        <v>511898</v>
      </c>
    </row>
    <row r="40" spans="1:1" x14ac:dyDescent="0.2">
      <c r="A40" s="5">
        <v>511898</v>
      </c>
    </row>
    <row r="41" spans="1:1" x14ac:dyDescent="0.2">
      <c r="A41" s="5">
        <v>511898</v>
      </c>
    </row>
    <row r="42" spans="1:1" x14ac:dyDescent="0.2">
      <c r="A42" s="5">
        <v>511898</v>
      </c>
    </row>
    <row r="43" spans="1:1" x14ac:dyDescent="0.2">
      <c r="A43" s="5">
        <v>511898</v>
      </c>
    </row>
    <row r="44" spans="1:1" x14ac:dyDescent="0.2">
      <c r="A44" s="5">
        <v>511898</v>
      </c>
    </row>
    <row r="45" spans="1:1" x14ac:dyDescent="0.2">
      <c r="A45" s="5">
        <v>511898</v>
      </c>
    </row>
    <row r="46" spans="1:1" x14ac:dyDescent="0.2">
      <c r="A46" s="5">
        <v>511898</v>
      </c>
    </row>
    <row r="47" spans="1:1" x14ac:dyDescent="0.2">
      <c r="A47" s="5">
        <v>511901</v>
      </c>
    </row>
    <row r="48" spans="1:1" x14ac:dyDescent="0.2">
      <c r="A48" s="5">
        <v>511902</v>
      </c>
    </row>
    <row r="49" spans="1:1" ht="17" thickBot="1" x14ac:dyDescent="0.25">
      <c r="A49" s="6">
        <v>511925</v>
      </c>
    </row>
    <row r="50" spans="1:1" ht="18" thickTop="1" thickBot="1" x14ac:dyDescent="0.25">
      <c r="A50" s="7">
        <v>511988</v>
      </c>
    </row>
    <row r="51" spans="1:1" ht="17" thickTop="1" x14ac:dyDescent="0.2">
      <c r="A51" s="7">
        <v>511988</v>
      </c>
    </row>
    <row r="52" spans="1:1" x14ac:dyDescent="0.2">
      <c r="A52" s="8">
        <v>511990</v>
      </c>
    </row>
    <row r="53" spans="1:1" x14ac:dyDescent="0.2">
      <c r="A53" s="8">
        <v>512004</v>
      </c>
    </row>
    <row r="54" spans="1:1" x14ac:dyDescent="0.2">
      <c r="A54" s="8">
        <v>512005</v>
      </c>
    </row>
    <row r="55" spans="1:1" x14ac:dyDescent="0.2">
      <c r="A55" s="8">
        <v>512005</v>
      </c>
    </row>
    <row r="56" spans="1:1" x14ac:dyDescent="0.2">
      <c r="A56" s="8">
        <v>512005</v>
      </c>
    </row>
    <row r="57" spans="1:1" x14ac:dyDescent="0.2">
      <c r="A57" s="8">
        <v>512005</v>
      </c>
    </row>
    <row r="58" spans="1:1" x14ac:dyDescent="0.2">
      <c r="A58" s="8">
        <v>512005</v>
      </c>
    </row>
    <row r="59" spans="1:1" x14ac:dyDescent="0.2">
      <c r="A59" s="8">
        <v>512005</v>
      </c>
    </row>
    <row r="60" spans="1:1" x14ac:dyDescent="0.2">
      <c r="A60" s="8">
        <v>512005</v>
      </c>
    </row>
    <row r="61" spans="1:1" x14ac:dyDescent="0.2">
      <c r="A61" s="8">
        <v>512005</v>
      </c>
    </row>
    <row r="62" spans="1:1" x14ac:dyDescent="0.2">
      <c r="A62" s="8">
        <v>512005</v>
      </c>
    </row>
    <row r="63" spans="1:1" x14ac:dyDescent="0.2">
      <c r="A63" s="8">
        <v>512005</v>
      </c>
    </row>
    <row r="64" spans="1:1" x14ac:dyDescent="0.2">
      <c r="A64" s="8">
        <v>512005</v>
      </c>
    </row>
    <row r="65" spans="1:1" x14ac:dyDescent="0.2">
      <c r="A65" s="8">
        <v>512005</v>
      </c>
    </row>
    <row r="66" spans="1:1" x14ac:dyDescent="0.2">
      <c r="A66" s="8">
        <v>512005</v>
      </c>
    </row>
    <row r="67" spans="1:1" x14ac:dyDescent="0.2">
      <c r="A67" s="8">
        <v>512012</v>
      </c>
    </row>
    <row r="68" spans="1:1" x14ac:dyDescent="0.2">
      <c r="A68" s="8">
        <v>512013</v>
      </c>
    </row>
    <row r="69" spans="1:1" x14ac:dyDescent="0.2">
      <c r="A69" s="8">
        <v>512013</v>
      </c>
    </row>
    <row r="70" spans="1:1" x14ac:dyDescent="0.2">
      <c r="A70" s="8">
        <v>512013</v>
      </c>
    </row>
    <row r="71" spans="1:1" x14ac:dyDescent="0.2">
      <c r="A71" s="8">
        <v>512013</v>
      </c>
    </row>
    <row r="72" spans="1:1" x14ac:dyDescent="0.2">
      <c r="A72" s="8">
        <v>512020</v>
      </c>
    </row>
    <row r="73" spans="1:1" x14ac:dyDescent="0.2">
      <c r="A73" s="8">
        <v>512021</v>
      </c>
    </row>
    <row r="74" spans="1:1" x14ac:dyDescent="0.2">
      <c r="A74" s="8">
        <v>512045</v>
      </c>
    </row>
    <row r="75" spans="1:1" x14ac:dyDescent="0.2">
      <c r="A75" s="8">
        <v>512047</v>
      </c>
    </row>
    <row r="76" spans="1:1" x14ac:dyDescent="0.2">
      <c r="A76" s="8">
        <v>512047</v>
      </c>
    </row>
    <row r="77" spans="1:1" x14ac:dyDescent="0.2">
      <c r="A77" s="8">
        <v>512047</v>
      </c>
    </row>
    <row r="78" spans="1:1" ht="17" thickBot="1" x14ac:dyDescent="0.25">
      <c r="A78" s="9">
        <v>512056</v>
      </c>
    </row>
    <row r="79" spans="1:1" ht="17" thickTop="1" x14ac:dyDescent="0.2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Pokorzynski, Nicholas David</cp:lastModifiedBy>
  <dcterms:created xsi:type="dcterms:W3CDTF">2018-01-06T21:34:51Z</dcterms:created>
  <dcterms:modified xsi:type="dcterms:W3CDTF">2018-09-27T22:58:47Z</dcterms:modified>
</cp:coreProperties>
</file>