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0" yWindow="0" windowWidth="25600" windowHeight="160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4" i="1" l="1"/>
  <c r="E44" i="1"/>
  <c r="D44" i="1"/>
  <c r="C44" i="1"/>
  <c r="B44" i="1"/>
  <c r="F43" i="1"/>
  <c r="E43" i="1"/>
  <c r="D43" i="1"/>
  <c r="C43" i="1"/>
  <c r="B43" i="1"/>
  <c r="G43" i="1"/>
  <c r="G44" i="1"/>
  <c r="G29" i="1"/>
  <c r="F29" i="1"/>
  <c r="E29" i="1"/>
  <c r="D29" i="1"/>
  <c r="C29" i="1"/>
  <c r="B29" i="1"/>
  <c r="G11" i="1"/>
  <c r="F11" i="1"/>
  <c r="E11" i="1"/>
  <c r="D11" i="1"/>
  <c r="C11" i="1"/>
  <c r="B11" i="1"/>
  <c r="G24" i="1"/>
  <c r="F24" i="1"/>
  <c r="E24" i="1"/>
  <c r="D24" i="1"/>
  <c r="C24" i="1"/>
  <c r="B24" i="1"/>
  <c r="G7" i="1"/>
  <c r="E7" i="1"/>
  <c r="F7" i="1"/>
  <c r="G9" i="1"/>
  <c r="E9" i="1"/>
  <c r="F9" i="1"/>
  <c r="G12" i="1"/>
  <c r="E12" i="1"/>
  <c r="F12" i="1"/>
  <c r="G20" i="1"/>
  <c r="E20" i="1"/>
  <c r="F20" i="1"/>
  <c r="G22" i="1"/>
  <c r="E22" i="1"/>
  <c r="F22" i="1"/>
  <c r="G25" i="1"/>
  <c r="E25" i="1"/>
  <c r="F25" i="1"/>
  <c r="G28" i="1"/>
  <c r="E28" i="1"/>
  <c r="F28" i="1"/>
  <c r="G5" i="1"/>
  <c r="E5" i="1"/>
  <c r="F5" i="1"/>
  <c r="G14" i="1"/>
  <c r="G18" i="1"/>
  <c r="E14" i="1"/>
  <c r="F14" i="1"/>
  <c r="E18" i="1"/>
  <c r="F18" i="1"/>
  <c r="G3" i="1"/>
  <c r="G10" i="1"/>
  <c r="G23" i="1"/>
  <c r="G27" i="1"/>
  <c r="E3" i="1"/>
  <c r="F3" i="1"/>
  <c r="E10" i="1"/>
  <c r="F10" i="1"/>
  <c r="E23" i="1"/>
  <c r="F23" i="1"/>
  <c r="E27" i="1"/>
  <c r="F27" i="1"/>
</calcChain>
</file>

<file path=xl/sharedStrings.xml><?xml version="1.0" encoding="utf-8"?>
<sst xmlns="http://schemas.openxmlformats.org/spreadsheetml/2006/main" count="37" uniqueCount="37">
  <si>
    <t xml:space="preserve">Number of sprouts </t>
  </si>
  <si>
    <t>Injured Area</t>
  </si>
  <si>
    <t>Vessel Area</t>
  </si>
  <si>
    <t>% coverage</t>
  </si>
  <si>
    <t>sprouts/area mm^2</t>
  </si>
  <si>
    <t>Injured Area mm^2</t>
  </si>
  <si>
    <t>14dpc 258dpf HSsflt4 Lyve1Kdrl</t>
  </si>
  <si>
    <t>14dpc 258dpf nonTg Lyve1Kdrl</t>
  </si>
  <si>
    <t>AVERAGE</t>
  </si>
  <si>
    <t>HSsFlt Lyve Kdrl 251dpf HS71to230 21dpc H1 36mm.lsm</t>
  </si>
  <si>
    <t>HSsFlt Lyve Kdrl 251dpf HS71to230 21dpc H1b 36mm.lsm</t>
  </si>
  <si>
    <t>HSsFlt Lyve Kdrl 251dpf HS71to230 21dpc H2 35mm.lsm</t>
  </si>
  <si>
    <t>HSsFlt Lyve Kdrl 251dpf HS71to230 21dpc H2b 35mm.lsm</t>
  </si>
  <si>
    <t>HSsFlt Lyve Kdrl 251dpf HS71to230 21dpc H3 34mm.lsm</t>
  </si>
  <si>
    <t>HSsFlt Lyve Kdrl 251dpf HS71to230 21dpc H3b 34mm.lsm</t>
  </si>
  <si>
    <t>HSsFlt Lyve Kdrl 251dpf HS71to230 21dpc H4 34mm.lsm</t>
  </si>
  <si>
    <t>HSsFlt Lyve Kdrl 251dpf HS71to230 21dpc H4b 34mm.lsm</t>
  </si>
  <si>
    <t>HSsFlt Lyve Kdrl 251dpf HS71to230 21dpc H5 32mm.lsm</t>
  </si>
  <si>
    <t>HSsFlt Lyve Kdrl 251dpf HS71to230 21dpc H5b 32mm.lsm</t>
  </si>
  <si>
    <t>HSsFlt Lyve Kdrl 251dpf HS71to230 21dpc H6 35mm.lsm</t>
  </si>
  <si>
    <t>HSsFlt Lyve Kdrl 251dpf HS71to230 21dpc H6b 35mm.lsm</t>
  </si>
  <si>
    <t>nonTg Lyve Kdrl 251dpf HS71to230 21dpc n1 33mm.lsm</t>
  </si>
  <si>
    <t>nonTg Lyve Kdrl 251dpf HS71to230 21dpc n1b 33mm.lsm</t>
  </si>
  <si>
    <t>nonTg Lyve Kdrl 251dpf HS71to230 21dpc n2 22mm.lsm</t>
  </si>
  <si>
    <t>nonTg Lyve Kdrl 251dpf HS71to230 21dpc n2b 22mm.lsm</t>
  </si>
  <si>
    <t>nonTg Lyve Kdrl 251dpf HS71to230 21dpc n3 39mm.lsm</t>
  </si>
  <si>
    <t>nonTg Lyve Kdrl 251dpf HS71to230 21dpc n3b 39mm.lsm</t>
  </si>
  <si>
    <t>nonTg Lyve Kdrl 251dpf HS71to230 21dpc n4 32mm.lsm</t>
  </si>
  <si>
    <t>nonTg Lyve Kdrl 251dpf HS71to230 21dpc n4b 32mm.lsm</t>
  </si>
  <si>
    <t>nonTg Lyve Kdrl 251dpf HS71to230 21dpc n5 34mm.lsm</t>
  </si>
  <si>
    <t>nonTg Lyve Kdrl 251dpf HS71to230 21dpc n5b 34mm.lsm</t>
  </si>
  <si>
    <t>Title/Sample</t>
  </si>
  <si>
    <t>sFlt4</t>
  </si>
  <si>
    <t>nonTg</t>
  </si>
  <si>
    <t xml:space="preserve">H4 Average </t>
  </si>
  <si>
    <t xml:space="preserve">n3 Average </t>
  </si>
  <si>
    <t>n5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</si>
</sst>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1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3" xfId="0" applyBorder="1"/>
    <xf numFmtId="0" fontId="4" fillId="0" borderId="2" xfId="0" applyFont="1" applyBorder="1"/>
    <xf numFmtId="0" fontId="0" fillId="0" borderId="2" xfId="0" applyBorder="1"/>
  </cellXfs>
  <cellStyles count="4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tabSelected="1" workbookViewId="0">
      <selection activeCell="B8" sqref="B8"/>
    </sheetView>
  </sheetViews>
  <sheetFormatPr baseColWidth="10" defaultRowHeight="15" x14ac:dyDescent="0"/>
  <cols>
    <col min="1" max="1" width="50.83203125" customWidth="1"/>
    <col min="2" max="2" width="18.1640625" customWidth="1"/>
    <col min="3" max="3" width="12.5" customWidth="1"/>
    <col min="4" max="4" width="11.83203125" customWidth="1"/>
    <col min="5" max="5" width="12.33203125" customWidth="1"/>
    <col min="6" max="6" width="16.83203125" customWidth="1"/>
    <col min="7" max="7" width="13.1640625" customWidth="1"/>
  </cols>
  <sheetData>
    <row r="1" spans="1:7">
      <c r="A1" s="3" t="s">
        <v>31</v>
      </c>
      <c r="B1" s="2" t="s">
        <v>0</v>
      </c>
      <c r="C1" s="2" t="s">
        <v>1</v>
      </c>
      <c r="D1" s="2" t="s">
        <v>2</v>
      </c>
      <c r="E1" s="2" t="s">
        <v>5</v>
      </c>
      <c r="F1" s="2" t="s">
        <v>4</v>
      </c>
      <c r="G1" s="2" t="s">
        <v>3</v>
      </c>
    </row>
    <row r="2" spans="1:7">
      <c r="A2" s="4" t="s">
        <v>32</v>
      </c>
    </row>
    <row r="3" spans="1:7">
      <c r="A3" s="5" t="s">
        <v>9</v>
      </c>
      <c r="B3">
        <v>12</v>
      </c>
      <c r="C3">
        <v>557690.272</v>
      </c>
      <c r="D3">
        <v>58844.447</v>
      </c>
      <c r="E3">
        <f>C3/1000000</f>
        <v>0.55769027199999999</v>
      </c>
      <c r="F3">
        <f>B3/E3</f>
        <v>21.517319921979919</v>
      </c>
      <c r="G3">
        <f>D3/C3*100</f>
        <v>10.551456597758262</v>
      </c>
    </row>
    <row r="4" spans="1:7">
      <c r="A4" s="5" t="s">
        <v>10</v>
      </c>
    </row>
    <row r="5" spans="1:7">
      <c r="A5" s="5" t="s">
        <v>11</v>
      </c>
      <c r="B5">
        <v>15</v>
      </c>
      <c r="C5">
        <v>289106.95699999999</v>
      </c>
      <c r="D5">
        <v>69994.25</v>
      </c>
      <c r="E5">
        <f>C5/1000000</f>
        <v>0.289106957</v>
      </c>
      <c r="F5">
        <f>B5/E5</f>
        <v>51.883912292017243</v>
      </c>
      <c r="G5">
        <f>D5/C5*100</f>
        <v>24.210503519636852</v>
      </c>
    </row>
    <row r="6" spans="1:7">
      <c r="A6" s="5" t="s">
        <v>12</v>
      </c>
    </row>
    <row r="7" spans="1:7">
      <c r="A7" s="5" t="s">
        <v>13</v>
      </c>
      <c r="B7">
        <v>11</v>
      </c>
      <c r="C7">
        <v>403556.592</v>
      </c>
      <c r="D7">
        <v>93088.038</v>
      </c>
      <c r="E7">
        <f>C7/1000000</f>
        <v>0.40355659199999999</v>
      </c>
      <c r="F7">
        <f>B7/E7</f>
        <v>27.257639245798767</v>
      </c>
      <c r="G7">
        <f>D7/C7*100</f>
        <v>23.066910526392789</v>
      </c>
    </row>
    <row r="8" spans="1:7">
      <c r="A8" s="5" t="s">
        <v>14</v>
      </c>
    </row>
    <row r="9" spans="1:7">
      <c r="A9" s="5" t="s">
        <v>15</v>
      </c>
      <c r="B9">
        <v>3</v>
      </c>
      <c r="C9">
        <v>46656.58</v>
      </c>
      <c r="D9">
        <v>7829.2510000000002</v>
      </c>
      <c r="E9">
        <f>C9/1000000</f>
        <v>4.6656580000000003E-2</v>
      </c>
      <c r="F9">
        <f>B9/E9</f>
        <v>64.299612187605689</v>
      </c>
      <c r="G9">
        <f>D9/C9*100</f>
        <v>16.780593433980801</v>
      </c>
    </row>
    <row r="10" spans="1:7">
      <c r="A10" s="5" t="s">
        <v>16</v>
      </c>
      <c r="B10">
        <v>4</v>
      </c>
      <c r="C10">
        <v>61395.832000000002</v>
      </c>
      <c r="D10">
        <v>10561.984</v>
      </c>
      <c r="E10">
        <f>C10/1000000</f>
        <v>6.1395832000000004E-2</v>
      </c>
      <c r="F10">
        <f>B10/E10</f>
        <v>65.151002432868722</v>
      </c>
      <c r="G10">
        <f>D10/C10*100</f>
        <v>17.203096131998016</v>
      </c>
    </row>
    <row r="11" spans="1:7">
      <c r="A11" s="5" t="s">
        <v>34</v>
      </c>
      <c r="B11">
        <f t="shared" ref="B11:G11" si="0">(B9+B10)/2</f>
        <v>3.5</v>
      </c>
      <c r="C11">
        <f t="shared" si="0"/>
        <v>54026.206000000006</v>
      </c>
      <c r="D11">
        <f t="shared" si="0"/>
        <v>9195.6175000000003</v>
      </c>
      <c r="E11">
        <f t="shared" si="0"/>
        <v>5.4026206000000007E-2</v>
      </c>
      <c r="F11">
        <f t="shared" si="0"/>
        <v>64.725307310237213</v>
      </c>
      <c r="G11">
        <f t="shared" si="0"/>
        <v>16.991844782989411</v>
      </c>
    </row>
    <row r="12" spans="1:7">
      <c r="A12" s="5" t="s">
        <v>17</v>
      </c>
      <c r="B12">
        <v>7</v>
      </c>
      <c r="C12">
        <v>203360.405</v>
      </c>
      <c r="D12">
        <v>30454.034</v>
      </c>
      <c r="E12">
        <f>C12/1000000</f>
        <v>0.20336040499999999</v>
      </c>
      <c r="F12">
        <f>B12/E12</f>
        <v>34.421646632735609</v>
      </c>
      <c r="G12">
        <f>D12/C12*100</f>
        <v>14.975399955561656</v>
      </c>
    </row>
    <row r="13" spans="1:7">
      <c r="A13" s="5" t="s">
        <v>18</v>
      </c>
    </row>
    <row r="14" spans="1:7">
      <c r="A14" s="5" t="s">
        <v>19</v>
      </c>
      <c r="B14">
        <v>3</v>
      </c>
      <c r="C14">
        <v>130414.553</v>
      </c>
      <c r="D14">
        <v>21311.57</v>
      </c>
      <c r="E14">
        <f>C14/1000000</f>
        <v>0.13041455299999999</v>
      </c>
      <c r="F14">
        <f>B14/E14</f>
        <v>23.003567707662199</v>
      </c>
      <c r="G14">
        <f>D14/C14*100</f>
        <v>16.341404781719415</v>
      </c>
    </row>
    <row r="15" spans="1:7">
      <c r="A15" s="5" t="s">
        <v>20</v>
      </c>
    </row>
    <row r="16" spans="1:7">
      <c r="A16" s="5"/>
    </row>
    <row r="17" spans="1:7">
      <c r="A17" s="4" t="s">
        <v>33</v>
      </c>
    </row>
    <row r="18" spans="1:7">
      <c r="A18" s="5" t="s">
        <v>21</v>
      </c>
      <c r="B18">
        <v>6</v>
      </c>
      <c r="C18">
        <v>310468.55499999999</v>
      </c>
      <c r="D18">
        <v>69475.217999999993</v>
      </c>
      <c r="E18">
        <f>C18/1000000</f>
        <v>0.31046855499999998</v>
      </c>
      <c r="F18">
        <f>B18/E18</f>
        <v>19.325628645387294</v>
      </c>
      <c r="G18">
        <f>D18/C18*100</f>
        <v>22.377537718755445</v>
      </c>
    </row>
    <row r="19" spans="1:7">
      <c r="A19" s="5" t="s">
        <v>22</v>
      </c>
    </row>
    <row r="20" spans="1:7">
      <c r="A20" s="5" t="s">
        <v>23</v>
      </c>
      <c r="B20">
        <v>1</v>
      </c>
      <c r="C20">
        <v>71263.688999999998</v>
      </c>
      <c r="D20">
        <v>20392.321</v>
      </c>
      <c r="E20">
        <f>C20/1000000</f>
        <v>7.1263689000000005E-2</v>
      </c>
      <c r="F20">
        <f>B20/E20</f>
        <v>14.032391727573911</v>
      </c>
      <c r="G20">
        <f>D20/C20*100</f>
        <v>28.615303650643177</v>
      </c>
    </row>
    <row r="21" spans="1:7">
      <c r="A21" s="5" t="s">
        <v>24</v>
      </c>
    </row>
    <row r="22" spans="1:7">
      <c r="A22" s="5" t="s">
        <v>25</v>
      </c>
      <c r="B22">
        <v>4</v>
      </c>
      <c r="C22">
        <v>198770.413</v>
      </c>
      <c r="D22">
        <v>27571.219000000001</v>
      </c>
      <c r="E22">
        <f>C22/1000000</f>
        <v>0.19877041300000001</v>
      </c>
      <c r="F22">
        <f>B22/E22</f>
        <v>20.123719318327321</v>
      </c>
      <c r="G22">
        <f>D22/C22*100</f>
        <v>13.870886810503332</v>
      </c>
    </row>
    <row r="23" spans="1:7">
      <c r="A23" s="5" t="s">
        <v>26</v>
      </c>
      <c r="B23">
        <v>8</v>
      </c>
      <c r="C23">
        <v>208869.64600000001</v>
      </c>
      <c r="D23">
        <v>41735.158000000003</v>
      </c>
      <c r="E23">
        <f>C23/1000000</f>
        <v>0.20886964600000002</v>
      </c>
      <c r="F23">
        <f>B23/E23</f>
        <v>38.301400673604817</v>
      </c>
      <c r="G23">
        <f>D23/C23*100</f>
        <v>19.981437609177544</v>
      </c>
    </row>
    <row r="24" spans="1:7">
      <c r="A24" s="5" t="s">
        <v>35</v>
      </c>
      <c r="B24">
        <f>(B22+B23)/2</f>
        <v>6</v>
      </c>
      <c r="C24">
        <f t="shared" ref="C24:G24" si="1">(C22+C23)/2</f>
        <v>203820.0295</v>
      </c>
      <c r="D24">
        <f t="shared" si="1"/>
        <v>34653.188500000004</v>
      </c>
      <c r="E24">
        <f t="shared" si="1"/>
        <v>0.2038200295</v>
      </c>
      <c r="F24">
        <f t="shared" si="1"/>
        <v>29.212559995966068</v>
      </c>
      <c r="G24">
        <f t="shared" si="1"/>
        <v>16.926162209840438</v>
      </c>
    </row>
    <row r="25" spans="1:7">
      <c r="A25" s="5" t="s">
        <v>27</v>
      </c>
      <c r="B25">
        <v>2</v>
      </c>
      <c r="C25">
        <v>220694.81599999999</v>
      </c>
      <c r="D25">
        <v>55648.962</v>
      </c>
      <c r="E25">
        <f>C25/1000000</f>
        <v>0.22069481599999999</v>
      </c>
      <c r="F25">
        <f>B25/E25</f>
        <v>9.0622880783932871</v>
      </c>
      <c r="G25">
        <f>D25/C25*100</f>
        <v>25.215346245378051</v>
      </c>
    </row>
    <row r="26" spans="1:7">
      <c r="A26" s="5" t="s">
        <v>28</v>
      </c>
    </row>
    <row r="27" spans="1:7">
      <c r="A27" s="5" t="s">
        <v>29</v>
      </c>
      <c r="B27">
        <v>6</v>
      </c>
      <c r="C27">
        <v>194980.856</v>
      </c>
      <c r="D27">
        <v>30704.169000000002</v>
      </c>
      <c r="E27">
        <f>C27/1000000</f>
        <v>0.19498085600000001</v>
      </c>
      <c r="F27">
        <f>B27/E27</f>
        <v>30.772251815326936</v>
      </c>
      <c r="G27">
        <f>D27/C27*100</f>
        <v>15.747273670805919</v>
      </c>
    </row>
    <row r="28" spans="1:7">
      <c r="A28" s="5" t="s">
        <v>30</v>
      </c>
      <c r="B28">
        <v>5</v>
      </c>
      <c r="C28">
        <v>190259.54300000001</v>
      </c>
      <c r="D28">
        <v>58025.252</v>
      </c>
      <c r="E28">
        <f>C28/1000000</f>
        <v>0.190259543</v>
      </c>
      <c r="F28">
        <f>B28/E28</f>
        <v>26.279890728004112</v>
      </c>
      <c r="G28">
        <f>D28/C28*100</f>
        <v>30.497945640498042</v>
      </c>
    </row>
    <row r="29" spans="1:7">
      <c r="A29" s="5" t="s">
        <v>36</v>
      </c>
      <c r="B29">
        <f t="shared" ref="B29:G29" si="2">(B27+B28)/2</f>
        <v>5.5</v>
      </c>
      <c r="C29">
        <f t="shared" si="2"/>
        <v>192620.19949999999</v>
      </c>
      <c r="D29">
        <f t="shared" si="2"/>
        <v>44364.710500000001</v>
      </c>
      <c r="E29">
        <f t="shared" si="2"/>
        <v>0.19262019950000001</v>
      </c>
      <c r="F29">
        <f t="shared" si="2"/>
        <v>28.526071271665522</v>
      </c>
      <c r="G29">
        <f t="shared" si="2"/>
        <v>23.122609655651981</v>
      </c>
    </row>
    <row r="42" spans="1:7">
      <c r="A42" t="s">
        <v>8</v>
      </c>
    </row>
    <row r="43" spans="1:7">
      <c r="A43" t="s">
        <v>6</v>
      </c>
      <c r="B43">
        <f t="shared" ref="B43:F43" si="3">(B3+B5+B7+B11+B12+B14)/6</f>
        <v>8.5833333333333339</v>
      </c>
      <c r="C43">
        <f t="shared" si="3"/>
        <v>273025.83083333337</v>
      </c>
      <c r="D43">
        <f t="shared" si="3"/>
        <v>47147.992749999998</v>
      </c>
      <c r="E43">
        <f t="shared" si="3"/>
        <v>0.27302583083333337</v>
      </c>
      <c r="F43">
        <f t="shared" si="3"/>
        <v>37.134898851738491</v>
      </c>
      <c r="G43">
        <f>(G3+G5+G7+G11+G12+G14)/6</f>
        <v>17.68958669400973</v>
      </c>
    </row>
    <row r="44" spans="1:7">
      <c r="A44" t="s">
        <v>7</v>
      </c>
      <c r="B44">
        <f t="shared" ref="B44:F44" si="4">(B18+B20+B24+B29+B25)/5</f>
        <v>4.0999999999999996</v>
      </c>
      <c r="C44">
        <f t="shared" si="4"/>
        <v>199773.4578</v>
      </c>
      <c r="D44">
        <f t="shared" si="4"/>
        <v>44906.879999999997</v>
      </c>
      <c r="E44">
        <f t="shared" si="4"/>
        <v>0.1997734578</v>
      </c>
      <c r="F44">
        <f t="shared" si="4"/>
        <v>20.031787943797219</v>
      </c>
      <c r="G44">
        <f>(G18+G20+G24+G29+G25)/5</f>
        <v>23.251391896053821</v>
      </c>
    </row>
    <row r="120" spans="1:1">
      <c r="A120" s="1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Harrison</dc:creator>
  <cp:lastModifiedBy>Michael Harrison</cp:lastModifiedBy>
  <dcterms:created xsi:type="dcterms:W3CDTF">2019-08-06T22:30:56Z</dcterms:created>
  <dcterms:modified xsi:type="dcterms:W3CDTF">2019-09-04T19:56:51Z</dcterms:modified>
</cp:coreProperties>
</file>