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060" yWindow="-20060" windowWidth="25600" windowHeight="19020" tabRatio="500"/>
  </bookViews>
  <sheets>
    <sheet name="Figure 6iii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47" i="2" l="1"/>
  <c r="AJ47" i="2"/>
  <c r="AF47" i="2"/>
  <c r="AB47" i="2"/>
  <c r="X47" i="2"/>
  <c r="T47" i="2"/>
  <c r="P47" i="2"/>
  <c r="L47" i="2"/>
  <c r="AN46" i="2"/>
  <c r="AJ46" i="2"/>
  <c r="AF46" i="2"/>
  <c r="AB46" i="2"/>
  <c r="X46" i="2"/>
  <c r="T46" i="2"/>
  <c r="P46" i="2"/>
  <c r="L46" i="2"/>
  <c r="AN45" i="2"/>
  <c r="AJ45" i="2"/>
  <c r="AF45" i="2"/>
  <c r="AB45" i="2"/>
  <c r="X45" i="2"/>
  <c r="T45" i="2"/>
  <c r="P45" i="2"/>
  <c r="L45" i="2"/>
  <c r="AN44" i="2"/>
  <c r="AJ44" i="2"/>
  <c r="AF44" i="2"/>
  <c r="AB44" i="2"/>
  <c r="X44" i="2"/>
  <c r="T44" i="2"/>
  <c r="P44" i="2"/>
  <c r="L44" i="2"/>
  <c r="AN43" i="2"/>
  <c r="AJ43" i="2"/>
  <c r="AF43" i="2"/>
  <c r="AB43" i="2"/>
  <c r="X43" i="2"/>
  <c r="T43" i="2"/>
  <c r="P43" i="2"/>
  <c r="L43" i="2"/>
  <c r="AN42" i="2"/>
  <c r="AJ42" i="2"/>
  <c r="AF42" i="2"/>
  <c r="AB42" i="2"/>
  <c r="X42" i="2"/>
  <c r="T42" i="2"/>
  <c r="P42" i="2"/>
  <c r="L42" i="2"/>
  <c r="AN41" i="2"/>
  <c r="AJ41" i="2"/>
  <c r="AF41" i="2"/>
  <c r="AB41" i="2"/>
  <c r="X41" i="2"/>
  <c r="T41" i="2"/>
  <c r="P41" i="2"/>
  <c r="L41" i="2"/>
  <c r="AN40" i="2"/>
  <c r="AJ40" i="2"/>
  <c r="AF40" i="2"/>
  <c r="AB40" i="2"/>
  <c r="X40" i="2"/>
  <c r="T40" i="2"/>
  <c r="P40" i="2"/>
  <c r="L40" i="2"/>
  <c r="AN39" i="2"/>
  <c r="AJ39" i="2"/>
  <c r="AF39" i="2"/>
  <c r="AB39" i="2"/>
  <c r="X39" i="2"/>
  <c r="T39" i="2"/>
  <c r="P39" i="2"/>
  <c r="L39" i="2"/>
  <c r="H39" i="2"/>
  <c r="C39" i="2"/>
  <c r="AN38" i="2"/>
  <c r="AJ38" i="2"/>
  <c r="AF38" i="2"/>
  <c r="AB38" i="2"/>
  <c r="X38" i="2"/>
  <c r="T38" i="2"/>
  <c r="P38" i="2"/>
  <c r="L38" i="2"/>
  <c r="H38" i="2"/>
  <c r="C38" i="2"/>
  <c r="AN37" i="2"/>
  <c r="AJ37" i="2"/>
  <c r="AF37" i="2"/>
  <c r="AB37" i="2"/>
  <c r="X37" i="2"/>
  <c r="T37" i="2"/>
  <c r="P37" i="2"/>
  <c r="L37" i="2"/>
  <c r="H37" i="2"/>
  <c r="C37" i="2"/>
  <c r="AN36" i="2"/>
  <c r="AJ36" i="2"/>
  <c r="AF36" i="2"/>
  <c r="AB36" i="2"/>
  <c r="X36" i="2"/>
  <c r="T36" i="2"/>
  <c r="P36" i="2"/>
  <c r="L36" i="2"/>
  <c r="H36" i="2"/>
  <c r="C36" i="2"/>
  <c r="AN35" i="2"/>
  <c r="AJ35" i="2"/>
  <c r="AF35" i="2"/>
  <c r="AB35" i="2"/>
  <c r="X35" i="2"/>
  <c r="T35" i="2"/>
  <c r="P35" i="2"/>
  <c r="L35" i="2"/>
  <c r="H35" i="2"/>
  <c r="C35" i="2"/>
  <c r="AN34" i="2"/>
  <c r="AJ34" i="2"/>
  <c r="AF34" i="2"/>
  <c r="AB34" i="2"/>
  <c r="X34" i="2"/>
  <c r="T34" i="2"/>
  <c r="P34" i="2"/>
  <c r="L34" i="2"/>
  <c r="H34" i="2"/>
  <c r="C34" i="2"/>
  <c r="AN33" i="2"/>
  <c r="AJ33" i="2"/>
  <c r="AF33" i="2"/>
  <c r="AB33" i="2"/>
  <c r="X33" i="2"/>
  <c r="T33" i="2"/>
  <c r="P33" i="2"/>
  <c r="L33" i="2"/>
  <c r="H33" i="2"/>
  <c r="C33" i="2"/>
  <c r="AN32" i="2"/>
  <c r="AJ32" i="2"/>
  <c r="AF32" i="2"/>
  <c r="AB32" i="2"/>
  <c r="X32" i="2"/>
  <c r="T32" i="2"/>
  <c r="P32" i="2"/>
  <c r="L32" i="2"/>
  <c r="H32" i="2"/>
  <c r="C32" i="2"/>
  <c r="AN31" i="2"/>
  <c r="AJ31" i="2"/>
  <c r="AF31" i="2"/>
  <c r="AB31" i="2"/>
  <c r="X31" i="2"/>
  <c r="T31" i="2"/>
  <c r="P31" i="2"/>
  <c r="L31" i="2"/>
  <c r="H31" i="2"/>
  <c r="C31" i="2"/>
  <c r="AN30" i="2"/>
  <c r="AJ30" i="2"/>
  <c r="AF30" i="2"/>
  <c r="AB30" i="2"/>
  <c r="X30" i="2"/>
  <c r="T30" i="2"/>
  <c r="P30" i="2"/>
  <c r="L30" i="2"/>
  <c r="H30" i="2"/>
  <c r="C30" i="2"/>
  <c r="AN29" i="2"/>
  <c r="AJ29" i="2"/>
  <c r="AF29" i="2"/>
  <c r="AB29" i="2"/>
  <c r="X29" i="2"/>
  <c r="T29" i="2"/>
  <c r="P29" i="2"/>
  <c r="L29" i="2"/>
  <c r="H29" i="2"/>
  <c r="C29" i="2"/>
  <c r="AN28" i="2"/>
  <c r="AJ28" i="2"/>
  <c r="AF28" i="2"/>
  <c r="AB28" i="2"/>
  <c r="X28" i="2"/>
  <c r="T28" i="2"/>
  <c r="P28" i="2"/>
  <c r="L28" i="2"/>
  <c r="H28" i="2"/>
  <c r="C28" i="2"/>
  <c r="AN27" i="2"/>
  <c r="AJ27" i="2"/>
  <c r="AF27" i="2"/>
  <c r="AB27" i="2"/>
  <c r="X27" i="2"/>
  <c r="T27" i="2"/>
  <c r="P27" i="2"/>
  <c r="L27" i="2"/>
  <c r="H27" i="2"/>
  <c r="C27" i="2"/>
  <c r="AN26" i="2"/>
  <c r="AJ26" i="2"/>
  <c r="AF26" i="2"/>
  <c r="AB26" i="2"/>
  <c r="X26" i="2"/>
  <c r="T26" i="2"/>
  <c r="P26" i="2"/>
  <c r="L26" i="2"/>
  <c r="H26" i="2"/>
  <c r="C26" i="2"/>
  <c r="AN25" i="2"/>
  <c r="AJ25" i="2"/>
  <c r="AF25" i="2"/>
  <c r="AB25" i="2"/>
  <c r="X25" i="2"/>
  <c r="T25" i="2"/>
  <c r="P25" i="2"/>
  <c r="L25" i="2"/>
  <c r="H25" i="2"/>
  <c r="C25" i="2"/>
  <c r="AN24" i="2"/>
  <c r="AJ24" i="2"/>
  <c r="AF24" i="2"/>
  <c r="AB24" i="2"/>
  <c r="X24" i="2"/>
  <c r="T24" i="2"/>
  <c r="P24" i="2"/>
  <c r="L24" i="2"/>
  <c r="H24" i="2"/>
  <c r="C24" i="2"/>
  <c r="AN23" i="2"/>
  <c r="AJ23" i="2"/>
  <c r="AF23" i="2"/>
  <c r="AB23" i="2"/>
  <c r="X23" i="2"/>
  <c r="T23" i="2"/>
  <c r="P23" i="2"/>
  <c r="L23" i="2"/>
  <c r="H23" i="2"/>
  <c r="C23" i="2"/>
  <c r="AN22" i="2"/>
  <c r="AJ22" i="2"/>
  <c r="AF22" i="2"/>
  <c r="AB22" i="2"/>
  <c r="X22" i="2"/>
  <c r="T22" i="2"/>
  <c r="P22" i="2"/>
  <c r="L22" i="2"/>
  <c r="H22" i="2"/>
  <c r="C22" i="2"/>
  <c r="AN21" i="2"/>
  <c r="AJ21" i="2"/>
  <c r="AF21" i="2"/>
  <c r="AB21" i="2"/>
  <c r="X21" i="2"/>
  <c r="T21" i="2"/>
  <c r="P21" i="2"/>
  <c r="L21" i="2"/>
  <c r="H21" i="2"/>
  <c r="C21" i="2"/>
  <c r="AN20" i="2"/>
  <c r="AJ20" i="2"/>
  <c r="AF20" i="2"/>
  <c r="AB20" i="2"/>
  <c r="X20" i="2"/>
  <c r="T20" i="2"/>
  <c r="P20" i="2"/>
  <c r="L20" i="2"/>
  <c r="H20" i="2"/>
  <c r="C20" i="2"/>
  <c r="AN19" i="2"/>
  <c r="AJ19" i="2"/>
  <c r="AF19" i="2"/>
  <c r="AB19" i="2"/>
  <c r="X19" i="2"/>
  <c r="T19" i="2"/>
  <c r="P19" i="2"/>
  <c r="L19" i="2"/>
  <c r="H19" i="2"/>
  <c r="C19" i="2"/>
  <c r="AN18" i="2"/>
  <c r="AJ18" i="2"/>
  <c r="AF18" i="2"/>
  <c r="AB18" i="2"/>
  <c r="X18" i="2"/>
  <c r="T18" i="2"/>
  <c r="P18" i="2"/>
  <c r="L18" i="2"/>
  <c r="H18" i="2"/>
  <c r="C18" i="2"/>
  <c r="AN17" i="2"/>
  <c r="AJ17" i="2"/>
  <c r="AF17" i="2"/>
  <c r="AB17" i="2"/>
  <c r="X17" i="2"/>
  <c r="T17" i="2"/>
  <c r="P17" i="2"/>
  <c r="L17" i="2"/>
  <c r="H17" i="2"/>
  <c r="C17" i="2"/>
  <c r="AN16" i="2"/>
  <c r="AJ16" i="2"/>
  <c r="AF16" i="2"/>
  <c r="AB16" i="2"/>
  <c r="X16" i="2"/>
  <c r="T16" i="2"/>
  <c r="P16" i="2"/>
  <c r="L16" i="2"/>
  <c r="H16" i="2"/>
  <c r="C16" i="2"/>
  <c r="AN15" i="2"/>
  <c r="AJ15" i="2"/>
  <c r="AF15" i="2"/>
  <c r="AB15" i="2"/>
  <c r="X15" i="2"/>
  <c r="T15" i="2"/>
  <c r="P15" i="2"/>
  <c r="L15" i="2"/>
  <c r="H15" i="2"/>
  <c r="C15" i="2"/>
  <c r="AN14" i="2"/>
  <c r="AJ14" i="2"/>
  <c r="AF14" i="2"/>
  <c r="AB14" i="2"/>
  <c r="X14" i="2"/>
  <c r="T14" i="2"/>
  <c r="P14" i="2"/>
  <c r="L14" i="2"/>
  <c r="H14" i="2"/>
  <c r="C14" i="2"/>
  <c r="AN13" i="2"/>
  <c r="AO13" i="2"/>
  <c r="AP13" i="2"/>
  <c r="AJ13" i="2"/>
  <c r="AK13" i="2"/>
  <c r="AL13" i="2"/>
  <c r="AF13" i="2"/>
  <c r="AG13" i="2"/>
  <c r="AH13" i="2"/>
  <c r="AB13" i="2"/>
  <c r="AC13" i="2"/>
  <c r="AD13" i="2"/>
  <c r="X13" i="2"/>
  <c r="Y13" i="2"/>
  <c r="Z13" i="2"/>
  <c r="T13" i="2"/>
  <c r="U13" i="2"/>
  <c r="V13" i="2"/>
  <c r="P13" i="2"/>
  <c r="Q13" i="2"/>
  <c r="R13" i="2"/>
  <c r="L13" i="2"/>
  <c r="M13" i="2"/>
  <c r="N13" i="2"/>
  <c r="H13" i="2"/>
  <c r="I13" i="2"/>
  <c r="J13" i="2"/>
  <c r="C13" i="2"/>
  <c r="D13" i="2"/>
  <c r="E13" i="2"/>
  <c r="AN12" i="2"/>
  <c r="AO12" i="2"/>
  <c r="AP12" i="2"/>
  <c r="AJ12" i="2"/>
  <c r="AK12" i="2"/>
  <c r="AL12" i="2"/>
  <c r="AF12" i="2"/>
  <c r="AG12" i="2"/>
  <c r="AH12" i="2"/>
  <c r="AB12" i="2"/>
  <c r="AC12" i="2"/>
  <c r="AD12" i="2"/>
  <c r="X12" i="2"/>
  <c r="Y12" i="2"/>
  <c r="Z12" i="2"/>
  <c r="T12" i="2"/>
  <c r="U12" i="2"/>
  <c r="V12" i="2"/>
  <c r="P12" i="2"/>
  <c r="Q12" i="2"/>
  <c r="R12" i="2"/>
  <c r="L12" i="2"/>
  <c r="M12" i="2"/>
  <c r="N12" i="2"/>
  <c r="H12" i="2"/>
  <c r="I12" i="2"/>
  <c r="J12" i="2"/>
  <c r="C12" i="2"/>
  <c r="D12" i="2"/>
  <c r="E12" i="2"/>
  <c r="O7" i="2"/>
  <c r="M7" i="2"/>
  <c r="D7" i="2"/>
  <c r="B7" i="2"/>
</calcChain>
</file>

<file path=xl/sharedStrings.xml><?xml version="1.0" encoding="utf-8"?>
<sst xmlns="http://schemas.openxmlformats.org/spreadsheetml/2006/main" count="122" uniqueCount="23">
  <si>
    <t>sFlt4</t>
  </si>
  <si>
    <t>Scar Volume (mm^3)</t>
  </si>
  <si>
    <t>nonTg</t>
  </si>
  <si>
    <t>Minimal Scar</t>
  </si>
  <si>
    <t>Scar</t>
  </si>
  <si>
    <t>sFlt4 1</t>
  </si>
  <si>
    <t>nonTg 1</t>
  </si>
  <si>
    <t>sFlt4 2</t>
  </si>
  <si>
    <t>nonTg 2</t>
  </si>
  <si>
    <t>sFlt4 3</t>
  </si>
  <si>
    <t>nonTg 3</t>
  </si>
  <si>
    <t>sFlt4 4</t>
  </si>
  <si>
    <t>nonTg 4</t>
  </si>
  <si>
    <t>Outliers</t>
  </si>
  <si>
    <t>sFlt4 5</t>
  </si>
  <si>
    <t>nonTg 5</t>
  </si>
  <si>
    <t>Average</t>
  </si>
  <si>
    <t xml:space="preserve">Scar volume estimation from consecutive sections </t>
  </si>
  <si>
    <t>Area</t>
  </si>
  <si>
    <t>Areax63</t>
  </si>
  <si>
    <t>Total Volume um^3</t>
  </si>
  <si>
    <t>Total Volume mm^3</t>
  </si>
  <si>
    <t>Ventricle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</si>
</sst>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3" tint="0.39997558519241921"/>
      <name val="Calibri"/>
      <scheme val="minor"/>
    </font>
    <font>
      <sz val="12"/>
      <color rgb="FFFF6FCF"/>
      <name val="Calibri"/>
      <scheme val="minor"/>
    </font>
    <font>
      <b/>
      <sz val="12"/>
      <color rgb="FFFF6FCF"/>
      <name val="Calibri"/>
      <scheme val="minor"/>
    </font>
    <font>
      <b/>
      <sz val="12"/>
      <color theme="3" tint="0.39997558519241921"/>
      <name val="Calibri"/>
      <scheme val="minor"/>
    </font>
    <font>
      <b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6" fillId="0" borderId="0" xfId="0" applyFont="1"/>
    <xf numFmtId="0" fontId="2" fillId="0" borderId="3" xfId="0" applyFont="1" applyBorder="1"/>
    <xf numFmtId="0" fontId="5" fillId="2" borderId="3" xfId="0" applyFont="1" applyFill="1" applyBorder="1"/>
    <xf numFmtId="0" fontId="5" fillId="2" borderId="0" xfId="0" applyFont="1" applyFill="1"/>
    <xf numFmtId="0" fontId="0" fillId="2" borderId="0" xfId="0" applyFill="1"/>
    <xf numFmtId="0" fontId="5" fillId="0" borderId="0" xfId="0" applyFont="1"/>
    <xf numFmtId="0" fontId="2" fillId="0" borderId="0" xfId="0" applyFont="1"/>
    <xf numFmtId="0" fontId="0" fillId="0" borderId="3" xfId="0" applyBorder="1"/>
    <xf numFmtId="0" fontId="7" fillId="0" borderId="0" xfId="0" applyFont="1"/>
    <xf numFmtId="0" fontId="1" fillId="0" borderId="0" xfId="0" applyFont="1"/>
    <xf numFmtId="0" fontId="0" fillId="0" borderId="0" xfId="0" applyFont="1"/>
    <xf numFmtId="0" fontId="0" fillId="3" borderId="0" xfId="0" applyFill="1"/>
    <xf numFmtId="0" fontId="1" fillId="3" borderId="0" xfId="0" applyFon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>
      <selection activeCell="F7" sqref="F7"/>
    </sheetView>
  </sheetViews>
  <sheetFormatPr baseColWidth="10" defaultRowHeight="15" x14ac:dyDescent="0"/>
  <cols>
    <col min="2" max="2" width="22.83203125" customWidth="1"/>
    <col min="3" max="3" width="15" customWidth="1"/>
    <col min="4" max="4" width="23.6640625" customWidth="1"/>
    <col min="5" max="6" width="18" customWidth="1"/>
    <col min="7" max="7" width="14.1640625" customWidth="1"/>
  </cols>
  <sheetData>
    <row r="1" spans="1:42" s="3" customFormat="1">
      <c r="A1" s="1" t="s">
        <v>0</v>
      </c>
      <c r="B1" s="2" t="s">
        <v>1</v>
      </c>
      <c r="C1" s="1" t="s">
        <v>2</v>
      </c>
      <c r="D1" s="1" t="s">
        <v>1</v>
      </c>
      <c r="F1" s="4"/>
      <c r="G1" s="5" t="s">
        <v>3</v>
      </c>
      <c r="H1" s="6" t="s">
        <v>4</v>
      </c>
      <c r="L1" s="1" t="s">
        <v>0</v>
      </c>
      <c r="M1" s="2" t="s">
        <v>1</v>
      </c>
      <c r="N1" s="1" t="s">
        <v>2</v>
      </c>
      <c r="O1" s="1" t="s">
        <v>1</v>
      </c>
    </row>
    <row r="2" spans="1:42">
      <c r="A2" t="s">
        <v>5</v>
      </c>
      <c r="B2" s="7">
        <v>1.8137806596000002E-2</v>
      </c>
      <c r="C2" t="s">
        <v>6</v>
      </c>
      <c r="D2" s="8">
        <v>3.1518559799999999E-4</v>
      </c>
      <c r="F2" s="9" t="s">
        <v>0</v>
      </c>
      <c r="G2">
        <v>0</v>
      </c>
      <c r="H2">
        <v>5</v>
      </c>
      <c r="L2" t="s">
        <v>5</v>
      </c>
      <c r="M2" s="7">
        <v>1.8137806596000002E-2</v>
      </c>
      <c r="N2" t="s">
        <v>6</v>
      </c>
      <c r="O2" s="8">
        <v>3.1518559799999999E-4</v>
      </c>
    </row>
    <row r="3" spans="1:42">
      <c r="A3" t="s">
        <v>7</v>
      </c>
      <c r="B3" s="7">
        <v>9.4583250090000005E-3</v>
      </c>
      <c r="C3" t="s">
        <v>8</v>
      </c>
      <c r="D3" s="8">
        <v>1.0435483800000002E-4</v>
      </c>
      <c r="F3" s="9" t="s">
        <v>2</v>
      </c>
      <c r="G3">
        <v>3</v>
      </c>
      <c r="H3">
        <v>2</v>
      </c>
      <c r="L3" t="s">
        <v>7</v>
      </c>
      <c r="M3" s="7">
        <v>9.4583250090000005E-3</v>
      </c>
      <c r="N3" t="s">
        <v>8</v>
      </c>
      <c r="O3" s="8">
        <v>1.0435483800000002E-4</v>
      </c>
    </row>
    <row r="4" spans="1:42">
      <c r="A4" t="s">
        <v>9</v>
      </c>
      <c r="B4" s="7">
        <v>1.4703429006E-2</v>
      </c>
      <c r="C4" t="s">
        <v>10</v>
      </c>
      <c r="D4" s="8">
        <v>4.7723256000000011E-3</v>
      </c>
      <c r="L4" t="s">
        <v>9</v>
      </c>
      <c r="M4" s="7">
        <v>1.4703429006E-2</v>
      </c>
      <c r="N4" t="s">
        <v>10</v>
      </c>
      <c r="O4" s="8">
        <v>4.7723256000000011E-3</v>
      </c>
    </row>
    <row r="5" spans="1:42">
      <c r="A5" t="s">
        <v>11</v>
      </c>
      <c r="B5" s="10">
        <v>5.1242686613999999E-2</v>
      </c>
      <c r="C5" t="s">
        <v>12</v>
      </c>
      <c r="D5" s="11">
        <v>3.6081750725999999E-2</v>
      </c>
      <c r="H5" s="12" t="s">
        <v>13</v>
      </c>
      <c r="M5" s="10"/>
      <c r="O5" s="11"/>
    </row>
    <row r="6" spans="1:42">
      <c r="A6" t="s">
        <v>14</v>
      </c>
      <c r="B6" s="7">
        <v>1.6925847939E-2</v>
      </c>
      <c r="C6" t="s">
        <v>15</v>
      </c>
      <c r="D6" s="13">
        <v>8.9123710409999991E-3</v>
      </c>
      <c r="L6" t="s">
        <v>14</v>
      </c>
      <c r="M6" s="7">
        <v>1.6925847939E-2</v>
      </c>
      <c r="N6" t="s">
        <v>15</v>
      </c>
      <c r="O6" s="13">
        <v>8.9123710409999991E-3</v>
      </c>
    </row>
    <row r="7" spans="1:42">
      <c r="A7" s="14" t="s">
        <v>16</v>
      </c>
      <c r="B7" s="15">
        <f>AVERAGE(B2:B6)</f>
        <v>2.2093619032800001E-2</v>
      </c>
      <c r="C7" s="14" t="s">
        <v>16</v>
      </c>
      <c r="D7">
        <f>AVERAGE(D2:D6)</f>
        <v>1.00371975606E-2</v>
      </c>
      <c r="F7" s="16" t="s">
        <v>17</v>
      </c>
      <c r="L7" s="14" t="s">
        <v>16</v>
      </c>
      <c r="M7" s="15">
        <f>AVERAGE(M2:M6)</f>
        <v>1.4806352137499999E-2</v>
      </c>
      <c r="N7" s="14" t="s">
        <v>16</v>
      </c>
      <c r="O7">
        <f>AVERAGE(O2:O6)</f>
        <v>3.5260592692500001E-3</v>
      </c>
    </row>
    <row r="10" spans="1:42" s="17" customFormat="1">
      <c r="B10" s="17" t="s">
        <v>5</v>
      </c>
      <c r="G10" s="17" t="s">
        <v>7</v>
      </c>
      <c r="K10" s="17" t="s">
        <v>9</v>
      </c>
      <c r="O10" s="17" t="s">
        <v>11</v>
      </c>
      <c r="S10" s="17" t="s">
        <v>14</v>
      </c>
      <c r="W10" s="17" t="s">
        <v>6</v>
      </c>
      <c r="AA10" s="17" t="s">
        <v>8</v>
      </c>
      <c r="AE10" s="17" t="s">
        <v>10</v>
      </c>
      <c r="AI10" s="17" t="s">
        <v>12</v>
      </c>
      <c r="AM10" s="17" t="s">
        <v>15</v>
      </c>
    </row>
    <row r="11" spans="1:42" s="14" customFormat="1">
      <c r="B11" s="14" t="s">
        <v>18</v>
      </c>
      <c r="C11" s="14" t="s">
        <v>19</v>
      </c>
      <c r="D11" s="14" t="s">
        <v>20</v>
      </c>
      <c r="E11" s="14" t="s">
        <v>21</v>
      </c>
      <c r="G11" s="14" t="s">
        <v>18</v>
      </c>
      <c r="H11" s="14" t="s">
        <v>19</v>
      </c>
      <c r="I11" s="14" t="s">
        <v>20</v>
      </c>
      <c r="J11" s="14" t="s">
        <v>21</v>
      </c>
      <c r="K11" s="14" t="s">
        <v>18</v>
      </c>
      <c r="L11" s="14" t="s">
        <v>19</v>
      </c>
      <c r="M11" s="14" t="s">
        <v>20</v>
      </c>
      <c r="N11" s="14" t="s">
        <v>21</v>
      </c>
      <c r="O11" s="14" t="s">
        <v>18</v>
      </c>
      <c r="P11" s="14" t="s">
        <v>19</v>
      </c>
      <c r="Q11" s="14" t="s">
        <v>20</v>
      </c>
      <c r="R11" s="14" t="s">
        <v>21</v>
      </c>
      <c r="S11" s="14" t="s">
        <v>18</v>
      </c>
      <c r="T11" s="14" t="s">
        <v>19</v>
      </c>
      <c r="U11" s="14" t="s">
        <v>20</v>
      </c>
      <c r="V11" s="14" t="s">
        <v>21</v>
      </c>
      <c r="W11" s="14" t="s">
        <v>18</v>
      </c>
      <c r="X11" s="14" t="s">
        <v>19</v>
      </c>
      <c r="Y11" s="14" t="s">
        <v>20</v>
      </c>
      <c r="Z11" s="14" t="s">
        <v>21</v>
      </c>
      <c r="AA11" s="14" t="s">
        <v>18</v>
      </c>
      <c r="AB11" s="14" t="s">
        <v>19</v>
      </c>
      <c r="AC11" s="14" t="s">
        <v>20</v>
      </c>
      <c r="AD11" s="14" t="s">
        <v>21</v>
      </c>
      <c r="AE11" s="14" t="s">
        <v>18</v>
      </c>
      <c r="AF11" s="14" t="s">
        <v>19</v>
      </c>
      <c r="AG11" s="14" t="s">
        <v>20</v>
      </c>
      <c r="AH11" s="14" t="s">
        <v>21</v>
      </c>
      <c r="AI11" s="14" t="s">
        <v>18</v>
      </c>
      <c r="AJ11" s="14" t="s">
        <v>19</v>
      </c>
      <c r="AK11" s="14" t="s">
        <v>20</v>
      </c>
      <c r="AL11" s="14" t="s">
        <v>21</v>
      </c>
      <c r="AM11" s="14" t="s">
        <v>18</v>
      </c>
      <c r="AN11" s="14" t="s">
        <v>19</v>
      </c>
      <c r="AO11" s="14" t="s">
        <v>20</v>
      </c>
      <c r="AP11" s="14" t="s">
        <v>21</v>
      </c>
    </row>
    <row r="12" spans="1:42">
      <c r="A12" t="s">
        <v>22</v>
      </c>
      <c r="B12">
        <v>35700.699000000001</v>
      </c>
      <c r="C12">
        <f t="shared" ref="C12:C39" si="0">B12*63</f>
        <v>2249144.037</v>
      </c>
      <c r="D12">
        <f>C12+C14+C16+C18+C20+C22+C24+C26+C28+C30+C32+C34+C36+C38+C40</f>
        <v>286988994.18000001</v>
      </c>
      <c r="E12">
        <f>D12*10^-9</f>
        <v>0.28698899418000001</v>
      </c>
      <c r="G12">
        <v>194020.70499999999</v>
      </c>
      <c r="H12">
        <f t="shared" ref="H12:H39" si="1">G12*63</f>
        <v>12223304.414999999</v>
      </c>
      <c r="I12">
        <f>H12+H14+H16+H18+H20+H22+H24+H26+H28+H30+H32+H34+H36+H38+H40</f>
        <v>412699897.38599998</v>
      </c>
      <c r="J12">
        <f>I12*10^-9</f>
        <v>0.41269989738599999</v>
      </c>
      <c r="K12" s="18">
        <v>115353.92600000001</v>
      </c>
      <c r="L12">
        <f t="shared" ref="L12:L47" si="2">K12*63</f>
        <v>7267297.3380000005</v>
      </c>
      <c r="M12">
        <f>L12+L14+L16+L18+L20+L22+L24+L26+L28+L30+L32+L34+L36+L38+L40+L42+L44+L46</f>
        <v>441593465.16600001</v>
      </c>
      <c r="N12">
        <f>M12*10^-9</f>
        <v>0.44159346516600001</v>
      </c>
      <c r="O12">
        <v>97113.038</v>
      </c>
      <c r="P12">
        <f t="shared" ref="P12:P47" si="3">O12*63</f>
        <v>6118121.3940000003</v>
      </c>
      <c r="Q12">
        <f>P12+P14+P16+P18+P20+P22+P24+P26+P28+P30+P32+P34+P36+P38+P40+P42+P44+P46</f>
        <v>395135194.04099995</v>
      </c>
      <c r="R12">
        <f>Q12*10^-9</f>
        <v>0.39513519404099995</v>
      </c>
      <c r="S12">
        <v>69782.005000000005</v>
      </c>
      <c r="T12">
        <f t="shared" ref="T12:T47" si="4">S12*63</f>
        <v>4396266.3150000004</v>
      </c>
      <c r="U12">
        <f>T12+T14+T16+T18+T20+T22+T24+T26+T28+T30+T32+T34+T36+T38+T40+T42+T44+T46</f>
        <v>335252476.94400001</v>
      </c>
      <c r="V12">
        <f>U12*10^-9</f>
        <v>0.33525247694400001</v>
      </c>
      <c r="W12">
        <v>80777.712</v>
      </c>
      <c r="X12">
        <f t="shared" ref="X12:X47" si="5">W12*63</f>
        <v>5088995.8559999997</v>
      </c>
      <c r="Y12">
        <f>X12+X14+X16+X18+X20+X22+X24+X26+X28+X30+X32+X34+X36+X38+X40+X42+X44+X46</f>
        <v>297722272.61700004</v>
      </c>
      <c r="Z12">
        <f>Y12*10^-9</f>
        <v>0.29772227261700007</v>
      </c>
      <c r="AA12">
        <v>67297.365999999995</v>
      </c>
      <c r="AB12">
        <f t="shared" ref="AB12:AB47" si="6">AA12*63</f>
        <v>4239734.0579999993</v>
      </c>
      <c r="AC12">
        <f>AB12+AB14+AB16+AB18+AB20+AB22+AB24+AB26+AB28+AB30+AB32+AB34+AB36+AB38+AB40+AB42+AB44+AB46</f>
        <v>373554313.65000004</v>
      </c>
      <c r="AD12">
        <f>AC12*10^-9</f>
        <v>0.37355431365000008</v>
      </c>
      <c r="AE12">
        <v>403794.29300000001</v>
      </c>
      <c r="AF12">
        <f t="shared" ref="AF12:AF47" si="7">AE12*63</f>
        <v>25439040.458999999</v>
      </c>
      <c r="AG12">
        <f>AF12+AF14+AF16+AF18+AF20+AF22+AF24+AF26+AF28+AF30+AF32+AF34+AF36+AF38+AF40+AF42+AF44+AF46</f>
        <v>338351731.26300001</v>
      </c>
      <c r="AH12">
        <f>AG12*10^-9</f>
        <v>0.33835173126300006</v>
      </c>
      <c r="AI12">
        <v>332426.56300000002</v>
      </c>
      <c r="AJ12">
        <f t="shared" ref="AJ12:AJ47" si="8">AI12*63</f>
        <v>20942873.469000001</v>
      </c>
      <c r="AK12">
        <f>AJ12+AJ14+AJ16+AJ18+AJ20+AJ22+AJ24+AJ26+AJ28+AJ30+AJ32+AJ34+AJ36+AJ38+AJ40+AJ42+AJ44+AJ46</f>
        <v>262288921.73400003</v>
      </c>
      <c r="AL12">
        <f>AK12*10^-9</f>
        <v>0.26228892173400004</v>
      </c>
      <c r="AM12">
        <v>340887.13099999999</v>
      </c>
      <c r="AN12">
        <f t="shared" ref="AN12:AN47" si="9">AM12*63</f>
        <v>21475889.252999999</v>
      </c>
      <c r="AO12">
        <f>AN12+AN14+AN16+AN18+AN20+AN22+AN24+AN26+AN28+AN30+AN32+AN34+AN36+AN38+AN40+AN42+AN44+AN46</f>
        <v>333683548.56900001</v>
      </c>
      <c r="AP12">
        <f>AO12*10^-9</f>
        <v>0.33368354856900001</v>
      </c>
    </row>
    <row r="13" spans="1:42" s="19" customFormat="1">
      <c r="A13" s="19" t="s">
        <v>4</v>
      </c>
      <c r="B13" s="19">
        <v>0</v>
      </c>
      <c r="C13" s="19">
        <f t="shared" si="0"/>
        <v>0</v>
      </c>
      <c r="D13" s="19">
        <f>C13+C15+C17+C19+C21+C23+C25+C27+C29+C31+C33+C35+C37+C39</f>
        <v>18137806.596000001</v>
      </c>
      <c r="E13" s="20">
        <f>D13*10^-9</f>
        <v>1.8137806596000002E-2</v>
      </c>
      <c r="F13" s="20"/>
      <c r="G13" s="19">
        <v>0</v>
      </c>
      <c r="H13" s="19">
        <f t="shared" si="1"/>
        <v>0</v>
      </c>
      <c r="I13" s="19">
        <f>H13+H15+H17+H19+H21+H23+H25+H27+H29+H31+H33+H35+H37+H39</f>
        <v>9458325.0089999996</v>
      </c>
      <c r="J13" s="19">
        <f>I13*10^-9</f>
        <v>9.4583250090000005E-3</v>
      </c>
      <c r="K13" s="21"/>
      <c r="L13" s="19">
        <f t="shared" si="2"/>
        <v>0</v>
      </c>
      <c r="M13" s="19">
        <f>L13+L15+L17+L19+L21+L23+L25+L27+L29+L31+L33+L35+L37+L39+L41+L43+L45+L47</f>
        <v>14703429.005999999</v>
      </c>
      <c r="N13" s="20">
        <f>M13*10^-9</f>
        <v>1.4703429006E-2</v>
      </c>
      <c r="P13" s="19">
        <f t="shared" si="3"/>
        <v>0</v>
      </c>
      <c r="Q13" s="19">
        <f>P13+P15+P17+P19+P21+P23+P25+P27+P29+P31+P33+P35+P37+P39+P41+P43+P45+P47</f>
        <v>51242686.613999993</v>
      </c>
      <c r="R13" s="20">
        <f>Q13*10^-9</f>
        <v>5.1242686613999999E-2</v>
      </c>
      <c r="T13" s="19">
        <f t="shared" si="4"/>
        <v>0</v>
      </c>
      <c r="U13" s="19">
        <f>T13+T15+T17+T19+T21+T23+T25+T27+T29+T31+T33+T35+T37+T39+T41+T43+T45+T47</f>
        <v>16925847.938999999</v>
      </c>
      <c r="V13" s="20">
        <f>U13*10^-9</f>
        <v>1.6925847939E-2</v>
      </c>
      <c r="X13" s="19">
        <f t="shared" si="5"/>
        <v>0</v>
      </c>
      <c r="Y13" s="19">
        <f>X13+X15+X17+X19+X21+X23+X25+X27+X29+X31+X33+X35+X37+X39+X41+X43+X45+X47</f>
        <v>315185.598</v>
      </c>
      <c r="Z13" s="20">
        <f>Y13*10^-9</f>
        <v>3.1518559799999999E-4</v>
      </c>
      <c r="AB13" s="19">
        <f t="shared" si="6"/>
        <v>0</v>
      </c>
      <c r="AC13" s="19">
        <f>AB13+AB15+AB17+AB19+AB21+AB23+AB25+AB27+AB29+AB31+AB33+AB35+AB37+AB39+AB41+AB43+AB45+AB47</f>
        <v>104354.83800000002</v>
      </c>
      <c r="AD13" s="20">
        <f>AC13*10^-9</f>
        <v>1.0435483800000002E-4</v>
      </c>
      <c r="AF13" s="19">
        <f t="shared" si="7"/>
        <v>0</v>
      </c>
      <c r="AG13" s="19">
        <f>AF13+AF15+AF17+AF19+AF21+AF23+AF25+AF27+AF29+AF31+AF33+AF35+AF37+AF39+AF41+AF43+AF45+AF47</f>
        <v>4772325.6000000006</v>
      </c>
      <c r="AH13" s="20">
        <f>AG13*10^-9</f>
        <v>4.7723256000000011E-3</v>
      </c>
      <c r="AJ13" s="19">
        <f t="shared" si="8"/>
        <v>0</v>
      </c>
      <c r="AK13" s="19">
        <f>AJ13+AJ15+AJ17+AJ19+AJ21+AJ23+AJ25+AJ27+AJ29+AJ31+AJ33+AJ35+AJ37+AJ39+AJ41+AJ43+AJ45+AJ47</f>
        <v>36081750.725999996</v>
      </c>
      <c r="AL13" s="20">
        <f>AK13*10^-9</f>
        <v>3.6081750725999999E-2</v>
      </c>
      <c r="AN13" s="19">
        <f t="shared" si="9"/>
        <v>0</v>
      </c>
      <c r="AO13" s="19">
        <f>AN13+AN15+AN17+AN19+AN21+AN23+AN25+AN27+AN29+AN31+AN33+AN35+AN37+AN39+AN41+AN43+AN45+AN47</f>
        <v>8912371.0409999993</v>
      </c>
      <c r="AP13" s="20">
        <f>AO13*10^-9</f>
        <v>8.9123710409999991E-3</v>
      </c>
    </row>
    <row r="14" spans="1:42">
      <c r="A14" t="s">
        <v>22</v>
      </c>
      <c r="B14">
        <v>152199.31</v>
      </c>
      <c r="C14">
        <f t="shared" si="0"/>
        <v>9588556.5299999993</v>
      </c>
      <c r="G14">
        <v>316464.94400000002</v>
      </c>
      <c r="H14">
        <f t="shared" si="1"/>
        <v>19937291.472000003</v>
      </c>
      <c r="K14" s="18">
        <v>165918.69399999999</v>
      </c>
      <c r="L14">
        <f t="shared" si="2"/>
        <v>10452877.721999999</v>
      </c>
      <c r="O14">
        <v>214995.37100000001</v>
      </c>
      <c r="P14">
        <f t="shared" si="3"/>
        <v>13544708.373000002</v>
      </c>
      <c r="S14">
        <v>363077.18199999997</v>
      </c>
      <c r="T14">
        <f t="shared" si="4"/>
        <v>22873862.465999998</v>
      </c>
      <c r="V14" s="17"/>
      <c r="W14">
        <v>650258.39599999995</v>
      </c>
      <c r="X14">
        <f t="shared" si="5"/>
        <v>40966278.947999999</v>
      </c>
      <c r="AA14">
        <v>293069.60700000002</v>
      </c>
      <c r="AB14">
        <f t="shared" si="6"/>
        <v>18463385.241</v>
      </c>
      <c r="AE14">
        <v>637892.43299999996</v>
      </c>
      <c r="AF14">
        <f t="shared" si="7"/>
        <v>40187223.278999999</v>
      </c>
      <c r="AI14">
        <v>511300.39600000001</v>
      </c>
      <c r="AJ14">
        <f t="shared" si="8"/>
        <v>32211924.947999999</v>
      </c>
      <c r="AM14">
        <v>512232.97700000001</v>
      </c>
      <c r="AN14">
        <f t="shared" si="9"/>
        <v>32270677.550999999</v>
      </c>
    </row>
    <row r="15" spans="1:42" s="19" customFormat="1">
      <c r="A15" s="19" t="s">
        <v>4</v>
      </c>
      <c r="B15" s="19">
        <v>0</v>
      </c>
      <c r="C15" s="19">
        <f t="shared" si="0"/>
        <v>0</v>
      </c>
      <c r="G15" s="19">
        <v>17429.508999999998</v>
      </c>
      <c r="H15" s="19">
        <f t="shared" si="1"/>
        <v>1098059.0669999998</v>
      </c>
      <c r="K15" s="21"/>
      <c r="L15" s="19">
        <f t="shared" si="2"/>
        <v>0</v>
      </c>
      <c r="P15" s="19">
        <f t="shared" si="3"/>
        <v>0</v>
      </c>
      <c r="T15" s="19">
        <f t="shared" si="4"/>
        <v>0</v>
      </c>
      <c r="X15" s="19">
        <f t="shared" si="5"/>
        <v>0</v>
      </c>
      <c r="AA15" s="19">
        <v>535.30799999999999</v>
      </c>
      <c r="AB15" s="19">
        <f t="shared" si="6"/>
        <v>33724.404000000002</v>
      </c>
      <c r="AF15" s="19">
        <f t="shared" si="7"/>
        <v>0</v>
      </c>
      <c r="AJ15" s="19">
        <f t="shared" si="8"/>
        <v>0</v>
      </c>
      <c r="AN15" s="19">
        <f t="shared" si="9"/>
        <v>0</v>
      </c>
    </row>
    <row r="16" spans="1:42">
      <c r="A16" t="s">
        <v>22</v>
      </c>
      <c r="B16">
        <v>233562.83100000001</v>
      </c>
      <c r="C16">
        <f t="shared" si="0"/>
        <v>14714458.353</v>
      </c>
      <c r="G16">
        <v>413692.45</v>
      </c>
      <c r="H16">
        <f t="shared" si="1"/>
        <v>26062624.350000001</v>
      </c>
      <c r="K16" s="18">
        <v>227034.761</v>
      </c>
      <c r="L16">
        <f t="shared" si="2"/>
        <v>14303189.943</v>
      </c>
      <c r="O16">
        <v>345741.94099999999</v>
      </c>
      <c r="P16">
        <f t="shared" si="3"/>
        <v>21781742.283</v>
      </c>
      <c r="S16">
        <v>531753.21900000004</v>
      </c>
      <c r="T16">
        <f t="shared" si="4"/>
        <v>33500452.797000002</v>
      </c>
      <c r="W16">
        <v>644918.77800000005</v>
      </c>
      <c r="X16">
        <f t="shared" si="5"/>
        <v>40629883.014000006</v>
      </c>
      <c r="AA16">
        <v>434441.54499999998</v>
      </c>
      <c r="AB16">
        <f t="shared" si="6"/>
        <v>27369817.334999997</v>
      </c>
      <c r="AE16">
        <v>619638.07799999998</v>
      </c>
      <c r="AF16">
        <f t="shared" si="7"/>
        <v>39037198.913999997</v>
      </c>
      <c r="AI16">
        <v>602690.00899999996</v>
      </c>
      <c r="AJ16">
        <f t="shared" si="8"/>
        <v>37969470.566999994</v>
      </c>
      <c r="AM16">
        <v>514697.41600000003</v>
      </c>
      <c r="AN16">
        <f t="shared" si="9"/>
        <v>32425937.208000001</v>
      </c>
    </row>
    <row r="17" spans="1:40" s="19" customFormat="1">
      <c r="A17" s="19" t="s">
        <v>4</v>
      </c>
      <c r="B17" s="19">
        <v>26876.526000000002</v>
      </c>
      <c r="C17" s="19">
        <f t="shared" si="0"/>
        <v>1693221.138</v>
      </c>
      <c r="G17" s="19">
        <v>44275.733999999997</v>
      </c>
      <c r="H17" s="19">
        <f t="shared" si="1"/>
        <v>2789371.2419999996</v>
      </c>
      <c r="K17" s="21"/>
      <c r="L17" s="19">
        <f t="shared" si="2"/>
        <v>0</v>
      </c>
      <c r="O17" s="19">
        <v>18220.687999999998</v>
      </c>
      <c r="P17" s="19">
        <f t="shared" si="3"/>
        <v>1147903.3439999998</v>
      </c>
      <c r="T17" s="19">
        <f t="shared" si="4"/>
        <v>0</v>
      </c>
      <c r="X17" s="19">
        <f t="shared" si="5"/>
        <v>0</v>
      </c>
      <c r="AB17" s="19">
        <f t="shared" si="6"/>
        <v>0</v>
      </c>
      <c r="AF17" s="19">
        <f t="shared" si="7"/>
        <v>0</v>
      </c>
      <c r="AI17" s="19">
        <v>55399.377</v>
      </c>
      <c r="AJ17" s="19">
        <f t="shared" si="8"/>
        <v>3490160.7510000002</v>
      </c>
      <c r="AN17" s="19">
        <f t="shared" si="9"/>
        <v>0</v>
      </c>
    </row>
    <row r="18" spans="1:40">
      <c r="A18" t="s">
        <v>22</v>
      </c>
      <c r="B18">
        <v>313855.73599999998</v>
      </c>
      <c r="C18">
        <f t="shared" si="0"/>
        <v>19772911.367999997</v>
      </c>
      <c r="G18">
        <v>495571.08</v>
      </c>
      <c r="H18">
        <f t="shared" si="1"/>
        <v>31220978.040000003</v>
      </c>
      <c r="K18" s="18">
        <v>293012.37300000002</v>
      </c>
      <c r="L18">
        <f t="shared" si="2"/>
        <v>18459779.499000002</v>
      </c>
      <c r="O18">
        <v>373372.61200000002</v>
      </c>
      <c r="P18">
        <f t="shared" si="3"/>
        <v>23522474.556000002</v>
      </c>
      <c r="S18">
        <v>425543.304</v>
      </c>
      <c r="T18">
        <f t="shared" si="4"/>
        <v>26809228.151999999</v>
      </c>
      <c r="W18">
        <v>545661.14</v>
      </c>
      <c r="X18">
        <f t="shared" si="5"/>
        <v>34376651.82</v>
      </c>
      <c r="AA18">
        <v>461099.234</v>
      </c>
      <c r="AB18">
        <f t="shared" si="6"/>
        <v>29049251.741999999</v>
      </c>
      <c r="AE18">
        <v>581456.10600000003</v>
      </c>
      <c r="AF18">
        <f t="shared" si="7"/>
        <v>36631734.678000003</v>
      </c>
      <c r="AI18">
        <v>537079.37</v>
      </c>
      <c r="AJ18">
        <f t="shared" si="8"/>
        <v>33836000.310000002</v>
      </c>
      <c r="AM18">
        <v>103806.077</v>
      </c>
      <c r="AN18">
        <f t="shared" si="9"/>
        <v>6539782.8510000007</v>
      </c>
    </row>
    <row r="19" spans="1:40" s="19" customFormat="1">
      <c r="A19" s="19" t="s">
        <v>4</v>
      </c>
      <c r="B19" s="19">
        <v>59893.947999999997</v>
      </c>
      <c r="C19" s="19">
        <f t="shared" si="0"/>
        <v>3773318.7239999999</v>
      </c>
      <c r="G19" s="19">
        <v>47157.646999999997</v>
      </c>
      <c r="H19" s="19">
        <f t="shared" si="1"/>
        <v>2970931.7609999999</v>
      </c>
      <c r="K19" s="21"/>
      <c r="L19" s="19">
        <f t="shared" si="2"/>
        <v>0</v>
      </c>
      <c r="O19" s="19">
        <v>39491.625</v>
      </c>
      <c r="P19" s="19">
        <f t="shared" si="3"/>
        <v>2487972.375</v>
      </c>
      <c r="T19" s="19">
        <f t="shared" si="4"/>
        <v>0</v>
      </c>
      <c r="W19" s="19">
        <v>1743.961</v>
      </c>
      <c r="X19" s="19">
        <f t="shared" si="5"/>
        <v>109869.54300000001</v>
      </c>
      <c r="AB19" s="19">
        <f t="shared" si="6"/>
        <v>0</v>
      </c>
      <c r="AE19" s="19">
        <v>15483.545</v>
      </c>
      <c r="AF19" s="19">
        <f t="shared" si="7"/>
        <v>975463.33499999996</v>
      </c>
      <c r="AJ19" s="19">
        <f t="shared" si="8"/>
        <v>0</v>
      </c>
      <c r="AN19" s="19">
        <f t="shared" si="9"/>
        <v>0</v>
      </c>
    </row>
    <row r="20" spans="1:40">
      <c r="A20" t="s">
        <v>22</v>
      </c>
      <c r="B20">
        <v>318872.14899999998</v>
      </c>
      <c r="C20">
        <f t="shared" si="0"/>
        <v>20088945.386999998</v>
      </c>
      <c r="G20">
        <v>578119.68700000003</v>
      </c>
      <c r="H20">
        <f t="shared" si="1"/>
        <v>36421540.281000003</v>
      </c>
      <c r="K20" s="18">
        <v>356040.73700000002</v>
      </c>
      <c r="L20">
        <f t="shared" si="2"/>
        <v>22430566.431000002</v>
      </c>
      <c r="O20">
        <v>441824.76199999999</v>
      </c>
      <c r="P20">
        <f t="shared" si="3"/>
        <v>27834960.006000001</v>
      </c>
      <c r="S20">
        <v>233000.58900000001</v>
      </c>
      <c r="T20">
        <f t="shared" si="4"/>
        <v>14679037.107000001</v>
      </c>
      <c r="W20">
        <v>534190.72499999998</v>
      </c>
      <c r="X20">
        <f t="shared" si="5"/>
        <v>33654015.674999997</v>
      </c>
      <c r="AA20">
        <v>462907.163</v>
      </c>
      <c r="AB20">
        <f t="shared" si="6"/>
        <v>29163151.269000001</v>
      </c>
      <c r="AE20">
        <v>560047.13399999996</v>
      </c>
      <c r="AF20">
        <f t="shared" si="7"/>
        <v>35282969.441999994</v>
      </c>
      <c r="AI20">
        <v>544812.72600000002</v>
      </c>
      <c r="AJ20">
        <f t="shared" si="8"/>
        <v>34323201.737999998</v>
      </c>
      <c r="AM20">
        <v>244339.70199999999</v>
      </c>
      <c r="AN20">
        <f t="shared" si="9"/>
        <v>15393401.226</v>
      </c>
    </row>
    <row r="21" spans="1:40" s="19" customFormat="1">
      <c r="A21" s="19" t="s">
        <v>4</v>
      </c>
      <c r="B21" s="19">
        <v>45868.192999999999</v>
      </c>
      <c r="C21" s="19">
        <f t="shared" si="0"/>
        <v>2889696.159</v>
      </c>
      <c r="G21" s="19">
        <v>28637.32</v>
      </c>
      <c r="H21" s="19">
        <f t="shared" si="1"/>
        <v>1804151.16</v>
      </c>
      <c r="K21" s="21"/>
      <c r="L21" s="19">
        <f t="shared" si="2"/>
        <v>0</v>
      </c>
      <c r="O21" s="19">
        <v>83296.019</v>
      </c>
      <c r="P21" s="19">
        <f t="shared" si="3"/>
        <v>5247649.1969999997</v>
      </c>
      <c r="T21" s="19">
        <f t="shared" si="4"/>
        <v>0</v>
      </c>
      <c r="X21" s="19">
        <f t="shared" si="5"/>
        <v>0</v>
      </c>
      <c r="AA21" s="19">
        <v>811.38</v>
      </c>
      <c r="AB21" s="19">
        <f t="shared" si="6"/>
        <v>51116.94</v>
      </c>
      <c r="AF21" s="19">
        <f t="shared" si="7"/>
        <v>0</v>
      </c>
      <c r="AJ21" s="19">
        <f t="shared" si="8"/>
        <v>0</v>
      </c>
      <c r="AM21" s="19">
        <v>27593.636999999999</v>
      </c>
      <c r="AN21" s="19">
        <f t="shared" si="9"/>
        <v>1738399.1309999998</v>
      </c>
    </row>
    <row r="22" spans="1:40">
      <c r="A22" t="s">
        <v>22</v>
      </c>
      <c r="B22">
        <v>395209.15700000001</v>
      </c>
      <c r="C22">
        <f t="shared" si="0"/>
        <v>24898176.890999999</v>
      </c>
      <c r="G22">
        <v>599090.98600000003</v>
      </c>
      <c r="H22">
        <f t="shared" si="1"/>
        <v>37742732.118000001</v>
      </c>
      <c r="K22" s="18">
        <v>307846.141</v>
      </c>
      <c r="L22">
        <f t="shared" si="2"/>
        <v>19394306.883000001</v>
      </c>
      <c r="O22">
        <v>505987.71100000001</v>
      </c>
      <c r="P22">
        <f t="shared" si="3"/>
        <v>31877225.793000001</v>
      </c>
      <c r="S22">
        <v>592589.84900000005</v>
      </c>
      <c r="T22">
        <f t="shared" si="4"/>
        <v>37333160.487000003</v>
      </c>
      <c r="W22">
        <v>672613.41599999997</v>
      </c>
      <c r="X22">
        <f t="shared" si="5"/>
        <v>42374645.207999997</v>
      </c>
      <c r="AA22">
        <v>203979.46299999999</v>
      </c>
      <c r="AB22">
        <f t="shared" si="6"/>
        <v>12850706.169</v>
      </c>
      <c r="AE22">
        <v>632394.57999999996</v>
      </c>
      <c r="AF22">
        <f t="shared" si="7"/>
        <v>39840858.539999999</v>
      </c>
      <c r="AI22">
        <v>529595.152</v>
      </c>
      <c r="AJ22">
        <f t="shared" si="8"/>
        <v>33364494.576000001</v>
      </c>
      <c r="AM22">
        <v>481541.95799999998</v>
      </c>
      <c r="AN22">
        <f t="shared" si="9"/>
        <v>30337143.353999998</v>
      </c>
    </row>
    <row r="23" spans="1:40" s="19" customFormat="1">
      <c r="A23" s="19" t="s">
        <v>4</v>
      </c>
      <c r="B23" s="19">
        <v>49487.417000000001</v>
      </c>
      <c r="C23" s="19">
        <f t="shared" si="0"/>
        <v>3117707.2710000002</v>
      </c>
      <c r="G23" s="19">
        <v>12631.933000000001</v>
      </c>
      <c r="H23" s="19">
        <f t="shared" si="1"/>
        <v>795811.7790000001</v>
      </c>
      <c r="K23" s="21"/>
      <c r="L23" s="19">
        <f t="shared" si="2"/>
        <v>0</v>
      </c>
      <c r="O23" s="19">
        <v>136146.78899999999</v>
      </c>
      <c r="P23" s="19">
        <f t="shared" si="3"/>
        <v>8577247.7069999985</v>
      </c>
      <c r="T23" s="19">
        <f t="shared" si="4"/>
        <v>0</v>
      </c>
      <c r="X23" s="19">
        <f t="shared" si="5"/>
        <v>0</v>
      </c>
      <c r="AB23" s="19">
        <f t="shared" si="6"/>
        <v>0</v>
      </c>
      <c r="AF23" s="19">
        <f t="shared" si="7"/>
        <v>0</v>
      </c>
      <c r="AI23" s="19">
        <v>140345.08900000001</v>
      </c>
      <c r="AJ23" s="19">
        <f t="shared" si="8"/>
        <v>8841740.6070000008</v>
      </c>
      <c r="AN23" s="19">
        <f t="shared" si="9"/>
        <v>0</v>
      </c>
    </row>
    <row r="24" spans="1:40">
      <c r="A24" t="s">
        <v>22</v>
      </c>
      <c r="B24">
        <v>477387.42499999999</v>
      </c>
      <c r="C24">
        <f t="shared" si="0"/>
        <v>30075407.774999999</v>
      </c>
      <c r="G24">
        <v>611645.48400000005</v>
      </c>
      <c r="H24">
        <f t="shared" si="1"/>
        <v>38533665.492000006</v>
      </c>
      <c r="K24" s="18">
        <v>411790.25300000003</v>
      </c>
      <c r="L24">
        <f t="shared" si="2"/>
        <v>25942785.939000003</v>
      </c>
      <c r="O24">
        <v>547058.32799999998</v>
      </c>
      <c r="P24">
        <f t="shared" si="3"/>
        <v>34464674.663999997</v>
      </c>
      <c r="S24">
        <v>459941.08199999999</v>
      </c>
      <c r="T24">
        <f t="shared" si="4"/>
        <v>28976288.166000001</v>
      </c>
      <c r="W24">
        <v>584193.25</v>
      </c>
      <c r="X24">
        <f t="shared" si="5"/>
        <v>36804174.75</v>
      </c>
      <c r="AA24">
        <v>371106.80900000001</v>
      </c>
      <c r="AB24">
        <f t="shared" si="6"/>
        <v>23379728.967</v>
      </c>
      <c r="AE24">
        <v>625122.46400000004</v>
      </c>
      <c r="AF24">
        <f t="shared" si="7"/>
        <v>39382715.232000001</v>
      </c>
      <c r="AI24">
        <v>504078.78100000002</v>
      </c>
      <c r="AJ24">
        <f t="shared" si="8"/>
        <v>31756963.203000002</v>
      </c>
      <c r="AM24">
        <v>394414.61200000002</v>
      </c>
      <c r="AN24">
        <f t="shared" si="9"/>
        <v>24848120.556000002</v>
      </c>
    </row>
    <row r="25" spans="1:40" s="19" customFormat="1">
      <c r="A25" s="19" t="s">
        <v>4</v>
      </c>
      <c r="B25" s="19">
        <v>26422.018</v>
      </c>
      <c r="C25" s="19">
        <f t="shared" si="0"/>
        <v>1664587.1340000001</v>
      </c>
      <c r="G25" s="19">
        <v>0</v>
      </c>
      <c r="H25" s="19">
        <f t="shared" si="1"/>
        <v>0</v>
      </c>
      <c r="K25" s="21"/>
      <c r="L25" s="19">
        <f t="shared" si="2"/>
        <v>0</v>
      </c>
      <c r="O25" s="19">
        <v>148078.44500000001</v>
      </c>
      <c r="P25" s="19">
        <f t="shared" si="3"/>
        <v>9328942.0350000001</v>
      </c>
      <c r="S25" s="19">
        <v>619.476</v>
      </c>
      <c r="T25" s="19">
        <f t="shared" si="4"/>
        <v>39026.987999999998</v>
      </c>
      <c r="X25" s="19">
        <f t="shared" si="5"/>
        <v>0</v>
      </c>
      <c r="AB25" s="19">
        <f t="shared" si="6"/>
        <v>0</v>
      </c>
      <c r="AF25" s="19">
        <f t="shared" si="7"/>
        <v>0</v>
      </c>
      <c r="AI25" s="19">
        <v>181422.43900000001</v>
      </c>
      <c r="AJ25" s="19">
        <f t="shared" si="8"/>
        <v>11429613.657000002</v>
      </c>
      <c r="AN25" s="19">
        <f t="shared" si="9"/>
        <v>0</v>
      </c>
    </row>
    <row r="26" spans="1:40">
      <c r="A26" t="s">
        <v>22</v>
      </c>
      <c r="B26">
        <v>487921.89199999999</v>
      </c>
      <c r="C26">
        <f t="shared" si="0"/>
        <v>30739079.195999999</v>
      </c>
      <c r="G26">
        <v>599269.42200000002</v>
      </c>
      <c r="H26">
        <f t="shared" si="1"/>
        <v>37753973.586000003</v>
      </c>
      <c r="K26" s="18">
        <v>414688.99900000001</v>
      </c>
      <c r="L26">
        <f t="shared" si="2"/>
        <v>26125406.936999999</v>
      </c>
      <c r="O26">
        <v>500435.99</v>
      </c>
      <c r="P26">
        <f t="shared" si="3"/>
        <v>31527467.370000001</v>
      </c>
      <c r="S26">
        <v>590152.34400000004</v>
      </c>
      <c r="T26">
        <f t="shared" si="4"/>
        <v>37179597.672000006</v>
      </c>
      <c r="W26">
        <v>446278.93300000002</v>
      </c>
      <c r="X26">
        <f t="shared" si="5"/>
        <v>28115572.779000003</v>
      </c>
      <c r="AA26">
        <v>454813.56800000003</v>
      </c>
      <c r="AB26">
        <f t="shared" si="6"/>
        <v>28653254.784000002</v>
      </c>
      <c r="AE26">
        <v>492211.09299999999</v>
      </c>
      <c r="AF26">
        <f t="shared" si="7"/>
        <v>31009298.859000001</v>
      </c>
      <c r="AI26">
        <v>369420.08199999999</v>
      </c>
      <c r="AJ26">
        <f t="shared" si="8"/>
        <v>23273465.166000001</v>
      </c>
      <c r="AM26">
        <v>531500.71499999997</v>
      </c>
      <c r="AN26">
        <f t="shared" si="9"/>
        <v>33484545.044999998</v>
      </c>
    </row>
    <row r="27" spans="1:40" s="19" customFormat="1">
      <c r="A27" s="19" t="s">
        <v>4</v>
      </c>
      <c r="B27" s="19">
        <v>10231.462</v>
      </c>
      <c r="C27" s="19">
        <f t="shared" si="0"/>
        <v>644582.10599999991</v>
      </c>
      <c r="G27" s="19">
        <v>0</v>
      </c>
      <c r="H27" s="19">
        <f t="shared" si="1"/>
        <v>0</v>
      </c>
      <c r="L27" s="19">
        <f t="shared" si="2"/>
        <v>0</v>
      </c>
      <c r="O27" s="19">
        <v>133608.28200000001</v>
      </c>
      <c r="P27" s="19">
        <f t="shared" si="3"/>
        <v>8417321.7660000008</v>
      </c>
      <c r="S27" s="19">
        <v>79902.365000000005</v>
      </c>
      <c r="T27" s="19">
        <f t="shared" si="4"/>
        <v>5033848.9950000001</v>
      </c>
      <c r="W27" s="19">
        <v>3258.9850000000001</v>
      </c>
      <c r="X27" s="19">
        <f t="shared" si="5"/>
        <v>205316.05500000002</v>
      </c>
      <c r="AB27" s="19">
        <f t="shared" si="6"/>
        <v>0</v>
      </c>
      <c r="AE27" s="19">
        <v>37454.76</v>
      </c>
      <c r="AF27" s="19">
        <f t="shared" si="7"/>
        <v>2359649.8800000004</v>
      </c>
      <c r="AI27" s="19">
        <v>144496.255</v>
      </c>
      <c r="AJ27" s="19">
        <f t="shared" si="8"/>
        <v>9103264.0649999995</v>
      </c>
      <c r="AN27" s="19">
        <f t="shared" si="9"/>
        <v>0</v>
      </c>
    </row>
    <row r="28" spans="1:40">
      <c r="A28" t="s">
        <v>22</v>
      </c>
      <c r="B28">
        <v>482255.70199999999</v>
      </c>
      <c r="C28">
        <f t="shared" si="0"/>
        <v>30382109.226</v>
      </c>
      <c r="G28">
        <v>686581.93799999997</v>
      </c>
      <c r="H28">
        <f t="shared" si="1"/>
        <v>43254662.093999997</v>
      </c>
      <c r="K28">
        <v>372662.234</v>
      </c>
      <c r="L28">
        <f t="shared" si="2"/>
        <v>23477720.741999999</v>
      </c>
      <c r="O28">
        <v>635788.23300000001</v>
      </c>
      <c r="P28">
        <f t="shared" si="3"/>
        <v>40054658.678999998</v>
      </c>
      <c r="S28">
        <v>646171.19799999997</v>
      </c>
      <c r="T28">
        <f t="shared" si="4"/>
        <v>40708785.473999999</v>
      </c>
      <c r="W28">
        <v>316515.44500000001</v>
      </c>
      <c r="X28">
        <f t="shared" si="5"/>
        <v>19940473.035</v>
      </c>
      <c r="AA28">
        <v>493157.14199999999</v>
      </c>
      <c r="AB28">
        <f t="shared" si="6"/>
        <v>31068899.945999999</v>
      </c>
      <c r="AE28">
        <v>386543.22</v>
      </c>
      <c r="AF28">
        <f t="shared" si="7"/>
        <v>24352222.859999999</v>
      </c>
      <c r="AI28">
        <v>231913.139</v>
      </c>
      <c r="AJ28">
        <f t="shared" si="8"/>
        <v>14610527.756999999</v>
      </c>
      <c r="AM28">
        <v>339584.21</v>
      </c>
      <c r="AN28">
        <f t="shared" si="9"/>
        <v>21393805.23</v>
      </c>
    </row>
    <row r="29" spans="1:40" s="19" customFormat="1">
      <c r="A29" s="19" t="s">
        <v>4</v>
      </c>
      <c r="B29" s="19">
        <v>0</v>
      </c>
      <c r="C29" s="19">
        <f t="shared" si="0"/>
        <v>0</v>
      </c>
      <c r="G29" s="19">
        <v>0</v>
      </c>
      <c r="H29" s="19">
        <f t="shared" si="1"/>
        <v>0</v>
      </c>
      <c r="L29" s="19">
        <f t="shared" si="2"/>
        <v>0</v>
      </c>
      <c r="O29" s="19">
        <v>121255.787</v>
      </c>
      <c r="P29" s="19">
        <f t="shared" si="3"/>
        <v>7639114.5810000002</v>
      </c>
      <c r="S29" s="19">
        <v>83716.858999999997</v>
      </c>
      <c r="T29" s="19">
        <f t="shared" si="4"/>
        <v>5274162.1169999996</v>
      </c>
      <c r="X29" s="19">
        <f t="shared" si="5"/>
        <v>0</v>
      </c>
      <c r="AB29" s="19">
        <f t="shared" si="6"/>
        <v>0</v>
      </c>
      <c r="AE29" s="19">
        <v>21260.837</v>
      </c>
      <c r="AF29" s="19">
        <f t="shared" si="7"/>
        <v>1339432.7309999999</v>
      </c>
      <c r="AI29" s="19">
        <v>51063.042000000001</v>
      </c>
      <c r="AJ29" s="19">
        <f t="shared" si="8"/>
        <v>3216971.6460000002</v>
      </c>
      <c r="AM29" s="19">
        <v>56109.754999999997</v>
      </c>
      <c r="AN29" s="19">
        <f t="shared" si="9"/>
        <v>3534914.5649999999</v>
      </c>
    </row>
    <row r="30" spans="1:40">
      <c r="A30" t="s">
        <v>22</v>
      </c>
      <c r="B30">
        <v>392391.21299999999</v>
      </c>
      <c r="C30">
        <f t="shared" si="0"/>
        <v>24720646.419</v>
      </c>
      <c r="G30">
        <v>650019.35900000005</v>
      </c>
      <c r="H30">
        <f t="shared" si="1"/>
        <v>40951219.617000006</v>
      </c>
      <c r="K30">
        <v>419920.88199999998</v>
      </c>
      <c r="L30">
        <f t="shared" si="2"/>
        <v>26455015.566</v>
      </c>
      <c r="O30">
        <v>580479.75800000003</v>
      </c>
      <c r="P30">
        <f t="shared" si="3"/>
        <v>36570224.754000001</v>
      </c>
      <c r="S30">
        <v>676165.30599999998</v>
      </c>
      <c r="T30">
        <f t="shared" si="4"/>
        <v>42598414.277999997</v>
      </c>
      <c r="W30">
        <v>50032.826000000001</v>
      </c>
      <c r="X30">
        <f t="shared" si="5"/>
        <v>3152068.0380000002</v>
      </c>
      <c r="AA30">
        <v>466465.78600000002</v>
      </c>
      <c r="AB30">
        <f t="shared" si="6"/>
        <v>29387344.518000003</v>
      </c>
      <c r="AE30">
        <v>268421.84999999998</v>
      </c>
      <c r="AF30">
        <f t="shared" si="7"/>
        <v>16910576.549999997</v>
      </c>
      <c r="AJ30">
        <f t="shared" si="8"/>
        <v>0</v>
      </c>
      <c r="AM30">
        <v>395414.527</v>
      </c>
      <c r="AN30">
        <f t="shared" si="9"/>
        <v>24911115.201000001</v>
      </c>
    </row>
    <row r="31" spans="1:40" s="19" customFormat="1">
      <c r="A31" s="19" t="s">
        <v>4</v>
      </c>
      <c r="B31" s="19">
        <v>0</v>
      </c>
      <c r="C31" s="19">
        <f t="shared" si="0"/>
        <v>0</v>
      </c>
      <c r="G31" s="19">
        <v>0</v>
      </c>
      <c r="H31" s="19">
        <f t="shared" si="1"/>
        <v>0</v>
      </c>
      <c r="L31" s="19">
        <f t="shared" si="2"/>
        <v>0</v>
      </c>
      <c r="O31" s="19">
        <v>69044.692999999999</v>
      </c>
      <c r="P31" s="19">
        <f t="shared" si="3"/>
        <v>4349815.659</v>
      </c>
      <c r="S31" s="19">
        <v>22190.050999999999</v>
      </c>
      <c r="T31" s="19">
        <f t="shared" si="4"/>
        <v>1397973.213</v>
      </c>
      <c r="X31" s="19">
        <f t="shared" si="5"/>
        <v>0</v>
      </c>
      <c r="AB31" s="19">
        <f t="shared" si="6"/>
        <v>0</v>
      </c>
      <c r="AE31" s="19">
        <v>1552.058</v>
      </c>
      <c r="AF31" s="19">
        <f t="shared" si="7"/>
        <v>97779.653999999995</v>
      </c>
      <c r="AJ31" s="19">
        <f t="shared" si="8"/>
        <v>0</v>
      </c>
      <c r="AM31" s="19">
        <v>36518.811999999998</v>
      </c>
      <c r="AN31" s="19">
        <f t="shared" si="9"/>
        <v>2300685.156</v>
      </c>
    </row>
    <row r="32" spans="1:40">
      <c r="A32" t="s">
        <v>22</v>
      </c>
      <c r="B32">
        <v>457456.44300000003</v>
      </c>
      <c r="C32">
        <f t="shared" si="0"/>
        <v>28819755.909000002</v>
      </c>
      <c r="G32">
        <v>592886.12100000004</v>
      </c>
      <c r="H32">
        <f t="shared" si="1"/>
        <v>37351825.623000003</v>
      </c>
      <c r="K32">
        <v>416890.83399999997</v>
      </c>
      <c r="L32">
        <f t="shared" si="2"/>
        <v>26264122.541999999</v>
      </c>
      <c r="O32">
        <v>436862.217</v>
      </c>
      <c r="P32">
        <f t="shared" si="3"/>
        <v>27522319.671</v>
      </c>
      <c r="S32">
        <v>648955.47499999998</v>
      </c>
      <c r="T32">
        <f t="shared" si="4"/>
        <v>40884194.924999997</v>
      </c>
      <c r="W32">
        <v>200309.73800000001</v>
      </c>
      <c r="X32">
        <f t="shared" si="5"/>
        <v>12619513.494000001</v>
      </c>
      <c r="AA32">
        <v>399225.65399999998</v>
      </c>
      <c r="AB32">
        <f t="shared" si="6"/>
        <v>25151216.202</v>
      </c>
      <c r="AE32">
        <v>163141.15</v>
      </c>
      <c r="AF32">
        <f t="shared" si="7"/>
        <v>10277892.449999999</v>
      </c>
      <c r="AJ32">
        <f t="shared" si="8"/>
        <v>0</v>
      </c>
      <c r="AM32">
        <v>476959.85200000001</v>
      </c>
      <c r="AN32">
        <f t="shared" si="9"/>
        <v>30048470.675999999</v>
      </c>
    </row>
    <row r="33" spans="1:40" s="19" customFormat="1">
      <c r="A33" s="19" t="s">
        <v>4</v>
      </c>
      <c r="B33" s="19">
        <v>0</v>
      </c>
      <c r="C33" s="19">
        <f t="shared" si="0"/>
        <v>0</v>
      </c>
      <c r="G33" s="19">
        <v>0</v>
      </c>
      <c r="H33" s="19">
        <f t="shared" si="1"/>
        <v>0</v>
      </c>
      <c r="L33" s="19">
        <f t="shared" si="2"/>
        <v>0</v>
      </c>
      <c r="O33" s="19">
        <v>15655.248</v>
      </c>
      <c r="P33" s="19">
        <f t="shared" si="3"/>
        <v>986280.62399999995</v>
      </c>
      <c r="S33" s="19">
        <v>2333.1370000000002</v>
      </c>
      <c r="T33" s="19">
        <f t="shared" si="4"/>
        <v>146987.63100000002</v>
      </c>
      <c r="X33" s="19">
        <f t="shared" si="5"/>
        <v>0</v>
      </c>
      <c r="AB33" s="19">
        <f t="shared" si="6"/>
        <v>0</v>
      </c>
      <c r="AF33" s="19">
        <f t="shared" si="7"/>
        <v>0</v>
      </c>
      <c r="AJ33" s="19">
        <f t="shared" si="8"/>
        <v>0</v>
      </c>
      <c r="AM33" s="19">
        <v>21244.003000000001</v>
      </c>
      <c r="AN33" s="19">
        <f t="shared" si="9"/>
        <v>1338372.189</v>
      </c>
    </row>
    <row r="34" spans="1:40">
      <c r="A34" t="s">
        <v>22</v>
      </c>
      <c r="B34">
        <v>75421.260999999999</v>
      </c>
      <c r="C34">
        <f t="shared" si="0"/>
        <v>4751539.443</v>
      </c>
      <c r="G34">
        <v>454577.897</v>
      </c>
      <c r="H34">
        <f t="shared" si="1"/>
        <v>28638407.511</v>
      </c>
      <c r="K34">
        <v>511115.22600000002</v>
      </c>
      <c r="L34">
        <f t="shared" si="2"/>
        <v>32200259.238000002</v>
      </c>
      <c r="O34">
        <v>548391.55000000005</v>
      </c>
      <c r="P34">
        <f t="shared" si="3"/>
        <v>34548667.650000006</v>
      </c>
      <c r="T34">
        <f t="shared" si="4"/>
        <v>0</v>
      </c>
      <c r="X34">
        <f t="shared" si="5"/>
        <v>0</v>
      </c>
      <c r="AA34">
        <v>424869.96</v>
      </c>
      <c r="AB34">
        <f t="shared" si="6"/>
        <v>26766807.48</v>
      </c>
      <c r="AF34">
        <f t="shared" si="7"/>
        <v>0</v>
      </c>
      <c r="AJ34">
        <f t="shared" si="8"/>
        <v>0</v>
      </c>
      <c r="AM34">
        <v>474054.37300000002</v>
      </c>
      <c r="AN34">
        <f t="shared" si="9"/>
        <v>29865425.499000002</v>
      </c>
    </row>
    <row r="35" spans="1:40" s="19" customFormat="1">
      <c r="A35" s="19" t="s">
        <v>4</v>
      </c>
      <c r="B35" s="19">
        <v>0</v>
      </c>
      <c r="C35" s="19">
        <f t="shared" si="0"/>
        <v>0</v>
      </c>
      <c r="G35" s="19">
        <v>0</v>
      </c>
      <c r="H35" s="19">
        <f t="shared" si="1"/>
        <v>0</v>
      </c>
      <c r="L35" s="19">
        <f t="shared" si="2"/>
        <v>0</v>
      </c>
      <c r="O35" s="19">
        <v>25617.371999999999</v>
      </c>
      <c r="P35" s="19">
        <f t="shared" si="3"/>
        <v>1613894.436</v>
      </c>
      <c r="T35" s="19">
        <f t="shared" si="4"/>
        <v>0</v>
      </c>
      <c r="X35" s="19">
        <f t="shared" si="5"/>
        <v>0</v>
      </c>
      <c r="AB35" s="19">
        <f t="shared" si="6"/>
        <v>0</v>
      </c>
      <c r="AF35" s="19">
        <f t="shared" si="7"/>
        <v>0</v>
      </c>
      <c r="AJ35" s="19">
        <f t="shared" si="8"/>
        <v>0</v>
      </c>
      <c r="AN35" s="19">
        <f t="shared" si="9"/>
        <v>0</v>
      </c>
    </row>
    <row r="36" spans="1:40">
      <c r="A36" t="s">
        <v>22</v>
      </c>
      <c r="B36">
        <v>283450.88799999998</v>
      </c>
      <c r="C36">
        <f t="shared" si="0"/>
        <v>17857405.943999998</v>
      </c>
      <c r="G36">
        <v>316552.47899999999</v>
      </c>
      <c r="H36">
        <f t="shared" si="1"/>
        <v>19942806.177000001</v>
      </c>
      <c r="K36">
        <v>630138.87699999998</v>
      </c>
      <c r="L36">
        <f t="shared" si="2"/>
        <v>39698749.251000002</v>
      </c>
      <c r="O36">
        <v>213756.41800000001</v>
      </c>
      <c r="P36">
        <f t="shared" si="3"/>
        <v>13466654.334000001</v>
      </c>
      <c r="T36">
        <f t="shared" si="4"/>
        <v>0</v>
      </c>
      <c r="X36">
        <f t="shared" si="5"/>
        <v>0</v>
      </c>
      <c r="AA36">
        <v>290127.09399999998</v>
      </c>
      <c r="AB36">
        <f t="shared" si="6"/>
        <v>18278006.921999998</v>
      </c>
      <c r="AF36">
        <f t="shared" si="7"/>
        <v>0</v>
      </c>
      <c r="AJ36">
        <f t="shared" si="8"/>
        <v>0</v>
      </c>
      <c r="AM36">
        <v>487130.71299999999</v>
      </c>
      <c r="AN36">
        <f t="shared" si="9"/>
        <v>30689234.919</v>
      </c>
    </row>
    <row r="37" spans="1:40" s="19" customFormat="1">
      <c r="A37" s="19" t="s">
        <v>4</v>
      </c>
      <c r="B37" s="19">
        <v>0</v>
      </c>
      <c r="C37" s="19">
        <f t="shared" si="0"/>
        <v>0</v>
      </c>
      <c r="G37" s="19">
        <v>0</v>
      </c>
      <c r="H37" s="19">
        <f t="shared" si="1"/>
        <v>0</v>
      </c>
      <c r="L37" s="19">
        <f t="shared" si="2"/>
        <v>0</v>
      </c>
      <c r="O37" s="19">
        <v>9689.42</v>
      </c>
      <c r="P37" s="19">
        <f t="shared" si="3"/>
        <v>610433.46</v>
      </c>
      <c r="T37" s="19">
        <f t="shared" si="4"/>
        <v>0</v>
      </c>
      <c r="X37" s="19">
        <f t="shared" si="5"/>
        <v>0</v>
      </c>
      <c r="AB37" s="19">
        <f t="shared" si="6"/>
        <v>0</v>
      </c>
      <c r="AF37" s="19">
        <f t="shared" si="7"/>
        <v>0</v>
      </c>
      <c r="AJ37" s="19">
        <f t="shared" si="8"/>
        <v>0</v>
      </c>
      <c r="AN37" s="19">
        <f t="shared" si="9"/>
        <v>0</v>
      </c>
    </row>
    <row r="38" spans="1:40">
      <c r="A38" t="s">
        <v>22</v>
      </c>
      <c r="B38">
        <v>449696.15399999998</v>
      </c>
      <c r="C38">
        <f t="shared" si="0"/>
        <v>28330857.702</v>
      </c>
      <c r="G38">
        <v>42299.47</v>
      </c>
      <c r="H38">
        <f t="shared" si="1"/>
        <v>2664866.61</v>
      </c>
      <c r="K38">
        <v>566858.00899999996</v>
      </c>
      <c r="L38">
        <f t="shared" si="2"/>
        <v>35712054.566999994</v>
      </c>
      <c r="O38">
        <v>331729.652</v>
      </c>
      <c r="P38">
        <f t="shared" si="3"/>
        <v>20898968.076000001</v>
      </c>
      <c r="S38">
        <v>83716.858999999997</v>
      </c>
      <c r="T38">
        <f t="shared" si="4"/>
        <v>5274162.1169999996</v>
      </c>
      <c r="X38">
        <f t="shared" si="5"/>
        <v>0</v>
      </c>
      <c r="AA38">
        <v>97163.538</v>
      </c>
      <c r="AB38">
        <f t="shared" si="6"/>
        <v>6121302.8940000003</v>
      </c>
      <c r="AF38">
        <f t="shared" si="7"/>
        <v>0</v>
      </c>
      <c r="AJ38">
        <f t="shared" si="8"/>
        <v>0</v>
      </c>
      <c r="AN38">
        <f t="shared" si="9"/>
        <v>0</v>
      </c>
    </row>
    <row r="39" spans="1:40" s="19" customFormat="1">
      <c r="A39" s="19" t="s">
        <v>4</v>
      </c>
      <c r="B39" s="19">
        <v>69122.127999999997</v>
      </c>
      <c r="C39" s="19">
        <f t="shared" si="0"/>
        <v>4354694.0640000002</v>
      </c>
      <c r="G39" s="19">
        <v>0</v>
      </c>
      <c r="H39" s="19">
        <f t="shared" si="1"/>
        <v>0</v>
      </c>
      <c r="L39" s="19">
        <f t="shared" si="2"/>
        <v>0</v>
      </c>
      <c r="O39" s="19">
        <v>5561.8209999999999</v>
      </c>
      <c r="P39" s="19">
        <f t="shared" si="3"/>
        <v>350394.723</v>
      </c>
      <c r="S39" s="19">
        <v>79902.365000000005</v>
      </c>
      <c r="T39" s="19">
        <f t="shared" si="4"/>
        <v>5033848.9950000001</v>
      </c>
      <c r="X39" s="19">
        <f t="shared" si="5"/>
        <v>0</v>
      </c>
      <c r="AB39" s="19">
        <f t="shared" si="6"/>
        <v>0</v>
      </c>
      <c r="AF39" s="19">
        <f t="shared" si="7"/>
        <v>0</v>
      </c>
      <c r="AJ39" s="19">
        <f t="shared" si="8"/>
        <v>0</v>
      </c>
      <c r="AN39" s="19">
        <f t="shared" si="9"/>
        <v>0</v>
      </c>
    </row>
    <row r="40" spans="1:40">
      <c r="A40" t="s">
        <v>22</v>
      </c>
      <c r="K40">
        <v>592886.12100000004</v>
      </c>
      <c r="L40">
        <f t="shared" si="2"/>
        <v>37351825.623000003</v>
      </c>
      <c r="O40">
        <v>360518.47499999998</v>
      </c>
      <c r="P40">
        <f t="shared" si="3"/>
        <v>22712663.924999997</v>
      </c>
      <c r="S40">
        <v>619.476</v>
      </c>
      <c r="T40">
        <f t="shared" si="4"/>
        <v>39026.987999999998</v>
      </c>
      <c r="X40">
        <f t="shared" si="5"/>
        <v>0</v>
      </c>
      <c r="AA40">
        <v>426560.054</v>
      </c>
      <c r="AB40">
        <f t="shared" si="6"/>
        <v>26873283.401999999</v>
      </c>
      <c r="AF40">
        <f t="shared" si="7"/>
        <v>0</v>
      </c>
      <c r="AJ40">
        <f t="shared" si="8"/>
        <v>0</v>
      </c>
      <c r="AN40">
        <f t="shared" si="9"/>
        <v>0</v>
      </c>
    </row>
    <row r="41" spans="1:40" s="19" customFormat="1">
      <c r="A41" s="19" t="s">
        <v>4</v>
      </c>
      <c r="K41" s="19">
        <v>45305.951000000001</v>
      </c>
      <c r="L41" s="19">
        <f t="shared" si="2"/>
        <v>2854274.9130000002</v>
      </c>
      <c r="O41" s="19">
        <v>7709.7889999999998</v>
      </c>
      <c r="P41" s="19">
        <f t="shared" si="3"/>
        <v>485716.70699999999</v>
      </c>
      <c r="T41" s="19">
        <f t="shared" si="4"/>
        <v>0</v>
      </c>
      <c r="X41" s="19">
        <f t="shared" si="5"/>
        <v>0</v>
      </c>
      <c r="AB41" s="19">
        <f t="shared" si="6"/>
        <v>0</v>
      </c>
      <c r="AF41" s="19">
        <f t="shared" si="7"/>
        <v>0</v>
      </c>
      <c r="AJ41" s="19">
        <f t="shared" si="8"/>
        <v>0</v>
      </c>
      <c r="AN41" s="19">
        <f t="shared" si="9"/>
        <v>0</v>
      </c>
    </row>
    <row r="42" spans="1:40">
      <c r="A42" t="s">
        <v>22</v>
      </c>
      <c r="K42">
        <v>549643.96900000004</v>
      </c>
      <c r="L42">
        <f t="shared" si="2"/>
        <v>34627570.047000006</v>
      </c>
      <c r="O42">
        <v>137931.15100000001</v>
      </c>
      <c r="P42">
        <f t="shared" si="3"/>
        <v>8689662.5130000003</v>
      </c>
      <c r="T42">
        <f t="shared" si="4"/>
        <v>0</v>
      </c>
      <c r="X42">
        <f t="shared" si="5"/>
        <v>0</v>
      </c>
      <c r="AA42">
        <v>380971.299</v>
      </c>
      <c r="AB42">
        <f t="shared" si="6"/>
        <v>24001191.837000001</v>
      </c>
      <c r="AF42">
        <f t="shared" si="7"/>
        <v>0</v>
      </c>
      <c r="AJ42">
        <f t="shared" si="8"/>
        <v>0</v>
      </c>
      <c r="AN42">
        <f t="shared" si="9"/>
        <v>0</v>
      </c>
    </row>
    <row r="43" spans="1:40" s="19" customFormat="1">
      <c r="A43" s="19" t="s">
        <v>4</v>
      </c>
      <c r="K43" s="19">
        <v>87692.955000000002</v>
      </c>
      <c r="L43" s="19">
        <f t="shared" si="2"/>
        <v>5524656.165</v>
      </c>
      <c r="P43" s="19">
        <f t="shared" si="3"/>
        <v>0</v>
      </c>
      <c r="T43" s="19">
        <f t="shared" si="4"/>
        <v>0</v>
      </c>
      <c r="X43" s="19">
        <f t="shared" si="5"/>
        <v>0</v>
      </c>
      <c r="AA43" s="19">
        <v>309.738</v>
      </c>
      <c r="AB43" s="19">
        <f t="shared" si="6"/>
        <v>19513.493999999999</v>
      </c>
      <c r="AF43" s="19">
        <f t="shared" si="7"/>
        <v>0</v>
      </c>
      <c r="AJ43" s="19">
        <f t="shared" si="8"/>
        <v>0</v>
      </c>
      <c r="AN43" s="19">
        <f t="shared" si="9"/>
        <v>0</v>
      </c>
    </row>
    <row r="44" spans="1:40">
      <c r="A44" t="s">
        <v>22</v>
      </c>
      <c r="K44">
        <v>466617.288</v>
      </c>
      <c r="L44">
        <f t="shared" si="2"/>
        <v>29396889.144000001</v>
      </c>
      <c r="P44">
        <f t="shared" si="3"/>
        <v>0</v>
      </c>
      <c r="T44">
        <f t="shared" si="4"/>
        <v>0</v>
      </c>
      <c r="X44">
        <f t="shared" si="5"/>
        <v>0</v>
      </c>
      <c r="AA44">
        <v>202178.26800000001</v>
      </c>
      <c r="AB44">
        <f t="shared" si="6"/>
        <v>12737230.884000001</v>
      </c>
      <c r="AF44">
        <f t="shared" si="7"/>
        <v>0</v>
      </c>
      <c r="AJ44">
        <f t="shared" si="8"/>
        <v>0</v>
      </c>
      <c r="AN44">
        <f t="shared" si="9"/>
        <v>0</v>
      </c>
    </row>
    <row r="45" spans="1:40" s="19" customFormat="1">
      <c r="A45" s="19" t="s">
        <v>4</v>
      </c>
      <c r="K45" s="19">
        <v>89234.913</v>
      </c>
      <c r="L45" s="19">
        <f t="shared" si="2"/>
        <v>5621799.5190000003</v>
      </c>
      <c r="P45" s="19">
        <f t="shared" si="3"/>
        <v>0</v>
      </c>
      <c r="T45" s="19">
        <f t="shared" si="4"/>
        <v>0</v>
      </c>
      <c r="X45" s="19">
        <f t="shared" si="5"/>
        <v>0</v>
      </c>
      <c r="AB45" s="19">
        <f t="shared" si="6"/>
        <v>0</v>
      </c>
      <c r="AF45" s="19">
        <f t="shared" si="7"/>
        <v>0</v>
      </c>
      <c r="AJ45" s="19">
        <f t="shared" si="8"/>
        <v>0</v>
      </c>
      <c r="AN45" s="19">
        <f t="shared" si="9"/>
        <v>0</v>
      </c>
    </row>
    <row r="46" spans="1:40">
      <c r="A46" t="s">
        <v>22</v>
      </c>
      <c r="K46">
        <v>191000.758</v>
      </c>
      <c r="L46">
        <f t="shared" si="2"/>
        <v>12033047.754000001</v>
      </c>
      <c r="P46">
        <f t="shared" si="3"/>
        <v>0</v>
      </c>
      <c r="T46">
        <f t="shared" si="4"/>
        <v>0</v>
      </c>
      <c r="X46">
        <f t="shared" si="5"/>
        <v>0</v>
      </c>
      <c r="AB46">
        <f t="shared" si="6"/>
        <v>0</v>
      </c>
      <c r="AF46">
        <f t="shared" si="7"/>
        <v>0</v>
      </c>
      <c r="AJ46">
        <f t="shared" si="8"/>
        <v>0</v>
      </c>
      <c r="AN46">
        <f t="shared" si="9"/>
        <v>0</v>
      </c>
    </row>
    <row r="47" spans="1:40" s="19" customFormat="1">
      <c r="A47" s="19" t="s">
        <v>4</v>
      </c>
      <c r="K47" s="19">
        <v>11153.942999999999</v>
      </c>
      <c r="L47" s="19">
        <f t="shared" si="2"/>
        <v>702698.40899999999</v>
      </c>
      <c r="P47" s="19">
        <f t="shared" si="3"/>
        <v>0</v>
      </c>
      <c r="T47" s="19">
        <f t="shared" si="4"/>
        <v>0</v>
      </c>
      <c r="X47" s="19">
        <f t="shared" si="5"/>
        <v>0</v>
      </c>
      <c r="AB47" s="19">
        <f t="shared" si="6"/>
        <v>0</v>
      </c>
      <c r="AF47" s="19">
        <f t="shared" si="7"/>
        <v>0</v>
      </c>
      <c r="AJ47" s="19">
        <f t="shared" si="8"/>
        <v>0</v>
      </c>
      <c r="AN47" s="19">
        <f t="shared" si="9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6iii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Harrison</dc:creator>
  <cp:lastModifiedBy>Michael Harrison</cp:lastModifiedBy>
  <dcterms:created xsi:type="dcterms:W3CDTF">2019-06-17T23:52:24Z</dcterms:created>
  <dcterms:modified xsi:type="dcterms:W3CDTF">2019-06-17T23:56:48Z</dcterms:modified>
</cp:coreProperties>
</file>