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batzek/Desktop/"/>
    </mc:Choice>
  </mc:AlternateContent>
  <xr:revisionPtr revIDLastSave="0" documentId="13_ncr:1_{28CE299D-3998-6B41-A5DA-BDD8872DEE36}" xr6:coauthVersionLast="44" xr6:coauthVersionMax="44" xr10:uidLastSave="{00000000-0000-0000-0000-000000000000}"/>
  <bookViews>
    <workbookView xWindow="80" yWindow="460" windowWidth="23260" windowHeight="12580" xr2:uid="{25F6F570-0B87-44CB-9E21-046FB00D1A8F}"/>
  </bookViews>
  <sheets>
    <sheet name="5A" sheetId="3" r:id="rId1"/>
    <sheet name="5E rep1" sheetId="1" r:id="rId2"/>
    <sheet name="5E rep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3" l="1"/>
  <c r="A11" i="3"/>
  <c r="A15" i="3"/>
  <c r="A19" i="3"/>
  <c r="A23" i="3" s="1"/>
  <c r="A27" i="3" s="1"/>
  <c r="A31" i="3" s="1"/>
  <c r="A35" i="3" s="1"/>
  <c r="A39" i="3" s="1"/>
  <c r="B45" i="3"/>
  <c r="C45" i="3"/>
  <c r="D45" i="3"/>
  <c r="E45" i="3"/>
  <c r="F45" i="3"/>
  <c r="G45" i="3"/>
  <c r="B47" i="3"/>
  <c r="C47" i="3"/>
  <c r="D47" i="3"/>
  <c r="E47" i="3"/>
  <c r="F47" i="3"/>
  <c r="G47" i="3"/>
  <c r="B51" i="3"/>
  <c r="C51" i="3"/>
  <c r="D51" i="3"/>
  <c r="G51" i="3"/>
  <c r="AA26" i="1" l="1"/>
  <c r="AA25" i="1"/>
  <c r="Z26" i="1"/>
  <c r="Z25" i="1"/>
  <c r="AA8" i="1"/>
  <c r="AA7" i="1"/>
  <c r="Z8" i="1"/>
  <c r="Z7" i="1"/>
  <c r="V23" i="2"/>
  <c r="V22" i="2"/>
  <c r="U23" i="2"/>
  <c r="U22" i="2"/>
  <c r="V8" i="2"/>
  <c r="U8" i="2"/>
  <c r="V7" i="2"/>
  <c r="U7" i="2"/>
  <c r="O24" i="2"/>
  <c r="N24" i="2"/>
  <c r="M24" i="2"/>
  <c r="L24" i="2"/>
  <c r="K24" i="2"/>
  <c r="K26" i="2" s="1"/>
  <c r="J24" i="2"/>
  <c r="I24" i="2"/>
  <c r="H24" i="2"/>
  <c r="G24" i="2"/>
  <c r="F24" i="2"/>
  <c r="E24" i="2"/>
  <c r="D24" i="2"/>
  <c r="C24" i="2"/>
  <c r="C13" i="2"/>
  <c r="K12" i="2"/>
  <c r="C12" i="2"/>
  <c r="K11" i="2"/>
  <c r="C11" i="2"/>
  <c r="D10" i="2"/>
  <c r="E10" i="2"/>
  <c r="F10" i="2"/>
  <c r="G10" i="2"/>
  <c r="H10" i="2"/>
  <c r="I10" i="2"/>
  <c r="J10" i="2"/>
  <c r="K10" i="2"/>
  <c r="L10" i="2"/>
  <c r="M10" i="2"/>
  <c r="N10" i="2"/>
  <c r="O10" i="2"/>
  <c r="C10" i="2"/>
  <c r="C30" i="1"/>
  <c r="K29" i="1"/>
  <c r="C29" i="1"/>
  <c r="K11" i="1"/>
  <c r="C11" i="1"/>
  <c r="K28" i="1"/>
  <c r="C28" i="1"/>
  <c r="C12" i="1"/>
  <c r="K10" i="1"/>
  <c r="C10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C9" i="1"/>
  <c r="K25" i="2" l="1"/>
  <c r="C27" i="2"/>
  <c r="C26" i="2"/>
  <c r="C25" i="2"/>
</calcChain>
</file>

<file path=xl/sharedStrings.xml><?xml version="1.0" encoding="utf-8"?>
<sst xmlns="http://schemas.openxmlformats.org/spreadsheetml/2006/main" count="56" uniqueCount="16">
  <si>
    <t>average</t>
  </si>
  <si>
    <t>pbl27-1</t>
  </si>
  <si>
    <t>Col-0</t>
  </si>
  <si>
    <t>SEM</t>
  </si>
  <si>
    <t>T-test</t>
  </si>
  <si>
    <t>average diameter per plant</t>
  </si>
  <si>
    <t>average of all plants</t>
  </si>
  <si>
    <t>Standard dev</t>
  </si>
  <si>
    <t>Mean</t>
  </si>
  <si>
    <t>bad plant</t>
  </si>
  <si>
    <t>S601A</t>
  </si>
  <si>
    <t>S189A</t>
  </si>
  <si>
    <t>S127A</t>
  </si>
  <si>
    <t>SLAH3 WT</t>
  </si>
  <si>
    <t>slah3-1</t>
  </si>
  <si>
    <t>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</si>
</sst>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0" fillId="0" borderId="0" xfId="0" applyBorder="1" applyAlignment="1">
      <alignment horizontal="center"/>
    </xf>
    <xf numFmtId="0" fontId="1" fillId="0" borderId="0" xfId="1"/>
    <xf numFmtId="0" fontId="1" fillId="0" borderId="2" xfId="1" applyBorder="1"/>
    <xf numFmtId="16" fontId="1" fillId="0" borderId="0" xfId="1" applyNumberFormat="1"/>
  </cellXfs>
  <cellStyles count="2">
    <cellStyle name="Normal" xfId="0" builtinId="0"/>
    <cellStyle name="Normal 2" xfId="1" xr:uid="{AAB44C4D-A5EB-1041-AE4A-C4048EEF6E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05-41AD-9201-897623490F7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105-41AD-9201-897623490F7F}"/>
              </c:ext>
            </c:extLst>
          </c:dPt>
          <c:errBars>
            <c:errBarType val="both"/>
            <c:errValType val="cust"/>
            <c:noEndCap val="0"/>
            <c:plus>
              <c:numRef>
                <c:f>'5E rep1'!$Z$8:$AA$8</c:f>
                <c:numCache>
                  <c:formatCode>General</c:formatCode>
                  <c:ptCount val="2"/>
                  <c:pt idx="0">
                    <c:v>0.27397147457052734</c:v>
                  </c:pt>
                  <c:pt idx="1">
                    <c:v>0.36340486645142539</c:v>
                  </c:pt>
                </c:numCache>
              </c:numRef>
            </c:plus>
            <c:minus>
              <c:numRef>
                <c:f>'5E rep1'!$Z$8:$AA$8</c:f>
                <c:numCache>
                  <c:formatCode>General</c:formatCode>
                  <c:ptCount val="2"/>
                  <c:pt idx="0">
                    <c:v>0.27397147457052734</c:v>
                  </c:pt>
                  <c:pt idx="1">
                    <c:v>0.36340486645142539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'5E rep1'!$Z$6:$AA$6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'5E rep1'!$Z$7:$AA$7</c:f>
              <c:numCache>
                <c:formatCode>General</c:formatCode>
                <c:ptCount val="2"/>
                <c:pt idx="0">
                  <c:v>6.03285625</c:v>
                </c:pt>
                <c:pt idx="1">
                  <c:v>5.2530138888888889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5-41AD-9201-897623490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486720"/>
        <c:axId val="340487048"/>
      </c:barChart>
      <c:catAx>
        <c:axId val="34048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0487048"/>
        <c:crosses val="autoZero"/>
        <c:auto val="1"/>
        <c:lblAlgn val="ctr"/>
        <c:lblOffset val="100"/>
        <c:noMultiLvlLbl val="0"/>
      </c:catAx>
      <c:valAx>
        <c:axId val="3404870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Lesion</a:t>
                </a:r>
                <a:r>
                  <a:rPr lang="pl-PL" sz="1600" baseline="0">
                    <a:solidFill>
                      <a:sysClr val="windowText" lastClr="000000"/>
                    </a:solidFill>
                  </a:rPr>
                  <a:t> diameter [mm]</a:t>
                </a:r>
                <a:endParaRPr lang="pl-PL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048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94-4D4A-B01C-0BD816CB0A4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494-4D4A-B01C-0BD816CB0A4D}"/>
              </c:ext>
            </c:extLst>
          </c:dPt>
          <c:errBars>
            <c:errBarType val="both"/>
            <c:errValType val="cust"/>
            <c:noEndCap val="0"/>
            <c:plus>
              <c:numRef>
                <c:f>'5E rep1'!$Z$26:$AA$26</c:f>
                <c:numCache>
                  <c:formatCode>General</c:formatCode>
                  <c:ptCount val="2"/>
                  <c:pt idx="0">
                    <c:v>0.37782828110134919</c:v>
                  </c:pt>
                  <c:pt idx="1">
                    <c:v>0.41767645696402517</c:v>
                  </c:pt>
                </c:numCache>
              </c:numRef>
            </c:plus>
            <c:minus>
              <c:numRef>
                <c:f>'5E rep1'!$Z$26:$AA$26</c:f>
                <c:numCache>
                  <c:formatCode>General</c:formatCode>
                  <c:ptCount val="2"/>
                  <c:pt idx="0">
                    <c:v>0.37782828110134919</c:v>
                  </c:pt>
                  <c:pt idx="1">
                    <c:v>0.41767645696402517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'5E rep1'!$Z$24:$AA$24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'5E rep1'!$Z$25:$AA$25</c:f>
              <c:numCache>
                <c:formatCode>General</c:formatCode>
                <c:ptCount val="2"/>
                <c:pt idx="0">
                  <c:v>5.4184999999999999</c:v>
                </c:pt>
                <c:pt idx="1">
                  <c:v>5.0865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94-4D4A-B01C-0BD816CB0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4839128"/>
        <c:axId val="534843392"/>
      </c:barChart>
      <c:catAx>
        <c:axId val="53483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4843392"/>
        <c:crosses val="autoZero"/>
        <c:auto val="1"/>
        <c:lblAlgn val="ctr"/>
        <c:lblOffset val="100"/>
        <c:noMultiLvlLbl val="0"/>
      </c:catAx>
      <c:valAx>
        <c:axId val="5348433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Lesion</a:t>
                </a:r>
                <a:r>
                  <a:rPr lang="pl-PL" sz="1600" baseline="0">
                    <a:solidFill>
                      <a:sysClr val="windowText" lastClr="000000"/>
                    </a:solidFill>
                  </a:rPr>
                  <a:t> diameter [mm]</a:t>
                </a:r>
                <a:endParaRPr lang="pl-PL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4839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'5E rep2'!$T$7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F-4314-8D33-3F04F5D13984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20F-4314-8D33-3F04F5D13984}"/>
              </c:ext>
            </c:extLst>
          </c:dPt>
          <c:errBars>
            <c:errBarType val="both"/>
            <c:errValType val="cust"/>
            <c:noEndCap val="0"/>
            <c:plus>
              <c:numRef>
                <c:f>'5E rep2'!$U$8:$V$8</c:f>
                <c:numCache>
                  <c:formatCode>General</c:formatCode>
                  <c:ptCount val="2"/>
                  <c:pt idx="0">
                    <c:v>0.1591575838532851</c:v>
                  </c:pt>
                  <c:pt idx="1">
                    <c:v>0.24181424616841726</c:v>
                  </c:pt>
                </c:numCache>
              </c:numRef>
            </c:plus>
            <c:minus>
              <c:numRef>
                <c:f>'5E rep2'!$U$8:$V$8</c:f>
                <c:numCache>
                  <c:formatCode>General</c:formatCode>
                  <c:ptCount val="2"/>
                  <c:pt idx="0">
                    <c:v>0.1591575838532851</c:v>
                  </c:pt>
                  <c:pt idx="1">
                    <c:v>0.24181424616841726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'5E rep2'!$U$6:$V$6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'5E rep2'!$U$7:$V$7</c:f>
              <c:numCache>
                <c:formatCode>General</c:formatCode>
                <c:ptCount val="2"/>
                <c:pt idx="0">
                  <c:v>3.4065083333333335</c:v>
                </c:pt>
                <c:pt idx="1">
                  <c:v>3.1601799999999995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314-8D33-3F04F5D1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0200016"/>
        <c:axId val="480199360"/>
      </c:barChart>
      <c:catAx>
        <c:axId val="48020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199360"/>
        <c:crosses val="autoZero"/>
        <c:auto val="1"/>
        <c:lblAlgn val="ctr"/>
        <c:lblOffset val="100"/>
        <c:noMultiLvlLbl val="0"/>
      </c:catAx>
      <c:valAx>
        <c:axId val="480199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Lesion</a:t>
                </a:r>
                <a:r>
                  <a:rPr lang="pl-PL" sz="1600" baseline="0">
                    <a:solidFill>
                      <a:sysClr val="windowText" lastClr="000000"/>
                    </a:solidFill>
                  </a:rPr>
                  <a:t> diameter [mm]</a:t>
                </a:r>
                <a:endParaRPr lang="pl-PL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2000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469-47E2-BAEC-EFFB5C74823F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469-47E2-BAEC-EFFB5C74823F}"/>
              </c:ext>
            </c:extLst>
          </c:dPt>
          <c:errBars>
            <c:errBarType val="both"/>
            <c:errValType val="cust"/>
            <c:noEndCap val="0"/>
            <c:plus>
              <c:numRef>
                <c:f>'5E rep2'!$U$23:$V$23</c:f>
                <c:numCache>
                  <c:formatCode>General</c:formatCode>
                  <c:ptCount val="2"/>
                  <c:pt idx="0">
                    <c:v>0.30706733309417861</c:v>
                  </c:pt>
                  <c:pt idx="1">
                    <c:v>0.13948039862288897</c:v>
                  </c:pt>
                </c:numCache>
              </c:numRef>
            </c:plus>
            <c:minus>
              <c:numRef>
                <c:f>'5E rep2'!$U$23:$V$23</c:f>
                <c:numCache>
                  <c:formatCode>General</c:formatCode>
                  <c:ptCount val="2"/>
                  <c:pt idx="0">
                    <c:v>0.30706733309417861</c:v>
                  </c:pt>
                  <c:pt idx="1">
                    <c:v>0.13948039862288897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'5E rep2'!$U$21:$V$21</c:f>
              <c:strCache>
                <c:ptCount val="2"/>
                <c:pt idx="0">
                  <c:v>Col-0</c:v>
                </c:pt>
                <c:pt idx="1">
                  <c:v>pbl27-1</c:v>
                </c:pt>
              </c:strCache>
            </c:strRef>
          </c:cat>
          <c:val>
            <c:numRef>
              <c:f>'5E rep2'!$U$22:$V$22</c:f>
              <c:numCache>
                <c:formatCode>General</c:formatCode>
                <c:ptCount val="2"/>
                <c:pt idx="0">
                  <c:v>3.0986750000000001</c:v>
                </c:pt>
                <c:pt idx="1">
                  <c:v>2.7478400000000001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69-47E2-BAEC-EFFB5C748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488688"/>
        <c:axId val="340488360"/>
      </c:barChart>
      <c:catAx>
        <c:axId val="34048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0488360"/>
        <c:crosses val="autoZero"/>
        <c:auto val="1"/>
        <c:lblAlgn val="ctr"/>
        <c:lblOffset val="100"/>
        <c:noMultiLvlLbl val="0"/>
      </c:catAx>
      <c:valAx>
        <c:axId val="34048836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 sz="1600">
                    <a:solidFill>
                      <a:sysClr val="windowText" lastClr="000000"/>
                    </a:solidFill>
                  </a:rPr>
                  <a:t>Lesion</a:t>
                </a:r>
                <a:r>
                  <a:rPr lang="pl-PL" sz="1600" baseline="0">
                    <a:solidFill>
                      <a:sysClr val="windowText" lastClr="000000"/>
                    </a:solidFill>
                  </a:rPr>
                  <a:t> diameter</a:t>
                </a:r>
                <a:endParaRPr lang="pl-PL" sz="16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404886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510268</xdr:colOff>
      <xdr:row>0</xdr:row>
      <xdr:rowOff>145596</xdr:rowOff>
    </xdr:from>
    <xdr:to>
      <xdr:col>35</xdr:col>
      <xdr:colOff>183697</xdr:colOff>
      <xdr:row>16</xdr:row>
      <xdr:rowOff>44903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7483F30-4FEA-49DE-B2BB-263E081671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503464</xdr:colOff>
      <xdr:row>17</xdr:row>
      <xdr:rowOff>159203</xdr:rowOff>
    </xdr:from>
    <xdr:to>
      <xdr:col>35</xdr:col>
      <xdr:colOff>176893</xdr:colOff>
      <xdr:row>33</xdr:row>
      <xdr:rowOff>58510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3B38954-DF09-45C3-B1B2-06A721D87E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518160</xdr:colOff>
      <xdr:row>0</xdr:row>
      <xdr:rowOff>83820</xdr:rowOff>
    </xdr:from>
    <xdr:to>
      <xdr:col>32</xdr:col>
      <xdr:colOff>213360</xdr:colOff>
      <xdr:row>15</xdr:row>
      <xdr:rowOff>68580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16CFB39-68E7-41DF-92B1-4100C92CA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556260</xdr:colOff>
      <xdr:row>17</xdr:row>
      <xdr:rowOff>7620</xdr:rowOff>
    </xdr:from>
    <xdr:to>
      <xdr:col>32</xdr:col>
      <xdr:colOff>251460</xdr:colOff>
      <xdr:row>31</xdr:row>
      <xdr:rowOff>175260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959E65AF-8F38-40F2-A1F1-41B0D0CAAD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09D19-AA40-A54D-A3FF-7D29B427BDCA}">
  <dimension ref="A1:G51"/>
  <sheetViews>
    <sheetView tabSelected="1" workbookViewId="0">
      <selection activeCell="C23" sqref="C23"/>
    </sheetView>
  </sheetViews>
  <sheetFormatPr baseColWidth="10" defaultRowHeight="16" x14ac:dyDescent="0.2"/>
  <cols>
    <col min="1" max="16384" width="10.83203125" style="8"/>
  </cols>
  <sheetData>
    <row r="1" spans="1:7" x14ac:dyDescent="0.2">
      <c r="D1" s="8" t="s">
        <v>14</v>
      </c>
      <c r="E1" s="8" t="s">
        <v>14</v>
      </c>
      <c r="F1" s="8" t="s">
        <v>14</v>
      </c>
      <c r="G1" s="8" t="s">
        <v>14</v>
      </c>
    </row>
    <row r="2" spans="1:7" x14ac:dyDescent="0.2">
      <c r="A2" s="8" t="s">
        <v>15</v>
      </c>
      <c r="B2" s="8" t="s">
        <v>2</v>
      </c>
      <c r="C2" s="10" t="s">
        <v>14</v>
      </c>
      <c r="D2" s="8" t="s">
        <v>13</v>
      </c>
      <c r="E2" s="8" t="s">
        <v>12</v>
      </c>
      <c r="F2" s="8" t="s">
        <v>11</v>
      </c>
      <c r="G2" s="8" t="s">
        <v>10</v>
      </c>
    </row>
    <row r="3" spans="1:7" x14ac:dyDescent="0.2">
      <c r="A3" s="9">
        <v>1</v>
      </c>
      <c r="B3" s="9">
        <v>4.3</v>
      </c>
      <c r="C3" s="9">
        <v>4.3899999999999997</v>
      </c>
      <c r="D3" s="9">
        <v>5.01</v>
      </c>
      <c r="E3" s="9">
        <v>6.01</v>
      </c>
      <c r="F3" s="9">
        <v>6.75</v>
      </c>
      <c r="G3" s="9">
        <v>8.0500000000000007</v>
      </c>
    </row>
    <row r="4" spans="1:7" x14ac:dyDescent="0.2">
      <c r="B4" s="8">
        <v>4.18</v>
      </c>
      <c r="C4" s="8">
        <v>4.1500000000000004</v>
      </c>
      <c r="D4" s="8">
        <v>5.55</v>
      </c>
      <c r="E4" s="8">
        <v>5.51</v>
      </c>
      <c r="F4" s="8">
        <v>5.99</v>
      </c>
      <c r="G4" s="8">
        <v>5.98</v>
      </c>
    </row>
    <row r="5" spans="1:7" x14ac:dyDescent="0.2">
      <c r="B5" s="8">
        <v>3.52</v>
      </c>
      <c r="C5" s="8">
        <v>6.31</v>
      </c>
      <c r="D5" s="8">
        <v>5.05</v>
      </c>
      <c r="E5" s="8">
        <v>4.82</v>
      </c>
      <c r="F5" s="8">
        <v>3.15</v>
      </c>
      <c r="G5" s="8">
        <v>6.39</v>
      </c>
    </row>
    <row r="6" spans="1:7" x14ac:dyDescent="0.2">
      <c r="B6" s="8">
        <v>5.52</v>
      </c>
      <c r="C6" s="8">
        <v>5.0999999999999996</v>
      </c>
      <c r="D6" s="8">
        <v>5.28</v>
      </c>
      <c r="E6" s="8">
        <v>4.82</v>
      </c>
      <c r="G6" s="8">
        <v>6.25</v>
      </c>
    </row>
    <row r="7" spans="1:7" x14ac:dyDescent="0.2">
      <c r="A7" s="9">
        <f>A3+1</f>
        <v>2</v>
      </c>
      <c r="B7" s="9">
        <v>3.88</v>
      </c>
      <c r="C7" s="9">
        <v>4.71</v>
      </c>
      <c r="D7" s="9">
        <v>6.77</v>
      </c>
      <c r="E7" s="9">
        <v>8.5399999999999991</v>
      </c>
      <c r="F7" s="9">
        <v>6.38</v>
      </c>
      <c r="G7" s="9">
        <v>3.83</v>
      </c>
    </row>
    <row r="8" spans="1:7" x14ac:dyDescent="0.2">
      <c r="B8" s="8">
        <v>3.11</v>
      </c>
      <c r="C8" s="8">
        <v>5.65</v>
      </c>
      <c r="D8" s="8">
        <v>6.37</v>
      </c>
      <c r="E8" s="8">
        <v>7.2</v>
      </c>
      <c r="F8" s="8">
        <v>6.64</v>
      </c>
      <c r="G8" s="8">
        <v>4.16</v>
      </c>
    </row>
    <row r="9" spans="1:7" x14ac:dyDescent="0.2">
      <c r="B9" s="8">
        <v>3.99</v>
      </c>
      <c r="C9" s="8">
        <v>5.37</v>
      </c>
      <c r="D9" s="8">
        <v>4.22</v>
      </c>
      <c r="E9" s="8">
        <v>1.85</v>
      </c>
      <c r="F9" s="8">
        <v>1.81</v>
      </c>
      <c r="G9" s="8">
        <v>3.76</v>
      </c>
    </row>
    <row r="10" spans="1:7" x14ac:dyDescent="0.2">
      <c r="B10" s="8">
        <v>4.3899999999999997</v>
      </c>
      <c r="C10" s="8">
        <v>4.26</v>
      </c>
      <c r="D10" s="8">
        <v>5.26</v>
      </c>
      <c r="F10" s="8">
        <v>2.21</v>
      </c>
      <c r="G10" s="8">
        <v>4.03</v>
      </c>
    </row>
    <row r="11" spans="1:7" x14ac:dyDescent="0.2">
      <c r="A11" s="9">
        <f>A7+1</f>
        <v>3</v>
      </c>
      <c r="B11" s="9">
        <v>3.35</v>
      </c>
      <c r="C11" s="9">
        <v>4.46</v>
      </c>
      <c r="D11" s="9">
        <v>2.74</v>
      </c>
      <c r="E11" s="9">
        <v>8.34</v>
      </c>
      <c r="F11" s="9">
        <v>6.74</v>
      </c>
      <c r="G11" s="9">
        <v>6.08</v>
      </c>
    </row>
    <row r="12" spans="1:7" x14ac:dyDescent="0.2">
      <c r="B12" s="8">
        <v>2.67</v>
      </c>
      <c r="C12" s="8">
        <v>4.55</v>
      </c>
      <c r="D12" s="8">
        <v>1.68</v>
      </c>
      <c r="E12" s="8">
        <v>4.75</v>
      </c>
      <c r="F12" s="8">
        <v>5.13</v>
      </c>
      <c r="G12" s="8">
        <v>5.0999999999999996</v>
      </c>
    </row>
    <row r="13" spans="1:7" x14ac:dyDescent="0.2">
      <c r="B13" s="8">
        <v>2.67</v>
      </c>
      <c r="C13" s="8">
        <v>3.57</v>
      </c>
      <c r="D13" s="8">
        <v>2.87</v>
      </c>
      <c r="E13" s="8">
        <v>6.43</v>
      </c>
      <c r="F13" s="8">
        <v>4.7</v>
      </c>
      <c r="G13" s="8">
        <v>4.91</v>
      </c>
    </row>
    <row r="14" spans="1:7" x14ac:dyDescent="0.2">
      <c r="B14" s="8">
        <v>0.69</v>
      </c>
      <c r="C14" s="8">
        <v>4.47</v>
      </c>
      <c r="D14" s="8">
        <v>1.08</v>
      </c>
      <c r="E14" s="8">
        <v>5.73</v>
      </c>
      <c r="F14" s="8">
        <v>4.9800000000000004</v>
      </c>
      <c r="G14" s="8">
        <v>3.04</v>
      </c>
    </row>
    <row r="15" spans="1:7" x14ac:dyDescent="0.2">
      <c r="A15" s="9">
        <f>A11+1</f>
        <v>4</v>
      </c>
      <c r="B15" s="9">
        <v>0.94</v>
      </c>
      <c r="C15" s="9"/>
      <c r="D15" s="9">
        <v>6.15</v>
      </c>
      <c r="E15" s="9">
        <v>9.52</v>
      </c>
      <c r="F15" s="9">
        <v>6.06</v>
      </c>
      <c r="G15" s="9">
        <v>3.48</v>
      </c>
    </row>
    <row r="16" spans="1:7" x14ac:dyDescent="0.2">
      <c r="B16" s="8">
        <v>1.42</v>
      </c>
      <c r="D16" s="8">
        <v>4.72</v>
      </c>
      <c r="E16" s="8">
        <v>4.97</v>
      </c>
      <c r="F16" s="8">
        <v>4.18</v>
      </c>
      <c r="G16" s="8">
        <v>4.67</v>
      </c>
    </row>
    <row r="17" spans="1:7" x14ac:dyDescent="0.2">
      <c r="B17" s="8">
        <v>4</v>
      </c>
      <c r="D17" s="8">
        <v>3.84</v>
      </c>
      <c r="E17" s="8">
        <v>6.12</v>
      </c>
      <c r="F17" s="8">
        <v>5.82</v>
      </c>
      <c r="G17" s="8">
        <v>3.7</v>
      </c>
    </row>
    <row r="18" spans="1:7" x14ac:dyDescent="0.2">
      <c r="B18" s="8">
        <v>2.96</v>
      </c>
      <c r="D18" s="8">
        <v>3.05</v>
      </c>
      <c r="F18" s="8">
        <v>5.52</v>
      </c>
      <c r="G18" s="8">
        <v>3.77</v>
      </c>
    </row>
    <row r="19" spans="1:7" x14ac:dyDescent="0.2">
      <c r="A19" s="9">
        <f>A15+1</f>
        <v>5</v>
      </c>
      <c r="B19" s="9">
        <v>2.98</v>
      </c>
      <c r="C19" s="9">
        <v>4.12</v>
      </c>
      <c r="D19" s="9">
        <v>6.48</v>
      </c>
      <c r="E19" s="9">
        <v>4.58</v>
      </c>
      <c r="F19" s="9">
        <v>7.89</v>
      </c>
      <c r="G19" s="9">
        <v>4.99</v>
      </c>
    </row>
    <row r="20" spans="1:7" x14ac:dyDescent="0.2">
      <c r="B20" s="8">
        <v>2.81</v>
      </c>
      <c r="C20" s="8">
        <v>5.08</v>
      </c>
      <c r="D20" s="8">
        <v>4.6399999999999997</v>
      </c>
      <c r="E20" s="8">
        <v>4.51</v>
      </c>
      <c r="F20" s="8">
        <v>3.73</v>
      </c>
      <c r="G20" s="8">
        <v>2.14</v>
      </c>
    </row>
    <row r="21" spans="1:7" x14ac:dyDescent="0.2">
      <c r="B21" s="8">
        <v>5.93</v>
      </c>
      <c r="C21" s="8">
        <v>3.97</v>
      </c>
      <c r="D21" s="8">
        <v>6.21</v>
      </c>
      <c r="E21" s="8">
        <v>4.71</v>
      </c>
      <c r="F21" s="8">
        <v>5.36</v>
      </c>
      <c r="G21" s="8">
        <v>3.32</v>
      </c>
    </row>
    <row r="22" spans="1:7" x14ac:dyDescent="0.2">
      <c r="C22" s="8">
        <v>5.28</v>
      </c>
      <c r="D22" s="8">
        <v>4.45</v>
      </c>
      <c r="E22" s="8">
        <v>5.2</v>
      </c>
      <c r="F22" s="8">
        <v>3.08</v>
      </c>
      <c r="G22" s="8">
        <v>1.35</v>
      </c>
    </row>
    <row r="23" spans="1:7" x14ac:dyDescent="0.2">
      <c r="A23" s="9">
        <f>A19+1</f>
        <v>6</v>
      </c>
      <c r="B23" s="9">
        <v>4.42</v>
      </c>
      <c r="C23" s="9">
        <v>4.1399999999999997</v>
      </c>
      <c r="D23" s="9"/>
      <c r="E23" s="9">
        <v>7.89</v>
      </c>
      <c r="F23" s="9">
        <v>6.33</v>
      </c>
      <c r="G23" s="9">
        <v>5.57</v>
      </c>
    </row>
    <row r="24" spans="1:7" x14ac:dyDescent="0.2">
      <c r="B24" s="8">
        <v>3.2</v>
      </c>
      <c r="C24" s="8">
        <v>4.58</v>
      </c>
      <c r="E24" s="8">
        <v>2.42</v>
      </c>
      <c r="F24" s="8">
        <v>5.34</v>
      </c>
      <c r="G24" s="8">
        <v>5.26</v>
      </c>
    </row>
    <row r="25" spans="1:7" x14ac:dyDescent="0.2">
      <c r="B25" s="8">
        <v>4.08</v>
      </c>
      <c r="C25" s="8">
        <v>1.29</v>
      </c>
      <c r="E25" s="8">
        <v>3.32</v>
      </c>
      <c r="F25" s="8">
        <v>6.73</v>
      </c>
      <c r="G25" s="8">
        <v>1.31</v>
      </c>
    </row>
    <row r="26" spans="1:7" x14ac:dyDescent="0.2">
      <c r="B26" s="8">
        <v>3.15</v>
      </c>
      <c r="C26" s="8">
        <v>4.17</v>
      </c>
      <c r="E26" s="8">
        <v>2.52</v>
      </c>
      <c r="F26" s="8">
        <v>4.1500000000000004</v>
      </c>
    </row>
    <row r="27" spans="1:7" x14ac:dyDescent="0.2">
      <c r="A27" s="9">
        <f>A23+1</f>
        <v>7</v>
      </c>
      <c r="B27" s="9"/>
      <c r="C27" s="9">
        <v>7.22</v>
      </c>
      <c r="D27" s="9">
        <v>4.38</v>
      </c>
      <c r="E27" s="9">
        <v>6.22</v>
      </c>
      <c r="F27" s="9">
        <v>6.43</v>
      </c>
      <c r="G27" s="9">
        <v>5.64</v>
      </c>
    </row>
    <row r="28" spans="1:7" x14ac:dyDescent="0.2">
      <c r="C28" s="8">
        <v>6.31</v>
      </c>
      <c r="D28" s="8">
        <v>2.96</v>
      </c>
      <c r="E28" s="8">
        <v>6.91</v>
      </c>
      <c r="F28" s="8">
        <v>6.07</v>
      </c>
      <c r="G28" s="8">
        <v>5.75</v>
      </c>
    </row>
    <row r="29" spans="1:7" x14ac:dyDescent="0.2">
      <c r="C29" s="8">
        <v>8.34</v>
      </c>
      <c r="D29" s="8">
        <v>2.72</v>
      </c>
      <c r="E29" s="8">
        <v>5.95</v>
      </c>
      <c r="F29" s="8">
        <v>7.04</v>
      </c>
      <c r="G29" s="8">
        <v>5.18</v>
      </c>
    </row>
    <row r="30" spans="1:7" x14ac:dyDescent="0.2">
      <c r="D30" s="8">
        <v>0.97</v>
      </c>
      <c r="E30" s="8">
        <v>5.79</v>
      </c>
      <c r="F30" s="8">
        <v>7.75</v>
      </c>
    </row>
    <row r="31" spans="1:7" x14ac:dyDescent="0.2">
      <c r="A31" s="9">
        <f>A27+1</f>
        <v>8</v>
      </c>
      <c r="B31" s="9">
        <v>3.31</v>
      </c>
      <c r="C31" s="9">
        <v>7.25</v>
      </c>
      <c r="D31" s="9">
        <v>2.14</v>
      </c>
      <c r="E31" s="9">
        <v>7.37</v>
      </c>
      <c r="F31" s="9">
        <v>7.92</v>
      </c>
      <c r="G31" s="9">
        <v>4.3600000000000003</v>
      </c>
    </row>
    <row r="32" spans="1:7" x14ac:dyDescent="0.2">
      <c r="B32" s="8">
        <v>3.68</v>
      </c>
      <c r="C32" s="8">
        <v>7.27</v>
      </c>
      <c r="D32" s="8">
        <v>4.41</v>
      </c>
      <c r="E32" s="8">
        <v>6.78</v>
      </c>
      <c r="F32" s="8">
        <v>8.26</v>
      </c>
      <c r="G32" s="8">
        <v>4</v>
      </c>
    </row>
    <row r="33" spans="1:7" x14ac:dyDescent="0.2">
      <c r="B33" s="8">
        <v>1.38</v>
      </c>
      <c r="C33" s="8">
        <v>6.17</v>
      </c>
      <c r="D33" s="8">
        <v>4.4800000000000004</v>
      </c>
      <c r="E33" s="8">
        <v>7.47</v>
      </c>
      <c r="F33" s="8">
        <v>6.59</v>
      </c>
      <c r="G33" s="8">
        <v>2.65</v>
      </c>
    </row>
    <row r="34" spans="1:7" x14ac:dyDescent="0.2">
      <c r="B34" s="8">
        <v>2.73</v>
      </c>
      <c r="C34" s="8">
        <v>5.56</v>
      </c>
      <c r="D34" s="8">
        <v>3.42</v>
      </c>
      <c r="E34" s="8">
        <v>5.09</v>
      </c>
      <c r="F34" s="8">
        <v>7.34</v>
      </c>
      <c r="G34" s="8">
        <v>3.39</v>
      </c>
    </row>
    <row r="35" spans="1:7" x14ac:dyDescent="0.2">
      <c r="A35" s="9">
        <f>A31+1</f>
        <v>9</v>
      </c>
      <c r="B35" s="9">
        <v>6.05</v>
      </c>
      <c r="C35" s="9">
        <v>5.42</v>
      </c>
      <c r="D35" s="9">
        <v>6.16</v>
      </c>
      <c r="E35" s="9">
        <v>6.61</v>
      </c>
      <c r="F35" s="9">
        <v>5.92</v>
      </c>
      <c r="G35" s="9">
        <v>4.79</v>
      </c>
    </row>
    <row r="36" spans="1:7" x14ac:dyDescent="0.2">
      <c r="B36" s="8">
        <v>3.79</v>
      </c>
      <c r="C36" s="8">
        <v>5.77</v>
      </c>
      <c r="D36" s="8">
        <v>6.89</v>
      </c>
      <c r="E36" s="8">
        <v>6.6</v>
      </c>
      <c r="F36" s="8">
        <v>5.56</v>
      </c>
      <c r="G36" s="8">
        <v>3.62</v>
      </c>
    </row>
    <row r="37" spans="1:7" x14ac:dyDescent="0.2">
      <c r="B37" s="8">
        <v>4.6100000000000003</v>
      </c>
      <c r="C37" s="8">
        <v>5.88</v>
      </c>
      <c r="D37" s="8">
        <v>2.5</v>
      </c>
      <c r="E37" s="8">
        <v>7.34</v>
      </c>
      <c r="F37" s="8">
        <v>5.19</v>
      </c>
      <c r="G37" s="8">
        <v>1.84</v>
      </c>
    </row>
    <row r="38" spans="1:7" x14ac:dyDescent="0.2">
      <c r="C38" s="8">
        <v>4.43</v>
      </c>
      <c r="D38" s="8">
        <v>5.26</v>
      </c>
      <c r="E38" s="8">
        <v>4.8099999999999996</v>
      </c>
      <c r="F38" s="8">
        <v>5.48</v>
      </c>
      <c r="G38" s="8">
        <v>1.03</v>
      </c>
    </row>
    <row r="39" spans="1:7" x14ac:dyDescent="0.2">
      <c r="A39" s="9">
        <f>A35+1</f>
        <v>10</v>
      </c>
      <c r="B39" s="9">
        <v>5.81</v>
      </c>
      <c r="C39" s="9">
        <v>6.29</v>
      </c>
      <c r="D39" s="9" t="s">
        <v>9</v>
      </c>
      <c r="E39" s="9">
        <v>3.51</v>
      </c>
      <c r="F39" s="9" t="s">
        <v>9</v>
      </c>
      <c r="G39" s="9" t="s">
        <v>9</v>
      </c>
    </row>
    <row r="40" spans="1:7" x14ac:dyDescent="0.2">
      <c r="B40" s="8">
        <v>5.46</v>
      </c>
      <c r="C40" s="8">
        <v>5.96</v>
      </c>
      <c r="E40" s="8">
        <v>4.97</v>
      </c>
    </row>
    <row r="41" spans="1:7" x14ac:dyDescent="0.2">
      <c r="B41" s="8">
        <v>4.95</v>
      </c>
      <c r="C41" s="8">
        <v>6.49</v>
      </c>
      <c r="E41" s="8">
        <v>4.5599999999999996</v>
      </c>
    </row>
    <row r="42" spans="1:7" x14ac:dyDescent="0.2">
      <c r="B42" s="8">
        <v>6.07</v>
      </c>
      <c r="C42" s="8">
        <v>7.41</v>
      </c>
      <c r="E42" s="8">
        <v>1.91</v>
      </c>
    </row>
    <row r="45" spans="1:7" x14ac:dyDescent="0.2">
      <c r="A45" s="8" t="s">
        <v>8</v>
      </c>
      <c r="B45" s="8">
        <f>AVERAGE(B3:B42)</f>
        <v>3.7058823529411775</v>
      </c>
      <c r="C45" s="8">
        <f>AVERAGE(C3:C42)</f>
        <v>5.2968571428571423</v>
      </c>
      <c r="D45" s="8">
        <f>AVERAGE(D3:D38)</f>
        <v>4.3034374999999985</v>
      </c>
      <c r="E45" s="8">
        <f>AVERAGE(E3:E42)</f>
        <v>5.5697368421052627</v>
      </c>
      <c r="F45" s="8">
        <f>AVERAGE(F3:F38)</f>
        <v>5.6634285714285699</v>
      </c>
      <c r="G45" s="8">
        <f>AVERAGE(G3:G38)</f>
        <v>4.2173529411764692</v>
      </c>
    </row>
    <row r="47" spans="1:7" x14ac:dyDescent="0.2">
      <c r="A47" s="8" t="s">
        <v>7</v>
      </c>
      <c r="B47" s="8">
        <f>STDEV(B3:B42)</f>
        <v>1.400162582869223</v>
      </c>
      <c r="C47" s="8">
        <f>STDEV(C3:C42)</f>
        <v>1.3635696479732737</v>
      </c>
      <c r="D47" s="8">
        <f>STDEV(D3:D38)</f>
        <v>1.6629445500716236</v>
      </c>
      <c r="E47" s="8">
        <f>STDEV(E3:E42)</f>
        <v>1.8045864793100628</v>
      </c>
      <c r="F47" s="8">
        <f>STDEV(F3:F38)</f>
        <v>1.5658787100071971</v>
      </c>
      <c r="G47" s="8">
        <f>STDEV(G3:G38)</f>
        <v>1.6019823114514167</v>
      </c>
    </row>
    <row r="51" spans="2:7" x14ac:dyDescent="0.2">
      <c r="B51" s="8">
        <f>TTEST(B3:B42,C3:C42,2,3)</f>
        <v>1.0015212059355564E-5</v>
      </c>
      <c r="C51" s="8">
        <f>TTEST(C3:C42,D3:D38,2,3)</f>
        <v>1.0019492868809496E-2</v>
      </c>
      <c r="D51" s="8">
        <f>TTEST(B3:B42,D3:D38,2,3)</f>
        <v>0.12061919902154687</v>
      </c>
      <c r="G51" s="8">
        <f>TTEST(C3:C42,G3:G38,2,3)</f>
        <v>3.7196328112699493E-3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9FEAB-3AD8-4D63-B874-7E9EA43FDFDD}">
  <dimension ref="B3:AA30"/>
  <sheetViews>
    <sheetView zoomScale="56" zoomScaleNormal="56" workbookViewId="0">
      <selection activeCell="AD40" sqref="AD40"/>
    </sheetView>
  </sheetViews>
  <sheetFormatPr baseColWidth="10" defaultColWidth="8.83203125" defaultRowHeight="15" x14ac:dyDescent="0.2"/>
  <cols>
    <col min="2" max="2" width="23.33203125" bestFit="1" customWidth="1"/>
  </cols>
  <sheetData>
    <row r="3" spans="2:27" x14ac:dyDescent="0.2">
      <c r="C3" t="s">
        <v>2</v>
      </c>
      <c r="K3" s="1" t="s">
        <v>1</v>
      </c>
    </row>
    <row r="4" spans="2:27" x14ac:dyDescent="0.2">
      <c r="C4">
        <v>7.907</v>
      </c>
      <c r="D4">
        <v>6.8890000000000002</v>
      </c>
      <c r="E4">
        <v>9.2249999999999996</v>
      </c>
      <c r="H4">
        <v>8.5589999999999993</v>
      </c>
      <c r="I4">
        <v>7.53</v>
      </c>
      <c r="K4">
        <v>4.1369999999999996</v>
      </c>
      <c r="L4">
        <v>8.1850000000000005</v>
      </c>
      <c r="O4">
        <v>3.1840000000000002</v>
      </c>
      <c r="P4">
        <v>3.7959999999999998</v>
      </c>
      <c r="Q4">
        <v>3.6480000000000001</v>
      </c>
      <c r="R4">
        <v>4.12</v>
      </c>
      <c r="S4">
        <v>3.1840000000000002</v>
      </c>
      <c r="T4">
        <v>3.3460000000000001</v>
      </c>
      <c r="V4">
        <v>4.0919999999999996</v>
      </c>
    </row>
    <row r="5" spans="2:27" x14ac:dyDescent="0.2">
      <c r="C5">
        <v>3.9009999999999998</v>
      </c>
      <c r="D5">
        <v>3.2010000000000001</v>
      </c>
      <c r="E5">
        <v>9.2249999999999996</v>
      </c>
      <c r="G5">
        <v>7.5039999999999996</v>
      </c>
      <c r="H5">
        <v>2.4620000000000002</v>
      </c>
      <c r="I5">
        <v>6.2060000000000004</v>
      </c>
      <c r="J5">
        <v>5.0380000000000003</v>
      </c>
      <c r="K5">
        <v>2.2050000000000001</v>
      </c>
      <c r="L5">
        <v>6.8170000000000002</v>
      </c>
      <c r="M5">
        <v>10.452</v>
      </c>
      <c r="O5">
        <v>7.1589999999999998</v>
      </c>
      <c r="P5">
        <v>3.427</v>
      </c>
      <c r="Q5">
        <v>8.2010000000000005</v>
      </c>
      <c r="R5">
        <v>3.089</v>
      </c>
      <c r="S5">
        <v>5.4859999999999998</v>
      </c>
      <c r="T5">
        <v>3.698</v>
      </c>
      <c r="V5">
        <v>3.27</v>
      </c>
    </row>
    <row r="6" spans="2:27" x14ac:dyDescent="0.2">
      <c r="C6">
        <v>6.0709999999999997</v>
      </c>
      <c r="D6">
        <v>6.3860000000000001</v>
      </c>
      <c r="E6">
        <v>1.9490000000000001</v>
      </c>
      <c r="F6">
        <v>4.968</v>
      </c>
      <c r="G6">
        <v>7.7430000000000003</v>
      </c>
      <c r="H6">
        <v>5.2510000000000003</v>
      </c>
      <c r="I6">
        <v>7.0810000000000004</v>
      </c>
      <c r="J6">
        <v>7.7679999999999998</v>
      </c>
      <c r="K6">
        <v>3.1629999999999998</v>
      </c>
      <c r="L6">
        <v>6.5990000000000002</v>
      </c>
      <c r="M6">
        <v>5.3680000000000003</v>
      </c>
      <c r="N6">
        <v>3.27</v>
      </c>
      <c r="O6">
        <v>7.0030000000000001</v>
      </c>
      <c r="P6">
        <v>3.641</v>
      </c>
      <c r="Q6">
        <v>4.0410000000000004</v>
      </c>
      <c r="R6">
        <v>8.2010000000000005</v>
      </c>
      <c r="S6">
        <v>3.8319999999999999</v>
      </c>
      <c r="T6">
        <v>4.5030000000000001</v>
      </c>
      <c r="V6">
        <v>3.6480000000000001</v>
      </c>
      <c r="Z6" t="s">
        <v>2</v>
      </c>
      <c r="AA6" s="1" t="s">
        <v>1</v>
      </c>
    </row>
    <row r="7" spans="2:27" x14ac:dyDescent="0.2">
      <c r="C7">
        <v>8.5169999999999995</v>
      </c>
      <c r="D7">
        <v>4.1050000000000004</v>
      </c>
      <c r="E7">
        <v>4.7869999999999999</v>
      </c>
      <c r="F7">
        <v>4.59</v>
      </c>
      <c r="G7">
        <v>4.6429999999999998</v>
      </c>
      <c r="H7">
        <v>7.7169999999999996</v>
      </c>
      <c r="I7">
        <v>4.8330000000000002</v>
      </c>
      <c r="J7">
        <v>6.2919999999999998</v>
      </c>
      <c r="K7">
        <v>8.0630000000000006</v>
      </c>
      <c r="L7">
        <v>7.2830000000000004</v>
      </c>
      <c r="M7">
        <v>7.4969999999999999</v>
      </c>
      <c r="N7">
        <v>3.641</v>
      </c>
      <c r="O7">
        <v>6.9080000000000004</v>
      </c>
      <c r="P7">
        <v>3.5329999999999999</v>
      </c>
      <c r="Q7">
        <v>2.7850000000000001</v>
      </c>
      <c r="R7">
        <v>4.07</v>
      </c>
      <c r="S7">
        <v>4.8890000000000002</v>
      </c>
      <c r="T7">
        <v>8.343</v>
      </c>
      <c r="U7">
        <v>4.1150000000000002</v>
      </c>
      <c r="V7">
        <v>4.5789999999999997</v>
      </c>
      <c r="Y7" t="s">
        <v>0</v>
      </c>
      <c r="Z7">
        <f>C10</f>
        <v>6.03285625</v>
      </c>
      <c r="AA7">
        <f>K10</f>
        <v>5.2530138888888889</v>
      </c>
    </row>
    <row r="8" spans="2:27" ht="16" thickBot="1" x14ac:dyDescent="0.25">
      <c r="C8" s="3">
        <v>4.032</v>
      </c>
      <c r="D8" s="3">
        <v>2.8210000000000002</v>
      </c>
      <c r="E8" s="3">
        <v>9.3030000000000008</v>
      </c>
      <c r="F8" s="3">
        <v>7.0259999999999998</v>
      </c>
      <c r="G8" s="3">
        <v>8.0830000000000002</v>
      </c>
      <c r="H8" s="3">
        <v>5.8440000000000003</v>
      </c>
      <c r="I8" s="3">
        <v>2.2810000000000001</v>
      </c>
      <c r="J8" s="3">
        <v>7.0019999999999998</v>
      </c>
      <c r="K8" s="3">
        <v>3.6480000000000001</v>
      </c>
      <c r="L8" s="3">
        <v>7.9020000000000001</v>
      </c>
      <c r="M8" s="3">
        <v>6.9669999999999996</v>
      </c>
      <c r="N8" s="3">
        <v>6.7229999999999999</v>
      </c>
      <c r="O8" s="3">
        <v>8.1989999999999998</v>
      </c>
      <c r="P8" s="3">
        <v>5.0780000000000003</v>
      </c>
      <c r="Q8" s="3">
        <v>6.2450000000000001</v>
      </c>
      <c r="R8" s="3">
        <v>5.2119999999999997</v>
      </c>
      <c r="S8" s="3">
        <v>3.8620000000000001</v>
      </c>
      <c r="T8" s="3">
        <v>3.4540000000000002</v>
      </c>
      <c r="U8" s="3">
        <v>7.4820000000000002</v>
      </c>
      <c r="V8" s="3">
        <v>5.8819999999999997</v>
      </c>
      <c r="Y8" t="s">
        <v>3</v>
      </c>
      <c r="Z8">
        <f>C11</f>
        <v>0.27397147457052734</v>
      </c>
      <c r="AA8">
        <f>K11</f>
        <v>0.36340486645142539</v>
      </c>
    </row>
    <row r="9" spans="2:27" x14ac:dyDescent="0.2">
      <c r="B9" t="s">
        <v>5</v>
      </c>
      <c r="C9">
        <f>AVERAGE(C4:C8)</f>
        <v>6.0855999999999995</v>
      </c>
      <c r="D9">
        <f t="shared" ref="D9:V9" si="0">AVERAGE(D4:D8)</f>
        <v>4.6804000000000006</v>
      </c>
      <c r="E9">
        <f t="shared" si="0"/>
        <v>6.897800000000001</v>
      </c>
      <c r="F9">
        <f t="shared" si="0"/>
        <v>5.5279999999999996</v>
      </c>
      <c r="G9">
        <f t="shared" si="0"/>
        <v>6.9932499999999997</v>
      </c>
      <c r="H9">
        <f t="shared" si="0"/>
        <v>5.9665999999999997</v>
      </c>
      <c r="I9">
        <f t="shared" si="0"/>
        <v>5.5861999999999998</v>
      </c>
      <c r="J9">
        <f t="shared" si="0"/>
        <v>6.5249999999999995</v>
      </c>
      <c r="K9">
        <f t="shared" si="0"/>
        <v>4.2431999999999999</v>
      </c>
      <c r="L9">
        <f t="shared" si="0"/>
        <v>7.3572000000000006</v>
      </c>
      <c r="M9">
        <f t="shared" si="0"/>
        <v>7.5709999999999997</v>
      </c>
      <c r="N9">
        <f t="shared" si="0"/>
        <v>4.5446666666666671</v>
      </c>
      <c r="O9">
        <f t="shared" si="0"/>
        <v>6.4906000000000006</v>
      </c>
      <c r="P9">
        <f t="shared" si="0"/>
        <v>3.8950000000000005</v>
      </c>
      <c r="Q9">
        <f t="shared" si="0"/>
        <v>4.984</v>
      </c>
      <c r="R9">
        <f t="shared" si="0"/>
        <v>4.9383999999999997</v>
      </c>
      <c r="S9">
        <f t="shared" si="0"/>
        <v>4.2506000000000004</v>
      </c>
      <c r="T9">
        <f t="shared" si="0"/>
        <v>4.6688000000000001</v>
      </c>
      <c r="U9">
        <f t="shared" si="0"/>
        <v>5.7985000000000007</v>
      </c>
      <c r="V9">
        <f t="shared" si="0"/>
        <v>4.2941999999999991</v>
      </c>
    </row>
    <row r="10" spans="2:27" x14ac:dyDescent="0.2">
      <c r="B10" t="s">
        <v>6</v>
      </c>
      <c r="C10">
        <f>AVERAGE(C9:J9)</f>
        <v>6.03285625</v>
      </c>
      <c r="K10">
        <f>AVERAGE(K9:V9)</f>
        <v>5.2530138888888889</v>
      </c>
    </row>
    <row r="11" spans="2:27" x14ac:dyDescent="0.2">
      <c r="B11" t="s">
        <v>3</v>
      </c>
      <c r="C11">
        <f>STDEV(C9:J9)/SQRT(COUNT(C9:J9))</f>
        <v>0.27397147457052734</v>
      </c>
      <c r="K11">
        <f>STDEV(K9:V9)/SQRT(COUNT(K9:V9))</f>
        <v>0.36340486645142539</v>
      </c>
    </row>
    <row r="12" spans="2:27" x14ac:dyDescent="0.2">
      <c r="B12" t="s">
        <v>4</v>
      </c>
      <c r="C12">
        <f>_xlfn.T.TEST(C9:J9,K9:V9,2,2)</f>
        <v>0.13654743593049723</v>
      </c>
    </row>
    <row r="21" spans="2:27" x14ac:dyDescent="0.2">
      <c r="C21" s="7" t="s">
        <v>2</v>
      </c>
      <c r="D21" s="7"/>
      <c r="E21" s="7"/>
      <c r="F21" s="7"/>
      <c r="G21" s="7"/>
      <c r="H21" s="7"/>
      <c r="I21" s="7"/>
      <c r="J21" s="7"/>
      <c r="K21" s="7" t="s">
        <v>1</v>
      </c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2:27" x14ac:dyDescent="0.2">
      <c r="C22" s="2">
        <v>7.907</v>
      </c>
      <c r="D22" s="2">
        <v>6.8890000000000002</v>
      </c>
      <c r="E22" s="2">
        <v>9.2249999999999996</v>
      </c>
      <c r="F22" s="5">
        <v>0</v>
      </c>
      <c r="G22" s="5">
        <v>0</v>
      </c>
      <c r="H22" s="2">
        <v>8.5589999999999993</v>
      </c>
      <c r="I22" s="2">
        <v>7.53</v>
      </c>
      <c r="J22" s="5">
        <v>0</v>
      </c>
      <c r="K22" s="2">
        <v>4.1369999999999996</v>
      </c>
      <c r="L22" s="2">
        <v>8.1850000000000005</v>
      </c>
      <c r="M22" s="5">
        <v>0</v>
      </c>
      <c r="N22" s="5">
        <v>0</v>
      </c>
      <c r="O22" s="2">
        <v>3.1840000000000002</v>
      </c>
      <c r="P22" s="2">
        <v>3.7959999999999998</v>
      </c>
      <c r="Q22" s="2">
        <v>3.6480000000000001</v>
      </c>
      <c r="R22" s="2">
        <v>4.12</v>
      </c>
      <c r="S22" s="2">
        <v>3.1840000000000002</v>
      </c>
      <c r="T22" s="2">
        <v>3.3460000000000001</v>
      </c>
      <c r="U22" s="5">
        <v>0</v>
      </c>
      <c r="V22" s="2">
        <v>4.0919999999999996</v>
      </c>
    </row>
    <row r="23" spans="2:27" x14ac:dyDescent="0.2">
      <c r="C23" s="2">
        <v>3.9009999999999998</v>
      </c>
      <c r="D23" s="2">
        <v>3.2010000000000001</v>
      </c>
      <c r="E23" s="2">
        <v>9.2249999999999996</v>
      </c>
      <c r="F23" s="5">
        <v>0</v>
      </c>
      <c r="G23" s="2">
        <v>7.5039999999999996</v>
      </c>
      <c r="H23" s="2">
        <v>2.4620000000000002</v>
      </c>
      <c r="I23" s="2">
        <v>6.2060000000000004</v>
      </c>
      <c r="J23" s="2">
        <v>5.0380000000000003</v>
      </c>
      <c r="K23" s="2">
        <v>2.2050000000000001</v>
      </c>
      <c r="L23" s="2">
        <v>6.8170000000000002</v>
      </c>
      <c r="M23" s="2">
        <v>10.452</v>
      </c>
      <c r="N23" s="5">
        <v>0</v>
      </c>
      <c r="O23" s="2">
        <v>7.1589999999999998</v>
      </c>
      <c r="P23" s="2">
        <v>3.427</v>
      </c>
      <c r="Q23" s="2">
        <v>8.2010000000000005</v>
      </c>
      <c r="R23" s="2">
        <v>3.089</v>
      </c>
      <c r="S23" s="2">
        <v>5.4859999999999998</v>
      </c>
      <c r="T23" s="2">
        <v>3.698</v>
      </c>
      <c r="U23" s="5">
        <v>0</v>
      </c>
      <c r="V23" s="2">
        <v>3.27</v>
      </c>
    </row>
    <row r="24" spans="2:27" x14ac:dyDescent="0.2">
      <c r="C24" s="2">
        <v>6.0709999999999997</v>
      </c>
      <c r="D24" s="2">
        <v>6.3860000000000001</v>
      </c>
      <c r="E24" s="2">
        <v>1.9490000000000001</v>
      </c>
      <c r="F24" s="2">
        <v>4.968</v>
      </c>
      <c r="G24" s="2">
        <v>7.7430000000000003</v>
      </c>
      <c r="H24" s="2">
        <v>5.2510000000000003</v>
      </c>
      <c r="I24" s="2">
        <v>7.0810000000000004</v>
      </c>
      <c r="J24" s="2">
        <v>7.7679999999999998</v>
      </c>
      <c r="K24" s="2">
        <v>3.1629999999999998</v>
      </c>
      <c r="L24" s="2">
        <v>6.5990000000000002</v>
      </c>
      <c r="M24" s="2">
        <v>5.3680000000000003</v>
      </c>
      <c r="N24" s="2">
        <v>3.27</v>
      </c>
      <c r="O24" s="2">
        <v>7.0030000000000001</v>
      </c>
      <c r="P24" s="2">
        <v>3.641</v>
      </c>
      <c r="Q24" s="2">
        <v>4.0410000000000004</v>
      </c>
      <c r="R24" s="2">
        <v>8.2010000000000005</v>
      </c>
      <c r="S24" s="2">
        <v>3.8319999999999999</v>
      </c>
      <c r="T24" s="2">
        <v>4.5030000000000001</v>
      </c>
      <c r="U24" s="5">
        <v>0</v>
      </c>
      <c r="V24" s="2">
        <v>3.6480000000000001</v>
      </c>
      <c r="Z24" t="s">
        <v>2</v>
      </c>
      <c r="AA24" s="1" t="s">
        <v>1</v>
      </c>
    </row>
    <row r="25" spans="2:27" x14ac:dyDescent="0.2">
      <c r="C25" s="2">
        <v>8.5169999999999995</v>
      </c>
      <c r="D25" s="2">
        <v>4.1050000000000004</v>
      </c>
      <c r="E25" s="2">
        <v>4.7869999999999999</v>
      </c>
      <c r="F25" s="2">
        <v>4.59</v>
      </c>
      <c r="G25" s="2">
        <v>4.6429999999999998</v>
      </c>
      <c r="H25" s="2">
        <v>7.7169999999999996</v>
      </c>
      <c r="I25" s="2">
        <v>4.8330000000000002</v>
      </c>
      <c r="J25" s="2">
        <v>6.2919999999999998</v>
      </c>
      <c r="K25" s="2">
        <v>8.0630000000000006</v>
      </c>
      <c r="L25" s="2">
        <v>7.2830000000000004</v>
      </c>
      <c r="M25" s="2">
        <v>7.4969999999999999</v>
      </c>
      <c r="N25" s="2">
        <v>3.641</v>
      </c>
      <c r="O25" s="2">
        <v>6.9080000000000004</v>
      </c>
      <c r="P25" s="2">
        <v>3.5329999999999999</v>
      </c>
      <c r="Q25" s="2">
        <v>2.7850000000000001</v>
      </c>
      <c r="R25" s="2">
        <v>4.07</v>
      </c>
      <c r="S25" s="2">
        <v>4.8890000000000002</v>
      </c>
      <c r="T25" s="2">
        <v>8.343</v>
      </c>
      <c r="U25" s="2">
        <v>4.1150000000000002</v>
      </c>
      <c r="V25" s="2">
        <v>4.5789999999999997</v>
      </c>
      <c r="Y25" t="s">
        <v>0</v>
      </c>
      <c r="Z25">
        <f>C28</f>
        <v>5.4184999999999999</v>
      </c>
      <c r="AA25">
        <f>K28</f>
        <v>5.0865</v>
      </c>
    </row>
    <row r="26" spans="2:27" ht="16" thickBot="1" x14ac:dyDescent="0.25">
      <c r="C26" s="3">
        <v>4.032</v>
      </c>
      <c r="D26" s="3">
        <v>2.8210000000000002</v>
      </c>
      <c r="E26" s="3">
        <v>9.3030000000000008</v>
      </c>
      <c r="F26" s="3">
        <v>7.0259999999999998</v>
      </c>
      <c r="G26" s="3">
        <v>8.0830000000000002</v>
      </c>
      <c r="H26" s="3">
        <v>5.8440000000000003</v>
      </c>
      <c r="I26" s="3">
        <v>2.2810000000000001</v>
      </c>
      <c r="J26" s="3">
        <v>7.0019999999999998</v>
      </c>
      <c r="K26" s="3">
        <v>3.6480000000000001</v>
      </c>
      <c r="L26" s="3">
        <v>7.9020000000000001</v>
      </c>
      <c r="M26" s="3">
        <v>6.9669999999999996</v>
      </c>
      <c r="N26" s="3">
        <v>6.7229999999999999</v>
      </c>
      <c r="O26" s="3">
        <v>8.1989999999999998</v>
      </c>
      <c r="P26" s="3">
        <v>5.0780000000000003</v>
      </c>
      <c r="Q26" s="3">
        <v>6.2450000000000001</v>
      </c>
      <c r="R26" s="3">
        <v>5.2119999999999997</v>
      </c>
      <c r="S26" s="3">
        <v>3.8620000000000001</v>
      </c>
      <c r="T26" s="3">
        <v>3.4540000000000002</v>
      </c>
      <c r="U26" s="3">
        <v>7.4820000000000002</v>
      </c>
      <c r="V26" s="3">
        <v>5.8819999999999997</v>
      </c>
      <c r="Y26" t="s">
        <v>3</v>
      </c>
      <c r="Z26">
        <f>C29</f>
        <v>0.37782828110134919</v>
      </c>
      <c r="AA26">
        <f>K29</f>
        <v>0.41767645696402517</v>
      </c>
    </row>
    <row r="27" spans="2:27" x14ac:dyDescent="0.2">
      <c r="B27" t="s">
        <v>5</v>
      </c>
      <c r="C27">
        <f>AVERAGE(C22:C26)</f>
        <v>6.0855999999999995</v>
      </c>
      <c r="D27">
        <f t="shared" ref="D27" si="1">AVERAGE(D22:D26)</f>
        <v>4.6804000000000006</v>
      </c>
      <c r="E27">
        <f t="shared" ref="E27" si="2">AVERAGE(E22:E26)</f>
        <v>6.897800000000001</v>
      </c>
      <c r="F27">
        <f t="shared" ref="F27" si="3">AVERAGE(F22:F26)</f>
        <v>3.3167999999999997</v>
      </c>
      <c r="G27">
        <f t="shared" ref="G27" si="4">AVERAGE(G22:G26)</f>
        <v>5.5945999999999998</v>
      </c>
      <c r="H27">
        <f t="shared" ref="H27" si="5">AVERAGE(H22:H26)</f>
        <v>5.9665999999999997</v>
      </c>
      <c r="I27">
        <f t="shared" ref="I27" si="6">AVERAGE(I22:I26)</f>
        <v>5.5861999999999998</v>
      </c>
      <c r="J27">
        <f t="shared" ref="J27" si="7">AVERAGE(J22:J26)</f>
        <v>5.22</v>
      </c>
      <c r="K27">
        <f t="shared" ref="K27" si="8">AVERAGE(K22:K26)</f>
        <v>4.2431999999999999</v>
      </c>
      <c r="L27">
        <f t="shared" ref="L27" si="9">AVERAGE(L22:L26)</f>
        <v>7.3572000000000006</v>
      </c>
      <c r="M27">
        <f t="shared" ref="M27" si="10">AVERAGE(M22:M26)</f>
        <v>6.0568</v>
      </c>
      <c r="N27">
        <f t="shared" ref="N27" si="11">AVERAGE(N22:N26)</f>
        <v>2.7267999999999999</v>
      </c>
      <c r="O27">
        <f t="shared" ref="O27" si="12">AVERAGE(O22:O26)</f>
        <v>6.4906000000000006</v>
      </c>
      <c r="P27">
        <f t="shared" ref="P27" si="13">AVERAGE(P22:P26)</f>
        <v>3.8950000000000005</v>
      </c>
      <c r="Q27">
        <f t="shared" ref="Q27" si="14">AVERAGE(Q22:Q26)</f>
        <v>4.984</v>
      </c>
      <c r="R27">
        <f t="shared" ref="R27" si="15">AVERAGE(R22:R26)</f>
        <v>4.9383999999999997</v>
      </c>
      <c r="S27">
        <f t="shared" ref="S27" si="16">AVERAGE(S22:S26)</f>
        <v>4.2506000000000004</v>
      </c>
      <c r="T27">
        <f t="shared" ref="T27" si="17">AVERAGE(T22:T26)</f>
        <v>4.6688000000000001</v>
      </c>
      <c r="U27">
        <f t="shared" ref="U27" si="18">AVERAGE(U22:U26)</f>
        <v>2.3194000000000004</v>
      </c>
      <c r="V27">
        <f t="shared" ref="V27" si="19">AVERAGE(V22:V26)</f>
        <v>4.2941999999999991</v>
      </c>
    </row>
    <row r="28" spans="2:27" x14ac:dyDescent="0.2">
      <c r="B28" t="s">
        <v>6</v>
      </c>
      <c r="C28">
        <f>AVERAGE(C27:J27)</f>
        <v>5.4184999999999999</v>
      </c>
      <c r="K28">
        <f t="shared" ref="K28" si="20">AVERAGE(K27:R27)</f>
        <v>5.0865</v>
      </c>
    </row>
    <row r="29" spans="2:27" x14ac:dyDescent="0.2">
      <c r="B29" t="s">
        <v>3</v>
      </c>
      <c r="C29">
        <f>STDEV(C27:J27)/SQRT(COUNT(C27:J27))</f>
        <v>0.37782828110134919</v>
      </c>
      <c r="K29">
        <f>STDEV(K27:V27)/SQRT(COUNT(K27:V27))</f>
        <v>0.41767645696402517</v>
      </c>
    </row>
    <row r="30" spans="2:27" x14ac:dyDescent="0.2">
      <c r="B30" t="s">
        <v>4</v>
      </c>
      <c r="C30">
        <f>_xlfn.T.TEST(C27:J27,K27:V27,2,2)</f>
        <v>0.23694727613023042</v>
      </c>
    </row>
  </sheetData>
  <mergeCells count="2">
    <mergeCell ref="C21:J21"/>
    <mergeCell ref="K21:V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1AF15-1363-4561-8BD2-E6932A0AC18F}">
  <dimension ref="B4:V27"/>
  <sheetViews>
    <sheetView zoomScale="50" zoomScaleNormal="50" workbookViewId="0">
      <selection activeCell="J47" sqref="J47"/>
    </sheetView>
  </sheetViews>
  <sheetFormatPr baseColWidth="10" defaultColWidth="8.83203125" defaultRowHeight="15" x14ac:dyDescent="0.2"/>
  <cols>
    <col min="2" max="2" width="23.1640625" bestFit="1" customWidth="1"/>
  </cols>
  <sheetData>
    <row r="4" spans="2:22" x14ac:dyDescent="0.2">
      <c r="C4" t="s">
        <v>2</v>
      </c>
      <c r="K4" s="1" t="s">
        <v>1</v>
      </c>
    </row>
    <row r="5" spans="2:22" x14ac:dyDescent="0.2">
      <c r="C5">
        <v>2.7719999999999998</v>
      </c>
      <c r="D5">
        <v>2.266</v>
      </c>
      <c r="E5">
        <v>4.2469999999999999</v>
      </c>
      <c r="F5">
        <v>2.3199999999999998</v>
      </c>
      <c r="G5">
        <v>3.234</v>
      </c>
      <c r="H5">
        <v>2.6070000000000002</v>
      </c>
      <c r="I5">
        <v>2.6019999999999999</v>
      </c>
      <c r="J5">
        <v>2.952</v>
      </c>
      <c r="K5">
        <v>4.266</v>
      </c>
      <c r="L5">
        <v>4.0119999999999996</v>
      </c>
      <c r="M5">
        <v>2.9470000000000001</v>
      </c>
      <c r="N5">
        <v>2.6909999999999998</v>
      </c>
      <c r="O5">
        <v>2.5369999999999999</v>
      </c>
    </row>
    <row r="6" spans="2:22" x14ac:dyDescent="0.2">
      <c r="C6">
        <v>3.2</v>
      </c>
      <c r="D6">
        <v>3.5760000000000001</v>
      </c>
      <c r="E6">
        <v>2.133</v>
      </c>
      <c r="F6">
        <v>7.5250000000000004</v>
      </c>
      <c r="G6">
        <v>3.04</v>
      </c>
      <c r="H6">
        <v>3.4180000000000001</v>
      </c>
      <c r="I6">
        <v>2.98</v>
      </c>
      <c r="J6">
        <v>2.8660000000000001</v>
      </c>
      <c r="K6">
        <v>4.0119999999999996</v>
      </c>
      <c r="L6">
        <v>3.7690000000000001</v>
      </c>
      <c r="M6">
        <v>2.8370000000000002</v>
      </c>
      <c r="N6">
        <v>2.4249999999999998</v>
      </c>
      <c r="O6">
        <v>3.169</v>
      </c>
      <c r="U6" t="s">
        <v>2</v>
      </c>
      <c r="V6" s="1" t="s">
        <v>1</v>
      </c>
    </row>
    <row r="7" spans="2:22" x14ac:dyDescent="0.2">
      <c r="C7">
        <v>2.8319999999999999</v>
      </c>
      <c r="D7">
        <v>3.1429999999999998</v>
      </c>
      <c r="E7">
        <v>3.306</v>
      </c>
      <c r="F7">
        <v>4.266</v>
      </c>
      <c r="G7">
        <v>2.6909999999999998</v>
      </c>
      <c r="H7">
        <v>3.798</v>
      </c>
      <c r="I7">
        <v>4.1639999999999997</v>
      </c>
      <c r="J7">
        <v>2.9660000000000002</v>
      </c>
      <c r="K7">
        <v>3.5409999999999999</v>
      </c>
      <c r="L7">
        <v>2.5910000000000002</v>
      </c>
      <c r="M7">
        <v>3.234</v>
      </c>
      <c r="N7">
        <v>3.234</v>
      </c>
      <c r="O7">
        <v>3.0710000000000002</v>
      </c>
      <c r="T7" t="s">
        <v>0</v>
      </c>
      <c r="U7">
        <f>C11</f>
        <v>3.4065083333333335</v>
      </c>
      <c r="V7">
        <f>K11</f>
        <v>3.1601799999999995</v>
      </c>
    </row>
    <row r="8" spans="2:22" x14ac:dyDescent="0.2">
      <c r="C8">
        <v>3.6989999999999998</v>
      </c>
      <c r="D8">
        <v>2.8370000000000002</v>
      </c>
      <c r="F8">
        <v>3.4340000000000002</v>
      </c>
      <c r="G8">
        <v>3.234</v>
      </c>
      <c r="H8">
        <v>3.4340000000000002</v>
      </c>
      <c r="I8">
        <v>3.319</v>
      </c>
      <c r="K8">
        <v>4.1139999999999999</v>
      </c>
      <c r="L8">
        <v>3.306</v>
      </c>
      <c r="M8">
        <v>1.536</v>
      </c>
      <c r="N8">
        <v>3.5139999999999998</v>
      </c>
      <c r="O8">
        <v>2.8460000000000001</v>
      </c>
      <c r="T8" t="s">
        <v>3</v>
      </c>
      <c r="U8">
        <f>C12</f>
        <v>0.1591575838532851</v>
      </c>
      <c r="V8">
        <f>K12</f>
        <v>0.24181424616841726</v>
      </c>
    </row>
    <row r="9" spans="2:22" ht="16" thickBot="1" x14ac:dyDescent="0.25">
      <c r="C9" s="3">
        <v>4.1139999999999999</v>
      </c>
      <c r="D9" s="3">
        <v>3.331</v>
      </c>
      <c r="E9" s="3"/>
      <c r="F9" s="3">
        <v>2.7570000000000001</v>
      </c>
      <c r="G9" s="3">
        <v>6.2439999999999998</v>
      </c>
      <c r="H9" s="3">
        <v>6.69</v>
      </c>
      <c r="I9" s="3">
        <v>1.95</v>
      </c>
      <c r="J9" s="3"/>
      <c r="K9" s="3"/>
      <c r="L9" s="3"/>
      <c r="M9" s="3">
        <v>2.7120000000000002</v>
      </c>
      <c r="N9" s="3">
        <v>2.3319999999999999</v>
      </c>
      <c r="O9" s="3"/>
    </row>
    <row r="10" spans="2:22" x14ac:dyDescent="0.2">
      <c r="B10" t="s">
        <v>5</v>
      </c>
      <c r="C10">
        <f>AVERAGE(C5:C9)</f>
        <v>3.3233999999999995</v>
      </c>
      <c r="D10">
        <f t="shared" ref="D10:O10" si="0">AVERAGE(D5:D9)</f>
        <v>3.0305999999999997</v>
      </c>
      <c r="E10">
        <f t="shared" si="0"/>
        <v>3.2286666666666668</v>
      </c>
      <c r="F10">
        <f t="shared" si="0"/>
        <v>4.0604000000000005</v>
      </c>
      <c r="G10">
        <f t="shared" si="0"/>
        <v>3.6885999999999997</v>
      </c>
      <c r="H10">
        <f t="shared" si="0"/>
        <v>3.9894000000000007</v>
      </c>
      <c r="I10">
        <f t="shared" si="0"/>
        <v>3.0029999999999992</v>
      </c>
      <c r="J10">
        <f t="shared" si="0"/>
        <v>2.9279999999999995</v>
      </c>
      <c r="K10">
        <f t="shared" si="0"/>
        <v>3.98325</v>
      </c>
      <c r="L10">
        <f t="shared" si="0"/>
        <v>3.4195000000000002</v>
      </c>
      <c r="M10">
        <f t="shared" si="0"/>
        <v>2.6532</v>
      </c>
      <c r="N10">
        <f t="shared" si="0"/>
        <v>2.8391999999999995</v>
      </c>
      <c r="O10">
        <f t="shared" si="0"/>
        <v>2.9057499999999998</v>
      </c>
    </row>
    <row r="11" spans="2:22" x14ac:dyDescent="0.2">
      <c r="B11" t="s">
        <v>6</v>
      </c>
      <c r="C11">
        <f>AVERAGE(C10:J10)</f>
        <v>3.4065083333333335</v>
      </c>
      <c r="K11">
        <f>AVERAGE(K10:O10)</f>
        <v>3.1601799999999995</v>
      </c>
    </row>
    <row r="12" spans="2:22" x14ac:dyDescent="0.2">
      <c r="B12" t="s">
        <v>3</v>
      </c>
      <c r="C12">
        <f>STDEV(C10:J10)/SQRT(COUNT(C10:J10))</f>
        <v>0.1591575838532851</v>
      </c>
      <c r="K12">
        <f>STDEV(K10:O10)/SQRT(COUNT(K10:O10))</f>
        <v>0.24181424616841726</v>
      </c>
    </row>
    <row r="13" spans="2:22" x14ac:dyDescent="0.2">
      <c r="B13" t="s">
        <v>4</v>
      </c>
      <c r="C13">
        <f>_xlfn.T.TEST(C10:J10,K10:O10,2,2)</f>
        <v>0.39209920131455422</v>
      </c>
    </row>
    <row r="18" spans="2:22" x14ac:dyDescent="0.2">
      <c r="C18" t="s">
        <v>2</v>
      </c>
      <c r="K18" s="1" t="s">
        <v>1</v>
      </c>
    </row>
    <row r="19" spans="2:22" x14ac:dyDescent="0.2">
      <c r="C19">
        <v>2.7719999999999998</v>
      </c>
      <c r="D19">
        <v>2.266</v>
      </c>
      <c r="E19">
        <v>4.2469999999999999</v>
      </c>
      <c r="F19">
        <v>2.3199999999999998</v>
      </c>
      <c r="G19">
        <v>3.234</v>
      </c>
      <c r="H19">
        <v>2.6070000000000002</v>
      </c>
      <c r="I19">
        <v>2.6019999999999999</v>
      </c>
      <c r="J19">
        <v>2.952</v>
      </c>
      <c r="K19">
        <v>4.266</v>
      </c>
      <c r="L19">
        <v>4.0119999999999996</v>
      </c>
      <c r="M19">
        <v>2.9470000000000001</v>
      </c>
      <c r="N19">
        <v>2.6909999999999998</v>
      </c>
      <c r="O19">
        <v>2.5369999999999999</v>
      </c>
    </row>
    <row r="20" spans="2:22" x14ac:dyDescent="0.2">
      <c r="C20">
        <v>3.2</v>
      </c>
      <c r="D20">
        <v>3.5760000000000001</v>
      </c>
      <c r="E20">
        <v>2.133</v>
      </c>
      <c r="F20">
        <v>7.5250000000000004</v>
      </c>
      <c r="G20">
        <v>3.04</v>
      </c>
      <c r="H20">
        <v>3.4180000000000001</v>
      </c>
      <c r="I20">
        <v>2.98</v>
      </c>
      <c r="J20">
        <v>2.8660000000000001</v>
      </c>
      <c r="K20">
        <v>4.0119999999999996</v>
      </c>
      <c r="L20">
        <v>3.7690000000000001</v>
      </c>
      <c r="M20">
        <v>2.8370000000000002</v>
      </c>
      <c r="N20">
        <v>2.4249999999999998</v>
      </c>
      <c r="O20">
        <v>3.169</v>
      </c>
    </row>
    <row r="21" spans="2:22" x14ac:dyDescent="0.2">
      <c r="C21">
        <v>2.8319999999999999</v>
      </c>
      <c r="D21">
        <v>3.1429999999999998</v>
      </c>
      <c r="E21">
        <v>3.306</v>
      </c>
      <c r="F21">
        <v>4.266</v>
      </c>
      <c r="G21">
        <v>2.6909999999999998</v>
      </c>
      <c r="H21">
        <v>3.798</v>
      </c>
      <c r="I21">
        <v>4.1639999999999997</v>
      </c>
      <c r="J21">
        <v>2.9660000000000002</v>
      </c>
      <c r="K21">
        <v>3.5409999999999999</v>
      </c>
      <c r="L21">
        <v>2.5910000000000002</v>
      </c>
      <c r="M21">
        <v>3.234</v>
      </c>
      <c r="N21">
        <v>3.234</v>
      </c>
      <c r="O21">
        <v>3.0710000000000002</v>
      </c>
      <c r="U21" t="s">
        <v>2</v>
      </c>
      <c r="V21" s="1" t="s">
        <v>1</v>
      </c>
    </row>
    <row r="22" spans="2:22" x14ac:dyDescent="0.2">
      <c r="C22">
        <v>3.6989999999999998</v>
      </c>
      <c r="D22">
        <v>2.8370000000000002</v>
      </c>
      <c r="E22" s="4">
        <v>0</v>
      </c>
      <c r="F22">
        <v>3.4340000000000002</v>
      </c>
      <c r="G22">
        <v>3.234</v>
      </c>
      <c r="H22">
        <v>3.4340000000000002</v>
      </c>
      <c r="I22">
        <v>3.319</v>
      </c>
      <c r="J22" s="4">
        <v>0</v>
      </c>
      <c r="K22">
        <v>4.1139999999999999</v>
      </c>
      <c r="L22">
        <v>3.306</v>
      </c>
      <c r="M22">
        <v>1.536</v>
      </c>
      <c r="N22">
        <v>3.5139999999999998</v>
      </c>
      <c r="O22">
        <v>2.8460000000000001</v>
      </c>
      <c r="T22" t="s">
        <v>0</v>
      </c>
      <c r="U22">
        <f>C25</f>
        <v>3.0986750000000001</v>
      </c>
      <c r="V22">
        <f>K25</f>
        <v>2.7478400000000001</v>
      </c>
    </row>
    <row r="23" spans="2:22" ht="16" thickBot="1" x14ac:dyDescent="0.25">
      <c r="C23" s="3">
        <v>4.1139999999999999</v>
      </c>
      <c r="D23" s="3">
        <v>3.331</v>
      </c>
      <c r="E23" s="6">
        <v>0</v>
      </c>
      <c r="F23" s="3">
        <v>2.7570000000000001</v>
      </c>
      <c r="G23" s="3">
        <v>6.2439999999999998</v>
      </c>
      <c r="H23" s="3">
        <v>6.69</v>
      </c>
      <c r="I23" s="3">
        <v>1.95</v>
      </c>
      <c r="J23" s="6">
        <v>0</v>
      </c>
      <c r="K23" s="6">
        <v>0</v>
      </c>
      <c r="L23" s="6">
        <v>0</v>
      </c>
      <c r="M23" s="3">
        <v>2.7120000000000002</v>
      </c>
      <c r="N23" s="3">
        <v>2.3319999999999999</v>
      </c>
      <c r="O23" s="6">
        <v>0</v>
      </c>
      <c r="T23" t="s">
        <v>3</v>
      </c>
      <c r="U23">
        <f>C26</f>
        <v>0.30706733309417861</v>
      </c>
      <c r="V23">
        <f>K26</f>
        <v>0.13948039862288897</v>
      </c>
    </row>
    <row r="24" spans="2:22" x14ac:dyDescent="0.2">
      <c r="B24" t="s">
        <v>5</v>
      </c>
      <c r="C24">
        <f>AVERAGE(C19:C23)</f>
        <v>3.3233999999999995</v>
      </c>
      <c r="D24">
        <f t="shared" ref="D24" si="1">AVERAGE(D19:D23)</f>
        <v>3.0305999999999997</v>
      </c>
      <c r="E24">
        <f t="shared" ref="E24" si="2">AVERAGE(E19:E23)</f>
        <v>1.9372</v>
      </c>
      <c r="F24">
        <f t="shared" ref="F24" si="3">AVERAGE(F19:F23)</f>
        <v>4.0604000000000005</v>
      </c>
      <c r="G24">
        <f t="shared" ref="G24" si="4">AVERAGE(G19:G23)</f>
        <v>3.6885999999999997</v>
      </c>
      <c r="H24">
        <f t="shared" ref="H24" si="5">AVERAGE(H19:H23)</f>
        <v>3.9894000000000007</v>
      </c>
      <c r="I24">
        <f t="shared" ref="I24" si="6">AVERAGE(I19:I23)</f>
        <v>3.0029999999999992</v>
      </c>
      <c r="J24">
        <f t="shared" ref="J24" si="7">AVERAGE(J19:J23)</f>
        <v>1.7567999999999997</v>
      </c>
      <c r="K24">
        <f t="shared" ref="K24" si="8">AVERAGE(K19:K23)</f>
        <v>3.1865999999999999</v>
      </c>
      <c r="L24">
        <f t="shared" ref="L24" si="9">AVERAGE(L19:L23)</f>
        <v>2.7356000000000003</v>
      </c>
      <c r="M24">
        <f t="shared" ref="M24" si="10">AVERAGE(M19:M23)</f>
        <v>2.6532</v>
      </c>
      <c r="N24">
        <f t="shared" ref="N24" si="11">AVERAGE(N19:N23)</f>
        <v>2.8391999999999995</v>
      </c>
      <c r="O24">
        <f t="shared" ref="O24" si="12">AVERAGE(O19:O23)</f>
        <v>2.3245999999999998</v>
      </c>
    </row>
    <row r="25" spans="2:22" x14ac:dyDescent="0.2">
      <c r="B25" t="s">
        <v>6</v>
      </c>
      <c r="C25">
        <f>AVERAGE(C24:J24)</f>
        <v>3.0986750000000001</v>
      </c>
      <c r="K25">
        <f>AVERAGE(K24:O24)</f>
        <v>2.7478400000000001</v>
      </c>
    </row>
    <row r="26" spans="2:22" x14ac:dyDescent="0.2">
      <c r="B26" t="s">
        <v>3</v>
      </c>
      <c r="C26">
        <f>STDEV(C24:J24)/SQRT(COUNT(C24:J24))</f>
        <v>0.30706733309417861</v>
      </c>
      <c r="K26">
        <f>STDEV(K24:O24)/SQRT(COUNT(K24:O24))</f>
        <v>0.13948039862288897</v>
      </c>
    </row>
    <row r="27" spans="2:22" x14ac:dyDescent="0.2">
      <c r="B27" t="s">
        <v>4</v>
      </c>
      <c r="C27">
        <f>_xlfn.T.TEST(C24:J24,K24:O24,2,2)</f>
        <v>0.40961253783877682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5A</vt:lpstr>
      <vt:lpstr>5E rep1</vt:lpstr>
      <vt:lpstr>5E rep2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Silke Robatzek (TSL)</cp:lastModifiedBy>
  <dcterms:created xsi:type="dcterms:W3CDTF">2019-09-01T07:41:34Z</dcterms:created>
  <dcterms:modified xsi:type="dcterms:W3CDTF">2019-09-03T13:08:53Z</dcterms:modified>
</cp:coreProperties>
</file>