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/>
  <mc:AlternateContent xmlns:mc="http://schemas.openxmlformats.org/markup-compatibility/2006">
    <mc:Choice Requires="x15">
      <x15ac:absPath xmlns:x15ac="http://schemas.microsoft.com/office/spreadsheetml/2010/11/ac" url="/Users/anastad/Desktop/_LAB PAPERS/JAMIE/_MACPHERSON et al/_eLIFE/__REBUTTAL/__TO SUBMIT/"/>
    </mc:Choice>
  </mc:AlternateContent>
  <bookViews>
    <workbookView xWindow="0" yWindow="460" windowWidth="20340" windowHeight="13780"/>
  </bookViews>
  <sheets>
    <sheet name="PRM_MS2_Quant_HCT116_LN2" sheetId="1" r:id="rId1"/>
    <sheet name="ITLDNAYMEK" sheetId="2" r:id="rId2"/>
    <sheet name="GDLGIEIPAEK" sheetId="4" r:id="rId3"/>
    <sheet name="APIIAVTR" sheetId="5" r:id="rId4"/>
    <sheet name="LFEELVR" sheetId="3" r:id="rId5"/>
    <sheet name="LAPITSDPTEATAVGAVEASFK" sheetId="6" r:id="rId6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6" l="1"/>
  <c r="D20" i="6"/>
  <c r="C20" i="6"/>
  <c r="F20" i="6"/>
  <c r="F19" i="6"/>
  <c r="E19" i="6"/>
  <c r="P10" i="6"/>
  <c r="O10" i="6"/>
  <c r="N10" i="6"/>
  <c r="M10" i="6"/>
  <c r="L10" i="6"/>
  <c r="K10" i="6"/>
  <c r="J10" i="6"/>
  <c r="I10" i="6"/>
  <c r="H10" i="6"/>
  <c r="G10" i="6"/>
  <c r="F10" i="6"/>
  <c r="E10" i="6"/>
  <c r="P9" i="6"/>
  <c r="P12" i="6"/>
  <c r="O9" i="6"/>
  <c r="O12" i="6"/>
  <c r="N9" i="6"/>
  <c r="N12" i="6"/>
  <c r="M9" i="6"/>
  <c r="M12" i="6"/>
  <c r="L9" i="6"/>
  <c r="L12" i="6"/>
  <c r="K9" i="6"/>
  <c r="K12" i="6"/>
  <c r="J9" i="6"/>
  <c r="J12" i="6"/>
  <c r="I9" i="6"/>
  <c r="I12" i="6"/>
  <c r="H9" i="6"/>
  <c r="H12" i="6"/>
  <c r="G9" i="6"/>
  <c r="G12" i="6"/>
  <c r="F9" i="6"/>
  <c r="F12" i="6"/>
  <c r="E9" i="6"/>
  <c r="E12" i="6"/>
  <c r="F20" i="5"/>
  <c r="E20" i="5"/>
  <c r="D20" i="5"/>
  <c r="C20" i="5"/>
  <c r="F19" i="5"/>
  <c r="E19" i="5"/>
  <c r="D19" i="5"/>
  <c r="C19" i="5"/>
  <c r="P10" i="5"/>
  <c r="O10" i="5"/>
  <c r="N10" i="5"/>
  <c r="M10" i="5"/>
  <c r="L10" i="5"/>
  <c r="K10" i="5"/>
  <c r="J10" i="5"/>
  <c r="I10" i="5"/>
  <c r="H10" i="5"/>
  <c r="G10" i="5"/>
  <c r="F10" i="5"/>
  <c r="E10" i="5"/>
  <c r="P9" i="5"/>
  <c r="P12" i="5"/>
  <c r="O9" i="5"/>
  <c r="O12" i="5"/>
  <c r="N9" i="5"/>
  <c r="N12" i="5"/>
  <c r="M9" i="5"/>
  <c r="M12" i="5"/>
  <c r="L9" i="5"/>
  <c r="L12" i="5"/>
  <c r="K9" i="5"/>
  <c r="K12" i="5"/>
  <c r="J9" i="5"/>
  <c r="J12" i="5"/>
  <c r="I9" i="5"/>
  <c r="I12" i="5"/>
  <c r="H9" i="5"/>
  <c r="G9" i="5"/>
  <c r="F9" i="5"/>
  <c r="E9" i="5"/>
  <c r="E12" i="5"/>
  <c r="F20" i="4"/>
  <c r="E20" i="4"/>
  <c r="D20" i="4"/>
  <c r="C20" i="4"/>
  <c r="F19" i="4"/>
  <c r="E19" i="4"/>
  <c r="D19" i="4"/>
  <c r="C19" i="4"/>
  <c r="P10" i="4"/>
  <c r="O10" i="4"/>
  <c r="N10" i="4"/>
  <c r="M10" i="4"/>
  <c r="L10" i="4"/>
  <c r="K10" i="4"/>
  <c r="J10" i="4"/>
  <c r="I10" i="4"/>
  <c r="H10" i="4"/>
  <c r="G10" i="4"/>
  <c r="F10" i="4"/>
  <c r="E10" i="4"/>
  <c r="P9" i="4"/>
  <c r="P12" i="4"/>
  <c r="O9" i="4"/>
  <c r="O12" i="4"/>
  <c r="N9" i="4"/>
  <c r="N12" i="4"/>
  <c r="M9" i="4"/>
  <c r="M12" i="4"/>
  <c r="L9" i="4"/>
  <c r="L12" i="4"/>
  <c r="K9" i="4"/>
  <c r="K12" i="4"/>
  <c r="J9" i="4"/>
  <c r="J12" i="4"/>
  <c r="I9" i="4"/>
  <c r="I12" i="4"/>
  <c r="H9" i="4"/>
  <c r="G9" i="4"/>
  <c r="F9" i="4"/>
  <c r="E9" i="4"/>
  <c r="F20" i="3"/>
  <c r="E20" i="3"/>
  <c r="D20" i="3"/>
  <c r="C20" i="3"/>
  <c r="F19" i="3"/>
  <c r="E19" i="3"/>
  <c r="D19" i="3"/>
  <c r="C19" i="3"/>
  <c r="P10" i="3"/>
  <c r="O10" i="3"/>
  <c r="N10" i="3"/>
  <c r="M10" i="3"/>
  <c r="L10" i="3"/>
  <c r="K10" i="3"/>
  <c r="J10" i="3"/>
  <c r="I10" i="3"/>
  <c r="H10" i="3"/>
  <c r="G10" i="3"/>
  <c r="F10" i="3"/>
  <c r="E10" i="3"/>
  <c r="P9" i="3"/>
  <c r="O9" i="3"/>
  <c r="N9" i="3"/>
  <c r="M9" i="3"/>
  <c r="L9" i="3"/>
  <c r="K9" i="3"/>
  <c r="J9" i="3"/>
  <c r="J12" i="3"/>
  <c r="I9" i="3"/>
  <c r="H9" i="3"/>
  <c r="G9" i="3"/>
  <c r="F9" i="3"/>
  <c r="E9" i="3"/>
  <c r="D21" i="2"/>
  <c r="F21" i="2"/>
  <c r="D20" i="2"/>
  <c r="E20" i="2"/>
  <c r="F20" i="2"/>
  <c r="C20" i="2"/>
  <c r="D19" i="2"/>
  <c r="E19" i="2"/>
  <c r="F19" i="2"/>
  <c r="C19" i="2"/>
  <c r="E9" i="2"/>
  <c r="F9" i="2"/>
  <c r="G9" i="2"/>
  <c r="G12" i="2"/>
  <c r="E10" i="2"/>
  <c r="E12" i="2"/>
  <c r="H9" i="2"/>
  <c r="I9" i="2"/>
  <c r="I12" i="2"/>
  <c r="J9" i="2"/>
  <c r="K9" i="2"/>
  <c r="K12" i="2"/>
  <c r="L9" i="2"/>
  <c r="M9" i="2"/>
  <c r="M12" i="2"/>
  <c r="N9" i="2"/>
  <c r="N12" i="2"/>
  <c r="O9" i="2"/>
  <c r="O12" i="2"/>
  <c r="P9" i="2"/>
  <c r="F10" i="2"/>
  <c r="G10" i="2"/>
  <c r="H10" i="2"/>
  <c r="I10" i="2"/>
  <c r="J10" i="2"/>
  <c r="K10" i="2"/>
  <c r="L10" i="2"/>
  <c r="M10" i="2"/>
  <c r="N10" i="2"/>
  <c r="O10" i="2"/>
  <c r="P10" i="2"/>
  <c r="D21" i="6"/>
  <c r="E21" i="6"/>
  <c r="F21" i="6"/>
  <c r="C21" i="2"/>
  <c r="J12" i="2"/>
  <c r="F12" i="2"/>
  <c r="E21" i="2"/>
  <c r="L12" i="2"/>
  <c r="H12" i="2"/>
  <c r="E12" i="4"/>
  <c r="P12" i="2"/>
  <c r="E21" i="4"/>
  <c r="C19" i="6"/>
  <c r="C21" i="6"/>
  <c r="D19" i="6"/>
  <c r="F12" i="5"/>
  <c r="E21" i="5"/>
  <c r="G12" i="5"/>
  <c r="H12" i="5"/>
  <c r="D21" i="5"/>
  <c r="C21" i="5"/>
  <c r="F21" i="5"/>
  <c r="F12" i="4"/>
  <c r="G12" i="4"/>
  <c r="H12" i="4"/>
  <c r="C21" i="4"/>
  <c r="D21" i="4"/>
  <c r="F21" i="4"/>
  <c r="E12" i="3"/>
  <c r="G12" i="3"/>
  <c r="I12" i="3"/>
  <c r="F12" i="3"/>
  <c r="H12" i="3"/>
  <c r="K12" i="3"/>
  <c r="L12" i="3"/>
  <c r="M12" i="3"/>
  <c r="F21" i="3"/>
  <c r="N12" i="3"/>
  <c r="P12" i="3"/>
  <c r="O12" i="3"/>
  <c r="C21" i="3"/>
  <c r="D21" i="3"/>
  <c r="E21" i="3"/>
</calcChain>
</file>

<file path=xl/sharedStrings.xml><?xml version="1.0" encoding="utf-8"?>
<sst xmlns="http://schemas.openxmlformats.org/spreadsheetml/2006/main" count="292" uniqueCount="77">
  <si>
    <t>Area</t>
  </si>
  <si>
    <t>Product Mz</t>
  </si>
  <si>
    <t>Fragment Ion</t>
  </si>
  <si>
    <t>Precursor Mz</t>
  </si>
  <si>
    <t>ACM8833A24RW3_A1 Area</t>
  </si>
  <si>
    <t>ACM8833A24RW4_A1 Area</t>
  </si>
  <si>
    <t>ACM8833A24RW5_A1 Area</t>
  </si>
  <si>
    <t>ACM8833A25RW3_B1 Area</t>
  </si>
  <si>
    <t>ACM8833A25RW4_B1 Area</t>
  </si>
  <si>
    <t>ACM8833A25RW5_B1 Area</t>
  </si>
  <si>
    <t>ACM8833A26RW3_C1 Area</t>
  </si>
  <si>
    <t>ACM8833A26RW4_C1 Area</t>
  </si>
  <si>
    <t>ACM8833A26RW5_C1 Area</t>
  </si>
  <si>
    <t>ACM8833A27RW4_D1 Area</t>
  </si>
  <si>
    <t>ACM8833A27RW4_D12 Area</t>
  </si>
  <si>
    <t>ACM8833A27RW5_D1 Area</t>
  </si>
  <si>
    <t>y8</t>
  </si>
  <si>
    <t>y7</t>
  </si>
  <si>
    <t>y3</t>
  </si>
  <si>
    <t>y6</t>
  </si>
  <si>
    <t>y4</t>
  </si>
  <si>
    <t>y5</t>
  </si>
  <si>
    <t>y15</t>
  </si>
  <si>
    <t>HCT116_1</t>
  </si>
  <si>
    <t>HCT116_2</t>
  </si>
  <si>
    <t>HCT116_3</t>
  </si>
  <si>
    <t>LN229_1</t>
  </si>
  <si>
    <t>LN229_2</t>
  </si>
  <si>
    <t>LN229_3</t>
  </si>
  <si>
    <t>MCF7_1</t>
  </si>
  <si>
    <t>MCF7_2</t>
  </si>
  <si>
    <t>MCF7_3</t>
  </si>
  <si>
    <t>SN12C_1</t>
  </si>
  <si>
    <t>SN12C_2</t>
  </si>
  <si>
    <t>SN12C_3</t>
  </si>
  <si>
    <t>HCT116</t>
  </si>
  <si>
    <t>LN229</t>
  </si>
  <si>
    <t>MCF7</t>
  </si>
  <si>
    <t>SN12C</t>
  </si>
  <si>
    <t>SD</t>
  </si>
  <si>
    <t>CV %</t>
  </si>
  <si>
    <t>CV  %</t>
  </si>
  <si>
    <t>ITLDNAYMEK</t>
  </si>
  <si>
    <t>GDLGIEIPAEK</t>
  </si>
  <si>
    <t>APIIAVTR</t>
  </si>
  <si>
    <t>Cell line</t>
  </si>
  <si>
    <t>LAPITSDPTEATAVGAVEASFK</t>
  </si>
  <si>
    <t>LFEELVR</t>
  </si>
  <si>
    <t>Peptide sequence</t>
  </si>
  <si>
    <t>ITLDNAYMEK[13C615N2]</t>
  </si>
  <si>
    <t>GDLGIEIPAEK[13C615N2]</t>
  </si>
  <si>
    <t>APIIAVTR[13C615N4]</t>
  </si>
  <si>
    <t>LFEELVR[13C615N4]</t>
  </si>
  <si>
    <t>LAPITSDPTEATAVGAVEASFK[13C615N2]</t>
  </si>
  <si>
    <r>
      <t xml:space="preserve">Average (fmol </t>
    </r>
    <r>
      <rPr>
        <b/>
        <sz val="11"/>
        <color theme="0"/>
        <rFont val="Calibri"/>
        <family val="2"/>
      </rPr>
      <t>µg</t>
    </r>
    <r>
      <rPr>
        <b/>
        <vertAlign val="superscript"/>
        <sz val="11"/>
        <color theme="0"/>
        <rFont val="Calibri"/>
        <family val="2"/>
      </rPr>
      <t>-1</t>
    </r>
    <r>
      <rPr>
        <b/>
        <sz val="11"/>
        <color theme="0"/>
        <rFont val="Calibri"/>
        <family val="2"/>
      </rPr>
      <t>)</t>
    </r>
  </si>
  <si>
    <t>Average (fmol µg-1)</t>
  </si>
  <si>
    <t>Average(fmol µg-1)</t>
  </si>
  <si>
    <t>Sum LAPITSDPTEATAVGAVEASFK</t>
  </si>
  <si>
    <t>Sum LAPITSDPTEATAVGAVEASFK[13C615N2]</t>
  </si>
  <si>
    <t>Sum LFEELVR</t>
  </si>
  <si>
    <t>Sum LFEELVR[13C615N4]</t>
  </si>
  <si>
    <t>Amount of native LFEELVR (fmol µg-1)</t>
  </si>
  <si>
    <t>Amount of native LAPITSDPTEATAVGAVEASFK (fmol µg-1)</t>
  </si>
  <si>
    <t>Sum APIIAVTR</t>
  </si>
  <si>
    <t>Sum APIIAVTR[13C615N4]</t>
  </si>
  <si>
    <t>Amount of native APIIAVTR (fmol µg-1)</t>
  </si>
  <si>
    <t>Sum GDLGIEIPAEK</t>
  </si>
  <si>
    <t>Sum GDLGIEIPAEK[13C615N2]</t>
  </si>
  <si>
    <t>Amount of native GDLGIEIPAEK (fmol µg-1)</t>
  </si>
  <si>
    <t>Sum ITLDNAYMEK</t>
  </si>
  <si>
    <t>Sum ITLDNAYMEK[13C615N2]</t>
  </si>
  <si>
    <t>Amount of native ITLDNAYMEK (fmol µg-1)</t>
  </si>
  <si>
    <t>Average amount of native LAPITSDPTEATAVGAVEASFK per cell line</t>
  </si>
  <si>
    <t>Average amount of native LFEELVR per cell line</t>
  </si>
  <si>
    <t>Average amount of native APIIAVTR per cell line</t>
  </si>
  <si>
    <t>Average amount of native GDLGIEIPAEK per cell line</t>
  </si>
  <si>
    <t>Average amount of native ITLDNAYMEK per cell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</si>
</sst>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</font>
    <font>
      <b/>
      <vertAlign val="superscript"/>
      <sz val="11"/>
      <color theme="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34" borderId="10" xfId="0" applyFont="1" applyFill="1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3" fillId="35" borderId="12" xfId="0" applyFont="1" applyFill="1" applyBorder="1"/>
    <xf numFmtId="0" fontId="16" fillId="34" borderId="13" xfId="0" applyFont="1" applyFill="1" applyBorder="1"/>
    <xf numFmtId="0" fontId="16" fillId="37" borderId="10" xfId="0" applyFont="1" applyFill="1" applyBorder="1"/>
    <xf numFmtId="0" fontId="0" fillId="0" borderId="14" xfId="0" applyBorder="1"/>
    <xf numFmtId="0" fontId="18" fillId="36" borderId="14" xfId="0" applyFont="1" applyFill="1" applyBorder="1"/>
    <xf numFmtId="2" fontId="13" fillId="35" borderId="12" xfId="0" applyNumberFormat="1" applyFont="1" applyFill="1" applyBorder="1"/>
    <xf numFmtId="2" fontId="0" fillId="0" borderId="14" xfId="0" applyNumberFormat="1" applyBorder="1"/>
    <xf numFmtId="2" fontId="16" fillId="37" borderId="10" xfId="0" applyNumberFormat="1" applyFont="1" applyFill="1" applyBorder="1"/>
    <xf numFmtId="2" fontId="0" fillId="0" borderId="10" xfId="0" applyNumberFormat="1" applyBorder="1"/>
    <xf numFmtId="2" fontId="0" fillId="0" borderId="13" xfId="0" applyNumberFormat="1" applyBorder="1"/>
    <xf numFmtId="2" fontId="18" fillId="36" borderId="14" xfId="0" applyNumberFormat="1" applyFont="1" applyFill="1" applyBorder="1"/>
    <xf numFmtId="2" fontId="0" fillId="0" borderId="0" xfId="0" applyNumberFormat="1"/>
    <xf numFmtId="0" fontId="0" fillId="34" borderId="10" xfId="0" applyFont="1" applyFill="1" applyBorder="1"/>
    <xf numFmtId="0" fontId="0" fillId="34" borderId="0" xfId="0" applyFont="1" applyFill="1"/>
    <xf numFmtId="0" fontId="0" fillId="36" borderId="10" xfId="0" applyFill="1" applyBorder="1"/>
    <xf numFmtId="0" fontId="0" fillId="36" borderId="0" xfId="0" applyFill="1"/>
    <xf numFmtId="2" fontId="13" fillId="36" borderId="0" xfId="0" applyNumberFormat="1" applyFont="1" applyFill="1" applyBorder="1"/>
    <xf numFmtId="0" fontId="0" fillId="33" borderId="1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topLeftCell="A2" workbookViewId="0">
      <pane ySplit="1" topLeftCell="A14" activePane="bottomLeft" state="frozen"/>
      <selection activeCell="A2" sqref="A2"/>
      <selection pane="bottomLeft" activeCell="A30" activeCellId="4" sqref="A6 A12 A18 A24 A30"/>
    </sheetView>
  </sheetViews>
  <sheetFormatPr baseColWidth="10" defaultColWidth="30.1640625" defaultRowHeight="15" x14ac:dyDescent="0.2"/>
  <sheetData>
    <row r="1" spans="1:16" hidden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s="18" customFormat="1" x14ac:dyDescent="0.2">
      <c r="A2" s="17" t="s">
        <v>48</v>
      </c>
      <c r="B2" s="17" t="s">
        <v>1</v>
      </c>
      <c r="C2" s="17" t="s">
        <v>2</v>
      </c>
      <c r="D2" s="17" t="s">
        <v>3</v>
      </c>
      <c r="E2" s="17" t="s">
        <v>23</v>
      </c>
      <c r="F2" s="17" t="s">
        <v>24</v>
      </c>
      <c r="G2" s="17" t="s">
        <v>25</v>
      </c>
      <c r="H2" s="17" t="s">
        <v>26</v>
      </c>
      <c r="I2" s="17" t="s">
        <v>27</v>
      </c>
      <c r="J2" s="17" t="s">
        <v>28</v>
      </c>
      <c r="K2" s="17" t="s">
        <v>29</v>
      </c>
      <c r="L2" s="17" t="s">
        <v>30</v>
      </c>
      <c r="M2" s="17" t="s">
        <v>31</v>
      </c>
      <c r="N2" s="17" t="s">
        <v>32</v>
      </c>
      <c r="O2" s="17" t="s">
        <v>33</v>
      </c>
      <c r="P2" s="17" t="s">
        <v>34</v>
      </c>
    </row>
    <row r="3" spans="1:16" s="20" customFormat="1" x14ac:dyDescent="0.2">
      <c r="A3" s="19" t="s">
        <v>42</v>
      </c>
      <c r="B3" s="19">
        <v>983.45025799999996</v>
      </c>
      <c r="C3" s="19" t="s">
        <v>16</v>
      </c>
      <c r="D3" s="19">
        <v>599.29463799999996</v>
      </c>
      <c r="E3" s="19">
        <v>501891584</v>
      </c>
      <c r="F3" s="19">
        <v>465368320</v>
      </c>
      <c r="G3" s="19">
        <v>507617632</v>
      </c>
      <c r="H3" s="19">
        <v>253116304</v>
      </c>
      <c r="I3" s="19">
        <v>234790208</v>
      </c>
      <c r="J3" s="19">
        <v>228458192</v>
      </c>
      <c r="K3" s="19">
        <v>516242592</v>
      </c>
      <c r="L3" s="19">
        <v>453566912</v>
      </c>
      <c r="M3" s="19">
        <v>508318528</v>
      </c>
      <c r="N3" s="19">
        <v>620983424</v>
      </c>
      <c r="O3" s="19">
        <v>611084672</v>
      </c>
      <c r="P3" s="19">
        <v>578509952</v>
      </c>
    </row>
    <row r="4" spans="1:16" s="20" customFormat="1" x14ac:dyDescent="0.2">
      <c r="A4" s="19" t="s">
        <v>42</v>
      </c>
      <c r="B4" s="19">
        <v>870.36619399999995</v>
      </c>
      <c r="C4" s="19" t="s">
        <v>17</v>
      </c>
      <c r="D4" s="19">
        <v>599.29463799999996</v>
      </c>
      <c r="E4" s="19">
        <v>484561984</v>
      </c>
      <c r="F4" s="19">
        <v>458855520</v>
      </c>
      <c r="G4" s="19">
        <v>509945920</v>
      </c>
      <c r="H4" s="19">
        <v>235881008</v>
      </c>
      <c r="I4" s="19">
        <v>227699680</v>
      </c>
      <c r="J4" s="19">
        <v>230073472</v>
      </c>
      <c r="K4" s="19">
        <v>544889920</v>
      </c>
      <c r="L4" s="19">
        <v>443751520</v>
      </c>
      <c r="M4" s="19">
        <v>491544160</v>
      </c>
      <c r="N4" s="19">
        <v>652352768</v>
      </c>
      <c r="O4" s="19">
        <v>651240256</v>
      </c>
      <c r="P4" s="19">
        <v>638665408</v>
      </c>
    </row>
    <row r="5" spans="1:16" s="20" customFormat="1" x14ac:dyDescent="0.2">
      <c r="A5" s="19" t="s">
        <v>42</v>
      </c>
      <c r="B5" s="19">
        <v>407.19588199999998</v>
      </c>
      <c r="C5" s="19" t="s">
        <v>18</v>
      </c>
      <c r="D5" s="19">
        <v>599.29463799999996</v>
      </c>
      <c r="E5" s="19">
        <v>380863008</v>
      </c>
      <c r="F5" s="19">
        <v>379298080</v>
      </c>
      <c r="G5" s="19">
        <v>417608032</v>
      </c>
      <c r="H5" s="19">
        <v>173332320</v>
      </c>
      <c r="I5" s="19">
        <v>165762720</v>
      </c>
      <c r="J5" s="19">
        <v>173370960</v>
      </c>
      <c r="K5" s="19">
        <v>427086176</v>
      </c>
      <c r="L5" s="19">
        <v>344058656</v>
      </c>
      <c r="M5" s="19">
        <v>375316096</v>
      </c>
      <c r="N5" s="19">
        <v>513809216</v>
      </c>
      <c r="O5" s="19">
        <v>513049440</v>
      </c>
      <c r="P5" s="19">
        <v>536101088</v>
      </c>
    </row>
    <row r="6" spans="1:16" s="20" customFormat="1" x14ac:dyDescent="0.2">
      <c r="A6" s="19" t="s">
        <v>49</v>
      </c>
      <c r="B6" s="19">
        <v>991.46445700000004</v>
      </c>
      <c r="C6" s="19" t="s">
        <v>16</v>
      </c>
      <c r="D6" s="19">
        <v>603.301738</v>
      </c>
      <c r="E6" s="19">
        <v>325845536</v>
      </c>
      <c r="F6" s="19">
        <v>301462432</v>
      </c>
      <c r="G6" s="19">
        <v>323489824</v>
      </c>
      <c r="H6" s="19">
        <v>321042432</v>
      </c>
      <c r="I6" s="19">
        <v>300775680</v>
      </c>
      <c r="J6" s="19">
        <v>284603200</v>
      </c>
      <c r="K6" s="19">
        <v>390696160</v>
      </c>
      <c r="L6" s="19">
        <v>324673920</v>
      </c>
      <c r="M6" s="19">
        <v>355169984</v>
      </c>
      <c r="N6" s="19">
        <v>384413792</v>
      </c>
      <c r="O6" s="19">
        <v>384049216</v>
      </c>
      <c r="P6" s="19">
        <v>387099072</v>
      </c>
    </row>
    <row r="7" spans="1:16" s="20" customFormat="1" x14ac:dyDescent="0.2">
      <c r="A7" s="19" t="s">
        <v>49</v>
      </c>
      <c r="B7" s="19">
        <v>878.38039300000003</v>
      </c>
      <c r="C7" s="19" t="s">
        <v>17</v>
      </c>
      <c r="D7" s="19">
        <v>603.301738</v>
      </c>
      <c r="E7" s="19">
        <v>305234784</v>
      </c>
      <c r="F7" s="19">
        <v>301816320</v>
      </c>
      <c r="G7" s="19">
        <v>319401856</v>
      </c>
      <c r="H7" s="19">
        <v>309866304</v>
      </c>
      <c r="I7" s="19">
        <v>280403456</v>
      </c>
      <c r="J7" s="19">
        <v>271752128</v>
      </c>
      <c r="K7" s="19">
        <v>396563520</v>
      </c>
      <c r="L7" s="19">
        <v>327383552</v>
      </c>
      <c r="M7" s="19">
        <v>364988768</v>
      </c>
      <c r="N7" s="19">
        <v>395145376</v>
      </c>
      <c r="O7" s="19">
        <v>394657952</v>
      </c>
      <c r="P7" s="19">
        <v>399604992</v>
      </c>
    </row>
    <row r="8" spans="1:16" s="20" customFormat="1" x14ac:dyDescent="0.2">
      <c r="A8" s="19" t="s">
        <v>49</v>
      </c>
      <c r="B8" s="19">
        <v>415.210081</v>
      </c>
      <c r="C8" s="19" t="s">
        <v>18</v>
      </c>
      <c r="D8" s="19">
        <v>603.301738</v>
      </c>
      <c r="E8" s="19">
        <v>261978528</v>
      </c>
      <c r="F8" s="19">
        <v>252817408</v>
      </c>
      <c r="G8" s="19">
        <v>272202400</v>
      </c>
      <c r="H8" s="19">
        <v>223844256</v>
      </c>
      <c r="I8" s="19">
        <v>215878704</v>
      </c>
      <c r="J8" s="19">
        <v>217040784</v>
      </c>
      <c r="K8" s="19">
        <v>324608032</v>
      </c>
      <c r="L8" s="19">
        <v>266685344</v>
      </c>
      <c r="M8" s="19">
        <v>289802976</v>
      </c>
      <c r="N8" s="19">
        <v>328699040</v>
      </c>
      <c r="O8" s="19">
        <v>328385792</v>
      </c>
      <c r="P8" s="19">
        <v>342478592</v>
      </c>
    </row>
    <row r="9" spans="1:16" s="20" customFormat="1" x14ac:dyDescent="0.2">
      <c r="A9" s="19" t="s">
        <v>43</v>
      </c>
      <c r="B9" s="19">
        <v>856.47745899999995</v>
      </c>
      <c r="C9" s="19" t="s">
        <v>16</v>
      </c>
      <c r="D9" s="19">
        <v>571.30860299999995</v>
      </c>
      <c r="E9" s="19">
        <v>684043200</v>
      </c>
      <c r="F9" s="19">
        <v>756041664</v>
      </c>
      <c r="G9" s="19">
        <v>762990400</v>
      </c>
      <c r="H9" s="19">
        <v>277427520</v>
      </c>
      <c r="I9" s="19">
        <v>227709040</v>
      </c>
      <c r="J9" s="19">
        <v>226070576</v>
      </c>
      <c r="K9" s="19">
        <v>629412928</v>
      </c>
      <c r="L9" s="19">
        <v>686718592</v>
      </c>
      <c r="M9" s="19">
        <v>768117824</v>
      </c>
      <c r="N9" s="19">
        <v>935328320</v>
      </c>
      <c r="O9" s="19">
        <v>939505088</v>
      </c>
      <c r="P9" s="19">
        <v>978102464</v>
      </c>
    </row>
    <row r="10" spans="1:16" s="20" customFormat="1" x14ac:dyDescent="0.2">
      <c r="A10" s="19" t="s">
        <v>43</v>
      </c>
      <c r="B10" s="19">
        <v>686.37193200000002</v>
      </c>
      <c r="C10" s="19" t="s">
        <v>19</v>
      </c>
      <c r="D10" s="19">
        <v>571.30860299999995</v>
      </c>
      <c r="E10" s="19">
        <v>814416960</v>
      </c>
      <c r="F10" s="19">
        <v>882429760</v>
      </c>
      <c r="G10" s="19">
        <v>882712192</v>
      </c>
      <c r="H10" s="19">
        <v>320063392</v>
      </c>
      <c r="I10" s="19">
        <v>265469200</v>
      </c>
      <c r="J10" s="19">
        <v>260536304</v>
      </c>
      <c r="K10" s="19">
        <v>733057472</v>
      </c>
      <c r="L10" s="19">
        <v>778825792</v>
      </c>
      <c r="M10" s="19">
        <v>904243648</v>
      </c>
      <c r="N10" s="19">
        <v>1103223936</v>
      </c>
      <c r="O10" s="19">
        <v>1107455232</v>
      </c>
      <c r="P10" s="19">
        <v>1131987072</v>
      </c>
    </row>
    <row r="11" spans="1:16" s="20" customFormat="1" x14ac:dyDescent="0.2">
      <c r="A11" s="19" t="s">
        <v>43</v>
      </c>
      <c r="B11" s="19">
        <v>444.24527499999999</v>
      </c>
      <c r="C11" s="19" t="s">
        <v>20</v>
      </c>
      <c r="D11" s="19">
        <v>571.30860299999995</v>
      </c>
      <c r="E11" s="19">
        <v>3319249664</v>
      </c>
      <c r="F11" s="19">
        <v>3558120704</v>
      </c>
      <c r="G11" s="19">
        <v>3703595520</v>
      </c>
      <c r="H11" s="19">
        <v>1192894592</v>
      </c>
      <c r="I11" s="19">
        <v>959394432</v>
      </c>
      <c r="J11" s="19">
        <v>970701568</v>
      </c>
      <c r="K11" s="19">
        <v>2921464320</v>
      </c>
      <c r="L11" s="19">
        <v>3052299520</v>
      </c>
      <c r="M11" s="19">
        <v>3549703680</v>
      </c>
      <c r="N11" s="19">
        <v>4459748352</v>
      </c>
      <c r="O11" s="19">
        <v>4479288832</v>
      </c>
      <c r="P11" s="19">
        <v>4697172992</v>
      </c>
    </row>
    <row r="12" spans="1:16" s="20" customFormat="1" x14ac:dyDescent="0.2">
      <c r="A12" s="19" t="s">
        <v>50</v>
      </c>
      <c r="B12" s="19">
        <v>864.49165800000003</v>
      </c>
      <c r="C12" s="19" t="s">
        <v>16</v>
      </c>
      <c r="D12" s="19">
        <v>575.31570299999998</v>
      </c>
      <c r="E12" s="19">
        <v>466425920</v>
      </c>
      <c r="F12" s="19">
        <v>519128192</v>
      </c>
      <c r="G12" s="19">
        <v>512479072</v>
      </c>
      <c r="H12" s="19">
        <v>410063040</v>
      </c>
      <c r="I12" s="19">
        <v>320729856</v>
      </c>
      <c r="J12" s="19">
        <v>299516224</v>
      </c>
      <c r="K12" s="19">
        <v>487315296</v>
      </c>
      <c r="L12" s="19">
        <v>523104064</v>
      </c>
      <c r="M12" s="19">
        <v>604852480</v>
      </c>
      <c r="N12" s="19">
        <v>620111808</v>
      </c>
      <c r="O12" s="19">
        <v>622359552</v>
      </c>
      <c r="P12" s="19">
        <v>657165696</v>
      </c>
    </row>
    <row r="13" spans="1:16" s="20" customFormat="1" x14ac:dyDescent="0.2">
      <c r="A13" s="19" t="s">
        <v>50</v>
      </c>
      <c r="B13" s="19">
        <v>694.38613099999998</v>
      </c>
      <c r="C13" s="19" t="s">
        <v>19</v>
      </c>
      <c r="D13" s="19">
        <v>575.31570299999998</v>
      </c>
      <c r="E13" s="19">
        <v>495291136</v>
      </c>
      <c r="F13" s="19">
        <v>564053568</v>
      </c>
      <c r="G13" s="19">
        <v>550502656</v>
      </c>
      <c r="H13" s="19">
        <v>429053888</v>
      </c>
      <c r="I13" s="19">
        <v>340513344</v>
      </c>
      <c r="J13" s="19">
        <v>322000832</v>
      </c>
      <c r="K13" s="19">
        <v>506518048</v>
      </c>
      <c r="L13" s="19">
        <v>554283136</v>
      </c>
      <c r="M13" s="19">
        <v>645810816</v>
      </c>
      <c r="N13" s="19">
        <v>677984320</v>
      </c>
      <c r="O13" s="19">
        <v>679742272</v>
      </c>
      <c r="P13" s="19">
        <v>699086336</v>
      </c>
    </row>
    <row r="14" spans="1:16" s="20" customFormat="1" x14ac:dyDescent="0.2">
      <c r="A14" s="19" t="s">
        <v>50</v>
      </c>
      <c r="B14" s="19">
        <v>452.25947400000001</v>
      </c>
      <c r="C14" s="19" t="s">
        <v>20</v>
      </c>
      <c r="D14" s="19">
        <v>575.31570299999998</v>
      </c>
      <c r="E14" s="19">
        <v>2010854144</v>
      </c>
      <c r="F14" s="19">
        <v>2239612672</v>
      </c>
      <c r="G14" s="19">
        <v>2240953344</v>
      </c>
      <c r="H14" s="19">
        <v>1579312512</v>
      </c>
      <c r="I14" s="19">
        <v>1229153024</v>
      </c>
      <c r="J14" s="19">
        <v>1196255616</v>
      </c>
      <c r="K14" s="19">
        <v>2029253888</v>
      </c>
      <c r="L14" s="19">
        <v>2169024000</v>
      </c>
      <c r="M14" s="19">
        <v>2532009728</v>
      </c>
      <c r="N14" s="19">
        <v>2730744832</v>
      </c>
      <c r="O14" s="19">
        <v>2737980416</v>
      </c>
      <c r="P14" s="19">
        <v>2817470720</v>
      </c>
    </row>
    <row r="15" spans="1:16" s="20" customFormat="1" x14ac:dyDescent="0.2">
      <c r="A15" s="19" t="s">
        <v>44</v>
      </c>
      <c r="B15" s="19">
        <v>792.42502999999999</v>
      </c>
      <c r="C15" s="19" t="s">
        <v>19</v>
      </c>
      <c r="D15" s="19">
        <v>453.25818500000003</v>
      </c>
      <c r="E15" s="19">
        <v>25263070</v>
      </c>
      <c r="F15" s="19">
        <v>27179646</v>
      </c>
      <c r="G15" s="19">
        <v>26227446</v>
      </c>
      <c r="H15" s="19">
        <v>1572749</v>
      </c>
      <c r="I15" s="19">
        <v>624610</v>
      </c>
      <c r="J15" s="19">
        <v>1024395</v>
      </c>
      <c r="K15" s="19">
        <v>4051230</v>
      </c>
      <c r="L15" s="19">
        <v>3714172</v>
      </c>
      <c r="M15" s="19">
        <v>3742142</v>
      </c>
      <c r="N15" s="19">
        <v>8360818</v>
      </c>
      <c r="O15" s="19">
        <v>8930773</v>
      </c>
      <c r="P15" s="19">
        <v>8168458</v>
      </c>
    </row>
    <row r="16" spans="1:16" s="20" customFormat="1" x14ac:dyDescent="0.2">
      <c r="A16" s="19" t="s">
        <v>44</v>
      </c>
      <c r="B16" s="19">
        <v>645.35661600000003</v>
      </c>
      <c r="C16" s="19" t="s">
        <v>21</v>
      </c>
      <c r="D16" s="19">
        <v>453.25818500000003</v>
      </c>
      <c r="E16" s="19">
        <v>51324544</v>
      </c>
      <c r="F16" s="19">
        <v>55967944</v>
      </c>
      <c r="G16" s="19">
        <v>54074892</v>
      </c>
      <c r="H16" s="19">
        <v>2583628</v>
      </c>
      <c r="I16" s="19">
        <v>1805438</v>
      </c>
      <c r="J16" s="19">
        <v>2405960</v>
      </c>
      <c r="K16" s="19">
        <v>8791633</v>
      </c>
      <c r="L16" s="19">
        <v>8210775</v>
      </c>
      <c r="M16" s="19">
        <v>7959677</v>
      </c>
      <c r="N16" s="19">
        <v>18604570</v>
      </c>
      <c r="O16" s="19">
        <v>18432342</v>
      </c>
      <c r="P16" s="19">
        <v>17517936</v>
      </c>
    </row>
    <row r="17" spans="1:16" s="20" customFormat="1" x14ac:dyDescent="0.2">
      <c r="A17" s="19" t="s">
        <v>44</v>
      </c>
      <c r="B17" s="19">
        <v>516.31402300000002</v>
      </c>
      <c r="C17" s="19" t="s">
        <v>20</v>
      </c>
      <c r="D17" s="19">
        <v>453.25818500000003</v>
      </c>
      <c r="E17" s="19">
        <v>17970640</v>
      </c>
      <c r="F17" s="19">
        <v>19655536</v>
      </c>
      <c r="G17" s="19">
        <v>19694516</v>
      </c>
      <c r="H17" s="19">
        <v>803240</v>
      </c>
      <c r="I17" s="19">
        <v>648043</v>
      </c>
      <c r="J17" s="19">
        <v>528861</v>
      </c>
      <c r="K17" s="19">
        <v>3024903</v>
      </c>
      <c r="L17" s="19">
        <v>2993200</v>
      </c>
      <c r="M17" s="19">
        <v>2658282</v>
      </c>
      <c r="N17" s="19">
        <v>6619873</v>
      </c>
      <c r="O17" s="19">
        <v>6558914</v>
      </c>
      <c r="P17" s="19">
        <v>6236445</v>
      </c>
    </row>
    <row r="18" spans="1:16" s="20" customFormat="1" x14ac:dyDescent="0.2">
      <c r="A18" s="19" t="s">
        <v>51</v>
      </c>
      <c r="B18" s="19">
        <v>802.43329900000003</v>
      </c>
      <c r="C18" s="19" t="s">
        <v>19</v>
      </c>
      <c r="D18" s="19">
        <v>458.26231899999999</v>
      </c>
      <c r="E18" s="19">
        <v>381887648</v>
      </c>
      <c r="F18" s="19">
        <v>430201984</v>
      </c>
      <c r="G18" s="19">
        <v>399696800</v>
      </c>
      <c r="H18" s="19">
        <v>189200768</v>
      </c>
      <c r="I18" s="19">
        <v>137335360</v>
      </c>
      <c r="J18" s="19">
        <v>134520560</v>
      </c>
      <c r="K18" s="19">
        <v>480701408</v>
      </c>
      <c r="L18" s="19">
        <v>443058112</v>
      </c>
      <c r="M18" s="19">
        <v>378931808</v>
      </c>
      <c r="N18" s="19">
        <v>525257760</v>
      </c>
      <c r="O18" s="19">
        <v>518698848</v>
      </c>
      <c r="P18" s="19">
        <v>492424960</v>
      </c>
    </row>
    <row r="19" spans="1:16" s="20" customFormat="1" x14ac:dyDescent="0.2">
      <c r="A19" s="19" t="s">
        <v>51</v>
      </c>
      <c r="B19" s="19">
        <v>655.36488499999996</v>
      </c>
      <c r="C19" s="19" t="s">
        <v>21</v>
      </c>
      <c r="D19" s="19">
        <v>458.26231899999999</v>
      </c>
      <c r="E19" s="19">
        <v>888754240</v>
      </c>
      <c r="F19" s="19">
        <v>1004495424</v>
      </c>
      <c r="G19" s="19">
        <v>954058176</v>
      </c>
      <c r="H19" s="19">
        <v>457801120</v>
      </c>
      <c r="I19" s="19">
        <v>338361888</v>
      </c>
      <c r="J19" s="19">
        <v>328298368</v>
      </c>
      <c r="K19" s="19">
        <v>1170269568</v>
      </c>
      <c r="L19" s="19">
        <v>1060723584</v>
      </c>
      <c r="M19" s="19">
        <v>919046080</v>
      </c>
      <c r="N19" s="19">
        <v>1253321984</v>
      </c>
      <c r="O19" s="19">
        <v>1235928960</v>
      </c>
      <c r="P19" s="19">
        <v>1173527680</v>
      </c>
    </row>
    <row r="20" spans="1:16" s="20" customFormat="1" x14ac:dyDescent="0.2">
      <c r="A20" s="19" t="s">
        <v>51</v>
      </c>
      <c r="B20" s="19">
        <v>526.32229199999995</v>
      </c>
      <c r="C20" s="19" t="s">
        <v>20</v>
      </c>
      <c r="D20" s="19">
        <v>458.26231899999999</v>
      </c>
      <c r="E20" s="19">
        <v>326159488</v>
      </c>
      <c r="F20" s="19">
        <v>374152736</v>
      </c>
      <c r="G20" s="19">
        <v>340827360</v>
      </c>
      <c r="H20" s="19">
        <v>157100736</v>
      </c>
      <c r="I20" s="19">
        <v>119128432</v>
      </c>
      <c r="J20" s="19">
        <v>114831440</v>
      </c>
      <c r="K20" s="19">
        <v>412308704</v>
      </c>
      <c r="L20" s="19">
        <v>380769184</v>
      </c>
      <c r="M20" s="19">
        <v>325824704</v>
      </c>
      <c r="N20" s="19">
        <v>453696768</v>
      </c>
      <c r="O20" s="19">
        <v>447225184</v>
      </c>
      <c r="P20" s="19">
        <v>423196864</v>
      </c>
    </row>
    <row r="21" spans="1:16" s="20" customFormat="1" x14ac:dyDescent="0.2">
      <c r="A21" s="19" t="s">
        <v>47</v>
      </c>
      <c r="B21" s="19">
        <v>672.44028600000001</v>
      </c>
      <c r="C21" s="19" t="s">
        <v>19</v>
      </c>
      <c r="D21" s="19">
        <v>420.76871999999997</v>
      </c>
      <c r="E21" s="19">
        <v>1235776128</v>
      </c>
      <c r="F21" s="19">
        <v>1357768064</v>
      </c>
      <c r="G21" s="19">
        <v>1427293952</v>
      </c>
      <c r="H21" s="19">
        <v>515918368</v>
      </c>
      <c r="I21" s="19">
        <v>462989376</v>
      </c>
      <c r="J21" s="19">
        <v>440663552</v>
      </c>
      <c r="K21" s="19">
        <v>1355056384</v>
      </c>
      <c r="L21" s="19">
        <v>1283922432</v>
      </c>
      <c r="M21" s="19">
        <v>1247625600</v>
      </c>
      <c r="N21" s="19">
        <v>1746616320</v>
      </c>
      <c r="O21" s="19">
        <v>1739705344</v>
      </c>
      <c r="P21" s="19">
        <v>1723133184</v>
      </c>
    </row>
    <row r="22" spans="1:16" s="20" customFormat="1" x14ac:dyDescent="0.2">
      <c r="A22" s="19" t="s">
        <v>47</v>
      </c>
      <c r="B22" s="19">
        <v>559.356222</v>
      </c>
      <c r="C22" s="19" t="s">
        <v>21</v>
      </c>
      <c r="D22" s="19">
        <v>420.76871999999997</v>
      </c>
      <c r="E22" s="19">
        <v>2497232384</v>
      </c>
      <c r="F22" s="19">
        <v>2656010496</v>
      </c>
      <c r="G22" s="19">
        <v>2849454080</v>
      </c>
      <c r="H22" s="19">
        <v>1145808128</v>
      </c>
      <c r="I22" s="19">
        <v>1046574464</v>
      </c>
      <c r="J22" s="19">
        <v>979147776</v>
      </c>
      <c r="K22" s="19">
        <v>2636023296</v>
      </c>
      <c r="L22" s="19">
        <v>2516274944</v>
      </c>
      <c r="M22" s="19">
        <v>2428938240</v>
      </c>
      <c r="N22" s="19">
        <v>3418726144</v>
      </c>
      <c r="O22" s="19">
        <v>3403915264</v>
      </c>
      <c r="P22" s="19">
        <v>3371327744</v>
      </c>
    </row>
    <row r="23" spans="1:16" s="20" customFormat="1" x14ac:dyDescent="0.2">
      <c r="A23" s="19" t="s">
        <v>47</v>
      </c>
      <c r="B23" s="19">
        <v>446.27215799999999</v>
      </c>
      <c r="C23" s="19" t="s">
        <v>20</v>
      </c>
      <c r="D23" s="19">
        <v>420.76871999999997</v>
      </c>
      <c r="E23" s="19">
        <v>1398275840</v>
      </c>
      <c r="F23" s="19">
        <v>1469477120</v>
      </c>
      <c r="G23" s="19">
        <v>1583865088</v>
      </c>
      <c r="H23" s="19">
        <v>629828800</v>
      </c>
      <c r="I23" s="19">
        <v>576464512</v>
      </c>
      <c r="J23" s="19">
        <v>541438464</v>
      </c>
      <c r="K23" s="19">
        <v>1461753344</v>
      </c>
      <c r="L23" s="19">
        <v>1353347968</v>
      </c>
      <c r="M23" s="19">
        <v>1339505536</v>
      </c>
      <c r="N23" s="19">
        <v>1889422592</v>
      </c>
      <c r="O23" s="19">
        <v>1884636672</v>
      </c>
      <c r="P23" s="19">
        <v>1849636352</v>
      </c>
    </row>
    <row r="24" spans="1:16" s="20" customFormat="1" x14ac:dyDescent="0.2">
      <c r="A24" s="19" t="s">
        <v>52</v>
      </c>
      <c r="B24" s="19">
        <v>682.44855500000006</v>
      </c>
      <c r="C24" s="19" t="s">
        <v>19</v>
      </c>
      <c r="D24" s="19">
        <v>425.772854</v>
      </c>
      <c r="E24" s="19">
        <v>932185792</v>
      </c>
      <c r="F24" s="19">
        <v>1028948992</v>
      </c>
      <c r="G24" s="19">
        <v>1035833408</v>
      </c>
      <c r="H24" s="19">
        <v>931733760</v>
      </c>
      <c r="I24" s="19">
        <v>817228928</v>
      </c>
      <c r="J24" s="19">
        <v>850061376</v>
      </c>
      <c r="K24" s="19">
        <v>1122665344</v>
      </c>
      <c r="L24" s="19">
        <v>1026745024</v>
      </c>
      <c r="M24" s="19">
        <v>1022227456</v>
      </c>
      <c r="N24" s="19">
        <v>1276430336</v>
      </c>
      <c r="O24" s="19">
        <v>1266287616</v>
      </c>
      <c r="P24" s="19">
        <v>1195632896</v>
      </c>
    </row>
    <row r="25" spans="1:16" s="20" customFormat="1" x14ac:dyDescent="0.2">
      <c r="A25" s="19" t="s">
        <v>52</v>
      </c>
      <c r="B25" s="19">
        <v>569.36449100000004</v>
      </c>
      <c r="C25" s="19" t="s">
        <v>21</v>
      </c>
      <c r="D25" s="19">
        <v>425.772854</v>
      </c>
      <c r="E25" s="19">
        <v>1598939392</v>
      </c>
      <c r="F25" s="19">
        <v>1803155968</v>
      </c>
      <c r="G25" s="19">
        <v>1835025920</v>
      </c>
      <c r="H25" s="19">
        <v>1610766592</v>
      </c>
      <c r="I25" s="19">
        <v>1393919360</v>
      </c>
      <c r="J25" s="19">
        <v>1456140416</v>
      </c>
      <c r="K25" s="19">
        <v>1937808640</v>
      </c>
      <c r="L25" s="19">
        <v>1822604032</v>
      </c>
      <c r="M25" s="19">
        <v>1754098432</v>
      </c>
      <c r="N25" s="19">
        <v>2185346816</v>
      </c>
      <c r="O25" s="19">
        <v>2163966464</v>
      </c>
      <c r="P25" s="19">
        <v>2059235072</v>
      </c>
    </row>
    <row r="26" spans="1:16" s="20" customFormat="1" x14ac:dyDescent="0.2">
      <c r="A26" s="19" t="s">
        <v>52</v>
      </c>
      <c r="B26" s="19">
        <v>456.28042699999997</v>
      </c>
      <c r="C26" s="19" t="s">
        <v>20</v>
      </c>
      <c r="D26" s="19">
        <v>425.772854</v>
      </c>
      <c r="E26" s="19">
        <v>1000224064</v>
      </c>
      <c r="F26" s="19">
        <v>1134345856</v>
      </c>
      <c r="G26" s="19">
        <v>1158056192</v>
      </c>
      <c r="H26" s="19">
        <v>997199680</v>
      </c>
      <c r="I26" s="19">
        <v>884216384</v>
      </c>
      <c r="J26" s="19">
        <v>917390912</v>
      </c>
      <c r="K26" s="19">
        <v>1198099328</v>
      </c>
      <c r="L26" s="19">
        <v>1126514048</v>
      </c>
      <c r="M26" s="19">
        <v>1085828992</v>
      </c>
      <c r="N26" s="19">
        <v>1369676800</v>
      </c>
      <c r="O26" s="19">
        <v>1351251968</v>
      </c>
      <c r="P26" s="19">
        <v>1290949504</v>
      </c>
    </row>
    <row r="27" spans="1:16" s="20" customFormat="1" x14ac:dyDescent="0.2">
      <c r="A27" s="19" t="s">
        <v>46</v>
      </c>
      <c r="B27" s="19">
        <v>1477.7533000000001</v>
      </c>
      <c r="C27" s="19" t="s">
        <v>22</v>
      </c>
      <c r="D27" s="19">
        <v>1088.0626159999999</v>
      </c>
      <c r="E27" s="19">
        <v>768317184</v>
      </c>
      <c r="F27" s="19">
        <v>819318912</v>
      </c>
      <c r="G27" s="19">
        <v>652596864</v>
      </c>
      <c r="H27" s="19">
        <v>454960384</v>
      </c>
      <c r="I27" s="19">
        <v>445328416</v>
      </c>
      <c r="J27" s="19">
        <v>369854432</v>
      </c>
      <c r="K27" s="19">
        <v>120584256</v>
      </c>
      <c r="L27" s="19">
        <v>153492016</v>
      </c>
      <c r="M27" s="19">
        <v>159580688</v>
      </c>
      <c r="N27" s="19">
        <v>262710928</v>
      </c>
      <c r="O27" s="19">
        <v>262710928</v>
      </c>
      <c r="P27" s="19">
        <v>280826816</v>
      </c>
    </row>
    <row r="28" spans="1:16" s="20" customFormat="1" x14ac:dyDescent="0.2">
      <c r="A28" s="19" t="s">
        <v>46</v>
      </c>
      <c r="B28" s="19">
        <v>808.41994499999998</v>
      </c>
      <c r="C28" s="19" t="s">
        <v>16</v>
      </c>
      <c r="D28" s="19">
        <v>1088.0626159999999</v>
      </c>
      <c r="E28" s="19">
        <v>433321536</v>
      </c>
      <c r="F28" s="19">
        <v>467464704</v>
      </c>
      <c r="G28" s="19">
        <v>369909024</v>
      </c>
      <c r="H28" s="19">
        <v>274810144</v>
      </c>
      <c r="I28" s="19">
        <v>266135408</v>
      </c>
      <c r="J28" s="19">
        <v>223246928</v>
      </c>
      <c r="K28" s="19">
        <v>75072808</v>
      </c>
      <c r="L28" s="19">
        <v>94744952</v>
      </c>
      <c r="M28" s="19">
        <v>100419704</v>
      </c>
      <c r="N28" s="19">
        <v>172868848</v>
      </c>
      <c r="O28" s="19">
        <v>172868848</v>
      </c>
      <c r="P28" s="19">
        <v>183248336</v>
      </c>
    </row>
    <row r="29" spans="1:16" s="20" customFormat="1" x14ac:dyDescent="0.2">
      <c r="A29" s="19" t="s">
        <v>46</v>
      </c>
      <c r="B29" s="19">
        <v>452.25036</v>
      </c>
      <c r="C29" s="19" t="s">
        <v>20</v>
      </c>
      <c r="D29" s="19">
        <v>1088.0626159999999</v>
      </c>
      <c r="E29" s="19">
        <v>181527920</v>
      </c>
      <c r="F29" s="19">
        <v>193754144</v>
      </c>
      <c r="G29" s="19">
        <v>152885280</v>
      </c>
      <c r="H29" s="19">
        <v>116396240</v>
      </c>
      <c r="I29" s="19">
        <v>113109600</v>
      </c>
      <c r="J29" s="19">
        <v>89393960</v>
      </c>
      <c r="K29" s="19">
        <v>32574420</v>
      </c>
      <c r="L29" s="19">
        <v>40458404</v>
      </c>
      <c r="M29" s="19">
        <v>41017980</v>
      </c>
      <c r="N29" s="19">
        <v>74876976</v>
      </c>
      <c r="O29" s="19">
        <v>74876976</v>
      </c>
      <c r="P29" s="19">
        <v>77706720</v>
      </c>
    </row>
    <row r="30" spans="1:16" s="20" customFormat="1" x14ac:dyDescent="0.2">
      <c r="A30" s="19" t="s">
        <v>53</v>
      </c>
      <c r="B30" s="19">
        <v>1485.767499</v>
      </c>
      <c r="C30" s="19" t="s">
        <v>22</v>
      </c>
      <c r="D30" s="19">
        <v>1092.0697150000001</v>
      </c>
      <c r="E30" s="19">
        <v>406034272</v>
      </c>
      <c r="F30" s="19">
        <v>439481184</v>
      </c>
      <c r="G30" s="19">
        <v>343088512</v>
      </c>
      <c r="H30" s="19">
        <v>430801792</v>
      </c>
      <c r="I30" s="19">
        <v>433611232</v>
      </c>
      <c r="J30" s="19">
        <v>375850592</v>
      </c>
      <c r="K30" s="19">
        <v>61670532</v>
      </c>
      <c r="L30" s="19">
        <v>76889224</v>
      </c>
      <c r="M30" s="19">
        <v>80200008</v>
      </c>
      <c r="N30" s="19">
        <v>119456080</v>
      </c>
      <c r="O30" s="19">
        <v>119456080</v>
      </c>
      <c r="P30" s="19">
        <v>125744912</v>
      </c>
    </row>
    <row r="31" spans="1:16" s="20" customFormat="1" x14ac:dyDescent="0.2">
      <c r="A31" s="19" t="s">
        <v>53</v>
      </c>
      <c r="B31" s="19">
        <v>816.43414399999995</v>
      </c>
      <c r="C31" s="19" t="s">
        <v>16</v>
      </c>
      <c r="D31" s="19">
        <v>1092.0697150000001</v>
      </c>
      <c r="E31" s="19">
        <v>223798160</v>
      </c>
      <c r="F31" s="19">
        <v>245760256</v>
      </c>
      <c r="G31" s="19">
        <v>191636352</v>
      </c>
      <c r="H31" s="19">
        <v>261141984</v>
      </c>
      <c r="I31" s="19">
        <v>258531632</v>
      </c>
      <c r="J31" s="19">
        <v>218673232</v>
      </c>
      <c r="K31" s="19">
        <v>37484724</v>
      </c>
      <c r="L31" s="19">
        <v>46740928</v>
      </c>
      <c r="M31" s="19">
        <v>49359784</v>
      </c>
      <c r="N31" s="19">
        <v>80593096</v>
      </c>
      <c r="O31" s="19">
        <v>80593096</v>
      </c>
      <c r="P31" s="19">
        <v>81304048</v>
      </c>
    </row>
    <row r="32" spans="1:16" s="20" customFormat="1" x14ac:dyDescent="0.2">
      <c r="A32" s="19" t="s">
        <v>53</v>
      </c>
      <c r="B32" s="19">
        <v>460.26455900000002</v>
      </c>
      <c r="C32" s="19" t="s">
        <v>20</v>
      </c>
      <c r="D32" s="19">
        <v>1092.0697150000001</v>
      </c>
      <c r="E32" s="19">
        <v>78142376</v>
      </c>
      <c r="F32" s="19">
        <v>84729328</v>
      </c>
      <c r="G32" s="19">
        <v>66746468</v>
      </c>
      <c r="H32" s="19">
        <v>89765520</v>
      </c>
      <c r="I32" s="19">
        <v>92809784</v>
      </c>
      <c r="J32" s="19">
        <v>78754904</v>
      </c>
      <c r="K32" s="19">
        <v>13394875</v>
      </c>
      <c r="L32" s="19">
        <v>17709276</v>
      </c>
      <c r="M32" s="19">
        <v>17946738</v>
      </c>
      <c r="N32" s="19">
        <v>29897656</v>
      </c>
      <c r="O32" s="19">
        <v>29897656</v>
      </c>
      <c r="P32" s="19">
        <v>31413172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B15" sqref="B15"/>
    </sheetView>
  </sheetViews>
  <sheetFormatPr baseColWidth="10" defaultColWidth="8.83203125" defaultRowHeight="15" x14ac:dyDescent="0.2"/>
  <cols>
    <col min="1" max="1" width="23.5" customWidth="1"/>
    <col min="2" max="2" width="21.83203125" customWidth="1"/>
    <col min="3" max="3" width="17.1640625" customWidth="1"/>
    <col min="4" max="4" width="38.33203125" customWidth="1"/>
    <col min="5" max="5" width="14.1640625" customWidth="1"/>
    <col min="6" max="6" width="12.6640625" customWidth="1"/>
  </cols>
  <sheetData>
    <row r="1" spans="1:16" x14ac:dyDescent="0.2">
      <c r="A1" s="1" t="s">
        <v>48</v>
      </c>
      <c r="B1" s="1" t="s">
        <v>3</v>
      </c>
      <c r="C1" s="1" t="s">
        <v>1</v>
      </c>
      <c r="D1" s="1" t="s">
        <v>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</row>
    <row r="2" spans="1:16" x14ac:dyDescent="0.2">
      <c r="A2" s="2" t="s">
        <v>42</v>
      </c>
      <c r="B2" s="2">
        <v>599.29463799999996</v>
      </c>
      <c r="C2" s="2">
        <v>983.45025799999996</v>
      </c>
      <c r="D2" s="2" t="s">
        <v>16</v>
      </c>
      <c r="E2" s="2">
        <v>501891584</v>
      </c>
      <c r="F2" s="2">
        <v>465368320</v>
      </c>
      <c r="G2" s="2">
        <v>507617632</v>
      </c>
      <c r="H2" s="2">
        <v>253116304</v>
      </c>
      <c r="I2" s="2">
        <v>234790208</v>
      </c>
      <c r="J2" s="2">
        <v>228458192</v>
      </c>
      <c r="K2" s="2">
        <v>516242592</v>
      </c>
      <c r="L2" s="2">
        <v>453566912</v>
      </c>
      <c r="M2" s="2">
        <v>508318528</v>
      </c>
      <c r="N2" s="2">
        <v>620983424</v>
      </c>
      <c r="O2" s="2">
        <v>611084672</v>
      </c>
      <c r="P2" s="2">
        <v>578509952</v>
      </c>
    </row>
    <row r="3" spans="1:16" x14ac:dyDescent="0.2">
      <c r="A3" s="2" t="s">
        <v>42</v>
      </c>
      <c r="B3" s="2">
        <v>599.29463799999996</v>
      </c>
      <c r="C3" s="2">
        <v>870.36619399999995</v>
      </c>
      <c r="D3" s="2" t="s">
        <v>17</v>
      </c>
      <c r="E3" s="2">
        <v>484561984</v>
      </c>
      <c r="F3" s="2">
        <v>458855520</v>
      </c>
      <c r="G3" s="2">
        <v>509945920</v>
      </c>
      <c r="H3" s="2">
        <v>235881008</v>
      </c>
      <c r="I3" s="2">
        <v>227699680</v>
      </c>
      <c r="J3" s="2">
        <v>230073472</v>
      </c>
      <c r="K3" s="2">
        <v>544889920</v>
      </c>
      <c r="L3" s="2">
        <v>443751520</v>
      </c>
      <c r="M3" s="2">
        <v>491544160</v>
      </c>
      <c r="N3" s="2">
        <v>652352768</v>
      </c>
      <c r="O3" s="2">
        <v>651240256</v>
      </c>
      <c r="P3" s="2">
        <v>638665408</v>
      </c>
    </row>
    <row r="4" spans="1:16" x14ac:dyDescent="0.2">
      <c r="A4" s="2" t="s">
        <v>42</v>
      </c>
      <c r="B4" s="2">
        <v>599.29463799999996</v>
      </c>
      <c r="C4" s="2">
        <v>407.19588199999998</v>
      </c>
      <c r="D4" s="2" t="s">
        <v>18</v>
      </c>
      <c r="E4" s="2">
        <v>380863008</v>
      </c>
      <c r="F4" s="2">
        <v>379298080</v>
      </c>
      <c r="G4" s="2">
        <v>417608032</v>
      </c>
      <c r="H4" s="2">
        <v>173332320</v>
      </c>
      <c r="I4" s="2">
        <v>165762720</v>
      </c>
      <c r="J4" s="2">
        <v>173370960</v>
      </c>
      <c r="K4" s="2">
        <v>427086176</v>
      </c>
      <c r="L4" s="2">
        <v>344058656</v>
      </c>
      <c r="M4" s="2">
        <v>375316096</v>
      </c>
      <c r="N4" s="2">
        <v>513809216</v>
      </c>
      <c r="O4" s="2">
        <v>513049440</v>
      </c>
      <c r="P4" s="2">
        <v>536101088</v>
      </c>
    </row>
    <row r="5" spans="1:16" x14ac:dyDescent="0.2">
      <c r="A5" s="2" t="s">
        <v>49</v>
      </c>
      <c r="B5" s="2">
        <v>603.301738</v>
      </c>
      <c r="C5" s="2">
        <v>991.46445700000004</v>
      </c>
      <c r="D5" s="2" t="s">
        <v>16</v>
      </c>
      <c r="E5" s="2">
        <v>325845536</v>
      </c>
      <c r="F5" s="2">
        <v>301462432</v>
      </c>
      <c r="G5" s="2">
        <v>323489824</v>
      </c>
      <c r="H5" s="2">
        <v>321042432</v>
      </c>
      <c r="I5" s="2">
        <v>300775680</v>
      </c>
      <c r="J5" s="2">
        <v>284603200</v>
      </c>
      <c r="K5" s="2">
        <v>390696160</v>
      </c>
      <c r="L5" s="2">
        <v>324673920</v>
      </c>
      <c r="M5" s="2">
        <v>355169984</v>
      </c>
      <c r="N5" s="2">
        <v>384413792</v>
      </c>
      <c r="O5" s="2">
        <v>384049216</v>
      </c>
      <c r="P5" s="2">
        <v>387099072</v>
      </c>
    </row>
    <row r="6" spans="1:16" x14ac:dyDescent="0.2">
      <c r="A6" s="2" t="s">
        <v>49</v>
      </c>
      <c r="B6" s="2">
        <v>603.301738</v>
      </c>
      <c r="C6" s="2">
        <v>878.38039300000003</v>
      </c>
      <c r="D6" s="2" t="s">
        <v>17</v>
      </c>
      <c r="E6" s="2">
        <v>305234784</v>
      </c>
      <c r="F6" s="2">
        <v>301816320</v>
      </c>
      <c r="G6" s="2">
        <v>319401856</v>
      </c>
      <c r="H6" s="2">
        <v>309866304</v>
      </c>
      <c r="I6" s="2">
        <v>280403456</v>
      </c>
      <c r="J6" s="2">
        <v>271752128</v>
      </c>
      <c r="K6" s="2">
        <v>396563520</v>
      </c>
      <c r="L6" s="2">
        <v>327383552</v>
      </c>
      <c r="M6" s="2">
        <v>364988768</v>
      </c>
      <c r="N6" s="2">
        <v>395145376</v>
      </c>
      <c r="O6" s="2">
        <v>394657952</v>
      </c>
      <c r="P6" s="2">
        <v>399604992</v>
      </c>
    </row>
    <row r="7" spans="1:16" x14ac:dyDescent="0.2">
      <c r="A7" s="2" t="s">
        <v>49</v>
      </c>
      <c r="B7" s="2">
        <v>603.301738</v>
      </c>
      <c r="C7" s="2">
        <v>415.210081</v>
      </c>
      <c r="D7" s="2" t="s">
        <v>18</v>
      </c>
      <c r="E7" s="2">
        <v>261978528</v>
      </c>
      <c r="F7" s="2">
        <v>252817408</v>
      </c>
      <c r="G7" s="2">
        <v>272202400</v>
      </c>
      <c r="H7" s="2">
        <v>223844256</v>
      </c>
      <c r="I7" s="2">
        <v>215878704</v>
      </c>
      <c r="J7" s="2">
        <v>217040784</v>
      </c>
      <c r="K7" s="2">
        <v>324608032</v>
      </c>
      <c r="L7" s="2">
        <v>266685344</v>
      </c>
      <c r="M7" s="2">
        <v>289802976</v>
      </c>
      <c r="N7" s="2">
        <v>328699040</v>
      </c>
      <c r="O7" s="2">
        <v>328385792</v>
      </c>
      <c r="P7" s="2">
        <v>342478592</v>
      </c>
    </row>
    <row r="9" spans="1:16" x14ac:dyDescent="0.2">
      <c r="D9" s="2" t="s">
        <v>69</v>
      </c>
      <c r="E9" s="2">
        <f t="shared" ref="E9:P9" si="0">SUM(E2:E4)</f>
        <v>1367316576</v>
      </c>
      <c r="F9" s="2">
        <f t="shared" si="0"/>
        <v>1303521920</v>
      </c>
      <c r="G9" s="2">
        <f t="shared" si="0"/>
        <v>1435171584</v>
      </c>
      <c r="H9" s="2">
        <f t="shared" si="0"/>
        <v>662329632</v>
      </c>
      <c r="I9" s="2">
        <f t="shared" si="0"/>
        <v>628252608</v>
      </c>
      <c r="J9" s="2">
        <f t="shared" si="0"/>
        <v>631902624</v>
      </c>
      <c r="K9" s="2">
        <f t="shared" si="0"/>
        <v>1488218688</v>
      </c>
      <c r="L9" s="2">
        <f t="shared" si="0"/>
        <v>1241377088</v>
      </c>
      <c r="M9" s="2">
        <f t="shared" si="0"/>
        <v>1375178784</v>
      </c>
      <c r="N9" s="2">
        <f t="shared" si="0"/>
        <v>1787145408</v>
      </c>
      <c r="O9" s="2">
        <f t="shared" si="0"/>
        <v>1775374368</v>
      </c>
      <c r="P9" s="2">
        <f t="shared" si="0"/>
        <v>1753276448</v>
      </c>
    </row>
    <row r="10" spans="1:16" x14ac:dyDescent="0.2">
      <c r="D10" s="2" t="s">
        <v>70</v>
      </c>
      <c r="E10" s="2">
        <f>SUM(E5:E7)</f>
        <v>893058848</v>
      </c>
      <c r="F10" s="2">
        <f t="shared" ref="F10:P10" si="1">SUM(F5:F7)</f>
        <v>856096160</v>
      </c>
      <c r="G10" s="2">
        <f t="shared" si="1"/>
        <v>915094080</v>
      </c>
      <c r="H10" s="2">
        <f t="shared" si="1"/>
        <v>854752992</v>
      </c>
      <c r="I10" s="2">
        <f t="shared" si="1"/>
        <v>797057840</v>
      </c>
      <c r="J10" s="2">
        <f t="shared" si="1"/>
        <v>773396112</v>
      </c>
      <c r="K10" s="2">
        <f t="shared" si="1"/>
        <v>1111867712</v>
      </c>
      <c r="L10" s="2">
        <f t="shared" si="1"/>
        <v>918742816</v>
      </c>
      <c r="M10" s="2">
        <f t="shared" si="1"/>
        <v>1009961728</v>
      </c>
      <c r="N10" s="2">
        <f t="shared" si="1"/>
        <v>1108258208</v>
      </c>
      <c r="O10" s="2">
        <f t="shared" si="1"/>
        <v>1107092960</v>
      </c>
      <c r="P10" s="2">
        <f t="shared" si="1"/>
        <v>1129182656</v>
      </c>
    </row>
    <row r="11" spans="1:16" x14ac:dyDescent="0.2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">
      <c r="D12" s="5" t="s">
        <v>71</v>
      </c>
      <c r="E12" s="10">
        <f>E9*100/E10</f>
        <v>153.10486862787346</v>
      </c>
      <c r="F12" s="10">
        <f t="shared" ref="F12:P12" si="2">F9*100/F10</f>
        <v>152.26349339074247</v>
      </c>
      <c r="G12" s="10">
        <f t="shared" si="2"/>
        <v>156.83322790155086</v>
      </c>
      <c r="H12" s="10">
        <f t="shared" si="2"/>
        <v>77.487840136159477</v>
      </c>
      <c r="I12" s="10">
        <f t="shared" si="2"/>
        <v>78.821457674890951</v>
      </c>
      <c r="J12" s="10">
        <f t="shared" si="2"/>
        <v>81.704913458370214</v>
      </c>
      <c r="K12" s="10">
        <f t="shared" si="2"/>
        <v>133.84853898878214</v>
      </c>
      <c r="L12" s="10">
        <f t="shared" si="2"/>
        <v>135.1169300462862</v>
      </c>
      <c r="M12" s="10">
        <f t="shared" si="2"/>
        <v>136.16147482372719</v>
      </c>
      <c r="N12" s="10">
        <f>N9*100/N10</f>
        <v>161.25713259774929</v>
      </c>
      <c r="O12" s="10">
        <f t="shared" si="2"/>
        <v>160.36362185881842</v>
      </c>
      <c r="P12" s="10">
        <f t="shared" si="2"/>
        <v>155.26951628984284</v>
      </c>
    </row>
    <row r="14" spans="1:16" x14ac:dyDescent="0.2">
      <c r="B14" s="22" t="s">
        <v>76</v>
      </c>
      <c r="C14" s="22"/>
      <c r="D14" s="22"/>
      <c r="E14" s="22"/>
      <c r="F14" s="22"/>
    </row>
    <row r="15" spans="1:16" x14ac:dyDescent="0.2">
      <c r="B15" s="2" t="s">
        <v>45</v>
      </c>
      <c r="C15" s="1" t="s">
        <v>35</v>
      </c>
      <c r="D15" s="1" t="s">
        <v>36</v>
      </c>
      <c r="E15" s="1" t="s">
        <v>37</v>
      </c>
      <c r="F15" s="1" t="s">
        <v>38</v>
      </c>
    </row>
    <row r="16" spans="1:16" x14ac:dyDescent="0.2">
      <c r="B16" s="2"/>
      <c r="C16" s="13">
        <v>153.10486862787346</v>
      </c>
      <c r="D16" s="13">
        <v>77.487840136159477</v>
      </c>
      <c r="E16" s="13">
        <v>133.84853898878214</v>
      </c>
      <c r="F16" s="13">
        <v>161.25713259774929</v>
      </c>
    </row>
    <row r="17" spans="2:6" x14ac:dyDescent="0.2">
      <c r="B17" s="2"/>
      <c r="C17" s="13">
        <v>152.26349339074247</v>
      </c>
      <c r="D17" s="13">
        <v>78.821457674890951</v>
      </c>
      <c r="E17" s="13">
        <v>135.1169300462862</v>
      </c>
      <c r="F17" s="13">
        <v>160.36362185881842</v>
      </c>
    </row>
    <row r="18" spans="2:6" x14ac:dyDescent="0.2">
      <c r="B18" s="4"/>
      <c r="C18" s="14">
        <v>156.83322790155086</v>
      </c>
      <c r="D18" s="14">
        <v>81.704913458370214</v>
      </c>
      <c r="E18" s="14">
        <v>136.16147482372719</v>
      </c>
      <c r="F18" s="14">
        <v>155.26951628984284</v>
      </c>
    </row>
    <row r="19" spans="2:6" x14ac:dyDescent="0.2">
      <c r="B19" s="5" t="s">
        <v>55</v>
      </c>
      <c r="C19" s="10">
        <f>AVERAGE(C16:C18)</f>
        <v>154.06719664005558</v>
      </c>
      <c r="D19" s="10">
        <f t="shared" ref="D19:F19" si="3">AVERAGE(D16:D18)</f>
        <v>79.338070423140223</v>
      </c>
      <c r="E19" s="10">
        <f t="shared" si="3"/>
        <v>135.0423146195985</v>
      </c>
      <c r="F19" s="10">
        <f t="shared" si="3"/>
        <v>158.96342358213687</v>
      </c>
    </row>
    <row r="20" spans="2:6" x14ac:dyDescent="0.2">
      <c r="B20" s="8" t="s">
        <v>39</v>
      </c>
      <c r="C20" s="11">
        <f>STDEV(C16:C18)</f>
        <v>2.4321132327856594</v>
      </c>
      <c r="D20" s="11">
        <f t="shared" ref="D20:F20" si="4">STDEV(D16:D18)</f>
        <v>2.1554798537600899</v>
      </c>
      <c r="E20" s="11">
        <f t="shared" si="4"/>
        <v>1.1582718336245943</v>
      </c>
      <c r="F20" s="11">
        <f t="shared" si="4"/>
        <v>3.2300624875059838</v>
      </c>
    </row>
    <row r="21" spans="2:6" x14ac:dyDescent="0.2">
      <c r="B21" s="7" t="s">
        <v>40</v>
      </c>
      <c r="C21" s="12">
        <f>C20/C19*100</f>
        <v>1.5786054954110458</v>
      </c>
      <c r="D21" s="12">
        <f t="shared" ref="D21:F21" si="5">D20/D19*100</f>
        <v>2.7168291871280621</v>
      </c>
      <c r="E21" s="12">
        <f t="shared" si="5"/>
        <v>0.85771029390849607</v>
      </c>
      <c r="F21" s="12">
        <f t="shared" si="5"/>
        <v>2.0319532724689973</v>
      </c>
    </row>
  </sheetData>
  <mergeCells count="1">
    <mergeCell ref="B14:F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B15" sqref="B15"/>
    </sheetView>
  </sheetViews>
  <sheetFormatPr baseColWidth="10" defaultColWidth="8.83203125" defaultRowHeight="15" x14ac:dyDescent="0.2"/>
  <cols>
    <col min="1" max="1" width="27.6640625" customWidth="1"/>
    <col min="2" max="2" width="24" customWidth="1"/>
    <col min="4" max="4" width="40.33203125" customWidth="1"/>
    <col min="5" max="5" width="13.1640625" customWidth="1"/>
  </cols>
  <sheetData>
    <row r="1" spans="1:16" x14ac:dyDescent="0.2">
      <c r="A1" s="1" t="s">
        <v>48</v>
      </c>
      <c r="B1" s="1" t="s">
        <v>3</v>
      </c>
      <c r="C1" s="1" t="s">
        <v>1</v>
      </c>
      <c r="D1" s="1" t="s">
        <v>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</row>
    <row r="2" spans="1:16" s="20" customFormat="1" x14ac:dyDescent="0.2">
      <c r="A2" s="19" t="s">
        <v>43</v>
      </c>
      <c r="B2" s="19">
        <v>571.30860299999995</v>
      </c>
      <c r="C2" s="19">
        <v>856.47745899999995</v>
      </c>
      <c r="D2" s="19" t="s">
        <v>16</v>
      </c>
      <c r="E2" s="19">
        <v>684043200</v>
      </c>
      <c r="F2" s="19">
        <v>756041664</v>
      </c>
      <c r="G2" s="19">
        <v>762990400</v>
      </c>
      <c r="H2" s="19">
        <v>277427520</v>
      </c>
      <c r="I2" s="19">
        <v>227709040</v>
      </c>
      <c r="J2" s="19">
        <v>226070576</v>
      </c>
      <c r="K2" s="19">
        <v>629412928</v>
      </c>
      <c r="L2" s="19">
        <v>686718592</v>
      </c>
      <c r="M2" s="19">
        <v>768117824</v>
      </c>
      <c r="N2" s="19">
        <v>935328320</v>
      </c>
      <c r="O2" s="19">
        <v>939505088</v>
      </c>
      <c r="P2" s="19">
        <v>978102464</v>
      </c>
    </row>
    <row r="3" spans="1:16" s="20" customFormat="1" x14ac:dyDescent="0.2">
      <c r="A3" s="19" t="s">
        <v>43</v>
      </c>
      <c r="B3" s="19">
        <v>571.30860299999995</v>
      </c>
      <c r="C3" s="19">
        <v>686.37193200000002</v>
      </c>
      <c r="D3" s="19" t="s">
        <v>19</v>
      </c>
      <c r="E3" s="19">
        <v>814416960</v>
      </c>
      <c r="F3" s="19">
        <v>882429760</v>
      </c>
      <c r="G3" s="19">
        <v>882712192</v>
      </c>
      <c r="H3" s="19">
        <v>320063392</v>
      </c>
      <c r="I3" s="19">
        <v>265469200</v>
      </c>
      <c r="J3" s="19">
        <v>260536304</v>
      </c>
      <c r="K3" s="19">
        <v>733057472</v>
      </c>
      <c r="L3" s="19">
        <v>778825792</v>
      </c>
      <c r="M3" s="19">
        <v>904243648</v>
      </c>
      <c r="N3" s="19">
        <v>1103223936</v>
      </c>
      <c r="O3" s="19">
        <v>1107455232</v>
      </c>
      <c r="P3" s="19">
        <v>1131987072</v>
      </c>
    </row>
    <row r="4" spans="1:16" s="20" customFormat="1" x14ac:dyDescent="0.2">
      <c r="A4" s="19" t="s">
        <v>43</v>
      </c>
      <c r="B4" s="19">
        <v>571.30860299999995</v>
      </c>
      <c r="C4" s="19">
        <v>444.24527499999999</v>
      </c>
      <c r="D4" s="19" t="s">
        <v>20</v>
      </c>
      <c r="E4" s="19">
        <v>3319249664</v>
      </c>
      <c r="F4" s="19">
        <v>3558120704</v>
      </c>
      <c r="G4" s="19">
        <v>3703595520</v>
      </c>
      <c r="H4" s="19">
        <v>1192894592</v>
      </c>
      <c r="I4" s="19">
        <v>959394432</v>
      </c>
      <c r="J4" s="19">
        <v>970701568</v>
      </c>
      <c r="K4" s="19">
        <v>2921464320</v>
      </c>
      <c r="L4" s="19">
        <v>3052299520</v>
      </c>
      <c r="M4" s="19">
        <v>3549703680</v>
      </c>
      <c r="N4" s="19">
        <v>4459748352</v>
      </c>
      <c r="O4" s="19">
        <v>4479288832</v>
      </c>
      <c r="P4" s="19">
        <v>4697172992</v>
      </c>
    </row>
    <row r="5" spans="1:16" s="20" customFormat="1" x14ac:dyDescent="0.2">
      <c r="A5" s="19" t="s">
        <v>50</v>
      </c>
      <c r="B5" s="19">
        <v>575.31570299999998</v>
      </c>
      <c r="C5" s="19">
        <v>864.49165800000003</v>
      </c>
      <c r="D5" s="19" t="s">
        <v>16</v>
      </c>
      <c r="E5" s="19">
        <v>466425920</v>
      </c>
      <c r="F5" s="19">
        <v>519128192</v>
      </c>
      <c r="G5" s="19">
        <v>512479072</v>
      </c>
      <c r="H5" s="19">
        <v>410063040</v>
      </c>
      <c r="I5" s="19">
        <v>320729856</v>
      </c>
      <c r="J5" s="19">
        <v>299516224</v>
      </c>
      <c r="K5" s="19">
        <v>487315296</v>
      </c>
      <c r="L5" s="19">
        <v>523104064</v>
      </c>
      <c r="M5" s="19">
        <v>604852480</v>
      </c>
      <c r="N5" s="19">
        <v>620111808</v>
      </c>
      <c r="O5" s="19">
        <v>622359552</v>
      </c>
      <c r="P5" s="19">
        <v>657165696</v>
      </c>
    </row>
    <row r="6" spans="1:16" s="20" customFormat="1" x14ac:dyDescent="0.2">
      <c r="A6" s="19" t="s">
        <v>50</v>
      </c>
      <c r="B6" s="19">
        <v>575.31570299999998</v>
      </c>
      <c r="C6" s="19">
        <v>694.38613099999998</v>
      </c>
      <c r="D6" s="19" t="s">
        <v>19</v>
      </c>
      <c r="E6" s="19">
        <v>495291136</v>
      </c>
      <c r="F6" s="19">
        <v>564053568</v>
      </c>
      <c r="G6" s="19">
        <v>550502656</v>
      </c>
      <c r="H6" s="19">
        <v>429053888</v>
      </c>
      <c r="I6" s="19">
        <v>340513344</v>
      </c>
      <c r="J6" s="19">
        <v>322000832</v>
      </c>
      <c r="K6" s="19">
        <v>506518048</v>
      </c>
      <c r="L6" s="19">
        <v>554283136</v>
      </c>
      <c r="M6" s="19">
        <v>645810816</v>
      </c>
      <c r="N6" s="19">
        <v>677984320</v>
      </c>
      <c r="O6" s="19">
        <v>679742272</v>
      </c>
      <c r="P6" s="19">
        <v>699086336</v>
      </c>
    </row>
    <row r="7" spans="1:16" s="20" customFormat="1" x14ac:dyDescent="0.2">
      <c r="A7" s="19" t="s">
        <v>50</v>
      </c>
      <c r="B7" s="19">
        <v>575.31570299999998</v>
      </c>
      <c r="C7" s="19">
        <v>452.25947400000001</v>
      </c>
      <c r="D7" s="19" t="s">
        <v>20</v>
      </c>
      <c r="E7" s="19">
        <v>2010854144</v>
      </c>
      <c r="F7" s="19">
        <v>2239612672</v>
      </c>
      <c r="G7" s="19">
        <v>2240953344</v>
      </c>
      <c r="H7" s="19">
        <v>1579312512</v>
      </c>
      <c r="I7" s="19">
        <v>1229153024</v>
      </c>
      <c r="J7" s="19">
        <v>1196255616</v>
      </c>
      <c r="K7" s="19">
        <v>2029253888</v>
      </c>
      <c r="L7" s="19">
        <v>2169024000</v>
      </c>
      <c r="M7" s="19">
        <v>2532009728</v>
      </c>
      <c r="N7" s="19">
        <v>2730744832</v>
      </c>
      <c r="O7" s="19">
        <v>2737980416</v>
      </c>
      <c r="P7" s="19">
        <v>2817470720</v>
      </c>
    </row>
    <row r="9" spans="1:16" x14ac:dyDescent="0.2">
      <c r="D9" s="2" t="s">
        <v>66</v>
      </c>
      <c r="E9" s="2">
        <f t="shared" ref="E9:P9" si="0">SUM(E2:E4)</f>
        <v>4817709824</v>
      </c>
      <c r="F9" s="2">
        <f t="shared" si="0"/>
        <v>5196592128</v>
      </c>
      <c r="G9" s="2">
        <f t="shared" si="0"/>
        <v>5349298112</v>
      </c>
      <c r="H9" s="2">
        <f t="shared" si="0"/>
        <v>1790385504</v>
      </c>
      <c r="I9" s="2">
        <f t="shared" si="0"/>
        <v>1452572672</v>
      </c>
      <c r="J9" s="2">
        <f t="shared" si="0"/>
        <v>1457308448</v>
      </c>
      <c r="K9" s="2">
        <f t="shared" si="0"/>
        <v>4283934720</v>
      </c>
      <c r="L9" s="2">
        <f t="shared" si="0"/>
        <v>4517843904</v>
      </c>
      <c r="M9" s="2">
        <f t="shared" si="0"/>
        <v>5222065152</v>
      </c>
      <c r="N9" s="2">
        <f t="shared" si="0"/>
        <v>6498300608</v>
      </c>
      <c r="O9" s="2">
        <f t="shared" si="0"/>
        <v>6526249152</v>
      </c>
      <c r="P9" s="2">
        <f t="shared" si="0"/>
        <v>6807262528</v>
      </c>
    </row>
    <row r="10" spans="1:16" x14ac:dyDescent="0.2">
      <c r="D10" s="2" t="s">
        <v>67</v>
      </c>
      <c r="E10" s="2">
        <f>SUM(E5:E7)</f>
        <v>2972571200</v>
      </c>
      <c r="F10" s="2">
        <f t="shared" ref="F10:P10" si="1">SUM(F5:F7)</f>
        <v>3322794432</v>
      </c>
      <c r="G10" s="2">
        <f t="shared" si="1"/>
        <v>3303935072</v>
      </c>
      <c r="H10" s="2">
        <f t="shared" si="1"/>
        <v>2418429440</v>
      </c>
      <c r="I10" s="2">
        <f t="shared" si="1"/>
        <v>1890396224</v>
      </c>
      <c r="J10" s="2">
        <f t="shared" si="1"/>
        <v>1817772672</v>
      </c>
      <c r="K10" s="2">
        <f t="shared" si="1"/>
        <v>3023087232</v>
      </c>
      <c r="L10" s="2">
        <f t="shared" si="1"/>
        <v>3246411200</v>
      </c>
      <c r="M10" s="2">
        <f t="shared" si="1"/>
        <v>3782673024</v>
      </c>
      <c r="N10" s="2">
        <f t="shared" si="1"/>
        <v>4028840960</v>
      </c>
      <c r="O10" s="2">
        <f t="shared" si="1"/>
        <v>4040082240</v>
      </c>
      <c r="P10" s="2">
        <f t="shared" si="1"/>
        <v>4173722752</v>
      </c>
    </row>
    <row r="11" spans="1:16" x14ac:dyDescent="0.2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">
      <c r="D12" s="5" t="s">
        <v>68</v>
      </c>
      <c r="E12" s="10">
        <f>E9*100/E10</f>
        <v>162.0721422585269</v>
      </c>
      <c r="F12" s="10">
        <f t="shared" ref="F12:P12" si="2">F9*100/F10</f>
        <v>156.39222450701399</v>
      </c>
      <c r="G12" s="10">
        <f t="shared" si="2"/>
        <v>161.90687756953596</v>
      </c>
      <c r="H12" s="10">
        <f t="shared" si="2"/>
        <v>74.030917519760266</v>
      </c>
      <c r="I12" s="10">
        <f t="shared" si="2"/>
        <v>76.839588101081603</v>
      </c>
      <c r="J12" s="10">
        <f t="shared" si="2"/>
        <v>80.17000532836704</v>
      </c>
      <c r="K12" s="10">
        <f t="shared" si="2"/>
        <v>141.70728104216346</v>
      </c>
      <c r="L12" s="10">
        <f t="shared" si="2"/>
        <v>139.16425325294591</v>
      </c>
      <c r="M12" s="10">
        <f t="shared" si="2"/>
        <v>138.05224820827655</v>
      </c>
      <c r="N12" s="10">
        <f>N9*100/N10</f>
        <v>161.29454283546602</v>
      </c>
      <c r="O12" s="10">
        <f t="shared" si="2"/>
        <v>161.53753226567983</v>
      </c>
      <c r="P12" s="10">
        <f t="shared" si="2"/>
        <v>163.0981004844665</v>
      </c>
    </row>
    <row r="14" spans="1:16" x14ac:dyDescent="0.2">
      <c r="B14" s="22" t="s">
        <v>75</v>
      </c>
      <c r="C14" s="22"/>
      <c r="D14" s="22"/>
      <c r="E14" s="22"/>
      <c r="F14" s="22"/>
    </row>
    <row r="15" spans="1:16" x14ac:dyDescent="0.2">
      <c r="B15" s="2" t="s">
        <v>45</v>
      </c>
      <c r="C15" s="1" t="s">
        <v>35</v>
      </c>
      <c r="D15" s="1" t="s">
        <v>36</v>
      </c>
      <c r="E15" s="1" t="s">
        <v>37</v>
      </c>
      <c r="F15" s="1" t="s">
        <v>38</v>
      </c>
    </row>
    <row r="16" spans="1:16" x14ac:dyDescent="0.2">
      <c r="B16" s="2"/>
      <c r="C16" s="13">
        <v>162.0721422585269</v>
      </c>
      <c r="D16" s="13">
        <v>74.030917519760266</v>
      </c>
      <c r="E16" s="13">
        <v>141.70728104216346</v>
      </c>
      <c r="F16" s="13">
        <v>161.29454283546602</v>
      </c>
    </row>
    <row r="17" spans="2:6" x14ac:dyDescent="0.2">
      <c r="B17" s="2"/>
      <c r="C17" s="13">
        <v>156.39222450701399</v>
      </c>
      <c r="D17" s="13">
        <v>76.839588101081603</v>
      </c>
      <c r="E17" s="13">
        <v>139.16425325294591</v>
      </c>
      <c r="F17" s="13">
        <v>161.53753226567983</v>
      </c>
    </row>
    <row r="18" spans="2:6" x14ac:dyDescent="0.2">
      <c r="B18" s="4"/>
      <c r="C18" s="14">
        <v>161.90687756953596</v>
      </c>
      <c r="D18" s="14">
        <v>80.17000532836704</v>
      </c>
      <c r="E18" s="14">
        <v>138.05224820827655</v>
      </c>
      <c r="F18" s="14">
        <v>163.0981004844665</v>
      </c>
    </row>
    <row r="19" spans="2:6" x14ac:dyDescent="0.2">
      <c r="B19" s="5" t="s">
        <v>56</v>
      </c>
      <c r="C19" s="10">
        <f>AVERAGE(C16:C18)</f>
        <v>160.12374811169229</v>
      </c>
      <c r="D19" s="10">
        <f t="shared" ref="D19:F19" si="3">AVERAGE(D16:D18)</f>
        <v>77.013503649736307</v>
      </c>
      <c r="E19" s="10">
        <f t="shared" si="3"/>
        <v>139.64126083446197</v>
      </c>
      <c r="F19" s="10">
        <f t="shared" si="3"/>
        <v>161.97672519520412</v>
      </c>
    </row>
    <row r="20" spans="2:6" x14ac:dyDescent="0.2">
      <c r="B20" s="8" t="s">
        <v>39</v>
      </c>
      <c r="C20" s="11">
        <f>STDEV(C16:C18)</f>
        <v>3.2326505245015698</v>
      </c>
      <c r="D20" s="11">
        <f t="shared" ref="D20:F20" si="4">STDEV(D16:D18)</f>
        <v>3.073236851268379</v>
      </c>
      <c r="E20" s="11">
        <f t="shared" si="4"/>
        <v>1.873624409751242</v>
      </c>
      <c r="F20" s="11">
        <f t="shared" si="4"/>
        <v>0.97870979882962728</v>
      </c>
    </row>
    <row r="21" spans="2:6" x14ac:dyDescent="0.2">
      <c r="B21" s="7" t="s">
        <v>40</v>
      </c>
      <c r="C21" s="12">
        <f>C20/C19*100</f>
        <v>2.018845151093188</v>
      </c>
      <c r="D21" s="12">
        <f t="shared" ref="D21:F21" si="5">D20/D19*100</f>
        <v>3.9905168647380473</v>
      </c>
      <c r="E21" s="12">
        <f t="shared" si="5"/>
        <v>1.3417412579598045</v>
      </c>
      <c r="F21" s="12">
        <f t="shared" si="5"/>
        <v>0.60422866164885602</v>
      </c>
    </row>
    <row r="22" spans="2:6" x14ac:dyDescent="0.2">
      <c r="C22" s="16"/>
      <c r="D22" s="16"/>
      <c r="E22" s="16"/>
      <c r="F22" s="16"/>
    </row>
  </sheetData>
  <mergeCells count="1">
    <mergeCell ref="B14:F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B15" sqref="B15"/>
    </sheetView>
  </sheetViews>
  <sheetFormatPr baseColWidth="10" defaultColWidth="8.83203125" defaultRowHeight="15" x14ac:dyDescent="0.2"/>
  <cols>
    <col min="1" max="1" width="24" customWidth="1"/>
    <col min="2" max="2" width="14.5" customWidth="1"/>
    <col min="3" max="3" width="16" customWidth="1"/>
    <col min="4" max="4" width="43.33203125" customWidth="1"/>
  </cols>
  <sheetData>
    <row r="1" spans="1:16" x14ac:dyDescent="0.2">
      <c r="A1" s="1" t="s">
        <v>48</v>
      </c>
      <c r="B1" s="1" t="s">
        <v>3</v>
      </c>
      <c r="C1" s="1" t="s">
        <v>1</v>
      </c>
      <c r="D1" s="1" t="s">
        <v>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</row>
    <row r="2" spans="1:16" s="20" customFormat="1" x14ac:dyDescent="0.2">
      <c r="A2" s="19" t="s">
        <v>44</v>
      </c>
      <c r="B2" s="19">
        <v>420.76871999999997</v>
      </c>
      <c r="C2" s="19">
        <v>672.44028600000001</v>
      </c>
      <c r="D2" s="19" t="s">
        <v>19</v>
      </c>
      <c r="E2" s="19">
        <v>1235776128</v>
      </c>
      <c r="F2" s="19">
        <v>1357768064</v>
      </c>
      <c r="G2" s="19">
        <v>1427293952</v>
      </c>
      <c r="H2" s="19">
        <v>515918368</v>
      </c>
      <c r="I2" s="19">
        <v>462989376</v>
      </c>
      <c r="J2" s="19">
        <v>440663552</v>
      </c>
      <c r="K2" s="19">
        <v>1355056384</v>
      </c>
      <c r="L2" s="19">
        <v>1283922432</v>
      </c>
      <c r="M2" s="19">
        <v>1247625600</v>
      </c>
      <c r="N2" s="19">
        <v>1746616320</v>
      </c>
      <c r="O2" s="19">
        <v>1739705344</v>
      </c>
      <c r="P2" s="19">
        <v>1723133184</v>
      </c>
    </row>
    <row r="3" spans="1:16" s="20" customFormat="1" x14ac:dyDescent="0.2">
      <c r="A3" s="19" t="s">
        <v>44</v>
      </c>
      <c r="B3" s="19">
        <v>420.76871999999997</v>
      </c>
      <c r="C3" s="19">
        <v>559.356222</v>
      </c>
      <c r="D3" s="19" t="s">
        <v>21</v>
      </c>
      <c r="E3" s="19">
        <v>2497232384</v>
      </c>
      <c r="F3" s="19">
        <v>2656010496</v>
      </c>
      <c r="G3" s="19">
        <v>2849454080</v>
      </c>
      <c r="H3" s="19">
        <v>1145808128</v>
      </c>
      <c r="I3" s="19">
        <v>1046574464</v>
      </c>
      <c r="J3" s="19">
        <v>979147776</v>
      </c>
      <c r="K3" s="19">
        <v>2636023296</v>
      </c>
      <c r="L3" s="19">
        <v>2516274944</v>
      </c>
      <c r="M3" s="19">
        <v>2428938240</v>
      </c>
      <c r="N3" s="19">
        <v>3418726144</v>
      </c>
      <c r="O3" s="19">
        <v>3403915264</v>
      </c>
      <c r="P3" s="19">
        <v>3371327744</v>
      </c>
    </row>
    <row r="4" spans="1:16" s="20" customFormat="1" x14ac:dyDescent="0.2">
      <c r="A4" s="19" t="s">
        <v>44</v>
      </c>
      <c r="B4" s="19">
        <v>420.76871999999997</v>
      </c>
      <c r="C4" s="19">
        <v>446.27215799999999</v>
      </c>
      <c r="D4" s="19" t="s">
        <v>20</v>
      </c>
      <c r="E4" s="19">
        <v>1398275840</v>
      </c>
      <c r="F4" s="19">
        <v>1469477120</v>
      </c>
      <c r="G4" s="19">
        <v>1583865088</v>
      </c>
      <c r="H4" s="19">
        <v>629828800</v>
      </c>
      <c r="I4" s="19">
        <v>576464512</v>
      </c>
      <c r="J4" s="19">
        <v>541438464</v>
      </c>
      <c r="K4" s="19">
        <v>1461753344</v>
      </c>
      <c r="L4" s="19">
        <v>1353347968</v>
      </c>
      <c r="M4" s="19">
        <v>1339505536</v>
      </c>
      <c r="N4" s="19">
        <v>1889422592</v>
      </c>
      <c r="O4" s="19">
        <v>1884636672</v>
      </c>
      <c r="P4" s="19">
        <v>1849636352</v>
      </c>
    </row>
    <row r="5" spans="1:16" s="20" customFormat="1" x14ac:dyDescent="0.2">
      <c r="A5" s="19" t="s">
        <v>51</v>
      </c>
      <c r="B5" s="19">
        <v>425.772854</v>
      </c>
      <c r="C5" s="19">
        <v>682.44855500000006</v>
      </c>
      <c r="D5" s="19" t="s">
        <v>19</v>
      </c>
      <c r="E5" s="19">
        <v>932185792</v>
      </c>
      <c r="F5" s="19">
        <v>1028948992</v>
      </c>
      <c r="G5" s="19">
        <v>1035833408</v>
      </c>
      <c r="H5" s="19">
        <v>931733760</v>
      </c>
      <c r="I5" s="19">
        <v>817228928</v>
      </c>
      <c r="J5" s="19">
        <v>850061376</v>
      </c>
      <c r="K5" s="19">
        <v>1122665344</v>
      </c>
      <c r="L5" s="19">
        <v>1026745024</v>
      </c>
      <c r="M5" s="19">
        <v>1022227456</v>
      </c>
      <c r="N5" s="19">
        <v>1276430336</v>
      </c>
      <c r="O5" s="19">
        <v>1266287616</v>
      </c>
      <c r="P5" s="19">
        <v>1195632896</v>
      </c>
    </row>
    <row r="6" spans="1:16" s="20" customFormat="1" x14ac:dyDescent="0.2">
      <c r="A6" s="19" t="s">
        <v>51</v>
      </c>
      <c r="B6" s="19">
        <v>425.772854</v>
      </c>
      <c r="C6" s="19">
        <v>569.36449100000004</v>
      </c>
      <c r="D6" s="19" t="s">
        <v>21</v>
      </c>
      <c r="E6" s="19">
        <v>1598939392</v>
      </c>
      <c r="F6" s="19">
        <v>1803155968</v>
      </c>
      <c r="G6" s="19">
        <v>1835025920</v>
      </c>
      <c r="H6" s="19">
        <v>1610766592</v>
      </c>
      <c r="I6" s="19">
        <v>1393919360</v>
      </c>
      <c r="J6" s="19">
        <v>1456140416</v>
      </c>
      <c r="K6" s="19">
        <v>1937808640</v>
      </c>
      <c r="L6" s="19">
        <v>1822604032</v>
      </c>
      <c r="M6" s="19">
        <v>1754098432</v>
      </c>
      <c r="N6" s="19">
        <v>2185346816</v>
      </c>
      <c r="O6" s="19">
        <v>2163966464</v>
      </c>
      <c r="P6" s="19">
        <v>2059235072</v>
      </c>
    </row>
    <row r="7" spans="1:16" s="20" customFormat="1" x14ac:dyDescent="0.2">
      <c r="A7" s="19" t="s">
        <v>51</v>
      </c>
      <c r="B7" s="19">
        <v>425.772854</v>
      </c>
      <c r="C7" s="19">
        <v>456.28042699999997</v>
      </c>
      <c r="D7" s="19" t="s">
        <v>20</v>
      </c>
      <c r="E7" s="19">
        <v>1000224064</v>
      </c>
      <c r="F7" s="19">
        <v>1134345856</v>
      </c>
      <c r="G7" s="19">
        <v>1158056192</v>
      </c>
      <c r="H7" s="19">
        <v>997199680</v>
      </c>
      <c r="I7" s="19">
        <v>884216384</v>
      </c>
      <c r="J7" s="19">
        <v>917390912</v>
      </c>
      <c r="K7" s="19">
        <v>1198099328</v>
      </c>
      <c r="L7" s="19">
        <v>1126514048</v>
      </c>
      <c r="M7" s="19">
        <v>1085828992</v>
      </c>
      <c r="N7" s="19">
        <v>1369676800</v>
      </c>
      <c r="O7" s="19">
        <v>1351251968</v>
      </c>
      <c r="P7" s="19">
        <v>1290949504</v>
      </c>
    </row>
    <row r="9" spans="1:16" x14ac:dyDescent="0.2">
      <c r="D9" s="2" t="s">
        <v>63</v>
      </c>
      <c r="E9" s="2">
        <f t="shared" ref="E9:P9" si="0">SUM(E2:E4)</f>
        <v>5131284352</v>
      </c>
      <c r="F9" s="2">
        <f t="shared" si="0"/>
        <v>5483255680</v>
      </c>
      <c r="G9" s="2">
        <f t="shared" si="0"/>
        <v>5860613120</v>
      </c>
      <c r="H9" s="2">
        <f t="shared" si="0"/>
        <v>2291555296</v>
      </c>
      <c r="I9" s="2">
        <f t="shared" si="0"/>
        <v>2086028352</v>
      </c>
      <c r="J9" s="2">
        <f t="shared" si="0"/>
        <v>1961249792</v>
      </c>
      <c r="K9" s="2">
        <f t="shared" si="0"/>
        <v>5452833024</v>
      </c>
      <c r="L9" s="2">
        <f t="shared" si="0"/>
        <v>5153545344</v>
      </c>
      <c r="M9" s="2">
        <f t="shared" si="0"/>
        <v>5016069376</v>
      </c>
      <c r="N9" s="2">
        <f t="shared" si="0"/>
        <v>7054765056</v>
      </c>
      <c r="O9" s="2">
        <f t="shared" si="0"/>
        <v>7028257280</v>
      </c>
      <c r="P9" s="2">
        <f t="shared" si="0"/>
        <v>6944097280</v>
      </c>
    </row>
    <row r="10" spans="1:16" x14ac:dyDescent="0.2">
      <c r="D10" s="2" t="s">
        <v>64</v>
      </c>
      <c r="E10" s="2">
        <f>SUM(E5:E7)</f>
        <v>3531349248</v>
      </c>
      <c r="F10" s="2">
        <f t="shared" ref="F10:P10" si="1">SUM(F5:F7)</f>
        <v>3966450816</v>
      </c>
      <c r="G10" s="2">
        <f t="shared" si="1"/>
        <v>4028915520</v>
      </c>
      <c r="H10" s="2">
        <f t="shared" si="1"/>
        <v>3539700032</v>
      </c>
      <c r="I10" s="2">
        <f t="shared" si="1"/>
        <v>3095364672</v>
      </c>
      <c r="J10" s="2">
        <f t="shared" si="1"/>
        <v>3223592704</v>
      </c>
      <c r="K10" s="2">
        <f t="shared" si="1"/>
        <v>4258573312</v>
      </c>
      <c r="L10" s="2">
        <f t="shared" si="1"/>
        <v>3975863104</v>
      </c>
      <c r="M10" s="2">
        <f t="shared" si="1"/>
        <v>3862154880</v>
      </c>
      <c r="N10" s="2">
        <f t="shared" si="1"/>
        <v>4831453952</v>
      </c>
      <c r="O10" s="2">
        <f t="shared" si="1"/>
        <v>4781506048</v>
      </c>
      <c r="P10" s="2">
        <f t="shared" si="1"/>
        <v>4545817472</v>
      </c>
    </row>
    <row r="11" spans="1:16" x14ac:dyDescent="0.2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">
      <c r="D12" s="5" t="s">
        <v>65</v>
      </c>
      <c r="E12" s="10">
        <f>E9*100/E10</f>
        <v>145.3066233793254</v>
      </c>
      <c r="F12" s="10">
        <f t="shared" ref="F12:P12" si="2">F9*100/F10</f>
        <v>138.2408590037588</v>
      </c>
      <c r="G12" s="10">
        <f t="shared" si="2"/>
        <v>145.46378773412454</v>
      </c>
      <c r="H12" s="10">
        <f t="shared" si="2"/>
        <v>64.738686196107594</v>
      </c>
      <c r="I12" s="10">
        <f t="shared" si="2"/>
        <v>67.392006210762872</v>
      </c>
      <c r="J12" s="10">
        <f t="shared" si="2"/>
        <v>60.84049605790397</v>
      </c>
      <c r="K12" s="10">
        <f t="shared" si="2"/>
        <v>128.04365745294936</v>
      </c>
      <c r="L12" s="10">
        <f t="shared" si="2"/>
        <v>129.62079450912603</v>
      </c>
      <c r="M12" s="10">
        <f t="shared" si="2"/>
        <v>129.8774785541485</v>
      </c>
      <c r="N12" s="10">
        <f>N9*100/N10</f>
        <v>146.01743338730677</v>
      </c>
      <c r="O12" s="10">
        <f t="shared" si="2"/>
        <v>146.98835909534753</v>
      </c>
      <c r="P12" s="10">
        <f t="shared" si="2"/>
        <v>152.7579433792101</v>
      </c>
    </row>
    <row r="14" spans="1:16" x14ac:dyDescent="0.2">
      <c r="B14" s="22" t="s">
        <v>74</v>
      </c>
      <c r="C14" s="22"/>
      <c r="D14" s="22"/>
      <c r="E14" s="22"/>
      <c r="F14" s="22"/>
    </row>
    <row r="15" spans="1:16" x14ac:dyDescent="0.2">
      <c r="B15" s="2" t="s">
        <v>45</v>
      </c>
      <c r="C15" s="1" t="s">
        <v>35</v>
      </c>
      <c r="D15" s="1" t="s">
        <v>36</v>
      </c>
      <c r="E15" s="1" t="s">
        <v>37</v>
      </c>
      <c r="F15" s="1" t="s">
        <v>38</v>
      </c>
    </row>
    <row r="16" spans="1:16" x14ac:dyDescent="0.2">
      <c r="B16" s="2"/>
      <c r="C16" s="13">
        <v>145.3066233793254</v>
      </c>
      <c r="D16" s="13">
        <v>64.738686196107594</v>
      </c>
      <c r="E16" s="13">
        <v>128.04365745294936</v>
      </c>
      <c r="F16" s="13">
        <v>146.01743338730677</v>
      </c>
    </row>
    <row r="17" spans="2:12" x14ac:dyDescent="0.2">
      <c r="B17" s="2"/>
      <c r="C17" s="13">
        <v>138.2408590037588</v>
      </c>
      <c r="D17" s="13">
        <v>67.392006210762872</v>
      </c>
      <c r="E17" s="13">
        <v>129.62079450912603</v>
      </c>
      <c r="F17" s="13">
        <v>146.98835909534753</v>
      </c>
    </row>
    <row r="18" spans="2:12" x14ac:dyDescent="0.2">
      <c r="B18" s="4"/>
      <c r="C18" s="14">
        <v>145.46378773412454</v>
      </c>
      <c r="D18" s="14">
        <v>60.84049605790397</v>
      </c>
      <c r="E18" s="14">
        <v>129.8774785541485</v>
      </c>
      <c r="F18" s="14">
        <v>152.7579433792101</v>
      </c>
    </row>
    <row r="19" spans="2:12" x14ac:dyDescent="0.2">
      <c r="B19" s="5" t="s">
        <v>55</v>
      </c>
      <c r="C19" s="10">
        <f>AVERAGE(C16:C18)</f>
        <v>143.00375670573627</v>
      </c>
      <c r="D19" s="10">
        <f t="shared" ref="D19:F19" si="3">AVERAGE(D16:D18)</f>
        <v>64.323729488258152</v>
      </c>
      <c r="E19" s="10">
        <f t="shared" si="3"/>
        <v>129.18064350540797</v>
      </c>
      <c r="F19" s="10">
        <f t="shared" si="3"/>
        <v>148.58791195395483</v>
      </c>
    </row>
    <row r="20" spans="2:12" x14ac:dyDescent="0.2">
      <c r="B20" s="9" t="s">
        <v>39</v>
      </c>
      <c r="C20" s="15">
        <f>STDEV(C16:C18)</f>
        <v>4.1255388797381833</v>
      </c>
      <c r="D20" s="15">
        <f t="shared" ref="D20:F20" si="4">STDEV(D16:D18)</f>
        <v>3.2954078841313801</v>
      </c>
      <c r="E20" s="15">
        <f t="shared" si="4"/>
        <v>0.99298773273204033</v>
      </c>
      <c r="F20" s="15">
        <f t="shared" si="4"/>
        <v>3.6438366797026172</v>
      </c>
      <c r="L20" s="3"/>
    </row>
    <row r="21" spans="2:12" x14ac:dyDescent="0.2">
      <c r="B21" s="7" t="s">
        <v>41</v>
      </c>
      <c r="C21" s="12">
        <f>C20/C19*100</f>
        <v>2.8849164349069834</v>
      </c>
      <c r="D21" s="12">
        <f t="shared" ref="D21:F21" si="5">D20/D19*100</f>
        <v>5.1231604733567782</v>
      </c>
      <c r="E21" s="12">
        <f t="shared" si="5"/>
        <v>0.76868151898505621</v>
      </c>
      <c r="F21" s="12">
        <f t="shared" si="5"/>
        <v>2.4523103069324965</v>
      </c>
    </row>
  </sheetData>
  <mergeCells count="1">
    <mergeCell ref="B14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J20" sqref="J20"/>
    </sheetView>
  </sheetViews>
  <sheetFormatPr baseColWidth="10" defaultColWidth="8.83203125" defaultRowHeight="15" x14ac:dyDescent="0.2"/>
  <cols>
    <col min="1" max="1" width="27" customWidth="1"/>
    <col min="2" max="2" width="24.6640625" customWidth="1"/>
    <col min="4" max="4" width="36.33203125" customWidth="1"/>
  </cols>
  <sheetData>
    <row r="1" spans="1:16" x14ac:dyDescent="0.2">
      <c r="A1" s="1" t="s">
        <v>48</v>
      </c>
      <c r="B1" s="1" t="s">
        <v>3</v>
      </c>
      <c r="C1" s="1" t="s">
        <v>1</v>
      </c>
      <c r="D1" s="1" t="s">
        <v>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</row>
    <row r="2" spans="1:16" s="20" customFormat="1" x14ac:dyDescent="0.2">
      <c r="A2" s="19" t="s">
        <v>47</v>
      </c>
      <c r="B2" s="19">
        <v>453.25818500000003</v>
      </c>
      <c r="C2" s="19">
        <v>792.42502999999999</v>
      </c>
      <c r="D2" s="19" t="s">
        <v>19</v>
      </c>
      <c r="E2" s="19">
        <v>25263070</v>
      </c>
      <c r="F2" s="19">
        <v>27179646</v>
      </c>
      <c r="G2" s="19">
        <v>26227446</v>
      </c>
      <c r="H2" s="19">
        <v>1572749</v>
      </c>
      <c r="I2" s="19">
        <v>624610</v>
      </c>
      <c r="J2" s="19">
        <v>1024395</v>
      </c>
      <c r="K2" s="19">
        <v>4051230</v>
      </c>
      <c r="L2" s="19">
        <v>3714172</v>
      </c>
      <c r="M2" s="19">
        <v>3742142</v>
      </c>
      <c r="N2" s="19">
        <v>8360818</v>
      </c>
      <c r="O2" s="19">
        <v>8930773</v>
      </c>
      <c r="P2" s="19">
        <v>8168458</v>
      </c>
    </row>
    <row r="3" spans="1:16" s="20" customFormat="1" x14ac:dyDescent="0.2">
      <c r="A3" s="19" t="s">
        <v>47</v>
      </c>
      <c r="B3" s="19">
        <v>453.25818500000003</v>
      </c>
      <c r="C3" s="19">
        <v>645.35661600000003</v>
      </c>
      <c r="D3" s="19" t="s">
        <v>21</v>
      </c>
      <c r="E3" s="19">
        <v>51324544</v>
      </c>
      <c r="F3" s="19">
        <v>55967944</v>
      </c>
      <c r="G3" s="19">
        <v>54074892</v>
      </c>
      <c r="H3" s="19">
        <v>2583628</v>
      </c>
      <c r="I3" s="19">
        <v>1805438</v>
      </c>
      <c r="J3" s="19">
        <v>2405960</v>
      </c>
      <c r="K3" s="19">
        <v>8791633</v>
      </c>
      <c r="L3" s="19">
        <v>8210775</v>
      </c>
      <c r="M3" s="19">
        <v>7959677</v>
      </c>
      <c r="N3" s="19">
        <v>18604570</v>
      </c>
      <c r="O3" s="19">
        <v>18432342</v>
      </c>
      <c r="P3" s="19">
        <v>17517936</v>
      </c>
    </row>
    <row r="4" spans="1:16" s="20" customFormat="1" x14ac:dyDescent="0.2">
      <c r="A4" s="19" t="s">
        <v>47</v>
      </c>
      <c r="B4" s="19">
        <v>453.25818500000003</v>
      </c>
      <c r="C4" s="19">
        <v>516.31402300000002</v>
      </c>
      <c r="D4" s="19" t="s">
        <v>20</v>
      </c>
      <c r="E4" s="19">
        <v>17970640</v>
      </c>
      <c r="F4" s="19">
        <v>19655536</v>
      </c>
      <c r="G4" s="19">
        <v>19694516</v>
      </c>
      <c r="H4" s="19">
        <v>803240</v>
      </c>
      <c r="I4" s="19">
        <v>648043</v>
      </c>
      <c r="J4" s="19">
        <v>528861</v>
      </c>
      <c r="K4" s="19">
        <v>3024903</v>
      </c>
      <c r="L4" s="19">
        <v>2993200</v>
      </c>
      <c r="M4" s="19">
        <v>2658282</v>
      </c>
      <c r="N4" s="19">
        <v>6619873</v>
      </c>
      <c r="O4" s="19">
        <v>6558914</v>
      </c>
      <c r="P4" s="19">
        <v>6236445</v>
      </c>
    </row>
    <row r="5" spans="1:16" s="20" customFormat="1" x14ac:dyDescent="0.2">
      <c r="A5" s="19" t="s">
        <v>52</v>
      </c>
      <c r="B5" s="19">
        <v>458.26231899999999</v>
      </c>
      <c r="C5" s="19">
        <v>802.43329900000003</v>
      </c>
      <c r="D5" s="19" t="s">
        <v>19</v>
      </c>
      <c r="E5" s="19">
        <v>381887648</v>
      </c>
      <c r="F5" s="19">
        <v>430201984</v>
      </c>
      <c r="G5" s="19">
        <v>399696800</v>
      </c>
      <c r="H5" s="19">
        <v>189200768</v>
      </c>
      <c r="I5" s="19">
        <v>137335360</v>
      </c>
      <c r="J5" s="19">
        <v>134520560</v>
      </c>
      <c r="K5" s="19">
        <v>480701408</v>
      </c>
      <c r="L5" s="19">
        <v>443058112</v>
      </c>
      <c r="M5" s="19">
        <v>378931808</v>
      </c>
      <c r="N5" s="19">
        <v>525257760</v>
      </c>
      <c r="O5" s="19">
        <v>518698848</v>
      </c>
      <c r="P5" s="19">
        <v>492424960</v>
      </c>
    </row>
    <row r="6" spans="1:16" s="20" customFormat="1" x14ac:dyDescent="0.2">
      <c r="A6" s="19" t="s">
        <v>52</v>
      </c>
      <c r="B6" s="19">
        <v>458.26231899999999</v>
      </c>
      <c r="C6" s="19">
        <v>655.36488499999996</v>
      </c>
      <c r="D6" s="19" t="s">
        <v>21</v>
      </c>
      <c r="E6" s="19">
        <v>888754240</v>
      </c>
      <c r="F6" s="19">
        <v>1004495424</v>
      </c>
      <c r="G6" s="19">
        <v>954058176</v>
      </c>
      <c r="H6" s="19">
        <v>457801120</v>
      </c>
      <c r="I6" s="19">
        <v>338361888</v>
      </c>
      <c r="J6" s="19">
        <v>328298368</v>
      </c>
      <c r="K6" s="19">
        <v>1170269568</v>
      </c>
      <c r="L6" s="19">
        <v>1060723584</v>
      </c>
      <c r="M6" s="19">
        <v>919046080</v>
      </c>
      <c r="N6" s="19">
        <v>1253321984</v>
      </c>
      <c r="O6" s="19">
        <v>1235928960</v>
      </c>
      <c r="P6" s="19">
        <v>1173527680</v>
      </c>
    </row>
    <row r="7" spans="1:16" s="20" customFormat="1" x14ac:dyDescent="0.2">
      <c r="A7" s="19" t="s">
        <v>52</v>
      </c>
      <c r="B7" s="19">
        <v>458.26231899999999</v>
      </c>
      <c r="C7" s="19">
        <v>526.32229199999995</v>
      </c>
      <c r="D7" s="19" t="s">
        <v>20</v>
      </c>
      <c r="E7" s="19">
        <v>326159488</v>
      </c>
      <c r="F7" s="19">
        <v>374152736</v>
      </c>
      <c r="G7" s="19">
        <v>340827360</v>
      </c>
      <c r="H7" s="19">
        <v>157100736</v>
      </c>
      <c r="I7" s="19">
        <v>119128432</v>
      </c>
      <c r="J7" s="19">
        <v>114831440</v>
      </c>
      <c r="K7" s="19">
        <v>412308704</v>
      </c>
      <c r="L7" s="19">
        <v>380769184</v>
      </c>
      <c r="M7" s="19">
        <v>325824704</v>
      </c>
      <c r="N7" s="19">
        <v>453696768</v>
      </c>
      <c r="O7" s="19">
        <v>447225184</v>
      </c>
      <c r="P7" s="19">
        <v>423196864</v>
      </c>
    </row>
    <row r="9" spans="1:16" x14ac:dyDescent="0.2">
      <c r="D9" s="2" t="s">
        <v>59</v>
      </c>
      <c r="E9" s="2">
        <f t="shared" ref="E9:P9" si="0">SUM(E2:E4)</f>
        <v>94558254</v>
      </c>
      <c r="F9" s="2">
        <f t="shared" si="0"/>
        <v>102803126</v>
      </c>
      <c r="G9" s="2">
        <f t="shared" si="0"/>
        <v>99996854</v>
      </c>
      <c r="H9" s="2">
        <f t="shared" si="0"/>
        <v>4959617</v>
      </c>
      <c r="I9" s="2">
        <f t="shared" si="0"/>
        <v>3078091</v>
      </c>
      <c r="J9" s="2">
        <f t="shared" si="0"/>
        <v>3959216</v>
      </c>
      <c r="K9" s="2">
        <f t="shared" si="0"/>
        <v>15867766</v>
      </c>
      <c r="L9" s="2">
        <f t="shared" si="0"/>
        <v>14918147</v>
      </c>
      <c r="M9" s="2">
        <f t="shared" si="0"/>
        <v>14360101</v>
      </c>
      <c r="N9" s="2">
        <f t="shared" si="0"/>
        <v>33585261</v>
      </c>
      <c r="O9" s="2">
        <f t="shared" si="0"/>
        <v>33922029</v>
      </c>
      <c r="P9" s="2">
        <f t="shared" si="0"/>
        <v>31922839</v>
      </c>
    </row>
    <row r="10" spans="1:16" x14ac:dyDescent="0.2">
      <c r="D10" s="2" t="s">
        <v>60</v>
      </c>
      <c r="E10" s="2">
        <f>SUM(E5:E7)</f>
        <v>1596801376</v>
      </c>
      <c r="F10" s="2">
        <f t="shared" ref="F10:P10" si="1">SUM(F5:F7)</f>
        <v>1808850144</v>
      </c>
      <c r="G10" s="2">
        <f t="shared" si="1"/>
        <v>1694582336</v>
      </c>
      <c r="H10" s="2">
        <f t="shared" si="1"/>
        <v>804102624</v>
      </c>
      <c r="I10" s="2">
        <f t="shared" si="1"/>
        <v>594825680</v>
      </c>
      <c r="J10" s="2">
        <f t="shared" si="1"/>
        <v>577650368</v>
      </c>
      <c r="K10" s="2">
        <f t="shared" si="1"/>
        <v>2063279680</v>
      </c>
      <c r="L10" s="2">
        <f t="shared" si="1"/>
        <v>1884550880</v>
      </c>
      <c r="M10" s="2">
        <f t="shared" si="1"/>
        <v>1623802592</v>
      </c>
      <c r="N10" s="2">
        <f t="shared" si="1"/>
        <v>2232276512</v>
      </c>
      <c r="O10" s="2">
        <f t="shared" si="1"/>
        <v>2201852992</v>
      </c>
      <c r="P10" s="2">
        <f t="shared" si="1"/>
        <v>2089149504</v>
      </c>
    </row>
    <row r="11" spans="1:16" x14ac:dyDescent="0.2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">
      <c r="D12" s="10" t="s">
        <v>61</v>
      </c>
      <c r="E12" s="10">
        <f>E9*100/E10</f>
        <v>5.9217292407944422</v>
      </c>
      <c r="F12" s="10">
        <f t="shared" ref="F12:P12" si="2">F9*100/F10</f>
        <v>5.6833412287358618</v>
      </c>
      <c r="G12" s="10">
        <f t="shared" si="2"/>
        <v>5.9009734655938253</v>
      </c>
      <c r="H12" s="10">
        <f t="shared" si="2"/>
        <v>0.61678905800959061</v>
      </c>
      <c r="I12" s="10">
        <f t="shared" si="2"/>
        <v>0.51747782644488383</v>
      </c>
      <c r="J12" s="10">
        <f t="shared" si="2"/>
        <v>0.68540006539041964</v>
      </c>
      <c r="K12" s="10">
        <f t="shared" si="2"/>
        <v>0.76905550681330803</v>
      </c>
      <c r="L12" s="10">
        <f t="shared" si="2"/>
        <v>0.79160224106021482</v>
      </c>
      <c r="M12" s="10">
        <f t="shared" si="2"/>
        <v>0.88435017105823166</v>
      </c>
      <c r="N12" s="10">
        <f>N9*100/N10</f>
        <v>1.5045296055151074</v>
      </c>
      <c r="O12" s="10">
        <f t="shared" si="2"/>
        <v>1.5406127985496318</v>
      </c>
      <c r="P12" s="10">
        <f t="shared" si="2"/>
        <v>1.5280303749865094</v>
      </c>
    </row>
    <row r="14" spans="1:16" x14ac:dyDescent="0.2">
      <c r="B14" s="22" t="s">
        <v>73</v>
      </c>
      <c r="C14" s="22"/>
      <c r="D14" s="22"/>
      <c r="E14" s="22"/>
      <c r="F14" s="22"/>
    </row>
    <row r="15" spans="1:16" x14ac:dyDescent="0.2">
      <c r="B15" s="2" t="s">
        <v>45</v>
      </c>
      <c r="C15" s="1" t="s">
        <v>35</v>
      </c>
      <c r="D15" s="1" t="s">
        <v>36</v>
      </c>
      <c r="E15" s="1" t="s">
        <v>37</v>
      </c>
      <c r="F15" s="1" t="s">
        <v>38</v>
      </c>
    </row>
    <row r="16" spans="1:16" x14ac:dyDescent="0.2">
      <c r="B16" s="2"/>
      <c r="C16" s="13">
        <v>5.9217292407944404</v>
      </c>
      <c r="D16" s="13">
        <v>0.61678905800959061</v>
      </c>
      <c r="E16" s="13">
        <v>0.76905550681330803</v>
      </c>
      <c r="F16" s="13">
        <v>1.5045296055151074</v>
      </c>
    </row>
    <row r="17" spans="2:6" x14ac:dyDescent="0.2">
      <c r="B17" s="2"/>
      <c r="C17" s="13">
        <v>5.6833412287358618</v>
      </c>
      <c r="D17" s="13">
        <v>0.51747782644488383</v>
      </c>
      <c r="E17" s="13">
        <v>0.79160224106021482</v>
      </c>
      <c r="F17" s="13">
        <v>1.5406127985496318</v>
      </c>
    </row>
    <row r="18" spans="2:6" x14ac:dyDescent="0.2">
      <c r="B18" s="4"/>
      <c r="C18" s="14">
        <v>5.9009734655938253</v>
      </c>
      <c r="D18" s="14">
        <v>0.68540006539041964</v>
      </c>
      <c r="E18" s="14">
        <v>0.88435017105823166</v>
      </c>
      <c r="F18" s="14">
        <v>1.5280303749865094</v>
      </c>
    </row>
    <row r="19" spans="2:6" x14ac:dyDescent="0.2">
      <c r="B19" s="5" t="s">
        <v>55</v>
      </c>
      <c r="C19" s="10">
        <f>AVERAGE(C16:C18)</f>
        <v>5.8353479783747089</v>
      </c>
      <c r="D19" s="10">
        <f t="shared" ref="D19:F19" si="3">AVERAGE(D16:D18)</f>
        <v>0.60655564994829803</v>
      </c>
      <c r="E19" s="10">
        <f t="shared" si="3"/>
        <v>0.81500263964391817</v>
      </c>
      <c r="F19" s="10">
        <f t="shared" si="3"/>
        <v>1.5243909263504163</v>
      </c>
    </row>
    <row r="20" spans="2:6" x14ac:dyDescent="0.2">
      <c r="B20" s="8" t="s">
        <v>39</v>
      </c>
      <c r="C20" s="11">
        <f>STDEV(C16:C18)</f>
        <v>0.13205014010924046</v>
      </c>
      <c r="D20" s="11">
        <f t="shared" ref="D20:F20" si="4">STDEV(D16:D18)</f>
        <v>8.4427552158831159E-2</v>
      </c>
      <c r="E20" s="11">
        <f t="shared" si="4"/>
        <v>6.1105637147848786E-2</v>
      </c>
      <c r="F20" s="11">
        <f t="shared" si="4"/>
        <v>1.8314840831215512E-2</v>
      </c>
    </row>
    <row r="21" spans="2:6" x14ac:dyDescent="0.2">
      <c r="B21" s="7" t="s">
        <v>40</v>
      </c>
      <c r="C21" s="12">
        <f>C20/C19*100</f>
        <v>2.2629351428330713</v>
      </c>
      <c r="D21" s="12">
        <f t="shared" ref="D21:F21" si="5">D20/D19*100</f>
        <v>13.919176610757422</v>
      </c>
      <c r="E21" s="12">
        <f t="shared" si="5"/>
        <v>7.4975999064918835</v>
      </c>
      <c r="F21" s="12">
        <f t="shared" si="5"/>
        <v>1.2014530206541929</v>
      </c>
    </row>
  </sheetData>
  <mergeCells count="1">
    <mergeCell ref="B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A14" sqref="A14"/>
    </sheetView>
  </sheetViews>
  <sheetFormatPr baseColWidth="10" defaultColWidth="8.83203125" defaultRowHeight="15" x14ac:dyDescent="0.2"/>
  <cols>
    <col min="1" max="1" width="44.5" customWidth="1"/>
    <col min="2" max="2" width="30.33203125" customWidth="1"/>
    <col min="3" max="3" width="15.83203125" customWidth="1"/>
    <col min="4" max="4" width="53" customWidth="1"/>
    <col min="5" max="16" width="11.6640625" customWidth="1"/>
  </cols>
  <sheetData>
    <row r="1" spans="1:21" x14ac:dyDescent="0.2">
      <c r="A1" s="1" t="s">
        <v>48</v>
      </c>
      <c r="B1" s="6" t="s">
        <v>3</v>
      </c>
      <c r="C1" s="6" t="s">
        <v>1</v>
      </c>
      <c r="D1" s="6" t="s">
        <v>2</v>
      </c>
      <c r="E1" s="6" t="s">
        <v>23</v>
      </c>
      <c r="F1" s="6" t="s">
        <v>24</v>
      </c>
      <c r="G1" s="6" t="s">
        <v>25</v>
      </c>
      <c r="H1" s="6" t="s">
        <v>26</v>
      </c>
      <c r="I1" s="6" t="s">
        <v>27</v>
      </c>
      <c r="J1" s="6" t="s">
        <v>28</v>
      </c>
      <c r="K1" s="6" t="s">
        <v>29</v>
      </c>
      <c r="L1" s="6" t="s">
        <v>30</v>
      </c>
      <c r="M1" s="6" t="s">
        <v>31</v>
      </c>
      <c r="N1" s="6" t="s">
        <v>32</v>
      </c>
      <c r="O1" s="6" t="s">
        <v>33</v>
      </c>
      <c r="P1" s="6" t="s">
        <v>34</v>
      </c>
    </row>
    <row r="2" spans="1:21" s="20" customFormat="1" x14ac:dyDescent="0.2">
      <c r="A2" s="19" t="s">
        <v>46</v>
      </c>
      <c r="B2" s="19">
        <v>1088.0626159999999</v>
      </c>
      <c r="C2" s="19">
        <v>1477.7533000000001</v>
      </c>
      <c r="D2" s="19" t="s">
        <v>22</v>
      </c>
      <c r="E2" s="19">
        <v>768317184</v>
      </c>
      <c r="F2" s="19">
        <v>819318912</v>
      </c>
      <c r="G2" s="19">
        <v>652596864</v>
      </c>
      <c r="H2" s="19">
        <v>454960384</v>
      </c>
      <c r="I2" s="19">
        <v>445328416</v>
      </c>
      <c r="J2" s="19">
        <v>369854432</v>
      </c>
      <c r="K2" s="19">
        <v>120584256</v>
      </c>
      <c r="L2" s="19">
        <v>153492016</v>
      </c>
      <c r="M2" s="19">
        <v>159580688</v>
      </c>
      <c r="N2" s="19">
        <v>262710928</v>
      </c>
      <c r="O2" s="19">
        <v>262710928</v>
      </c>
      <c r="P2" s="19">
        <v>280826816</v>
      </c>
      <c r="Q2"/>
      <c r="R2"/>
      <c r="S2"/>
      <c r="T2"/>
      <c r="U2"/>
    </row>
    <row r="3" spans="1:21" s="20" customFormat="1" x14ac:dyDescent="0.2">
      <c r="A3" s="19" t="s">
        <v>46</v>
      </c>
      <c r="B3" s="19">
        <v>1088.0626159999999</v>
      </c>
      <c r="C3" s="19">
        <v>808.41994499999998</v>
      </c>
      <c r="D3" s="19" t="s">
        <v>16</v>
      </c>
      <c r="E3" s="19">
        <v>433321536</v>
      </c>
      <c r="F3" s="19">
        <v>467464704</v>
      </c>
      <c r="G3" s="19">
        <v>369909024</v>
      </c>
      <c r="H3" s="19">
        <v>274810144</v>
      </c>
      <c r="I3" s="19">
        <v>266135408</v>
      </c>
      <c r="J3" s="19">
        <v>223246928</v>
      </c>
      <c r="K3" s="19">
        <v>75072808</v>
      </c>
      <c r="L3" s="19">
        <v>94744952</v>
      </c>
      <c r="M3" s="19">
        <v>100419704</v>
      </c>
      <c r="N3" s="19">
        <v>172868848</v>
      </c>
      <c r="O3" s="19">
        <v>172868848</v>
      </c>
      <c r="P3" s="19">
        <v>183248336</v>
      </c>
      <c r="Q3"/>
      <c r="R3"/>
      <c r="S3"/>
      <c r="T3"/>
      <c r="U3"/>
    </row>
    <row r="4" spans="1:21" s="20" customFormat="1" x14ac:dyDescent="0.2">
      <c r="A4" s="19" t="s">
        <v>46</v>
      </c>
      <c r="B4" s="19">
        <v>1088.0626159999999</v>
      </c>
      <c r="C4" s="19">
        <v>452.25036</v>
      </c>
      <c r="D4" s="19" t="s">
        <v>20</v>
      </c>
      <c r="E4" s="19">
        <v>181527920</v>
      </c>
      <c r="F4" s="19">
        <v>193754144</v>
      </c>
      <c r="G4" s="19">
        <v>152885280</v>
      </c>
      <c r="H4" s="19">
        <v>116396240</v>
      </c>
      <c r="I4" s="19">
        <v>113109600</v>
      </c>
      <c r="J4" s="19">
        <v>89393960</v>
      </c>
      <c r="K4" s="19">
        <v>32574420</v>
      </c>
      <c r="L4" s="19">
        <v>40458404</v>
      </c>
      <c r="M4" s="19">
        <v>41017980</v>
      </c>
      <c r="N4" s="19">
        <v>74876976</v>
      </c>
      <c r="O4" s="19">
        <v>74876976</v>
      </c>
      <c r="P4" s="19">
        <v>77706720</v>
      </c>
      <c r="Q4"/>
      <c r="R4"/>
      <c r="S4"/>
      <c r="T4"/>
      <c r="U4"/>
    </row>
    <row r="5" spans="1:21" s="20" customFormat="1" x14ac:dyDescent="0.2">
      <c r="A5" s="19" t="s">
        <v>53</v>
      </c>
      <c r="B5" s="19">
        <v>1092.0697150000001</v>
      </c>
      <c r="C5" s="19">
        <v>1485.767499</v>
      </c>
      <c r="D5" s="19" t="s">
        <v>22</v>
      </c>
      <c r="E5" s="19">
        <v>406034272</v>
      </c>
      <c r="F5" s="19">
        <v>439481184</v>
      </c>
      <c r="G5" s="19">
        <v>343088512</v>
      </c>
      <c r="H5" s="19">
        <v>430801792</v>
      </c>
      <c r="I5" s="19">
        <v>433611232</v>
      </c>
      <c r="J5" s="19">
        <v>375850592</v>
      </c>
      <c r="K5" s="19">
        <v>61670532</v>
      </c>
      <c r="L5" s="19">
        <v>76889224</v>
      </c>
      <c r="M5" s="19">
        <v>80200008</v>
      </c>
      <c r="N5" s="19">
        <v>119456080</v>
      </c>
      <c r="O5" s="19">
        <v>119456080</v>
      </c>
      <c r="P5" s="19">
        <v>125744912</v>
      </c>
      <c r="Q5"/>
      <c r="R5"/>
      <c r="S5"/>
      <c r="T5"/>
      <c r="U5"/>
    </row>
    <row r="6" spans="1:21" s="20" customFormat="1" x14ac:dyDescent="0.2">
      <c r="A6" s="19" t="s">
        <v>53</v>
      </c>
      <c r="B6" s="19">
        <v>1092.0697150000001</v>
      </c>
      <c r="C6" s="19">
        <v>816.43414399999995</v>
      </c>
      <c r="D6" s="19" t="s">
        <v>16</v>
      </c>
      <c r="E6" s="19">
        <v>223798160</v>
      </c>
      <c r="F6" s="19">
        <v>245760256</v>
      </c>
      <c r="G6" s="19">
        <v>191636352</v>
      </c>
      <c r="H6" s="19">
        <v>261141984</v>
      </c>
      <c r="I6" s="19">
        <v>258531632</v>
      </c>
      <c r="J6" s="19">
        <v>218673232</v>
      </c>
      <c r="K6" s="19">
        <v>37484724</v>
      </c>
      <c r="L6" s="19">
        <v>46740928</v>
      </c>
      <c r="M6" s="19">
        <v>49359784</v>
      </c>
      <c r="N6" s="19">
        <v>80593096</v>
      </c>
      <c r="O6" s="19">
        <v>80593096</v>
      </c>
      <c r="P6" s="19">
        <v>81304048</v>
      </c>
      <c r="Q6"/>
      <c r="R6"/>
      <c r="S6"/>
      <c r="T6"/>
      <c r="U6"/>
    </row>
    <row r="7" spans="1:21" s="20" customFormat="1" x14ac:dyDescent="0.2">
      <c r="A7" s="19" t="s">
        <v>53</v>
      </c>
      <c r="B7" s="19">
        <v>1092.0697150000001</v>
      </c>
      <c r="C7" s="19">
        <v>460.26455900000002</v>
      </c>
      <c r="D7" s="19" t="s">
        <v>20</v>
      </c>
      <c r="E7" s="19">
        <v>78142376</v>
      </c>
      <c r="F7" s="19">
        <v>84729328</v>
      </c>
      <c r="G7" s="19">
        <v>66746468</v>
      </c>
      <c r="H7" s="19">
        <v>89765520</v>
      </c>
      <c r="I7" s="19">
        <v>92809784</v>
      </c>
      <c r="J7" s="19">
        <v>78754904</v>
      </c>
      <c r="K7" s="19">
        <v>13394875</v>
      </c>
      <c r="L7" s="19">
        <v>17709276</v>
      </c>
      <c r="M7" s="19">
        <v>17946738</v>
      </c>
      <c r="N7" s="19">
        <v>29897656</v>
      </c>
      <c r="O7" s="19">
        <v>29897656</v>
      </c>
      <c r="P7" s="19">
        <v>31413172</v>
      </c>
      <c r="Q7"/>
      <c r="R7"/>
      <c r="S7"/>
      <c r="T7"/>
      <c r="U7"/>
    </row>
    <row r="9" spans="1:21" x14ac:dyDescent="0.2">
      <c r="D9" s="2" t="s">
        <v>57</v>
      </c>
      <c r="E9" s="2">
        <f t="shared" ref="E9:P9" si="0">SUM(E2:E4)</f>
        <v>1383166640</v>
      </c>
      <c r="F9" s="2">
        <f t="shared" si="0"/>
        <v>1480537760</v>
      </c>
      <c r="G9" s="2">
        <f t="shared" si="0"/>
        <v>1175391168</v>
      </c>
      <c r="H9" s="2">
        <f t="shared" si="0"/>
        <v>846166768</v>
      </c>
      <c r="I9" s="2">
        <f t="shared" si="0"/>
        <v>824573424</v>
      </c>
      <c r="J9" s="2">
        <f t="shared" si="0"/>
        <v>682495320</v>
      </c>
      <c r="K9" s="2">
        <f t="shared" si="0"/>
        <v>228231484</v>
      </c>
      <c r="L9" s="2">
        <f t="shared" si="0"/>
        <v>288695372</v>
      </c>
      <c r="M9" s="2">
        <f t="shared" si="0"/>
        <v>301018372</v>
      </c>
      <c r="N9" s="2">
        <f t="shared" si="0"/>
        <v>510456752</v>
      </c>
      <c r="O9" s="2">
        <f t="shared" si="0"/>
        <v>510456752</v>
      </c>
      <c r="P9" s="2">
        <f t="shared" si="0"/>
        <v>541781872</v>
      </c>
    </row>
    <row r="10" spans="1:21" x14ac:dyDescent="0.2">
      <c r="D10" s="2" t="s">
        <v>58</v>
      </c>
      <c r="E10" s="2">
        <f>SUM(E5:E7)</f>
        <v>707974808</v>
      </c>
      <c r="F10" s="2">
        <f t="shared" ref="F10:P10" si="1">SUM(F5:F7)</f>
        <v>769970768</v>
      </c>
      <c r="G10" s="2">
        <f t="shared" si="1"/>
        <v>601471332</v>
      </c>
      <c r="H10" s="2">
        <f t="shared" si="1"/>
        <v>781709296</v>
      </c>
      <c r="I10" s="2">
        <f t="shared" si="1"/>
        <v>784952648</v>
      </c>
      <c r="J10" s="2">
        <f t="shared" si="1"/>
        <v>673278728</v>
      </c>
      <c r="K10" s="2">
        <f t="shared" si="1"/>
        <v>112550131</v>
      </c>
      <c r="L10" s="2">
        <f t="shared" si="1"/>
        <v>141339428</v>
      </c>
      <c r="M10" s="2">
        <f t="shared" si="1"/>
        <v>147506530</v>
      </c>
      <c r="N10" s="2">
        <f t="shared" si="1"/>
        <v>229946832</v>
      </c>
      <c r="O10" s="2">
        <f t="shared" si="1"/>
        <v>229946832</v>
      </c>
      <c r="P10" s="2">
        <f t="shared" si="1"/>
        <v>238462132</v>
      </c>
    </row>
    <row r="11" spans="1:21" x14ac:dyDescent="0.2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21" x14ac:dyDescent="0.2">
      <c r="D12" s="5" t="s">
        <v>62</v>
      </c>
      <c r="E12" s="10">
        <f>E9*80/E10</f>
        <v>156.29557711607163</v>
      </c>
      <c r="F12" s="10">
        <f t="shared" ref="F12:P12" si="2">F9*80/F10</f>
        <v>153.827944803224</v>
      </c>
      <c r="G12" s="10">
        <f t="shared" si="2"/>
        <v>156.33545347428131</v>
      </c>
      <c r="H12" s="10">
        <f t="shared" si="2"/>
        <v>86.596567018438009</v>
      </c>
      <c r="I12" s="10">
        <f t="shared" si="2"/>
        <v>84.038029667236685</v>
      </c>
      <c r="J12" s="10">
        <f t="shared" si="2"/>
        <v>81.095129445408531</v>
      </c>
      <c r="K12" s="10">
        <f t="shared" si="2"/>
        <v>162.22565498391111</v>
      </c>
      <c r="L12" s="10">
        <f t="shared" si="2"/>
        <v>163.40542824327829</v>
      </c>
      <c r="M12" s="10">
        <f t="shared" si="2"/>
        <v>163.25697418277008</v>
      </c>
      <c r="N12" s="10">
        <f t="shared" si="2"/>
        <v>177.5912275234129</v>
      </c>
      <c r="O12" s="10">
        <f t="shared" si="2"/>
        <v>177.5912275234129</v>
      </c>
      <c r="P12" s="10">
        <f t="shared" si="2"/>
        <v>181.75862723562329</v>
      </c>
    </row>
    <row r="13" spans="1:21" s="20" customFormat="1" x14ac:dyDescent="0.2">
      <c r="A13"/>
      <c r="B13"/>
      <c r="C13"/>
      <c r="D13"/>
      <c r="E13"/>
      <c r="F13"/>
      <c r="G13"/>
      <c r="H13"/>
      <c r="I13"/>
      <c r="J13" s="21"/>
      <c r="K13" s="21"/>
      <c r="L13" s="21"/>
      <c r="M13" s="21"/>
      <c r="N13" s="21"/>
      <c r="O13" s="21"/>
      <c r="P13" s="21"/>
      <c r="Q13"/>
      <c r="R13"/>
      <c r="S13"/>
      <c r="T13"/>
      <c r="U13"/>
    </row>
    <row r="14" spans="1:21" x14ac:dyDescent="0.2">
      <c r="B14" s="22" t="s">
        <v>72</v>
      </c>
      <c r="C14" s="22"/>
      <c r="D14" s="22"/>
      <c r="E14" s="22"/>
      <c r="F14" s="22"/>
    </row>
    <row r="15" spans="1:21" x14ac:dyDescent="0.2">
      <c r="B15" s="2" t="s">
        <v>45</v>
      </c>
      <c r="C15" s="1" t="s">
        <v>35</v>
      </c>
      <c r="D15" s="1" t="s">
        <v>36</v>
      </c>
      <c r="E15" s="1" t="s">
        <v>37</v>
      </c>
      <c r="F15" s="1" t="s">
        <v>38</v>
      </c>
    </row>
    <row r="16" spans="1:21" x14ac:dyDescent="0.2">
      <c r="B16" s="2"/>
      <c r="C16" s="2">
        <v>156.30000000000001</v>
      </c>
      <c r="D16" s="2">
        <v>86.6</v>
      </c>
      <c r="E16" s="2">
        <v>162.22999999999999</v>
      </c>
      <c r="F16" s="2">
        <v>177.59</v>
      </c>
    </row>
    <row r="17" spans="2:6" x14ac:dyDescent="0.2">
      <c r="B17" s="2"/>
      <c r="C17" s="2">
        <v>153.83000000000001</v>
      </c>
      <c r="D17" s="2">
        <v>84.04</v>
      </c>
      <c r="E17" s="2">
        <v>163.41</v>
      </c>
      <c r="F17" s="2">
        <v>177.59</v>
      </c>
    </row>
    <row r="18" spans="2:6" x14ac:dyDescent="0.2">
      <c r="B18" s="4"/>
      <c r="C18" s="4">
        <v>156.34</v>
      </c>
      <c r="D18" s="4">
        <v>81.099999999999994</v>
      </c>
      <c r="E18" s="4">
        <v>163.26</v>
      </c>
      <c r="F18" s="4">
        <v>181.76</v>
      </c>
    </row>
    <row r="19" spans="2:6" ht="17" x14ac:dyDescent="0.2">
      <c r="B19" s="5" t="s">
        <v>54</v>
      </c>
      <c r="C19" s="10">
        <f>AVERAGE(C16:C18)</f>
        <v>155.49</v>
      </c>
      <c r="D19" s="10">
        <f t="shared" ref="D19:F19" si="3">AVERAGE(D16:D18)</f>
        <v>83.913333333333327</v>
      </c>
      <c r="E19" s="10">
        <f t="shared" si="3"/>
        <v>162.96666666666667</v>
      </c>
      <c r="F19" s="10">
        <f t="shared" si="3"/>
        <v>178.98000000000002</v>
      </c>
    </row>
    <row r="20" spans="2:6" x14ac:dyDescent="0.2">
      <c r="B20" s="8" t="s">
        <v>39</v>
      </c>
      <c r="C20" s="11">
        <f>STDEV(C16:C18)</f>
        <v>1.4377412840980783</v>
      </c>
      <c r="D20" s="11">
        <f t="shared" ref="D20:F20" si="4">STDEV(D16:D18)</f>
        <v>2.7521870091498752</v>
      </c>
      <c r="E20" s="11">
        <f t="shared" si="4"/>
        <v>0.64236542040596856</v>
      </c>
      <c r="F20" s="11">
        <f t="shared" si="4"/>
        <v>2.4075506225207324</v>
      </c>
    </row>
    <row r="21" spans="2:6" x14ac:dyDescent="0.2">
      <c r="B21" s="7" t="s">
        <v>40</v>
      </c>
      <c r="C21" s="12">
        <f>C20/C19*100</f>
        <v>0.92465192880447511</v>
      </c>
      <c r="D21" s="12">
        <f t="shared" ref="D21:F21" si="5">D20/D19*100</f>
        <v>3.2797970236949339</v>
      </c>
      <c r="E21" s="12">
        <f t="shared" si="5"/>
        <v>0.39416982229861031</v>
      </c>
      <c r="F21" s="12">
        <f t="shared" si="5"/>
        <v>1.3451506439382792</v>
      </c>
    </row>
  </sheetData>
  <mergeCells count="1">
    <mergeCell ref="B14:F14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PRM_MS2_Quant_HCT116_LN2</vt:lpstr>
      <vt:lpstr>ITLDNAYMEK</vt:lpstr>
      <vt:lpstr>GDLGIEIPAEK</vt:lpstr>
      <vt:lpstr>APIIAVTR</vt:lpstr>
      <vt:lpstr>LFEELVR</vt:lpstr>
      <vt:lpstr>LAPITSDPTEATAVGAVEASFK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MaxQuant2</dc:creator>
  <cp:lastModifiedBy>Dimitris</cp:lastModifiedBy>
  <dcterms:created xsi:type="dcterms:W3CDTF">2018-06-11T09:29:28Z</dcterms:created>
  <dcterms:modified xsi:type="dcterms:W3CDTF">2019-06-21T10:53:23Z</dcterms:modified>
</cp:coreProperties>
</file>