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4"/>
  <workbookPr defaultThemeVersion="166925"/>
  <mc:AlternateContent xmlns:mc="http://schemas.openxmlformats.org/markup-compatibility/2006">
    <mc:Choice Requires="x15">
      <x15ac:absPath xmlns:x15ac="http://schemas.microsoft.com/office/spreadsheetml/2010/11/ac" url="/Users/rabdill/code/rxivist/paper/data/"/>
    </mc:Choice>
  </mc:AlternateContent>
  <xr:revisionPtr revIDLastSave="0" documentId="13_ncr:1_{7874386E-0C08-654C-B40C-FC196F178474}" xr6:coauthVersionLast="36" xr6:coauthVersionMax="36" xr10:uidLastSave="{00000000-0000-0000-0000-000000000000}"/>
  <bookViews>
    <workbookView xWindow="-37420" yWindow="5380" windowWidth="27260" windowHeight="16220" xr2:uid="{4B99B8DC-5167-FC48-946C-1094E046C155}"/>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32" i="1" l="1"/>
  <c r="R32" i="1"/>
  <c r="Q31" i="1"/>
  <c r="R31" i="1"/>
  <c r="Q30" i="1"/>
  <c r="R30" i="1"/>
  <c r="Q29" i="1"/>
  <c r="R29" i="1"/>
  <c r="Q28" i="1"/>
  <c r="R28" i="1"/>
  <c r="S28" i="1" s="1"/>
  <c r="Q27" i="1"/>
  <c r="R27" i="1"/>
  <c r="Q25" i="1"/>
  <c r="R25" i="1"/>
  <c r="Q24" i="1"/>
  <c r="R24" i="1"/>
  <c r="Q21" i="1"/>
  <c r="R21" i="1"/>
  <c r="S21" i="1" s="1"/>
  <c r="Q22" i="1"/>
  <c r="R22" i="1"/>
  <c r="S22" i="1" s="1"/>
  <c r="Q26" i="1"/>
  <c r="R26" i="1"/>
  <c r="Q19" i="1"/>
  <c r="R19" i="1"/>
  <c r="Q23" i="1"/>
  <c r="R23" i="1"/>
  <c r="Q20" i="1"/>
  <c r="R20" i="1"/>
  <c r="Q17" i="1"/>
  <c r="R17" i="1"/>
  <c r="S17" i="1" s="1"/>
  <c r="Q18" i="1"/>
  <c r="R18" i="1"/>
  <c r="Q16" i="1"/>
  <c r="R16" i="1"/>
  <c r="S16" i="1" s="1"/>
  <c r="Q14" i="1"/>
  <c r="R14" i="1"/>
  <c r="Q12" i="1"/>
  <c r="R12" i="1"/>
  <c r="Q15" i="1"/>
  <c r="R15" i="1"/>
  <c r="Q8" i="1"/>
  <c r="R8" i="1"/>
  <c r="S8" i="1" s="1"/>
  <c r="Q13" i="1"/>
  <c r="R13" i="1"/>
  <c r="S13" i="1" s="1"/>
  <c r="Q6" i="1"/>
  <c r="R6" i="1"/>
  <c r="Q10" i="1"/>
  <c r="R10" i="1"/>
  <c r="Q11" i="1"/>
  <c r="R11" i="1"/>
  <c r="Q7" i="1"/>
  <c r="R7" i="1"/>
  <c r="Q9" i="1"/>
  <c r="R9" i="1"/>
  <c r="Q4" i="1"/>
  <c r="R4" i="1"/>
  <c r="S4" i="1" s="1"/>
  <c r="Q5" i="1"/>
  <c r="R5" i="1"/>
  <c r="S5" i="1" s="1"/>
  <c r="Q3" i="1"/>
  <c r="R3" i="1"/>
  <c r="S3" i="1" l="1"/>
  <c r="S11" i="1"/>
  <c r="S12" i="1"/>
  <c r="S23" i="1"/>
  <c r="S6" i="1"/>
  <c r="S7" i="1"/>
  <c r="S15" i="1"/>
  <c r="S20" i="1"/>
  <c r="S27" i="1"/>
  <c r="S10" i="1"/>
  <c r="S14" i="1"/>
  <c r="S29" i="1"/>
  <c r="S9" i="1"/>
  <c r="S24" i="1"/>
  <c r="S30" i="1"/>
  <c r="S19" i="1"/>
  <c r="S25" i="1"/>
  <c r="S31" i="1"/>
  <c r="S18" i="1"/>
  <c r="S26" i="1"/>
  <c r="S32" i="1"/>
  <c r="P19" i="1"/>
  <c r="P29" i="1"/>
  <c r="P10" i="1"/>
  <c r="P30" i="1"/>
  <c r="P7" i="1"/>
  <c r="P16" i="1"/>
  <c r="P23" i="1"/>
  <c r="P14" i="1"/>
  <c r="P17" i="1"/>
  <c r="P21" i="1"/>
  <c r="P3" i="1"/>
  <c r="P22" i="1"/>
  <c r="P18" i="1"/>
  <c r="D11" i="1"/>
  <c r="M19" i="1"/>
  <c r="M29" i="1"/>
  <c r="M10" i="1"/>
  <c r="M30" i="1"/>
  <c r="M7" i="1"/>
  <c r="M16" i="1"/>
  <c r="M23" i="1"/>
  <c r="M14" i="1"/>
  <c r="M17" i="1"/>
  <c r="M21" i="1"/>
  <c r="M3" i="1"/>
  <c r="M22" i="1"/>
  <c r="M18" i="1"/>
  <c r="J19" i="1"/>
  <c r="J29" i="1"/>
  <c r="J10" i="1"/>
  <c r="J30" i="1"/>
  <c r="J7" i="1"/>
  <c r="J16" i="1"/>
  <c r="J23" i="1"/>
  <c r="J14" i="1"/>
  <c r="J17" i="1"/>
  <c r="J21" i="1"/>
  <c r="J3" i="1"/>
  <c r="J22" i="1"/>
  <c r="J18" i="1"/>
  <c r="G19" i="1"/>
  <c r="G29" i="1"/>
  <c r="G10" i="1"/>
  <c r="G30" i="1"/>
  <c r="G7" i="1"/>
  <c r="G16" i="1"/>
  <c r="G23" i="1"/>
  <c r="G14" i="1"/>
  <c r="G17" i="1"/>
  <c r="G21" i="1"/>
  <c r="G3" i="1"/>
  <c r="G22" i="1"/>
  <c r="G18" i="1"/>
  <c r="D19" i="1"/>
  <c r="D29" i="1"/>
  <c r="D10" i="1"/>
  <c r="D30" i="1"/>
  <c r="D7" i="1"/>
  <c r="D16" i="1"/>
  <c r="D23" i="1"/>
  <c r="D14" i="1"/>
  <c r="D17" i="1"/>
  <c r="D21" i="1"/>
  <c r="D3" i="1"/>
  <c r="D22" i="1"/>
  <c r="D18" i="1"/>
  <c r="P9" i="1"/>
  <c r="P32" i="1"/>
  <c r="P27" i="1"/>
  <c r="P13" i="1"/>
  <c r="P28" i="1"/>
  <c r="P11" i="1"/>
  <c r="P15" i="1"/>
  <c r="P6" i="1"/>
  <c r="P24" i="1"/>
  <c r="P8" i="1"/>
  <c r="P20" i="1"/>
  <c r="P5" i="1"/>
  <c r="P4" i="1"/>
  <c r="P25" i="1"/>
  <c r="P26" i="1"/>
  <c r="P12" i="1"/>
  <c r="M9" i="1"/>
  <c r="M32" i="1"/>
  <c r="M27" i="1"/>
  <c r="M13" i="1"/>
  <c r="M28" i="1"/>
  <c r="M11" i="1"/>
  <c r="M15" i="1"/>
  <c r="M6" i="1"/>
  <c r="M24" i="1"/>
  <c r="M8" i="1"/>
  <c r="M20" i="1"/>
  <c r="M5" i="1"/>
  <c r="M4" i="1"/>
  <c r="M25" i="1"/>
  <c r="M26" i="1"/>
  <c r="M12" i="1"/>
  <c r="J9" i="1"/>
  <c r="J32" i="1"/>
  <c r="J27" i="1"/>
  <c r="J13" i="1"/>
  <c r="J28" i="1"/>
  <c r="J11" i="1"/>
  <c r="J15" i="1"/>
  <c r="J6" i="1"/>
  <c r="J24" i="1"/>
  <c r="J8" i="1"/>
  <c r="J20" i="1"/>
  <c r="J5" i="1"/>
  <c r="J4" i="1"/>
  <c r="J25" i="1"/>
  <c r="J26" i="1"/>
  <c r="J12" i="1"/>
  <c r="G9" i="1"/>
  <c r="G32" i="1"/>
  <c r="G27" i="1"/>
  <c r="G13" i="1"/>
  <c r="G28" i="1"/>
  <c r="G11" i="1"/>
  <c r="G15" i="1"/>
  <c r="G6" i="1"/>
  <c r="G24" i="1"/>
  <c r="G8" i="1"/>
  <c r="G20" i="1"/>
  <c r="G5" i="1"/>
  <c r="G4" i="1"/>
  <c r="G25" i="1"/>
  <c r="G26" i="1"/>
  <c r="G12" i="1"/>
  <c r="D9" i="1"/>
  <c r="D32" i="1"/>
  <c r="D27" i="1"/>
  <c r="D13" i="1"/>
  <c r="D28" i="1"/>
  <c r="D15" i="1"/>
  <c r="D6" i="1"/>
  <c r="D24" i="1"/>
  <c r="D8" i="1"/>
  <c r="D20" i="1"/>
  <c r="D5" i="1"/>
  <c r="D4" i="1"/>
  <c r="D25" i="1"/>
  <c r="D26" i="1"/>
  <c r="D12" i="1"/>
  <c r="D31" i="1"/>
  <c r="P31" i="1"/>
  <c r="G31" i="1"/>
  <c r="J31" i="1"/>
  <c r="M31" i="1"/>
</calcChain>
</file>

<file path=xl/sharedStrings.xml><?xml version="1.0" encoding="utf-8"?>
<sst xmlns="http://schemas.openxmlformats.org/spreadsheetml/2006/main" count="51" uniqueCount="36">
  <si>
    <t>Journal</t>
  </si>
  <si>
    <t>Total</t>
  </si>
  <si>
    <t>Preprints</t>
  </si>
  <si>
    <t>Proportion</t>
  </si>
  <si>
    <t>Scientific Reports</t>
  </si>
  <si>
    <t>eLife</t>
  </si>
  <si>
    <t>PLOS ONE</t>
  </si>
  <si>
    <t>Nature Communications</t>
  </si>
  <si>
    <t>Bioinformatics</t>
  </si>
  <si>
    <t>PNAS</t>
  </si>
  <si>
    <t>PLOS Computational Biology</t>
  </si>
  <si>
    <t>PLOS Genetics</t>
  </si>
  <si>
    <t>Genetics</t>
  </si>
  <si>
    <t>Nucleic Acids Research</t>
  </si>
  <si>
    <t>G3</t>
  </si>
  <si>
    <t>NeuroImage</t>
  </si>
  <si>
    <t>Genome Biology</t>
  </si>
  <si>
    <t>Genome Research</t>
  </si>
  <si>
    <t>BMC Genomics</t>
  </si>
  <si>
    <t>Molecular Biology and Evolution</t>
  </si>
  <si>
    <t>BMC Bioinformatics</t>
  </si>
  <si>
    <t>Cell Reports</t>
  </si>
  <si>
    <t>Nature Genetics</t>
  </si>
  <si>
    <t>PeerJ</t>
  </si>
  <si>
    <t>Nature Methods</t>
  </si>
  <si>
    <t>Genome Biology and Evolution</t>
  </si>
  <si>
    <t>PLOS Biology</t>
  </si>
  <si>
    <t>mBio</t>
  </si>
  <si>
    <t>Molecular Ecology</t>
  </si>
  <si>
    <t>Development</t>
  </si>
  <si>
    <t>Journal of Neuroscience</t>
  </si>
  <si>
    <t>Biophysical Journal*</t>
  </si>
  <si>
    <t>* - These journals are slightly different, in that the wide majority of their publications in this timeframe are classified as "meeting abstracts," not "articles." For consistency, only the "article" count is used here, though it's not clear how many published preprints were published under another classification.</t>
  </si>
  <si>
    <t>Molecular Biology of the Cell*</t>
  </si>
  <si>
    <t>GigaScience</t>
  </si>
  <si>
    <t>2014–2018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</si>
</sst>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1" fillId="0" borderId="0" xfId="0" applyFont="1"/>
    <xf numFmtId="10" fontId="1" fillId="0" borderId="0" xfId="0" applyNumberFormat="1" applyFont="1"/>
    <xf numFmtId="10" fontId="0" fillId="0" borderId="0" xfId="0" applyNumberFormat="1"/>
    <xf numFmtId="0" fontId="1"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BBDEF-7047-B34D-B8CC-D41EC4732972}">
  <dimension ref="A1:S35"/>
  <sheetViews>
    <sheetView tabSelected="1" zoomScale="177" zoomScaleNormal="177" workbookViewId="0">
      <pane xSplit="1" ySplit="2" topLeftCell="M3" activePane="bottomRight" state="frozen"/>
      <selection pane="topRight" activeCell="B1" sqref="B1"/>
      <selection pane="bottomLeft" activeCell="A3" sqref="A3"/>
      <selection pane="bottomRight" activeCell="S5" sqref="S5"/>
    </sheetView>
  </sheetViews>
  <sheetFormatPr baseColWidth="10" defaultRowHeight="16" x14ac:dyDescent="0.2"/>
  <cols>
    <col min="1" max="1" width="27" customWidth="1"/>
    <col min="4" max="4" width="10.83203125" style="3"/>
    <col min="7" max="7" width="10.83203125" style="3"/>
    <col min="10" max="10" width="10.83203125" style="3"/>
    <col min="13" max="13" width="10.83203125" style="3"/>
    <col min="16" max="16" width="10.83203125" style="3"/>
  </cols>
  <sheetData>
    <row r="1" spans="1:19" x14ac:dyDescent="0.2">
      <c r="B1" s="4">
        <v>2014</v>
      </c>
      <c r="C1" s="4"/>
      <c r="D1" s="4"/>
      <c r="E1" s="4">
        <v>2015</v>
      </c>
      <c r="F1" s="4"/>
      <c r="G1" s="4"/>
      <c r="H1" s="4">
        <v>2016</v>
      </c>
      <c r="I1" s="4"/>
      <c r="J1" s="4"/>
      <c r="K1" s="4">
        <v>2017</v>
      </c>
      <c r="L1" s="4"/>
      <c r="M1" s="4"/>
      <c r="N1" s="4">
        <v>2018</v>
      </c>
      <c r="O1" s="4"/>
      <c r="P1" s="4"/>
      <c r="Q1" s="4" t="s">
        <v>35</v>
      </c>
      <c r="R1" s="4"/>
      <c r="S1" s="4"/>
    </row>
    <row r="2" spans="1:19" x14ac:dyDescent="0.2">
      <c r="A2" s="1" t="s">
        <v>0</v>
      </c>
      <c r="B2" s="1" t="s">
        <v>1</v>
      </c>
      <c r="C2" s="1" t="s">
        <v>2</v>
      </c>
      <c r="D2" s="2" t="s">
        <v>3</v>
      </c>
      <c r="E2" s="1" t="s">
        <v>1</v>
      </c>
      <c r="F2" s="1" t="s">
        <v>2</v>
      </c>
      <c r="G2" s="2" t="s">
        <v>3</v>
      </c>
      <c r="H2" s="1" t="s">
        <v>1</v>
      </c>
      <c r="I2" s="1" t="s">
        <v>2</v>
      </c>
      <c r="J2" s="2" t="s">
        <v>3</v>
      </c>
      <c r="K2" s="1" t="s">
        <v>1</v>
      </c>
      <c r="L2" s="1" t="s">
        <v>2</v>
      </c>
      <c r="M2" s="2" t="s">
        <v>3</v>
      </c>
      <c r="N2" s="1" t="s">
        <v>1</v>
      </c>
      <c r="O2" s="1" t="s">
        <v>2</v>
      </c>
      <c r="P2" s="2" t="s">
        <v>3</v>
      </c>
      <c r="Q2" s="1" t="s">
        <v>1</v>
      </c>
      <c r="R2" s="1" t="s">
        <v>2</v>
      </c>
      <c r="S2" s="2" t="s">
        <v>3</v>
      </c>
    </row>
    <row r="3" spans="1:19" x14ac:dyDescent="0.2">
      <c r="A3" t="s">
        <v>34</v>
      </c>
      <c r="B3">
        <v>24</v>
      </c>
      <c r="C3">
        <v>2</v>
      </c>
      <c r="D3" s="3">
        <f>C3/B3</f>
        <v>8.3333333333333329E-2</v>
      </c>
      <c r="E3">
        <v>47</v>
      </c>
      <c r="F3">
        <v>4</v>
      </c>
      <c r="G3" s="3">
        <f>F3/E3</f>
        <v>8.5106382978723402E-2</v>
      </c>
      <c r="H3">
        <v>41</v>
      </c>
      <c r="I3">
        <v>12</v>
      </c>
      <c r="J3" s="3">
        <f>I3/H3</f>
        <v>0.29268292682926828</v>
      </c>
      <c r="K3">
        <v>133</v>
      </c>
      <c r="L3">
        <v>28</v>
      </c>
      <c r="M3" s="3">
        <f>L3/K3</f>
        <v>0.21052631578947367</v>
      </c>
      <c r="N3">
        <v>89</v>
      </c>
      <c r="O3">
        <v>44</v>
      </c>
      <c r="P3" s="3">
        <f>O3/N3</f>
        <v>0.4943820224719101</v>
      </c>
      <c r="Q3">
        <f>SUM(N3,K3,H3,H3,E3,B3)</f>
        <v>375</v>
      </c>
      <c r="R3">
        <f>SUM(O3,L3,I3,F3,C3)</f>
        <v>90</v>
      </c>
      <c r="S3" s="3">
        <f>R3/Q3</f>
        <v>0.24</v>
      </c>
    </row>
    <row r="4" spans="1:19" x14ac:dyDescent="0.2">
      <c r="A4" t="s">
        <v>17</v>
      </c>
      <c r="B4">
        <v>187</v>
      </c>
      <c r="C4">
        <v>6</v>
      </c>
      <c r="D4" s="3">
        <f>C4/B4</f>
        <v>3.2085561497326207E-2</v>
      </c>
      <c r="E4">
        <v>170</v>
      </c>
      <c r="F4">
        <v>20</v>
      </c>
      <c r="G4" s="3">
        <f>F4/E4</f>
        <v>0.11764705882352941</v>
      </c>
      <c r="H4">
        <v>155</v>
      </c>
      <c r="I4">
        <v>31</v>
      </c>
      <c r="J4" s="3">
        <f>I4/H4</f>
        <v>0.2</v>
      </c>
      <c r="K4">
        <v>184</v>
      </c>
      <c r="L4">
        <v>55</v>
      </c>
      <c r="M4" s="3">
        <f>L4/K4</f>
        <v>0.29891304347826086</v>
      </c>
      <c r="N4">
        <v>169</v>
      </c>
      <c r="O4">
        <v>62</v>
      </c>
      <c r="P4" s="3">
        <f>O4/N4</f>
        <v>0.36686390532544377</v>
      </c>
      <c r="Q4">
        <f>SUM(N4,K4,H4,H4,E4,B4)</f>
        <v>1020</v>
      </c>
      <c r="R4">
        <f>SUM(O4,L4,I4,F4,C4)</f>
        <v>174</v>
      </c>
      <c r="S4" s="3">
        <f>R4/Q4</f>
        <v>0.17058823529411765</v>
      </c>
    </row>
    <row r="5" spans="1:19" x14ac:dyDescent="0.2">
      <c r="A5" t="s">
        <v>16</v>
      </c>
      <c r="B5">
        <v>207</v>
      </c>
      <c r="C5">
        <v>11</v>
      </c>
      <c r="D5" s="3">
        <f>C5/B5</f>
        <v>5.3140096618357488E-2</v>
      </c>
      <c r="E5">
        <v>219</v>
      </c>
      <c r="F5">
        <v>23</v>
      </c>
      <c r="G5" s="3">
        <f>F5/E5</f>
        <v>0.1050228310502283</v>
      </c>
      <c r="H5">
        <v>175</v>
      </c>
      <c r="I5">
        <v>27</v>
      </c>
      <c r="J5" s="3">
        <f>I5/H5</f>
        <v>0.15428571428571428</v>
      </c>
      <c r="K5">
        <v>186</v>
      </c>
      <c r="L5">
        <v>47</v>
      </c>
      <c r="M5" s="3">
        <f>L5/K5</f>
        <v>0.25268817204301075</v>
      </c>
      <c r="N5">
        <v>183</v>
      </c>
      <c r="O5">
        <v>73</v>
      </c>
      <c r="P5" s="3">
        <f>O5/N5</f>
        <v>0.39890710382513661</v>
      </c>
      <c r="Q5">
        <f>SUM(N5,K5,H5,H5,E5,B5)</f>
        <v>1145</v>
      </c>
      <c r="R5">
        <f>SUM(O5,L5,I5,F5,C5)</f>
        <v>181</v>
      </c>
      <c r="S5" s="3">
        <f>R5/Q5</f>
        <v>0.15807860262008733</v>
      </c>
    </row>
    <row r="6" spans="1:19" x14ac:dyDescent="0.2">
      <c r="A6" t="s">
        <v>12</v>
      </c>
      <c r="B6">
        <v>321</v>
      </c>
      <c r="C6">
        <v>7</v>
      </c>
      <c r="D6" s="3">
        <f>C6/B6</f>
        <v>2.1806853582554516E-2</v>
      </c>
      <c r="E6">
        <v>288</v>
      </c>
      <c r="F6">
        <v>39</v>
      </c>
      <c r="G6" s="3">
        <f>F6/E6</f>
        <v>0.13541666666666666</v>
      </c>
      <c r="H6">
        <v>327</v>
      </c>
      <c r="I6">
        <v>69</v>
      </c>
      <c r="J6" s="3">
        <f>I6/H6</f>
        <v>0.21100917431192662</v>
      </c>
      <c r="K6">
        <v>360</v>
      </c>
      <c r="L6">
        <v>83</v>
      </c>
      <c r="M6" s="3">
        <f>L6/K6</f>
        <v>0.23055555555555557</v>
      </c>
      <c r="N6">
        <v>276</v>
      </c>
      <c r="O6">
        <v>71</v>
      </c>
      <c r="P6" s="3">
        <f>O6/N6</f>
        <v>0.25724637681159418</v>
      </c>
      <c r="Q6">
        <f>SUM(N6,K6,H6,H6,E6,B6)</f>
        <v>1899</v>
      </c>
      <c r="R6">
        <f>SUM(O6,L6,I6,F6,C6)</f>
        <v>269</v>
      </c>
      <c r="S6" s="3">
        <f>R6/Q6</f>
        <v>0.14165350184307529</v>
      </c>
    </row>
    <row r="7" spans="1:19" x14ac:dyDescent="0.2">
      <c r="A7" t="s">
        <v>24</v>
      </c>
      <c r="B7">
        <v>151</v>
      </c>
      <c r="C7">
        <v>3</v>
      </c>
      <c r="D7" s="3">
        <f>C7/B7</f>
        <v>1.9867549668874173E-2</v>
      </c>
      <c r="E7">
        <v>165</v>
      </c>
      <c r="F7">
        <v>11</v>
      </c>
      <c r="G7" s="3">
        <f>F7/E7</f>
        <v>6.6666666666666666E-2</v>
      </c>
      <c r="H7">
        <v>122</v>
      </c>
      <c r="I7">
        <v>16</v>
      </c>
      <c r="J7" s="3">
        <f>I7/H7</f>
        <v>0.13114754098360656</v>
      </c>
      <c r="K7">
        <v>150</v>
      </c>
      <c r="L7">
        <v>43</v>
      </c>
      <c r="M7" s="3">
        <f>L7/K7</f>
        <v>0.28666666666666668</v>
      </c>
      <c r="N7">
        <v>137</v>
      </c>
      <c r="O7">
        <v>46</v>
      </c>
      <c r="P7" s="3">
        <f>O7/N7</f>
        <v>0.33576642335766421</v>
      </c>
      <c r="Q7">
        <f>SUM(N7,K7,H7,H7,E7,B7)</f>
        <v>847</v>
      </c>
      <c r="R7">
        <f>SUM(O7,L7,I7,F7,C7)</f>
        <v>119</v>
      </c>
      <c r="S7" s="3">
        <f>R7/Q7</f>
        <v>0.14049586776859505</v>
      </c>
    </row>
    <row r="8" spans="1:19" x14ac:dyDescent="0.2">
      <c r="A8" t="s">
        <v>14</v>
      </c>
      <c r="B8">
        <v>234</v>
      </c>
      <c r="C8">
        <v>3</v>
      </c>
      <c r="D8" s="3">
        <f>C8/B8</f>
        <v>1.282051282051282E-2</v>
      </c>
      <c r="E8">
        <v>269</v>
      </c>
      <c r="F8">
        <v>25</v>
      </c>
      <c r="G8" s="3">
        <f>F8/E8</f>
        <v>9.2936802973977689E-2</v>
      </c>
      <c r="H8">
        <v>383</v>
      </c>
      <c r="I8">
        <v>51</v>
      </c>
      <c r="J8" s="3">
        <f>I8/H8</f>
        <v>0.13315926892950392</v>
      </c>
      <c r="K8">
        <v>349</v>
      </c>
      <c r="L8">
        <v>72</v>
      </c>
      <c r="M8" s="3">
        <f>L8/K8</f>
        <v>0.20630372492836677</v>
      </c>
      <c r="N8">
        <v>344</v>
      </c>
      <c r="O8">
        <v>95</v>
      </c>
      <c r="P8" s="3">
        <f>O8/N8</f>
        <v>0.27616279069767441</v>
      </c>
      <c r="Q8">
        <f>SUM(N8,K8,H8,H8,E8,B8)</f>
        <v>1962</v>
      </c>
      <c r="R8">
        <f>SUM(O8,L8,I8,F8,C8)</f>
        <v>246</v>
      </c>
      <c r="S8" s="3">
        <f>R8/Q8</f>
        <v>0.12538226299694188</v>
      </c>
    </row>
    <row r="9" spans="1:19" x14ac:dyDescent="0.2">
      <c r="A9" t="s">
        <v>5</v>
      </c>
      <c r="B9">
        <v>552</v>
      </c>
      <c r="C9">
        <v>12</v>
      </c>
      <c r="D9" s="3">
        <f>C9/B9</f>
        <v>2.1739130434782608E-2</v>
      </c>
      <c r="E9">
        <v>879</v>
      </c>
      <c r="F9">
        <v>26</v>
      </c>
      <c r="G9" s="3">
        <f>F9/E9</f>
        <v>2.9579067121729238E-2</v>
      </c>
      <c r="H9">
        <v>1099</v>
      </c>
      <c r="I9">
        <v>70</v>
      </c>
      <c r="J9" s="3">
        <f>I9/H9</f>
        <v>6.3694267515923567E-2</v>
      </c>
      <c r="K9">
        <v>1317</v>
      </c>
      <c r="L9">
        <v>248</v>
      </c>
      <c r="M9" s="3">
        <f>L9/K9</f>
        <v>0.18830675778283978</v>
      </c>
      <c r="N9">
        <v>1172</v>
      </c>
      <c r="O9">
        <v>394</v>
      </c>
      <c r="P9" s="3">
        <f>O9/N9</f>
        <v>0.33617747440273038</v>
      </c>
      <c r="Q9">
        <f>SUM(N9,K9,H9,H9,E9,B9)</f>
        <v>6118</v>
      </c>
      <c r="R9">
        <f>SUM(O9,L9,I9,F9,C9)</f>
        <v>750</v>
      </c>
      <c r="S9" s="3">
        <f>R9/Q9</f>
        <v>0.12258908139915005</v>
      </c>
    </row>
    <row r="10" spans="1:19" x14ac:dyDescent="0.2">
      <c r="A10" t="s">
        <v>22</v>
      </c>
      <c r="B10">
        <v>192</v>
      </c>
      <c r="C10">
        <v>2</v>
      </c>
      <c r="D10" s="3">
        <f>C10/B10</f>
        <v>1.0416666666666666E-2</v>
      </c>
      <c r="E10">
        <v>195</v>
      </c>
      <c r="F10">
        <v>16</v>
      </c>
      <c r="G10" s="3">
        <f>F10/E10</f>
        <v>8.2051282051282051E-2</v>
      </c>
      <c r="H10">
        <v>196</v>
      </c>
      <c r="I10">
        <v>16</v>
      </c>
      <c r="J10" s="3">
        <f>I10/H10</f>
        <v>8.1632653061224483E-2</v>
      </c>
      <c r="K10">
        <v>202</v>
      </c>
      <c r="L10">
        <v>36</v>
      </c>
      <c r="M10" s="3">
        <f>L10/K10</f>
        <v>0.17821782178217821</v>
      </c>
      <c r="N10">
        <v>188</v>
      </c>
      <c r="O10">
        <v>55</v>
      </c>
      <c r="P10" s="3">
        <f>O10/N10</f>
        <v>0.29255319148936171</v>
      </c>
      <c r="Q10">
        <f>SUM(N10,K10,H10,H10,E10,B10)</f>
        <v>1169</v>
      </c>
      <c r="R10">
        <f>SUM(O10,L10,I10,F10,C10)</f>
        <v>125</v>
      </c>
      <c r="S10" s="3">
        <f>R10/Q10</f>
        <v>0.10692899914456801</v>
      </c>
    </row>
    <row r="11" spans="1:19" x14ac:dyDescent="0.2">
      <c r="A11" t="s">
        <v>10</v>
      </c>
      <c r="B11">
        <v>545</v>
      </c>
      <c r="C11">
        <v>7</v>
      </c>
      <c r="D11" s="3">
        <f>C11/B11</f>
        <v>1.2844036697247707E-2</v>
      </c>
      <c r="E11">
        <v>603</v>
      </c>
      <c r="F11">
        <v>27</v>
      </c>
      <c r="G11" s="3">
        <f>F11/E11</f>
        <v>4.4776119402985072E-2</v>
      </c>
      <c r="H11">
        <v>557</v>
      </c>
      <c r="I11">
        <v>45</v>
      </c>
      <c r="J11" s="3">
        <f>I11/H11</f>
        <v>8.0789946140035901E-2</v>
      </c>
      <c r="K11">
        <v>558</v>
      </c>
      <c r="L11">
        <v>105</v>
      </c>
      <c r="M11" s="3">
        <f>L11/K11</f>
        <v>0.18817204301075269</v>
      </c>
      <c r="N11">
        <v>490</v>
      </c>
      <c r="O11">
        <v>153</v>
      </c>
      <c r="P11" s="3">
        <f>O11/N11</f>
        <v>0.3122448979591837</v>
      </c>
      <c r="Q11">
        <f>SUM(N11,K11,H11,H11,E11,B11)</f>
        <v>3310</v>
      </c>
      <c r="R11">
        <f>SUM(O11,L11,I11,F11,C11)</f>
        <v>337</v>
      </c>
      <c r="S11" s="3">
        <f>R11/Q11</f>
        <v>0.10181268882175226</v>
      </c>
    </row>
    <row r="12" spans="1:19" x14ac:dyDescent="0.2">
      <c r="A12" t="s">
        <v>19</v>
      </c>
      <c r="B12">
        <v>275</v>
      </c>
      <c r="C12">
        <v>6</v>
      </c>
      <c r="D12" s="3">
        <f>C12/B12</f>
        <v>2.181818181818182E-2</v>
      </c>
      <c r="E12">
        <v>262</v>
      </c>
      <c r="F12">
        <v>20</v>
      </c>
      <c r="G12" s="3">
        <f>F12/E12</f>
        <v>7.6335877862595422E-2</v>
      </c>
      <c r="H12">
        <v>265</v>
      </c>
      <c r="I12">
        <v>31</v>
      </c>
      <c r="J12" s="3">
        <f>I12/H12</f>
        <v>0.1169811320754717</v>
      </c>
      <c r="K12">
        <v>249</v>
      </c>
      <c r="L12">
        <v>53</v>
      </c>
      <c r="M12" s="3">
        <f>L12/K12</f>
        <v>0.21285140562248997</v>
      </c>
      <c r="N12">
        <v>228</v>
      </c>
      <c r="O12">
        <v>47</v>
      </c>
      <c r="P12" s="3">
        <f>O12/N12</f>
        <v>0.20614035087719298</v>
      </c>
      <c r="Q12">
        <f>SUM(N12,K12,H12,H12,E12,B12)</f>
        <v>1544</v>
      </c>
      <c r="R12">
        <f>SUM(O12,L12,I12,F12,C12)</f>
        <v>157</v>
      </c>
      <c r="S12" s="3">
        <f>R12/Q12</f>
        <v>0.1016839378238342</v>
      </c>
    </row>
    <row r="13" spans="1:19" x14ac:dyDescent="0.2">
      <c r="A13" t="s">
        <v>8</v>
      </c>
      <c r="B13">
        <v>729</v>
      </c>
      <c r="C13">
        <v>13</v>
      </c>
      <c r="D13" s="3">
        <f>C13/B13</f>
        <v>1.7832647462277092E-2</v>
      </c>
      <c r="E13">
        <v>764</v>
      </c>
      <c r="F13">
        <v>41</v>
      </c>
      <c r="G13" s="3">
        <f>F13/E13</f>
        <v>5.3664921465968587E-2</v>
      </c>
      <c r="H13">
        <v>791</v>
      </c>
      <c r="I13">
        <v>77</v>
      </c>
      <c r="J13" s="3">
        <f>I13/H13</f>
        <v>9.7345132743362831E-2</v>
      </c>
      <c r="K13">
        <v>790</v>
      </c>
      <c r="L13">
        <v>132</v>
      </c>
      <c r="M13" s="3">
        <f>L13/K13</f>
        <v>0.16708860759493671</v>
      </c>
      <c r="N13">
        <v>829</v>
      </c>
      <c r="O13">
        <v>209</v>
      </c>
      <c r="P13" s="3">
        <f>O13/N13</f>
        <v>0.25211097708082025</v>
      </c>
      <c r="Q13">
        <f>SUM(N13,K13,H13,H13,E13,B13)</f>
        <v>4694</v>
      </c>
      <c r="R13">
        <f>SUM(O13,L13,I13,F13,C13)</f>
        <v>472</v>
      </c>
      <c r="S13" s="3">
        <f>R13/Q13</f>
        <v>0.10055389859394973</v>
      </c>
    </row>
    <row r="14" spans="1:19" x14ac:dyDescent="0.2">
      <c r="A14" t="s">
        <v>26</v>
      </c>
      <c r="B14">
        <v>186</v>
      </c>
      <c r="C14">
        <v>1</v>
      </c>
      <c r="D14" s="3">
        <f>C14/B14</f>
        <v>5.3763440860215058E-3</v>
      </c>
      <c r="E14">
        <v>183</v>
      </c>
      <c r="F14">
        <v>4</v>
      </c>
      <c r="G14" s="3">
        <f>F14/E14</f>
        <v>2.185792349726776E-2</v>
      </c>
      <c r="H14">
        <v>228</v>
      </c>
      <c r="I14">
        <v>9</v>
      </c>
      <c r="J14" s="3">
        <f>I14/H14</f>
        <v>3.9473684210526314E-2</v>
      </c>
      <c r="K14">
        <v>221</v>
      </c>
      <c r="L14">
        <v>27</v>
      </c>
      <c r="M14" s="3">
        <f>L14/K14</f>
        <v>0.12217194570135746</v>
      </c>
      <c r="N14">
        <v>333</v>
      </c>
      <c r="O14">
        <v>67</v>
      </c>
      <c r="P14" s="3">
        <f>O14/N14</f>
        <v>0.20120120120120119</v>
      </c>
      <c r="Q14">
        <f>SUM(N14,K14,H14,H14,E14,B14)</f>
        <v>1379</v>
      </c>
      <c r="R14">
        <f>SUM(O14,L14,I14,F14,C14)</f>
        <v>108</v>
      </c>
      <c r="S14" s="3">
        <f>R14/Q14</f>
        <v>7.8317621464829582E-2</v>
      </c>
    </row>
    <row r="15" spans="1:19" x14ac:dyDescent="0.2">
      <c r="A15" t="s">
        <v>11</v>
      </c>
      <c r="B15">
        <v>780</v>
      </c>
      <c r="C15">
        <v>12</v>
      </c>
      <c r="D15" s="3">
        <f>C15/B15</f>
        <v>1.5384615384615385E-2</v>
      </c>
      <c r="E15">
        <v>740</v>
      </c>
      <c r="F15">
        <v>33</v>
      </c>
      <c r="G15" s="3">
        <f>F15/E15</f>
        <v>4.4594594594594597E-2</v>
      </c>
      <c r="H15">
        <v>646</v>
      </c>
      <c r="I15">
        <v>43</v>
      </c>
      <c r="J15" s="3">
        <f>I15/H15</f>
        <v>6.6563467492260067E-2</v>
      </c>
      <c r="K15">
        <v>558</v>
      </c>
      <c r="L15">
        <v>87</v>
      </c>
      <c r="M15" s="3">
        <f>L15/K15</f>
        <v>0.15591397849462366</v>
      </c>
      <c r="N15">
        <v>515</v>
      </c>
      <c r="O15">
        <v>117</v>
      </c>
      <c r="P15" s="3">
        <f>O15/N15</f>
        <v>0.22718446601941747</v>
      </c>
      <c r="Q15">
        <f>SUM(N15,K15,H15,H15,E15,B15)</f>
        <v>3885</v>
      </c>
      <c r="R15">
        <f>SUM(O15,L15,I15,F15,C15)</f>
        <v>292</v>
      </c>
      <c r="S15" s="3">
        <f>R15/Q15</f>
        <v>7.5160875160875162E-2</v>
      </c>
    </row>
    <row r="16" spans="1:19" x14ac:dyDescent="0.2">
      <c r="A16" t="s">
        <v>25</v>
      </c>
      <c r="B16">
        <v>258</v>
      </c>
      <c r="C16">
        <v>4</v>
      </c>
      <c r="D16" s="3">
        <f>C16/B16</f>
        <v>1.5503875968992248E-2</v>
      </c>
      <c r="E16">
        <v>260</v>
      </c>
      <c r="F16">
        <v>11</v>
      </c>
      <c r="G16" s="3">
        <f>F16/E16</f>
        <v>4.230769230769231E-2</v>
      </c>
      <c r="H16">
        <v>290</v>
      </c>
      <c r="I16">
        <v>18</v>
      </c>
      <c r="J16" s="3">
        <f>I16/H16</f>
        <v>6.2068965517241378E-2</v>
      </c>
      <c r="K16">
        <v>274</v>
      </c>
      <c r="L16">
        <v>36</v>
      </c>
      <c r="M16" s="3">
        <f>L16/K16</f>
        <v>0.13138686131386862</v>
      </c>
      <c r="N16">
        <v>199</v>
      </c>
      <c r="O16">
        <v>40</v>
      </c>
      <c r="P16" s="3">
        <f>O16/N16</f>
        <v>0.20100502512562815</v>
      </c>
      <c r="Q16">
        <f>SUM(N16,K16,H16,H16,E16,B16)</f>
        <v>1571</v>
      </c>
      <c r="R16">
        <f>SUM(O16,L16,I16,F16,C16)</f>
        <v>109</v>
      </c>
      <c r="S16" s="3">
        <f>R16/Q16</f>
        <v>6.9382558879694467E-2</v>
      </c>
    </row>
    <row r="17" spans="1:19" x14ac:dyDescent="0.2">
      <c r="A17" t="s">
        <v>27</v>
      </c>
      <c r="B17">
        <v>352</v>
      </c>
      <c r="C17">
        <v>0</v>
      </c>
      <c r="D17" s="3">
        <f>C17/B17</f>
        <v>0</v>
      </c>
      <c r="E17">
        <v>393</v>
      </c>
      <c r="F17">
        <v>1</v>
      </c>
      <c r="G17" s="3">
        <f>F17/E17</f>
        <v>2.5445292620865142E-3</v>
      </c>
      <c r="H17">
        <v>401</v>
      </c>
      <c r="I17">
        <v>11</v>
      </c>
      <c r="J17" s="3">
        <f>I17/H17</f>
        <v>2.7431421446384038E-2</v>
      </c>
      <c r="K17">
        <v>463</v>
      </c>
      <c r="L17">
        <v>32</v>
      </c>
      <c r="M17" s="3">
        <f>L17/K17</f>
        <v>6.9114470842332618E-2</v>
      </c>
      <c r="N17">
        <v>373</v>
      </c>
      <c r="O17">
        <v>64</v>
      </c>
      <c r="P17" s="3">
        <f>O17/N17</f>
        <v>0.17158176943699732</v>
      </c>
      <c r="Q17">
        <f>SUM(N17,K17,H17,H17,E17,B17)</f>
        <v>2383</v>
      </c>
      <c r="R17">
        <f>SUM(O17,L17,I17,F17,C17)</f>
        <v>108</v>
      </c>
      <c r="S17" s="3">
        <f>R17/Q17</f>
        <v>4.5321023919429292E-2</v>
      </c>
    </row>
    <row r="18" spans="1:19" x14ac:dyDescent="0.2">
      <c r="A18" t="s">
        <v>33</v>
      </c>
      <c r="B18">
        <v>370</v>
      </c>
      <c r="C18">
        <v>0</v>
      </c>
      <c r="D18" s="3">
        <f>C18/B18</f>
        <v>0</v>
      </c>
      <c r="E18">
        <v>385</v>
      </c>
      <c r="F18">
        <v>1</v>
      </c>
      <c r="G18" s="3">
        <f>F18/E18</f>
        <v>2.5974025974025974E-3</v>
      </c>
      <c r="H18">
        <v>350</v>
      </c>
      <c r="I18">
        <v>14</v>
      </c>
      <c r="J18" s="3">
        <f>I18/H18</f>
        <v>0.04</v>
      </c>
      <c r="K18">
        <v>342</v>
      </c>
      <c r="L18">
        <v>35</v>
      </c>
      <c r="M18" s="3">
        <f>L18/K18</f>
        <v>0.1023391812865497</v>
      </c>
      <c r="N18">
        <v>215</v>
      </c>
      <c r="O18">
        <v>38</v>
      </c>
      <c r="P18" s="3">
        <f>O18/N18</f>
        <v>0.17674418604651163</v>
      </c>
      <c r="Q18">
        <f>SUM(N18,K18,H18,H18,E18,B18)</f>
        <v>2012</v>
      </c>
      <c r="R18">
        <f>SUM(O18,L18,I18,F18,C18)</f>
        <v>88</v>
      </c>
      <c r="S18" s="3">
        <f>R18/Q18</f>
        <v>4.37375745526839E-2</v>
      </c>
    </row>
    <row r="19" spans="1:19" x14ac:dyDescent="0.2">
      <c r="A19" t="s">
        <v>20</v>
      </c>
      <c r="B19">
        <v>558</v>
      </c>
      <c r="C19">
        <v>3</v>
      </c>
      <c r="D19" s="3">
        <f>C19/B19</f>
        <v>5.3763440860215058E-3</v>
      </c>
      <c r="E19">
        <v>546</v>
      </c>
      <c r="F19">
        <v>10</v>
      </c>
      <c r="G19" s="3">
        <f>F19/E19</f>
        <v>1.8315018315018316E-2</v>
      </c>
      <c r="H19">
        <v>523</v>
      </c>
      <c r="I19">
        <v>22</v>
      </c>
      <c r="J19" s="3">
        <f>I19/H19</f>
        <v>4.2065009560229447E-2</v>
      </c>
      <c r="K19">
        <v>570</v>
      </c>
      <c r="L19">
        <v>41</v>
      </c>
      <c r="M19" s="3">
        <f>L19/K19</f>
        <v>7.192982456140351E-2</v>
      </c>
      <c r="N19">
        <v>456</v>
      </c>
      <c r="O19">
        <v>61</v>
      </c>
      <c r="P19" s="3">
        <f>O19/N19</f>
        <v>0.1337719298245614</v>
      </c>
      <c r="Q19">
        <f>SUM(N19,K19,H19,H19,E19,B19)</f>
        <v>3176</v>
      </c>
      <c r="R19">
        <f>SUM(O19,L19,I19,F19,C19)</f>
        <v>137</v>
      </c>
      <c r="S19" s="3">
        <f>R19/Q19</f>
        <v>4.3136020151133499E-2</v>
      </c>
    </row>
    <row r="20" spans="1:19" x14ac:dyDescent="0.2">
      <c r="A20" t="s">
        <v>15</v>
      </c>
      <c r="B20">
        <v>966</v>
      </c>
      <c r="C20">
        <v>0</v>
      </c>
      <c r="D20" s="3">
        <f>C20/B20</f>
        <v>0</v>
      </c>
      <c r="E20">
        <v>765</v>
      </c>
      <c r="F20">
        <v>7</v>
      </c>
      <c r="G20" s="3">
        <f>F20/E20</f>
        <v>9.1503267973856214E-3</v>
      </c>
      <c r="H20">
        <v>887</v>
      </c>
      <c r="I20">
        <v>19</v>
      </c>
      <c r="J20" s="3">
        <f>I20/H20</f>
        <v>2.1420518602029311E-2</v>
      </c>
      <c r="K20">
        <v>819</v>
      </c>
      <c r="L20">
        <v>71</v>
      </c>
      <c r="M20" s="3">
        <f>L20/K20</f>
        <v>8.6691086691086688E-2</v>
      </c>
      <c r="N20">
        <v>862</v>
      </c>
      <c r="O20">
        <v>117</v>
      </c>
      <c r="P20" s="3">
        <f>O20/N20</f>
        <v>0.1357308584686775</v>
      </c>
      <c r="Q20">
        <f>SUM(N20,K20,H20,H20,E20,B20)</f>
        <v>5186</v>
      </c>
      <c r="R20">
        <f>SUM(O20,L20,I20,F20,C20)</f>
        <v>214</v>
      </c>
      <c r="S20" s="3">
        <f>R20/Q20</f>
        <v>4.1264944080215964E-2</v>
      </c>
    </row>
    <row r="21" spans="1:19" x14ac:dyDescent="0.2">
      <c r="A21" t="s">
        <v>28</v>
      </c>
      <c r="B21">
        <v>380</v>
      </c>
      <c r="C21">
        <v>2</v>
      </c>
      <c r="D21" s="3">
        <f>C21/B21</f>
        <v>5.263157894736842E-3</v>
      </c>
      <c r="E21">
        <v>360</v>
      </c>
      <c r="F21">
        <v>10</v>
      </c>
      <c r="G21" s="3">
        <f>F21/E21</f>
        <v>2.7777777777777776E-2</v>
      </c>
      <c r="H21">
        <v>377</v>
      </c>
      <c r="I21">
        <v>15</v>
      </c>
      <c r="J21" s="3">
        <f>I21/H21</f>
        <v>3.9787798408488062E-2</v>
      </c>
      <c r="K21">
        <v>436</v>
      </c>
      <c r="L21">
        <v>33</v>
      </c>
      <c r="M21" s="3">
        <f>L21/K21</f>
        <v>7.5688073394495417E-2</v>
      </c>
      <c r="N21">
        <v>315</v>
      </c>
      <c r="O21">
        <v>32</v>
      </c>
      <c r="P21" s="3">
        <f>O21/N21</f>
        <v>0.10158730158730159</v>
      </c>
      <c r="Q21">
        <f>SUM(N21,K21,H21,H21,E21,B21)</f>
        <v>2245</v>
      </c>
      <c r="R21">
        <f>SUM(O21,L21,I21,F21,C21)</f>
        <v>92</v>
      </c>
      <c r="S21" s="3">
        <f>R21/Q21</f>
        <v>4.0979955456570155E-2</v>
      </c>
    </row>
    <row r="22" spans="1:19" x14ac:dyDescent="0.2">
      <c r="A22" t="s">
        <v>29</v>
      </c>
      <c r="B22">
        <v>431</v>
      </c>
      <c r="C22">
        <v>0</v>
      </c>
      <c r="D22" s="3">
        <f>C22/B22</f>
        <v>0</v>
      </c>
      <c r="E22">
        <v>366</v>
      </c>
      <c r="F22">
        <v>2</v>
      </c>
      <c r="G22" s="3">
        <f>F22/E22</f>
        <v>5.4644808743169399E-3</v>
      </c>
      <c r="H22">
        <v>387</v>
      </c>
      <c r="I22">
        <v>10</v>
      </c>
      <c r="J22" s="3">
        <f>I22/H22</f>
        <v>2.5839793281653745E-2</v>
      </c>
      <c r="K22">
        <v>365</v>
      </c>
      <c r="L22">
        <v>40</v>
      </c>
      <c r="M22" s="3">
        <f>L22/K22</f>
        <v>0.1095890410958904</v>
      </c>
      <c r="N22">
        <v>360</v>
      </c>
      <c r="O22">
        <v>38</v>
      </c>
      <c r="P22" s="3">
        <f>O22/N22</f>
        <v>0.10555555555555556</v>
      </c>
      <c r="Q22">
        <f>SUM(N22,K22,H22,H22,E22,B22)</f>
        <v>2296</v>
      </c>
      <c r="R22">
        <f>SUM(O22,L22,I22,F22,C22)</f>
        <v>90</v>
      </c>
      <c r="S22" s="3">
        <f>R22/Q22</f>
        <v>3.9198606271777001E-2</v>
      </c>
    </row>
    <row r="23" spans="1:19" x14ac:dyDescent="0.2">
      <c r="A23" t="s">
        <v>31</v>
      </c>
      <c r="B23">
        <v>556</v>
      </c>
      <c r="C23">
        <v>3</v>
      </c>
      <c r="D23" s="3">
        <f>C23/B23</f>
        <v>5.3956834532374104E-3</v>
      </c>
      <c r="E23">
        <v>533</v>
      </c>
      <c r="F23">
        <v>2</v>
      </c>
      <c r="G23" s="3">
        <f>F23/E23</f>
        <v>3.7523452157598499E-3</v>
      </c>
      <c r="H23">
        <v>513</v>
      </c>
      <c r="I23">
        <v>9</v>
      </c>
      <c r="J23" s="3">
        <f>I23/H23</f>
        <v>1.7543859649122806E-2</v>
      </c>
      <c r="K23">
        <v>506</v>
      </c>
      <c r="L23">
        <v>30</v>
      </c>
      <c r="M23" s="3">
        <f>L23/K23</f>
        <v>5.9288537549407112E-2</v>
      </c>
      <c r="N23">
        <v>482</v>
      </c>
      <c r="O23">
        <v>65</v>
      </c>
      <c r="P23" s="3">
        <f>O23/N23</f>
        <v>0.13485477178423236</v>
      </c>
      <c r="Q23">
        <f>SUM(N23,K23,H23,H23,E23,B23)</f>
        <v>3103</v>
      </c>
      <c r="R23">
        <f>SUM(O23,L23,I23,F23,C23)</f>
        <v>109</v>
      </c>
      <c r="S23" s="3">
        <f>R23/Q23</f>
        <v>3.5127296165001612E-2</v>
      </c>
    </row>
    <row r="24" spans="1:19" x14ac:dyDescent="0.2">
      <c r="A24" t="s">
        <v>13</v>
      </c>
      <c r="B24">
        <v>1532</v>
      </c>
      <c r="C24">
        <v>9</v>
      </c>
      <c r="D24" s="3">
        <f>C24/B24</f>
        <v>5.8746736292428197E-3</v>
      </c>
      <c r="E24">
        <v>1281</v>
      </c>
      <c r="F24">
        <v>18</v>
      </c>
      <c r="G24" s="3">
        <f>F24/E24</f>
        <v>1.405152224824356E-2</v>
      </c>
      <c r="H24">
        <v>1269</v>
      </c>
      <c r="I24">
        <v>33</v>
      </c>
      <c r="J24" s="3">
        <f>I24/H24</f>
        <v>2.6004728132387706E-2</v>
      </c>
      <c r="K24">
        <v>1403</v>
      </c>
      <c r="L24">
        <v>90</v>
      </c>
      <c r="M24" s="3">
        <f>L24/K24</f>
        <v>6.4148253741981465E-2</v>
      </c>
      <c r="N24">
        <v>1142</v>
      </c>
      <c r="O24">
        <v>115</v>
      </c>
      <c r="P24" s="3">
        <f>O24/N24</f>
        <v>0.10070052539404553</v>
      </c>
      <c r="Q24">
        <f>SUM(N24,K24,H24,H24,E24,B24)</f>
        <v>7896</v>
      </c>
      <c r="R24">
        <f>SUM(O24,L24,I24,F24,C24)</f>
        <v>265</v>
      </c>
      <c r="S24" s="3">
        <f>R24/Q24</f>
        <v>3.3561296859169198E-2</v>
      </c>
    </row>
    <row r="25" spans="1:19" x14ac:dyDescent="0.2">
      <c r="A25" t="s">
        <v>18</v>
      </c>
      <c r="B25">
        <v>1285</v>
      </c>
      <c r="C25">
        <v>9</v>
      </c>
      <c r="D25" s="3">
        <f>C25/B25</f>
        <v>7.0038910505836579E-3</v>
      </c>
      <c r="E25">
        <v>1233</v>
      </c>
      <c r="F25">
        <v>21</v>
      </c>
      <c r="G25" s="3">
        <f>F25/E25</f>
        <v>1.7031630170316302E-2</v>
      </c>
      <c r="H25">
        <v>987</v>
      </c>
      <c r="I25">
        <v>17</v>
      </c>
      <c r="J25" s="3">
        <f>I25/H25</f>
        <v>1.7223910840932118E-2</v>
      </c>
      <c r="K25">
        <v>970</v>
      </c>
      <c r="L25">
        <v>52</v>
      </c>
      <c r="M25" s="3">
        <f>L25/K25</f>
        <v>5.3608247422680409E-2</v>
      </c>
      <c r="N25">
        <v>904</v>
      </c>
      <c r="O25">
        <v>75</v>
      </c>
      <c r="P25" s="3">
        <f>O25/N25</f>
        <v>8.2964601769911508E-2</v>
      </c>
      <c r="Q25">
        <f>SUM(N25,K25,H25,H25,E25,B25)</f>
        <v>6366</v>
      </c>
      <c r="R25">
        <f>SUM(O25,L25,I25,F25,C25)</f>
        <v>174</v>
      </c>
      <c r="S25" s="3">
        <f>R25/Q25</f>
        <v>2.7332704995287466E-2</v>
      </c>
    </row>
    <row r="26" spans="1:19" x14ac:dyDescent="0.2">
      <c r="A26" t="s">
        <v>30</v>
      </c>
      <c r="B26">
        <v>1486</v>
      </c>
      <c r="C26">
        <v>3</v>
      </c>
      <c r="D26" s="3">
        <f>C26/B26</f>
        <v>2.018842530282638E-3</v>
      </c>
      <c r="E26">
        <v>1347</v>
      </c>
      <c r="F26">
        <v>2</v>
      </c>
      <c r="G26" s="3">
        <f>F26/E26</f>
        <v>1.4847809948032665E-3</v>
      </c>
      <c r="H26">
        <v>1014</v>
      </c>
      <c r="I26">
        <v>8</v>
      </c>
      <c r="J26" s="3">
        <f>I26/H26</f>
        <v>7.889546351084813E-3</v>
      </c>
      <c r="K26">
        <v>931</v>
      </c>
      <c r="L26">
        <v>61</v>
      </c>
      <c r="M26" s="3">
        <f>L26/K26</f>
        <v>6.5520945220193347E-2</v>
      </c>
      <c r="N26">
        <v>777</v>
      </c>
      <c r="O26">
        <v>98</v>
      </c>
      <c r="P26" s="3">
        <f>O26/N26</f>
        <v>0.12612612612612611</v>
      </c>
      <c r="Q26">
        <f>SUM(N26,K26,H26,H26,E26,B26)</f>
        <v>6569</v>
      </c>
      <c r="R26">
        <f>SUM(O26,L26,I26,F26,C26)</f>
        <v>172</v>
      </c>
      <c r="S26" s="3">
        <f>R26/Q26</f>
        <v>2.6183589587456233E-2</v>
      </c>
    </row>
    <row r="27" spans="1:19" x14ac:dyDescent="0.2">
      <c r="A27" t="s">
        <v>7</v>
      </c>
      <c r="B27">
        <v>2792</v>
      </c>
      <c r="C27">
        <v>5</v>
      </c>
      <c r="D27" s="3">
        <f>C27/B27</f>
        <v>1.7908309455587394E-3</v>
      </c>
      <c r="E27">
        <v>3195</v>
      </c>
      <c r="F27">
        <v>8</v>
      </c>
      <c r="G27" s="3">
        <f>F27/E27</f>
        <v>2.5039123630672924E-3</v>
      </c>
      <c r="H27">
        <v>3526</v>
      </c>
      <c r="I27">
        <v>42</v>
      </c>
      <c r="J27" s="3">
        <f>I27/H27</f>
        <v>1.1911514463981849E-2</v>
      </c>
      <c r="K27">
        <v>4320</v>
      </c>
      <c r="L27">
        <v>119</v>
      </c>
      <c r="M27" s="3">
        <f>L27/K27</f>
        <v>2.7546296296296298E-2</v>
      </c>
      <c r="N27">
        <v>4979</v>
      </c>
      <c r="O27">
        <v>355</v>
      </c>
      <c r="P27" s="3">
        <f>O27/N27</f>
        <v>7.129945772243422E-2</v>
      </c>
      <c r="Q27">
        <f>SUM(N27,K27,H27,H27,E27,B27)</f>
        <v>22338</v>
      </c>
      <c r="R27">
        <f>SUM(O27,L27,I27,F27,C27)</f>
        <v>529</v>
      </c>
      <c r="S27" s="3">
        <f>R27/Q27</f>
        <v>2.3681618766227951E-2</v>
      </c>
    </row>
    <row r="28" spans="1:19" x14ac:dyDescent="0.2">
      <c r="A28" t="s">
        <v>9</v>
      </c>
      <c r="B28">
        <v>3587</v>
      </c>
      <c r="C28">
        <v>7</v>
      </c>
      <c r="D28" s="3">
        <f>C28/B28</f>
        <v>1.9514914970727628E-3</v>
      </c>
      <c r="E28">
        <v>3281</v>
      </c>
      <c r="F28">
        <v>25</v>
      </c>
      <c r="G28" s="3">
        <f>F28/E28</f>
        <v>7.6196281621456873E-3</v>
      </c>
      <c r="H28">
        <v>3187</v>
      </c>
      <c r="I28">
        <v>56</v>
      </c>
      <c r="J28" s="3">
        <f>I28/H28</f>
        <v>1.7571383746470035E-2</v>
      </c>
      <c r="K28">
        <v>3260</v>
      </c>
      <c r="L28">
        <v>132</v>
      </c>
      <c r="M28" s="3">
        <f>L28/K28</f>
        <v>4.0490797546012272E-2</v>
      </c>
      <c r="N28">
        <v>3195</v>
      </c>
      <c r="O28">
        <v>212</v>
      </c>
      <c r="P28" s="3">
        <f>O28/N28</f>
        <v>6.6353677621283261E-2</v>
      </c>
      <c r="Q28">
        <f>SUM(N28,K28,H28,H28,E28,B28)</f>
        <v>19697</v>
      </c>
      <c r="R28">
        <f>SUM(O28,L28,I28,F28,C28)</f>
        <v>432</v>
      </c>
      <c r="S28" s="3">
        <f>R28/Q28</f>
        <v>2.1932273950347768E-2</v>
      </c>
    </row>
    <row r="29" spans="1:19" x14ac:dyDescent="0.2">
      <c r="A29" t="s">
        <v>21</v>
      </c>
      <c r="B29">
        <v>671</v>
      </c>
      <c r="C29">
        <v>0</v>
      </c>
      <c r="D29" s="3">
        <f>C29/B29</f>
        <v>0</v>
      </c>
      <c r="E29">
        <v>804</v>
      </c>
      <c r="F29">
        <v>7</v>
      </c>
      <c r="G29" s="3">
        <f>F29/E29</f>
        <v>8.7064676616915426E-3</v>
      </c>
      <c r="H29">
        <v>1062</v>
      </c>
      <c r="I29">
        <v>11</v>
      </c>
      <c r="J29" s="3">
        <f>I29/H29</f>
        <v>1.0357815442561206E-2</v>
      </c>
      <c r="K29">
        <v>2017</v>
      </c>
      <c r="L29">
        <v>39</v>
      </c>
      <c r="M29" s="3">
        <f>L29/K29</f>
        <v>1.9335647000495785E-2</v>
      </c>
      <c r="N29">
        <v>1230</v>
      </c>
      <c r="O29">
        <v>79</v>
      </c>
      <c r="P29" s="3">
        <f>O29/N29</f>
        <v>6.4227642276422761E-2</v>
      </c>
      <c r="Q29">
        <f>SUM(N29,K29,H29,H29,E29,B29)</f>
        <v>6846</v>
      </c>
      <c r="R29">
        <f>SUM(O29,L29,I29,F29,C29)</f>
        <v>136</v>
      </c>
      <c r="S29" s="3">
        <f>R29/Q29</f>
        <v>1.9865614957639499E-2</v>
      </c>
    </row>
    <row r="30" spans="1:19" x14ac:dyDescent="0.2">
      <c r="A30" t="s">
        <v>23</v>
      </c>
      <c r="B30">
        <v>471</v>
      </c>
      <c r="C30">
        <v>5</v>
      </c>
      <c r="D30" s="3">
        <f>C30/B30</f>
        <v>1.0615711252653927E-2</v>
      </c>
      <c r="E30">
        <v>793</v>
      </c>
      <c r="F30">
        <v>7</v>
      </c>
      <c r="G30" s="3">
        <f>F30/E30</f>
        <v>8.8272383354350576E-3</v>
      </c>
      <c r="H30">
        <v>1280</v>
      </c>
      <c r="I30">
        <v>19</v>
      </c>
      <c r="J30" s="3">
        <f>I30/H30</f>
        <v>1.4843749999999999E-2</v>
      </c>
      <c r="K30">
        <v>1346</v>
      </c>
      <c r="L30">
        <v>36</v>
      </c>
      <c r="M30" s="3">
        <f>L30/K30</f>
        <v>2.6745913818722138E-2</v>
      </c>
      <c r="N30">
        <v>1877</v>
      </c>
      <c r="O30">
        <v>53</v>
      </c>
      <c r="P30" s="3">
        <f>O30/N30</f>
        <v>2.8236547682472031E-2</v>
      </c>
      <c r="Q30">
        <f>SUM(N30,K30,H30,H30,E30,B30)</f>
        <v>7047</v>
      </c>
      <c r="R30">
        <f>SUM(O30,L30,I30,F30,C30)</f>
        <v>120</v>
      </c>
      <c r="S30" s="3">
        <f>R30/Q30</f>
        <v>1.7028522775649212E-2</v>
      </c>
    </row>
    <row r="31" spans="1:19" x14ac:dyDescent="0.2">
      <c r="A31" t="s">
        <v>4</v>
      </c>
      <c r="B31">
        <v>3940</v>
      </c>
      <c r="C31">
        <v>1</v>
      </c>
      <c r="D31" s="3">
        <f>C31/B31</f>
        <v>2.5380710659898478E-4</v>
      </c>
      <c r="E31">
        <v>10723</v>
      </c>
      <c r="F31">
        <v>19</v>
      </c>
      <c r="G31" s="3">
        <f>F31/E31</f>
        <v>1.7718921943485964E-3</v>
      </c>
      <c r="H31">
        <v>20541</v>
      </c>
      <c r="I31">
        <v>100</v>
      </c>
      <c r="J31" s="3">
        <f>I31/H31</f>
        <v>4.8683121561754542E-3</v>
      </c>
      <c r="K31">
        <v>24807</v>
      </c>
      <c r="L31">
        <v>309</v>
      </c>
      <c r="M31" s="3">
        <f>L31/K31</f>
        <v>1.2456161567299553E-2</v>
      </c>
      <c r="N31">
        <v>16899</v>
      </c>
      <c r="O31">
        <v>398</v>
      </c>
      <c r="P31" s="3">
        <f>O31/N31</f>
        <v>2.3551689449079826E-2</v>
      </c>
      <c r="Q31">
        <f>SUM(N31,K31,H31,H31,E31,B31)</f>
        <v>97451</v>
      </c>
      <c r="R31">
        <f>SUM(O31,L31,I31,F31,C31)</f>
        <v>827</v>
      </c>
      <c r="S31" s="3">
        <f>R31/Q31</f>
        <v>8.4863161999363789E-3</v>
      </c>
    </row>
    <row r="32" spans="1:19" x14ac:dyDescent="0.2">
      <c r="A32" t="s">
        <v>6</v>
      </c>
      <c r="B32">
        <v>29781</v>
      </c>
      <c r="C32">
        <v>32</v>
      </c>
      <c r="D32" s="3">
        <f>C32/B32</f>
        <v>1.0745105940028878E-3</v>
      </c>
      <c r="E32">
        <v>27871</v>
      </c>
      <c r="F32">
        <v>55</v>
      </c>
      <c r="G32" s="3">
        <f>F32/E32</f>
        <v>1.9733773456280723E-3</v>
      </c>
      <c r="H32">
        <v>21677</v>
      </c>
      <c r="I32">
        <v>89</v>
      </c>
      <c r="J32" s="3">
        <f>I32/H32</f>
        <v>4.1057341883101901E-3</v>
      </c>
      <c r="K32">
        <v>19982</v>
      </c>
      <c r="L32">
        <v>170</v>
      </c>
      <c r="M32" s="3">
        <f>L32/K32</f>
        <v>8.5076568912020815E-3</v>
      </c>
      <c r="N32">
        <v>17021</v>
      </c>
      <c r="O32">
        <v>395</v>
      </c>
      <c r="P32" s="3">
        <f>O32/N32</f>
        <v>2.3206627107690499E-2</v>
      </c>
      <c r="Q32">
        <f>SUM(N32,K32,H32,H32,E32,B32)</f>
        <v>138009</v>
      </c>
      <c r="R32">
        <f>SUM(O32,L32,I32,F32,C32)</f>
        <v>741</v>
      </c>
      <c r="S32" s="3">
        <f>R32/Q32</f>
        <v>5.3692150511923135E-3</v>
      </c>
    </row>
    <row r="35" spans="1:1" x14ac:dyDescent="0.2">
      <c r="A35" t="s">
        <v>32</v>
      </c>
    </row>
  </sheetData>
  <sortState ref="A3:S32">
    <sortCondition descending="1" ref="S3:S32"/>
    <sortCondition descending="1" ref="O3:O32"/>
  </sortState>
  <mergeCells count="6">
    <mergeCell ref="Q1:S1"/>
    <mergeCell ref="B1:D1"/>
    <mergeCell ref="E1:G1"/>
    <mergeCell ref="H1:J1"/>
    <mergeCell ref="K1:M1"/>
    <mergeCell ref="N1:P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Richard Abdill</cp:lastModifiedBy>
  <dcterms:created xsi:type="dcterms:W3CDTF">2019-01-07T19:07:49Z</dcterms:created>
  <dcterms:modified xsi:type="dcterms:W3CDTF">2019-03-06T02:12:51Z</dcterms:modified>
</cp:coreProperties>
</file>