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Steve Hill/SmoCKO spine Paper/Full Submission - Source Data/"/>
    </mc:Choice>
  </mc:AlternateContent>
  <xr:revisionPtr revIDLastSave="0" documentId="13_ncr:1_{0C2BC9E5-FAC9-0749-9EE6-0EE27B67F376}" xr6:coauthVersionLast="36" xr6:coauthVersionMax="37" xr10:uidLastSave="{00000000-0000-0000-0000-000000000000}"/>
  <bookViews>
    <workbookView xWindow="900" yWindow="460" windowWidth="24900" windowHeight="15540" xr2:uid="{00000000-000D-0000-FFFF-FFFF00000000}"/>
  </bookViews>
  <sheets>
    <sheet name="Summary" sheetId="2" r:id="rId1"/>
  </sheets>
  <definedNames>
    <definedName name="_xlchart.v2.0" hidden="1">Summary!$J$4:$J$7</definedName>
    <definedName name="_xlchart.v2.1" hidden="1">Summary!$K$3</definedName>
    <definedName name="_xlchart.v2.2" hidden="1">Summary!$K$4:$K$7</definedName>
  </definedNames>
  <calcPr calcId="181029"/>
</workbook>
</file>

<file path=xl/calcChain.xml><?xml version="1.0" encoding="utf-8"?>
<calcChain xmlns="http://schemas.openxmlformats.org/spreadsheetml/2006/main">
  <c r="K4" i="2" l="1"/>
  <c r="K5" i="2"/>
  <c r="K7" i="2"/>
  <c r="L18" i="2" l="1"/>
  <c r="L17" i="2"/>
  <c r="L16" i="2"/>
  <c r="L15" i="2"/>
  <c r="K18" i="2"/>
  <c r="K17" i="2"/>
  <c r="K16" i="2"/>
  <c r="K15" i="2"/>
  <c r="K19" i="2" l="1"/>
  <c r="L19" i="2"/>
  <c r="H36" i="2"/>
  <c r="H34" i="2"/>
  <c r="H33" i="2"/>
  <c r="H32" i="2"/>
  <c r="H31" i="2"/>
  <c r="H27" i="2"/>
  <c r="H25" i="2"/>
  <c r="H24" i="2"/>
  <c r="H23" i="2"/>
  <c r="H22" i="2"/>
  <c r="H18" i="2"/>
  <c r="H16" i="2"/>
  <c r="H15" i="2"/>
  <c r="H14" i="2"/>
  <c r="H13" i="2"/>
  <c r="H9" i="2"/>
  <c r="H5" i="2"/>
  <c r="H6" i="2"/>
  <c r="H7" i="2"/>
  <c r="H4" i="2"/>
  <c r="C35" i="2" l="1"/>
  <c r="M18" i="2" s="1"/>
  <c r="B35" i="2"/>
  <c r="O18" i="2" l="1"/>
  <c r="N18" i="2"/>
  <c r="D35" i="2"/>
  <c r="C26" i="2"/>
  <c r="B26" i="2"/>
  <c r="D26" i="2" l="1"/>
  <c r="M17" i="2"/>
  <c r="C17" i="2"/>
  <c r="M16" i="2" s="1"/>
  <c r="B17" i="2"/>
  <c r="C8" i="2"/>
  <c r="B8" i="2"/>
  <c r="O17" i="2" l="1"/>
  <c r="N17" i="2"/>
  <c r="D8" i="2"/>
  <c r="M15" i="2"/>
  <c r="N16" i="2"/>
  <c r="O16" i="2"/>
  <c r="D17" i="2"/>
  <c r="K6" i="2" l="1"/>
  <c r="M19" i="2"/>
  <c r="N15" i="2"/>
  <c r="O15" i="2"/>
  <c r="L20" i="2" l="1"/>
  <c r="K20" i="2"/>
</calcChain>
</file>

<file path=xl/sharedStrings.xml><?xml version="1.0" encoding="utf-8"?>
<sst xmlns="http://schemas.openxmlformats.org/spreadsheetml/2006/main" count="75" uniqueCount="32">
  <si>
    <t>Total</t>
  </si>
  <si>
    <t>L2/3</t>
  </si>
  <si>
    <t>L4</t>
  </si>
  <si>
    <t>L5a</t>
  </si>
  <si>
    <t>L5b</t>
  </si>
  <si>
    <t>L6</t>
  </si>
  <si>
    <t>S100</t>
  </si>
  <si>
    <t>Gli1+S100</t>
  </si>
  <si>
    <t>Gli1/S100 %</t>
  </si>
  <si>
    <t>Gli1 only</t>
  </si>
  <si>
    <t>Single-labeled</t>
  </si>
  <si>
    <t>drg 91 s7L</t>
  </si>
  <si>
    <t>drg 112 s6L</t>
  </si>
  <si>
    <t>L5 (combined)</t>
  </si>
  <si>
    <t>L5</t>
  </si>
  <si>
    <t>drg 370-2 s6L</t>
  </si>
  <si>
    <t>drg 369-2 s6R</t>
  </si>
  <si>
    <t>Total Gli1/Total S100</t>
  </si>
  <si>
    <t>Gli1+S100 Va</t>
  </si>
  <si>
    <t>Gli1+S100 Vb</t>
  </si>
  <si>
    <t>% total dbl</t>
  </si>
  <si>
    <t>Average</t>
  </si>
  <si>
    <t>% total Va</t>
  </si>
  <si>
    <t>% Total Vb</t>
  </si>
  <si>
    <t>Figure 1C - Source Data</t>
  </si>
  <si>
    <t>Total Double Labeled</t>
  </si>
  <si>
    <t>Figure 1B Summary Data</t>
  </si>
  <si>
    <t>Figure 1B - Source Data</t>
  </si>
  <si>
    <t>Animal 1</t>
  </si>
  <si>
    <t>Animal 2</t>
  </si>
  <si>
    <t>Animal 3</t>
  </si>
  <si>
    <t>Animal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</si>
</sst>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0">
    <xf numFmtId="0" fontId="0" fillId="0" borderId="0" xfId="0"/>
    <xf numFmtId="9" fontId="0" fillId="0" borderId="0" xfId="1" applyFont="1"/>
    <xf numFmtId="0" fontId="0" fillId="0" borderId="10" xfId="0" applyBorder="1"/>
    <xf numFmtId="0" fontId="0" fillId="0" borderId="0" xfId="0" applyBorder="1"/>
    <xf numFmtId="0" fontId="0" fillId="0" borderId="0" xfId="1" applyNumberFormat="1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3" xfId="1" applyNumberFormat="1" applyFon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33" borderId="10" xfId="0" applyFill="1" applyBorder="1" applyAlignment="1">
      <alignment horizontal="right"/>
    </xf>
    <xf numFmtId="0" fontId="0" fillId="33" borderId="0" xfId="0" applyFill="1"/>
    <xf numFmtId="0" fontId="0" fillId="33" borderId="11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9" xfId="0" applyBorder="1"/>
    <xf numFmtId="0" fontId="0" fillId="33" borderId="19" xfId="0" applyFill="1" applyBorder="1"/>
    <xf numFmtId="0" fontId="0" fillId="0" borderId="20" xfId="0" applyBorder="1"/>
    <xf numFmtId="0" fontId="0" fillId="0" borderId="18" xfId="0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1" xfId="0" applyBorder="1"/>
    <xf numFmtId="0" fontId="0" fillId="0" borderId="29" xfId="0" applyFill="1" applyBorder="1"/>
    <xf numFmtId="9" fontId="0" fillId="0" borderId="25" xfId="1" applyFont="1" applyBorder="1"/>
    <xf numFmtId="9" fontId="0" fillId="0" borderId="28" xfId="1" applyFont="1" applyBorder="1"/>
    <xf numFmtId="0" fontId="0" fillId="0" borderId="32" xfId="0" applyBorder="1"/>
    <xf numFmtId="0" fontId="0" fillId="0" borderId="33" xfId="0" applyBorder="1"/>
    <xf numFmtId="0" fontId="0" fillId="34" borderId="0" xfId="0" applyFill="1" applyAlignment="1">
      <alignment horizontal="center"/>
    </xf>
    <xf numFmtId="0" fontId="0" fillId="34" borderId="21" xfId="0" applyFill="1" applyBorder="1" applyAlignment="1">
      <alignment horizontal="center"/>
    </xf>
    <xf numFmtId="0" fontId="0" fillId="34" borderId="23" xfId="0" applyFill="1" applyBorder="1" applyAlignment="1">
      <alignment horizontal="center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zoomScale="90" zoomScaleNormal="90" workbookViewId="0">
      <selection activeCell="M27" sqref="M27"/>
    </sheetView>
  </sheetViews>
  <sheetFormatPr baseColWidth="10" defaultRowHeight="16" x14ac:dyDescent="0.2"/>
  <cols>
    <col min="1" max="1" width="14.6640625" customWidth="1"/>
    <col min="3" max="3" width="11.6640625" customWidth="1"/>
    <col min="4" max="4" width="19.6640625" customWidth="1"/>
    <col min="7" max="7" width="12.83203125" bestFit="1" customWidth="1"/>
    <col min="8" max="8" width="18.83203125" bestFit="1" customWidth="1"/>
  </cols>
  <sheetData>
    <row r="1" spans="1:15" ht="17" thickBot="1" x14ac:dyDescent="0.25"/>
    <row r="2" spans="1:15" x14ac:dyDescent="0.2">
      <c r="A2" s="37" t="s">
        <v>27</v>
      </c>
      <c r="B2" s="37"/>
      <c r="J2" s="38" t="s">
        <v>26</v>
      </c>
      <c r="K2" s="39"/>
    </row>
    <row r="3" spans="1:15" x14ac:dyDescent="0.2">
      <c r="A3" s="10" t="s">
        <v>28</v>
      </c>
      <c r="B3" s="11" t="s">
        <v>6</v>
      </c>
      <c r="C3" s="11" t="s">
        <v>7</v>
      </c>
      <c r="D3" s="11" t="s">
        <v>8</v>
      </c>
      <c r="E3" s="11" t="s">
        <v>9</v>
      </c>
      <c r="F3" s="11" t="s">
        <v>0</v>
      </c>
      <c r="G3" s="11" t="s">
        <v>10</v>
      </c>
      <c r="H3" s="21" t="s">
        <v>17</v>
      </c>
      <c r="J3" s="35"/>
      <c r="K3" s="36" t="s">
        <v>8</v>
      </c>
    </row>
    <row r="4" spans="1:15" x14ac:dyDescent="0.2">
      <c r="A4" s="2" t="s">
        <v>1</v>
      </c>
      <c r="B4" s="3">
        <v>393</v>
      </c>
      <c r="C4" s="3">
        <v>24</v>
      </c>
      <c r="D4" s="4">
        <v>6.1068702290076333E-2</v>
      </c>
      <c r="E4" s="3">
        <v>0</v>
      </c>
      <c r="F4" s="3">
        <v>393</v>
      </c>
      <c r="G4" s="3">
        <v>0</v>
      </c>
      <c r="H4" s="18">
        <f>(C4+E4)/F4</f>
        <v>6.1068702290076333E-2</v>
      </c>
      <c r="J4" s="25" t="s">
        <v>1</v>
      </c>
      <c r="K4" s="33">
        <f>AVERAGE(D4,D13,D22,D31)</f>
        <v>0.10576655943489346</v>
      </c>
      <c r="L4" s="1"/>
    </row>
    <row r="5" spans="1:15" x14ac:dyDescent="0.2">
      <c r="A5" s="2" t="s">
        <v>2</v>
      </c>
      <c r="B5" s="3">
        <v>323</v>
      </c>
      <c r="C5" s="3">
        <v>102</v>
      </c>
      <c r="D5" s="4">
        <v>0.31578947368421051</v>
      </c>
      <c r="E5" s="3">
        <v>18</v>
      </c>
      <c r="F5" s="3">
        <v>341</v>
      </c>
      <c r="G5" s="3">
        <v>5.2785923753665691E-2</v>
      </c>
      <c r="H5" s="18">
        <f t="shared" ref="H5:H9" si="0">(C5+E5)/F5</f>
        <v>0.35190615835777128</v>
      </c>
      <c r="J5" s="25" t="s">
        <v>2</v>
      </c>
      <c r="K5" s="33">
        <f>AVERAGE(D5,D14,D23,D32)</f>
        <v>0.44099383264171543</v>
      </c>
      <c r="L5" s="1"/>
    </row>
    <row r="6" spans="1:15" x14ac:dyDescent="0.2">
      <c r="A6" s="2" t="s">
        <v>3</v>
      </c>
      <c r="B6" s="3">
        <v>135</v>
      </c>
      <c r="C6" s="3">
        <v>26</v>
      </c>
      <c r="D6" s="4">
        <v>0.19259259259259259</v>
      </c>
      <c r="E6" s="3">
        <v>8</v>
      </c>
      <c r="F6" s="3">
        <v>143</v>
      </c>
      <c r="G6" s="3">
        <v>5.5944055944055944E-2</v>
      </c>
      <c r="H6" s="18">
        <f t="shared" si="0"/>
        <v>0.23776223776223776</v>
      </c>
      <c r="J6" s="25" t="s">
        <v>14</v>
      </c>
      <c r="K6" s="33">
        <f>AVERAGE(D8,D17,D26,D35)</f>
        <v>0.35633723178763715</v>
      </c>
      <c r="L6" s="1"/>
    </row>
    <row r="7" spans="1:15" ht="17" thickBot="1" x14ac:dyDescent="0.25">
      <c r="A7" s="2" t="s">
        <v>4</v>
      </c>
      <c r="B7" s="3">
        <v>311</v>
      </c>
      <c r="C7" s="3">
        <v>102</v>
      </c>
      <c r="D7" s="4">
        <v>0.32797427652733119</v>
      </c>
      <c r="E7" s="3">
        <v>17</v>
      </c>
      <c r="F7" s="3">
        <v>328</v>
      </c>
      <c r="G7" s="3">
        <v>5.1829268292682924E-2</v>
      </c>
      <c r="H7" s="18">
        <f t="shared" si="0"/>
        <v>0.36280487804878048</v>
      </c>
      <c r="J7" s="27" t="s">
        <v>5</v>
      </c>
      <c r="K7" s="34">
        <f>AVERAGE(D9,D18,D27,D36)</f>
        <v>0.22016531960303742</v>
      </c>
      <c r="L7" s="1"/>
    </row>
    <row r="8" spans="1:15" x14ac:dyDescent="0.2">
      <c r="A8" s="13" t="s">
        <v>13</v>
      </c>
      <c r="B8" s="14">
        <f>B6+B7</f>
        <v>446</v>
      </c>
      <c r="C8" s="14">
        <f>C6+C7</f>
        <v>128</v>
      </c>
      <c r="D8" s="14">
        <f>C8/B8</f>
        <v>0.28699551569506726</v>
      </c>
      <c r="E8" s="14"/>
      <c r="F8" s="14"/>
      <c r="G8" s="14"/>
      <c r="H8" s="19"/>
      <c r="K8" s="1"/>
      <c r="L8" s="1"/>
    </row>
    <row r="9" spans="1:15" x14ac:dyDescent="0.2">
      <c r="A9" s="6" t="s">
        <v>5</v>
      </c>
      <c r="B9" s="7">
        <v>444</v>
      </c>
      <c r="C9" s="7">
        <v>49</v>
      </c>
      <c r="D9" s="8">
        <v>0.11036036036036036</v>
      </c>
      <c r="E9" s="7">
        <v>25</v>
      </c>
      <c r="F9" s="7">
        <v>469</v>
      </c>
      <c r="G9" s="7">
        <v>5.3304904051172705E-2</v>
      </c>
      <c r="H9" s="20">
        <f t="shared" si="0"/>
        <v>0.15778251599147122</v>
      </c>
    </row>
    <row r="12" spans="1:15" x14ac:dyDescent="0.2">
      <c r="A12" s="10" t="s">
        <v>29</v>
      </c>
      <c r="B12" s="11" t="s">
        <v>6</v>
      </c>
      <c r="C12" s="11" t="s">
        <v>7</v>
      </c>
      <c r="D12" s="11" t="s">
        <v>8</v>
      </c>
      <c r="E12" s="11" t="s">
        <v>9</v>
      </c>
      <c r="F12" s="11" t="s">
        <v>0</v>
      </c>
      <c r="G12" s="11" t="s">
        <v>10</v>
      </c>
      <c r="H12" s="21" t="s">
        <v>17</v>
      </c>
    </row>
    <row r="13" spans="1:15" ht="17" thickBot="1" x14ac:dyDescent="0.25">
      <c r="A13" s="2" t="s">
        <v>1</v>
      </c>
      <c r="B13" s="3">
        <v>389</v>
      </c>
      <c r="C13" s="3">
        <v>32</v>
      </c>
      <c r="D13" s="4">
        <v>8.2262210796915161E-2</v>
      </c>
      <c r="E13" s="3">
        <v>5</v>
      </c>
      <c r="F13" s="3">
        <v>394</v>
      </c>
      <c r="G13" s="3">
        <v>1.2690355329949238E-2</v>
      </c>
      <c r="H13" s="18">
        <f>(C13+E13)/F13</f>
        <v>9.3908629441624369E-2</v>
      </c>
      <c r="J13" s="37" t="s">
        <v>24</v>
      </c>
      <c r="K13" s="37"/>
    </row>
    <row r="14" spans="1:15" x14ac:dyDescent="0.2">
      <c r="A14" s="2" t="s">
        <v>2</v>
      </c>
      <c r="B14" s="3">
        <v>346</v>
      </c>
      <c r="C14" s="3">
        <v>167</v>
      </c>
      <c r="D14" s="4">
        <v>0.48265895953757226</v>
      </c>
      <c r="E14" s="3">
        <v>19</v>
      </c>
      <c r="F14" s="3">
        <v>365</v>
      </c>
      <c r="G14" s="3">
        <v>5.2054794520547946E-2</v>
      </c>
      <c r="H14" s="18">
        <f t="shared" ref="H14:H18" si="1">(C14+E14)/F14</f>
        <v>0.50958904109589043</v>
      </c>
      <c r="J14" s="22"/>
      <c r="K14" s="23" t="s">
        <v>18</v>
      </c>
      <c r="L14" s="23" t="s">
        <v>19</v>
      </c>
      <c r="M14" s="23" t="s">
        <v>25</v>
      </c>
      <c r="N14" s="23" t="s">
        <v>22</v>
      </c>
      <c r="O14" s="24" t="s">
        <v>23</v>
      </c>
    </row>
    <row r="15" spans="1:15" x14ac:dyDescent="0.2">
      <c r="A15" s="2" t="s">
        <v>3</v>
      </c>
      <c r="B15" s="3">
        <v>122</v>
      </c>
      <c r="C15" s="3">
        <v>27</v>
      </c>
      <c r="D15" s="4">
        <v>0.22131147540983606</v>
      </c>
      <c r="E15" s="3">
        <v>13</v>
      </c>
      <c r="F15" s="3">
        <v>135</v>
      </c>
      <c r="G15" s="3">
        <v>9.6296296296296297E-2</v>
      </c>
      <c r="H15" s="18">
        <f t="shared" si="1"/>
        <v>0.29629629629629628</v>
      </c>
      <c r="J15" s="25" t="s">
        <v>11</v>
      </c>
      <c r="K15" s="3">
        <f>C6</f>
        <v>26</v>
      </c>
      <c r="L15" s="3">
        <f>C7</f>
        <v>102</v>
      </c>
      <c r="M15" s="3">
        <f>C8</f>
        <v>128</v>
      </c>
      <c r="N15" s="3">
        <f>K15/M15</f>
        <v>0.203125</v>
      </c>
      <c r="O15" s="26">
        <f>L15/M15</f>
        <v>0.796875</v>
      </c>
    </row>
    <row r="16" spans="1:15" x14ac:dyDescent="0.2">
      <c r="A16" s="2" t="s">
        <v>4</v>
      </c>
      <c r="B16" s="3">
        <v>278</v>
      </c>
      <c r="C16" s="3">
        <v>110</v>
      </c>
      <c r="D16" s="4">
        <v>0.39568345323741005</v>
      </c>
      <c r="E16" s="3">
        <v>23</v>
      </c>
      <c r="F16" s="3">
        <v>301</v>
      </c>
      <c r="G16" s="3">
        <v>7.6411960132890366E-2</v>
      </c>
      <c r="H16" s="18">
        <f t="shared" si="1"/>
        <v>0.44186046511627908</v>
      </c>
      <c r="J16" s="25" t="s">
        <v>12</v>
      </c>
      <c r="K16" s="3">
        <f>C15</f>
        <v>27</v>
      </c>
      <c r="L16" s="3">
        <f>C16</f>
        <v>110</v>
      </c>
      <c r="M16" s="3">
        <f>C17</f>
        <v>137</v>
      </c>
      <c r="N16" s="3">
        <f t="shared" ref="N16:N18" si="2">K16/M16</f>
        <v>0.19708029197080293</v>
      </c>
      <c r="O16" s="26">
        <f t="shared" ref="O16:O18" si="3">L16/M16</f>
        <v>0.8029197080291971</v>
      </c>
    </row>
    <row r="17" spans="1:15" x14ac:dyDescent="0.2">
      <c r="A17" s="13" t="s">
        <v>13</v>
      </c>
      <c r="B17" s="14">
        <f>B15+B16</f>
        <v>400</v>
      </c>
      <c r="C17" s="14">
        <f>C15+C16</f>
        <v>137</v>
      </c>
      <c r="D17" s="14">
        <f>C17/B17</f>
        <v>0.34250000000000003</v>
      </c>
      <c r="E17" s="14"/>
      <c r="F17" s="14"/>
      <c r="G17" s="14"/>
      <c r="H17" s="19"/>
      <c r="J17" s="25" t="s">
        <v>15</v>
      </c>
      <c r="K17" s="3">
        <f>C24</f>
        <v>44</v>
      </c>
      <c r="L17" s="3">
        <f>C25</f>
        <v>122</v>
      </c>
      <c r="M17" s="3">
        <f>C26</f>
        <v>166</v>
      </c>
      <c r="N17" s="3">
        <f t="shared" si="2"/>
        <v>0.26506024096385544</v>
      </c>
      <c r="O17" s="26">
        <f t="shared" si="3"/>
        <v>0.73493975903614461</v>
      </c>
    </row>
    <row r="18" spans="1:15" ht="17" thickBot="1" x14ac:dyDescent="0.25">
      <c r="A18" s="6" t="s">
        <v>5</v>
      </c>
      <c r="B18" s="7">
        <v>337</v>
      </c>
      <c r="C18" s="7">
        <v>38</v>
      </c>
      <c r="D18" s="8">
        <v>0.11275964391691394</v>
      </c>
      <c r="E18" s="7">
        <v>14</v>
      </c>
      <c r="F18" s="7">
        <v>351</v>
      </c>
      <c r="G18" s="7">
        <v>3.9886039886039885E-2</v>
      </c>
      <c r="H18" s="20">
        <f t="shared" si="1"/>
        <v>0.14814814814814814</v>
      </c>
      <c r="J18" s="27" t="s">
        <v>16</v>
      </c>
      <c r="K18" s="28">
        <f>C33</f>
        <v>44</v>
      </c>
      <c r="L18" s="28">
        <f>C34</f>
        <v>95</v>
      </c>
      <c r="M18" s="28">
        <f>C35</f>
        <v>139</v>
      </c>
      <c r="N18" s="28">
        <f t="shared" si="2"/>
        <v>0.31654676258992803</v>
      </c>
      <c r="O18" s="29">
        <f t="shared" si="3"/>
        <v>0.68345323741007191</v>
      </c>
    </row>
    <row r="19" spans="1:15" ht="17" thickBot="1" x14ac:dyDescent="0.25">
      <c r="J19" s="32" t="s">
        <v>21</v>
      </c>
      <c r="K19" s="30">
        <f>AVERAGE(K15:K18)</f>
        <v>35.25</v>
      </c>
      <c r="L19" s="31">
        <f>AVERAGE(L15:L18)</f>
        <v>107.25</v>
      </c>
      <c r="M19" s="31">
        <f>AVERAGE(M15:M18)</f>
        <v>142.5</v>
      </c>
    </row>
    <row r="20" spans="1:15" ht="17" thickBot="1" x14ac:dyDescent="0.25">
      <c r="J20" s="27" t="s">
        <v>20</v>
      </c>
      <c r="K20" s="28">
        <f>K19/M19</f>
        <v>0.24736842105263157</v>
      </c>
      <c r="L20" s="29">
        <f>L19/M19</f>
        <v>0.75263157894736843</v>
      </c>
    </row>
    <row r="21" spans="1:15" x14ac:dyDescent="0.2">
      <c r="A21" s="10" t="s">
        <v>30</v>
      </c>
      <c r="B21" s="11" t="s">
        <v>6</v>
      </c>
      <c r="C21" s="11" t="s">
        <v>7</v>
      </c>
      <c r="D21" s="11" t="s">
        <v>8</v>
      </c>
      <c r="E21" s="11" t="s">
        <v>9</v>
      </c>
      <c r="F21" s="11" t="s">
        <v>0</v>
      </c>
      <c r="G21" s="12" t="s">
        <v>10</v>
      </c>
      <c r="H21" s="21" t="s">
        <v>17</v>
      </c>
    </row>
    <row r="22" spans="1:15" x14ac:dyDescent="0.2">
      <c r="A22" s="2" t="s">
        <v>1</v>
      </c>
      <c r="B22" s="3">
        <v>243</v>
      </c>
      <c r="C22" s="3">
        <v>34</v>
      </c>
      <c r="D22" s="3">
        <v>0.13991769547325103</v>
      </c>
      <c r="E22" s="3">
        <v>16</v>
      </c>
      <c r="F22" s="3">
        <v>259</v>
      </c>
      <c r="G22" s="5">
        <v>6.1776061776061778E-2</v>
      </c>
      <c r="H22" s="18">
        <f>(C22+E22)/F22</f>
        <v>0.19305019305019305</v>
      </c>
    </row>
    <row r="23" spans="1:15" x14ac:dyDescent="0.2">
      <c r="A23" s="2" t="s">
        <v>2</v>
      </c>
      <c r="B23" s="3">
        <v>364</v>
      </c>
      <c r="C23" s="3">
        <v>187</v>
      </c>
      <c r="D23" s="3">
        <v>0.51373626373626369</v>
      </c>
      <c r="E23" s="3">
        <v>33</v>
      </c>
      <c r="F23" s="3">
        <v>397</v>
      </c>
      <c r="G23" s="5">
        <v>8.3123425692695208E-2</v>
      </c>
      <c r="H23" s="18">
        <f t="shared" ref="H23:H27" si="4">(C23+E23)/F23</f>
        <v>0.55415617128463479</v>
      </c>
    </row>
    <row r="24" spans="1:15" x14ac:dyDescent="0.2">
      <c r="A24" s="2" t="s">
        <v>3</v>
      </c>
      <c r="B24" s="3">
        <v>135</v>
      </c>
      <c r="C24" s="3">
        <v>44</v>
      </c>
      <c r="D24" s="3">
        <v>0.32592592592592595</v>
      </c>
      <c r="E24" s="3">
        <v>17</v>
      </c>
      <c r="F24" s="3">
        <v>152</v>
      </c>
      <c r="G24" s="5">
        <v>0.1118421052631579</v>
      </c>
      <c r="H24" s="18">
        <f t="shared" si="4"/>
        <v>0.40131578947368424</v>
      </c>
    </row>
    <row r="25" spans="1:15" x14ac:dyDescent="0.2">
      <c r="A25" s="2" t="s">
        <v>4</v>
      </c>
      <c r="B25" s="3">
        <v>262</v>
      </c>
      <c r="C25" s="3">
        <v>122</v>
      </c>
      <c r="D25" s="3">
        <v>0.46564885496183206</v>
      </c>
      <c r="E25" s="3">
        <v>20</v>
      </c>
      <c r="F25" s="3">
        <v>282</v>
      </c>
      <c r="G25" s="5">
        <v>7.0921985815602842E-2</v>
      </c>
      <c r="H25" s="18">
        <f t="shared" si="4"/>
        <v>0.50354609929078009</v>
      </c>
    </row>
    <row r="26" spans="1:15" x14ac:dyDescent="0.2">
      <c r="A26" s="13" t="s">
        <v>13</v>
      </c>
      <c r="B26" s="14">
        <f>B24+B25</f>
        <v>397</v>
      </c>
      <c r="C26" s="14">
        <f>C24+C25</f>
        <v>166</v>
      </c>
      <c r="D26" s="14">
        <f>C26/B26</f>
        <v>0.41813602015113349</v>
      </c>
      <c r="E26" s="14"/>
      <c r="F26" s="14"/>
      <c r="G26" s="15"/>
      <c r="H26" s="19"/>
    </row>
    <row r="27" spans="1:15" x14ac:dyDescent="0.2">
      <c r="A27" s="6" t="s">
        <v>5</v>
      </c>
      <c r="B27" s="7">
        <v>302</v>
      </c>
      <c r="C27" s="7">
        <v>105</v>
      </c>
      <c r="D27" s="7">
        <v>0.34768211920529801</v>
      </c>
      <c r="E27" s="7">
        <v>34</v>
      </c>
      <c r="F27" s="7">
        <v>336</v>
      </c>
      <c r="G27" s="9">
        <v>0.10119047619047619</v>
      </c>
      <c r="H27" s="20">
        <f t="shared" si="4"/>
        <v>0.41369047619047616</v>
      </c>
    </row>
    <row r="28" spans="1:15" x14ac:dyDescent="0.2">
      <c r="A28" s="3"/>
      <c r="B28" s="3"/>
      <c r="C28" s="3"/>
      <c r="D28" s="3"/>
      <c r="E28" s="3"/>
      <c r="F28" s="3"/>
      <c r="G28" s="3"/>
      <c r="H28" s="3"/>
    </row>
    <row r="30" spans="1:15" x14ac:dyDescent="0.2">
      <c r="A30" s="10" t="s">
        <v>31</v>
      </c>
      <c r="B30" s="11" t="s">
        <v>6</v>
      </c>
      <c r="C30" s="11" t="s">
        <v>7</v>
      </c>
      <c r="D30" s="11" t="s">
        <v>8</v>
      </c>
      <c r="E30" s="11" t="s">
        <v>9</v>
      </c>
      <c r="F30" s="11" t="s">
        <v>0</v>
      </c>
      <c r="G30" s="12" t="s">
        <v>10</v>
      </c>
      <c r="H30" s="21" t="s">
        <v>17</v>
      </c>
    </row>
    <row r="31" spans="1:15" x14ac:dyDescent="0.2">
      <c r="A31" s="2" t="s">
        <v>1</v>
      </c>
      <c r="B31" s="3">
        <v>329</v>
      </c>
      <c r="C31" s="3">
        <v>46</v>
      </c>
      <c r="D31" s="3">
        <v>0.1398176291793313</v>
      </c>
      <c r="E31" s="3">
        <v>15</v>
      </c>
      <c r="F31" s="3">
        <v>344</v>
      </c>
      <c r="G31" s="5">
        <v>4.3604651162790699E-2</v>
      </c>
      <c r="H31" s="18">
        <f>(C31+E31)/F31</f>
        <v>0.17732558139534885</v>
      </c>
    </row>
    <row r="32" spans="1:15" x14ac:dyDescent="0.2">
      <c r="A32" s="2" t="s">
        <v>2</v>
      </c>
      <c r="B32" s="3">
        <v>363</v>
      </c>
      <c r="C32" s="3">
        <v>164</v>
      </c>
      <c r="D32" s="3">
        <v>0.45179063360881544</v>
      </c>
      <c r="E32" s="3">
        <v>42</v>
      </c>
      <c r="F32" s="3">
        <v>405</v>
      </c>
      <c r="G32" s="5">
        <v>0.1037037037037037</v>
      </c>
      <c r="H32" s="18">
        <f t="shared" ref="H32:H36" si="5">(C32+E32)/F32</f>
        <v>0.50864197530864197</v>
      </c>
    </row>
    <row r="33" spans="1:8" x14ac:dyDescent="0.2">
      <c r="A33" s="2" t="s">
        <v>3</v>
      </c>
      <c r="B33" s="3">
        <v>108</v>
      </c>
      <c r="C33" s="3">
        <v>44</v>
      </c>
      <c r="D33" s="3">
        <v>0.40740740740740738</v>
      </c>
      <c r="E33" s="3">
        <v>20</v>
      </c>
      <c r="F33" s="3">
        <v>128</v>
      </c>
      <c r="G33" s="5">
        <v>0.15625</v>
      </c>
      <c r="H33" s="18">
        <f t="shared" si="5"/>
        <v>0.5</v>
      </c>
    </row>
    <row r="34" spans="1:8" x14ac:dyDescent="0.2">
      <c r="A34" s="2" t="s">
        <v>4</v>
      </c>
      <c r="B34" s="3">
        <v>260</v>
      </c>
      <c r="C34" s="3">
        <v>95</v>
      </c>
      <c r="D34" s="3">
        <v>0.36538461538461536</v>
      </c>
      <c r="E34" s="3">
        <v>30</v>
      </c>
      <c r="F34" s="3">
        <v>290</v>
      </c>
      <c r="G34" s="5">
        <v>0.10344827586206896</v>
      </c>
      <c r="H34" s="18">
        <f t="shared" si="5"/>
        <v>0.43103448275862066</v>
      </c>
    </row>
    <row r="35" spans="1:8" x14ac:dyDescent="0.2">
      <c r="A35" s="13" t="s">
        <v>13</v>
      </c>
      <c r="B35" s="14">
        <f>B33+B34</f>
        <v>368</v>
      </c>
      <c r="C35" s="14">
        <f>C33+C34</f>
        <v>139</v>
      </c>
      <c r="D35" s="14">
        <f>C35/B35</f>
        <v>0.37771739130434784</v>
      </c>
      <c r="E35" s="14"/>
      <c r="F35" s="14"/>
      <c r="G35" s="15"/>
      <c r="H35" s="19"/>
    </row>
    <row r="36" spans="1:8" x14ac:dyDescent="0.2">
      <c r="A36" s="6" t="s">
        <v>5</v>
      </c>
      <c r="B36" s="16">
        <v>142</v>
      </c>
      <c r="C36" s="16">
        <v>44</v>
      </c>
      <c r="D36" s="16">
        <v>0.30985915492957744</v>
      </c>
      <c r="E36" s="16">
        <v>20</v>
      </c>
      <c r="F36" s="16">
        <v>162</v>
      </c>
      <c r="G36" s="17">
        <v>0.12345679012345678</v>
      </c>
      <c r="H36" s="20">
        <f t="shared" si="5"/>
        <v>0.39506172839506171</v>
      </c>
    </row>
  </sheetData>
  <mergeCells count="3">
    <mergeCell ref="J13:K13"/>
    <mergeCell ref="J2:K2"/>
    <mergeCell ref="A2:B2"/>
  </mergeCells>
  <pageMargins left="0.7" right="0.7" top="0.75" bottom="0.75" header="0.3" footer="0.3"/>
  <pageSetup scale="73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 Hill</cp:lastModifiedBy>
  <cp:lastPrinted>2018-10-21T17:57:21Z</cp:lastPrinted>
  <dcterms:created xsi:type="dcterms:W3CDTF">2019-01-27T17:39:41Z</dcterms:created>
  <dcterms:modified xsi:type="dcterms:W3CDTF">2019-01-28T19:14:55Z</dcterms:modified>
</cp:coreProperties>
</file>