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tu.fi\verkkolevyt\Plant Phys\PhotoMicrobes\Anita\FINAL FIGURES\Figure 2\Final version\"/>
    </mc:Choice>
  </mc:AlternateContent>
  <bookViews>
    <workbookView xWindow="0" yWindow="0" windowWidth="28800" windowHeight="14100" tabRatio="788"/>
  </bookViews>
  <sheets>
    <sheet name="Figure 2- Source data 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30" i="2" l="1"/>
  <c r="X30" i="2"/>
  <c r="Y30" i="2"/>
  <c r="X29" i="2"/>
  <c r="Y29" i="2"/>
  <c r="W29" i="2"/>
  <c r="W20" i="2"/>
  <c r="W21" i="2"/>
  <c r="X21" i="2"/>
  <c r="Y21" i="2"/>
  <c r="X20" i="2"/>
  <c r="Y20" i="2"/>
  <c r="V10" i="2"/>
  <c r="S11" i="2"/>
  <c r="U11" i="2" s="1"/>
  <c r="T11" i="2"/>
  <c r="T10" i="2"/>
  <c r="U10" i="2" s="1"/>
  <c r="S10" i="2"/>
  <c r="P39" i="2"/>
  <c r="P20" i="2"/>
  <c r="Q10" i="2"/>
  <c r="M10" i="2"/>
  <c r="I10" i="2"/>
  <c r="E10" i="2"/>
  <c r="U40" i="2" l="1"/>
  <c r="V40" i="2"/>
  <c r="U41" i="2"/>
  <c r="V41" i="2"/>
  <c r="U42" i="2"/>
  <c r="V42" i="2"/>
  <c r="V39" i="2"/>
  <c r="U39" i="2"/>
  <c r="P31" i="2"/>
  <c r="P40" i="2"/>
  <c r="P41" i="2"/>
  <c r="P42" i="2"/>
  <c r="P30" i="2"/>
  <c r="P32" i="2"/>
  <c r="P29" i="2"/>
  <c r="P21" i="2"/>
  <c r="P22" i="2"/>
  <c r="P23" i="2"/>
  <c r="Q20" i="2"/>
  <c r="AA29" i="2"/>
  <c r="U30" i="2"/>
  <c r="V30" i="2"/>
  <c r="U31" i="2"/>
  <c r="V31" i="2"/>
  <c r="U32" i="2"/>
  <c r="V32" i="2"/>
  <c r="V29" i="2"/>
  <c r="U29" i="2"/>
  <c r="U21" i="2"/>
  <c r="V21" i="2"/>
  <c r="U22" i="2"/>
  <c r="V22" i="2"/>
  <c r="U23" i="2"/>
  <c r="V23" i="2"/>
  <c r="V20" i="2"/>
  <c r="U20" i="2"/>
  <c r="Q11" i="2"/>
  <c r="R11" i="2"/>
  <c r="Q12" i="2"/>
  <c r="R12" i="2"/>
  <c r="Q13" i="2"/>
  <c r="R13" i="2"/>
  <c r="R10" i="2"/>
  <c r="Z30" i="2" l="1"/>
  <c r="Z29" i="2"/>
  <c r="Z21" i="2"/>
  <c r="AA30" i="2"/>
  <c r="AA20" i="2"/>
  <c r="Z20" i="2"/>
  <c r="AA21" i="2"/>
  <c r="V11" i="2"/>
  <c r="Q40" i="2" l="1"/>
  <c r="K41" i="2"/>
  <c r="L39" i="2"/>
  <c r="K39" i="2"/>
  <c r="F40" i="2"/>
  <c r="G40" i="2"/>
  <c r="F41" i="2"/>
  <c r="G41" i="2"/>
  <c r="F42" i="2"/>
  <c r="G42" i="2"/>
  <c r="G39" i="2"/>
  <c r="F39" i="2"/>
  <c r="K30" i="2"/>
  <c r="F29" i="2"/>
  <c r="G23" i="2" l="1"/>
  <c r="F21" i="2"/>
  <c r="L22" i="2"/>
  <c r="K21" i="2"/>
  <c r="Q22" i="2"/>
  <c r="G20" i="2"/>
  <c r="Q41" i="2" l="1"/>
  <c r="Q42" i="2"/>
  <c r="L41" i="2"/>
  <c r="K42" i="2"/>
  <c r="L42" i="2"/>
  <c r="K40" i="2"/>
  <c r="L40" i="2"/>
  <c r="Q31" i="2"/>
  <c r="Q32" i="2"/>
  <c r="Q30" i="2"/>
  <c r="Q29" i="2"/>
  <c r="K31" i="2"/>
  <c r="L31" i="2"/>
  <c r="K32" i="2"/>
  <c r="L32" i="2"/>
  <c r="L30" i="2"/>
  <c r="L29" i="2"/>
  <c r="K29" i="2"/>
  <c r="F31" i="2"/>
  <c r="G31" i="2"/>
  <c r="F32" i="2"/>
  <c r="G32" i="2"/>
  <c r="F30" i="2"/>
  <c r="G30" i="2"/>
  <c r="G29" i="2"/>
  <c r="N10" i="2"/>
  <c r="Q21" i="2"/>
  <c r="Q23" i="2"/>
  <c r="K22" i="2"/>
  <c r="K23" i="2"/>
  <c r="L23" i="2"/>
  <c r="L21" i="2"/>
  <c r="L20" i="2"/>
  <c r="K20" i="2"/>
  <c r="G21" i="2"/>
  <c r="F22" i="2"/>
  <c r="G22" i="2"/>
  <c r="F23" i="2"/>
  <c r="F20" i="2"/>
  <c r="M11" i="2"/>
  <c r="N11" i="2"/>
  <c r="M12" i="2"/>
  <c r="N12" i="2"/>
  <c r="M13" i="2"/>
  <c r="N13" i="2"/>
  <c r="J11" i="2"/>
  <c r="J12" i="2"/>
  <c r="J13" i="2"/>
  <c r="J10" i="2"/>
  <c r="I11" i="2"/>
  <c r="I12" i="2"/>
  <c r="I13" i="2"/>
  <c r="F11" i="2"/>
  <c r="F12" i="2"/>
  <c r="F13" i="2"/>
  <c r="F10" i="2"/>
  <c r="E13" i="2"/>
  <c r="E11" i="2"/>
  <c r="E12" i="2"/>
  <c r="Q39" i="2" l="1"/>
</calcChain>
</file>

<file path=xl/sharedStrings.xml><?xml version="1.0" encoding="utf-8"?>
<sst xmlns="http://schemas.openxmlformats.org/spreadsheetml/2006/main" count="142" uniqueCount="24">
  <si>
    <t>Strain</t>
  </si>
  <si>
    <t>WT</t>
  </si>
  <si>
    <t>Replicate 1</t>
  </si>
  <si>
    <t>Replicate 2</t>
  </si>
  <si>
    <t>Replicate 3</t>
  </si>
  <si>
    <t>Average</t>
  </si>
  <si>
    <r>
      <rPr>
        <b/>
        <sz val="11"/>
        <color theme="1"/>
        <rFont val="Calibri"/>
        <family val="2"/>
      </rPr>
      <t>±</t>
    </r>
    <r>
      <rPr>
        <b/>
        <sz val="11"/>
        <color theme="1"/>
        <rFont val="Calibri"/>
        <family val="2"/>
        <scheme val="minor"/>
      </rPr>
      <t>SD</t>
    </r>
  </si>
  <si>
    <t>Dark respiration (average of rates between 0-3 min)</t>
  </si>
  <si>
    <t>∆flv1/∆flv3</t>
  </si>
  <si>
    <t>∆flv4</t>
  </si>
  <si>
    <t>∆flv3/∆flv4</t>
  </si>
  <si>
    <t>pH 6</t>
  </si>
  <si>
    <t>pH 9</t>
  </si>
  <si>
    <t>±SD</t>
  </si>
  <si>
    <r>
      <t>pH 7.5 (+ Na</t>
    </r>
    <r>
      <rPr>
        <b/>
        <vertAlign val="subscript"/>
        <sz val="16"/>
        <rFont val="Calibri"/>
        <family val="2"/>
        <scheme val="minor"/>
      </rPr>
      <t>2</t>
    </r>
    <r>
      <rPr>
        <b/>
        <sz val="16"/>
        <rFont val="Calibri"/>
        <family val="2"/>
        <scheme val="minor"/>
      </rPr>
      <t>CO</t>
    </r>
    <r>
      <rPr>
        <b/>
        <vertAlign val="subscript"/>
        <sz val="16"/>
        <rFont val="Calibri"/>
        <family val="2"/>
        <scheme val="minor"/>
      </rPr>
      <t>3</t>
    </r>
    <r>
      <rPr>
        <b/>
        <sz val="16"/>
        <rFont val="Calibri"/>
        <family val="2"/>
        <scheme val="minor"/>
      </rPr>
      <t>)</t>
    </r>
  </si>
  <si>
    <r>
      <t>pH 7.5 (- Na</t>
    </r>
    <r>
      <rPr>
        <b/>
        <vertAlign val="subscript"/>
        <sz val="16"/>
        <rFont val="Calibri"/>
        <family val="2"/>
        <scheme val="minor"/>
      </rPr>
      <t>2</t>
    </r>
    <r>
      <rPr>
        <b/>
        <sz val="16"/>
        <rFont val="Calibri"/>
        <family val="2"/>
        <scheme val="minor"/>
      </rPr>
      <t>CO</t>
    </r>
    <r>
      <rPr>
        <b/>
        <vertAlign val="subscript"/>
        <sz val="16"/>
        <rFont val="Calibri"/>
        <family val="2"/>
        <scheme val="minor"/>
      </rPr>
      <t>3</t>
    </r>
    <r>
      <rPr>
        <b/>
        <sz val="16"/>
        <rFont val="Calibri"/>
        <family val="2"/>
        <scheme val="minor"/>
      </rPr>
      <t>)</t>
    </r>
  </si>
  <si>
    <r>
      <t xml:space="preserve">Figure 2-Source data 1. 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reduction rates of WT and FDP mutants grown at different pH levels.</t>
    </r>
  </si>
  <si>
    <t>Average rates betwee 6 to 8 min of illumination</t>
  </si>
  <si>
    <r>
      <t>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uptake rate (</t>
    </r>
    <r>
      <rPr>
        <b/>
        <sz val="11"/>
        <rFont val="Calibri"/>
        <family val="2"/>
      </rPr>
      <t xml:space="preserve">µmol </t>
    </r>
    <r>
      <rPr>
        <b/>
        <sz val="11"/>
        <rFont val="Calibri"/>
        <family val="2"/>
        <scheme val="minor"/>
      </rPr>
      <t>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.mg Chl</t>
    </r>
    <r>
      <rPr>
        <b/>
        <i/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 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.hr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</si>
  <si>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>Light induced 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uptake during phase III (average of rates between 6-8 min)</t>
    </r>
  </si>
  <si>
    <r>
      <t>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uptake rate (</t>
    </r>
    <r>
      <rPr>
        <b/>
        <sz val="11"/>
        <rFont val="Calibri"/>
        <family val="2"/>
      </rPr>
      <t>µmol</t>
    </r>
    <r>
      <rPr>
        <b/>
        <sz val="11"/>
        <rFont val="Calibri"/>
        <family val="2"/>
        <scheme val="minor"/>
      </rPr>
      <t xml:space="preserve"> 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.mg Chl</t>
    </r>
    <r>
      <rPr>
        <b/>
        <i/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 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.hr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</si>
  <si>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>Gross O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evolution rate (µmol 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.mg Chla -1.hr-1)</t>
    </r>
  </si>
  <si>
    <r>
      <t>Maximun rate of light-induced 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uptake during phase I</t>
    </r>
  </si>
  <si>
    <r>
      <t>Ratio Gross 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evolution/O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uptake (phase III)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</si>
</sst>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name val="Calibri"/>
      <family val="2"/>
    </font>
    <font>
      <b/>
      <vertAlign val="superscript"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1"/>
      <color rgb="FF00B050"/>
      <name val="Calibri"/>
      <family val="2"/>
    </font>
    <font>
      <b/>
      <i/>
      <sz val="11"/>
      <color rgb="FF6600FF"/>
      <name val="Calibri"/>
      <family val="2"/>
    </font>
    <font>
      <b/>
      <i/>
      <sz val="11"/>
      <color rgb="FFFF3300"/>
      <name val="Calibri"/>
      <family val="2"/>
    </font>
    <font>
      <b/>
      <vertAlign val="subscript"/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8" applyNumberFormat="0" applyAlignment="0" applyProtection="0"/>
    <xf numFmtId="0" fontId="27" fillId="10" borderId="9" applyNumberFormat="0" applyAlignment="0" applyProtection="0"/>
    <xf numFmtId="0" fontId="28" fillId="10" borderId="8" applyNumberFormat="0" applyAlignment="0" applyProtection="0"/>
    <xf numFmtId="0" fontId="29" fillId="0" borderId="10" applyNumberFormat="0" applyFill="0" applyAlignment="0" applyProtection="0"/>
    <xf numFmtId="0" fontId="30" fillId="11" borderId="11" applyNumberFormat="0" applyAlignment="0" applyProtection="0"/>
    <xf numFmtId="0" fontId="16" fillId="0" borderId="0" applyNumberFormat="0" applyFill="0" applyBorder="0" applyAlignment="0" applyProtection="0"/>
    <xf numFmtId="0" fontId="18" fillId="12" borderId="12" applyNumberFormat="0" applyFont="0" applyAlignment="0" applyProtection="0"/>
    <xf numFmtId="0" fontId="31" fillId="0" borderId="0" applyNumberFormat="0" applyFill="0" applyBorder="0" applyAlignment="0" applyProtection="0"/>
    <xf numFmtId="0" fontId="1" fillId="0" borderId="13" applyNumberFormat="0" applyFill="0" applyAlignment="0" applyProtection="0"/>
    <xf numFmtId="0" fontId="3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32" fillId="36" borderId="0" applyNumberFormat="0" applyBorder="0" applyAlignment="0" applyProtection="0"/>
  </cellStyleXfs>
  <cellXfs count="44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2" fontId="0" fillId="0" borderId="1" xfId="0" applyNumberFormat="1" applyBorder="1"/>
    <xf numFmtId="0" fontId="0" fillId="0" borderId="0" xfId="0"/>
    <xf numFmtId="2" fontId="0" fillId="0" borderId="0" xfId="0" applyNumberFormat="1"/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/>
    <xf numFmtId="164" fontId="1" fillId="2" borderId="1" xfId="0" applyNumberFormat="1" applyFont="1" applyFill="1" applyBorder="1"/>
    <xf numFmtId="164" fontId="0" fillId="0" borderId="1" xfId="0" applyNumberFormat="1" applyBorder="1"/>
    <xf numFmtId="0" fontId="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1" fillId="5" borderId="1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CCFF99"/>
      <color rgb="FF99FFCC"/>
      <color rgb="FFFFCCFF"/>
      <color rgb="FFFF3300"/>
      <color rgb="FFCC0000"/>
      <color rgb="FF6600FF"/>
      <color rgb="FFFF0066"/>
      <color rgb="FFCCCCFF"/>
      <color rgb="FF9999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A45"/>
  <sheetViews>
    <sheetView tabSelected="1" zoomScale="55" zoomScaleNormal="55" workbookViewId="0">
      <selection activeCell="Y2" sqref="Y2"/>
    </sheetView>
  </sheetViews>
  <sheetFormatPr defaultRowHeight="15" x14ac:dyDescent="0.25"/>
  <cols>
    <col min="1" max="1" width="5.28515625" customWidth="1"/>
    <col min="2" max="2" width="17.28515625" customWidth="1"/>
    <col min="3" max="3" width="13.5703125" customWidth="1"/>
    <col min="4" max="4" width="13.5703125" style="9" customWidth="1"/>
    <col min="5" max="5" width="13.140625" customWidth="1"/>
    <col min="6" max="6" width="12.85546875" customWidth="1"/>
    <col min="7" max="7" width="12.42578125" customWidth="1"/>
    <col min="8" max="8" width="13" customWidth="1"/>
    <col min="9" max="9" width="13" style="9" customWidth="1"/>
    <col min="10" max="10" width="12.85546875" customWidth="1"/>
    <col min="11" max="12" width="13.7109375" customWidth="1"/>
    <col min="13" max="13" width="12.7109375" customWidth="1"/>
    <col min="14" max="14" width="12.7109375" style="9" customWidth="1"/>
    <col min="15" max="15" width="12.42578125" customWidth="1"/>
    <col min="16" max="16" width="16.28515625" customWidth="1"/>
    <col min="17" max="17" width="15.28515625" customWidth="1"/>
    <col min="18" max="18" width="13.7109375" customWidth="1"/>
    <col min="19" max="19" width="13.140625" customWidth="1"/>
    <col min="20" max="20" width="13.42578125" customWidth="1"/>
    <col min="21" max="21" width="13.85546875" customWidth="1"/>
    <col min="22" max="22" width="12.7109375" customWidth="1"/>
    <col min="23" max="23" width="12.28515625" customWidth="1"/>
    <col min="24" max="24" width="12.28515625" style="9" customWidth="1"/>
    <col min="25" max="25" width="13.140625" customWidth="1"/>
    <col min="26" max="26" width="9.28515625" customWidth="1"/>
    <col min="27" max="27" width="13.28515625" customWidth="1"/>
    <col min="28" max="28" width="12.42578125" customWidth="1"/>
    <col min="29" max="29" width="11.85546875" customWidth="1"/>
    <col min="30" max="30" width="10" customWidth="1"/>
    <col min="31" max="31" width="11.5703125" customWidth="1"/>
  </cols>
  <sheetData>
    <row r="3" spans="2:27" ht="18" x14ac:dyDescent="0.35">
      <c r="B3" s="4" t="s">
        <v>16</v>
      </c>
    </row>
    <row r="6" spans="2:27" ht="24.75" customHeight="1" x14ac:dyDescent="0.25">
      <c r="B6" s="24"/>
      <c r="C6" s="27" t="s">
        <v>11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X6"/>
    </row>
    <row r="7" spans="2:27" ht="18.75" x14ac:dyDescent="0.35">
      <c r="B7" s="24"/>
      <c r="C7" s="20" t="s">
        <v>20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8" t="s">
        <v>21</v>
      </c>
      <c r="P7" s="29"/>
      <c r="Q7" s="29"/>
      <c r="R7" s="30"/>
      <c r="S7" s="38" t="s">
        <v>23</v>
      </c>
      <c r="T7" s="39"/>
      <c r="U7" s="39"/>
      <c r="V7" s="40"/>
      <c r="X7"/>
    </row>
    <row r="8" spans="2:27" ht="42.75" customHeight="1" x14ac:dyDescent="0.25">
      <c r="B8" s="24"/>
      <c r="C8" s="21" t="s">
        <v>7</v>
      </c>
      <c r="D8" s="21"/>
      <c r="E8" s="21"/>
      <c r="F8" s="21"/>
      <c r="G8" s="21" t="s">
        <v>22</v>
      </c>
      <c r="H8" s="21"/>
      <c r="I8" s="21"/>
      <c r="J8" s="21"/>
      <c r="K8" s="21" t="s">
        <v>19</v>
      </c>
      <c r="L8" s="21"/>
      <c r="M8" s="21"/>
      <c r="N8" s="21"/>
      <c r="O8" s="17" t="s">
        <v>17</v>
      </c>
      <c r="P8" s="18"/>
      <c r="Q8" s="18"/>
      <c r="R8" s="19"/>
      <c r="S8" s="41"/>
      <c r="T8" s="42"/>
      <c r="U8" s="42"/>
      <c r="V8" s="43"/>
      <c r="X8"/>
    </row>
    <row r="9" spans="2:27" x14ac:dyDescent="0.25">
      <c r="B9" s="1" t="s">
        <v>0</v>
      </c>
      <c r="C9" s="1" t="s">
        <v>2</v>
      </c>
      <c r="D9" s="1" t="s">
        <v>4</v>
      </c>
      <c r="E9" s="2" t="s">
        <v>5</v>
      </c>
      <c r="F9" s="2" t="s">
        <v>6</v>
      </c>
      <c r="G9" s="1" t="s">
        <v>2</v>
      </c>
      <c r="H9" s="1" t="s">
        <v>4</v>
      </c>
      <c r="I9" s="2" t="s">
        <v>5</v>
      </c>
      <c r="J9" s="2" t="s">
        <v>6</v>
      </c>
      <c r="K9" s="1" t="s">
        <v>2</v>
      </c>
      <c r="L9" s="1" t="s">
        <v>4</v>
      </c>
      <c r="M9" s="2" t="s">
        <v>5</v>
      </c>
      <c r="N9" s="2" t="s">
        <v>6</v>
      </c>
      <c r="O9" s="3" t="s">
        <v>2</v>
      </c>
      <c r="P9" s="3" t="s">
        <v>4</v>
      </c>
      <c r="Q9" s="16" t="s">
        <v>5</v>
      </c>
      <c r="R9" s="16" t="s">
        <v>13</v>
      </c>
      <c r="S9" s="3" t="s">
        <v>2</v>
      </c>
      <c r="T9" s="3" t="s">
        <v>4</v>
      </c>
      <c r="U9" s="16" t="s">
        <v>5</v>
      </c>
      <c r="V9" s="16" t="s">
        <v>13</v>
      </c>
      <c r="X9"/>
    </row>
    <row r="10" spans="2:27" x14ac:dyDescent="0.25">
      <c r="B10" s="12" t="s">
        <v>1</v>
      </c>
      <c r="C10" s="11">
        <v>2.6604900000000007</v>
      </c>
      <c r="D10" s="11">
        <v>2.6806222448979602</v>
      </c>
      <c r="E10" s="10">
        <f>AVERAGE(C10:D10)</f>
        <v>2.6705561224489802</v>
      </c>
      <c r="F10" s="10">
        <f>STDEV(C10:D10)</f>
        <v>1.423564688785544E-2</v>
      </c>
      <c r="G10" s="11">
        <v>59.409799999999997</v>
      </c>
      <c r="H10" s="11">
        <v>52.464597755101998</v>
      </c>
      <c r="I10" s="10">
        <f>AVERAGE(G10:H10)</f>
        <v>55.937198877550998</v>
      </c>
      <c r="J10" s="10">
        <f>STDEV(G10:H10)</f>
        <v>4.9109996040794082</v>
      </c>
      <c r="K10" s="11">
        <v>34.969631891891886</v>
      </c>
      <c r="L10" s="11">
        <v>27.375049106453389</v>
      </c>
      <c r="M10" s="10">
        <f>AVERAGE(K10:L10)</f>
        <v>31.172340499172638</v>
      </c>
      <c r="N10" s="10">
        <f>STDEV(K10:L10)</f>
        <v>5.3701809878661884</v>
      </c>
      <c r="O10" s="11">
        <v>158.2892670611796</v>
      </c>
      <c r="P10" s="11">
        <v>106.87994318160175</v>
      </c>
      <c r="Q10" s="10">
        <f>AVERAGE(O10:P10)</f>
        <v>132.58460512139067</v>
      </c>
      <c r="R10" s="10">
        <f>STDEV(O10:P10)</f>
        <v>36.351881531465033</v>
      </c>
      <c r="S10" s="11">
        <f>O10/K10</f>
        <v>4.5264779323536661</v>
      </c>
      <c r="T10" s="11">
        <f>P10/L10</f>
        <v>3.9042831582138016</v>
      </c>
      <c r="U10" s="10">
        <f>AVERAGE(S10:T10)</f>
        <v>4.2153805452837343</v>
      </c>
      <c r="V10" s="10">
        <f>STDEV(S10:T10)</f>
        <v>0.43995814401313055</v>
      </c>
      <c r="X10"/>
    </row>
    <row r="11" spans="2:27" x14ac:dyDescent="0.25">
      <c r="B11" s="13" t="s">
        <v>8</v>
      </c>
      <c r="C11" s="11">
        <v>1.3204720408163269</v>
      </c>
      <c r="D11" s="11">
        <v>1.7598885714285712</v>
      </c>
      <c r="E11" s="10">
        <f>AVERAGE(C11:D11)</f>
        <v>1.540180306122449</v>
      </c>
      <c r="F11" s="10">
        <f>STDEV(C11:D11)</f>
        <v>0.31071440856138399</v>
      </c>
      <c r="G11" s="11">
        <v>22.092227959183674</v>
      </c>
      <c r="H11" s="11">
        <v>18.469241428571429</v>
      </c>
      <c r="I11" s="10">
        <f>AVERAGE(G11:H11)</f>
        <v>20.280734693877552</v>
      </c>
      <c r="J11" s="10">
        <f>STDEV(G11:H11)</f>
        <v>2.5618383439434416</v>
      </c>
      <c r="K11" s="11">
        <v>13.062076607832319</v>
      </c>
      <c r="L11" s="11">
        <v>18.970719266409269</v>
      </c>
      <c r="M11" s="10">
        <f>AVERAGE(K11:L11)</f>
        <v>16.016397937120793</v>
      </c>
      <c r="N11" s="10">
        <f>STDEV(K11:L11)</f>
        <v>4.1780412914878804</v>
      </c>
      <c r="O11" s="11">
        <v>118.16727703581745</v>
      </c>
      <c r="P11" s="11">
        <v>99.716872180335415</v>
      </c>
      <c r="Q11" s="10">
        <f t="shared" ref="Q11:Q13" si="0">AVERAGE(O11:P11)</f>
        <v>108.94207460807644</v>
      </c>
      <c r="R11" s="10">
        <f t="shared" ref="R11:R13" si="1">STDEV(O11:P11)</f>
        <v>13.046406388948549</v>
      </c>
      <c r="S11" s="11">
        <f t="shared" ref="S11" si="2">O11/K11</f>
        <v>9.0465919457983937</v>
      </c>
      <c r="T11" s="11">
        <f t="shared" ref="T11" si="3">P11/L11</f>
        <v>5.2563569562120023</v>
      </c>
      <c r="U11" s="10">
        <f>AVERAGE(S11:T11)</f>
        <v>7.151474451005198</v>
      </c>
      <c r="V11" s="10">
        <f t="shared" ref="V11" si="4">STDEV(S11:T11)</f>
        <v>2.6801008634270618</v>
      </c>
      <c r="X11"/>
    </row>
    <row r="12" spans="2:27" x14ac:dyDescent="0.25">
      <c r="B12" s="14" t="s">
        <v>9</v>
      </c>
      <c r="C12" s="11">
        <v>5.1338063265306104</v>
      </c>
      <c r="D12" s="11">
        <v>5.5719255102040837</v>
      </c>
      <c r="E12" s="10">
        <f>AVERAGE(C12:D12)</f>
        <v>5.352865918367347</v>
      </c>
      <c r="F12" s="10">
        <f>STDEV(C12:D12)</f>
        <v>0.30979704574342748</v>
      </c>
      <c r="G12" s="11">
        <v>17.132823673469385</v>
      </c>
      <c r="H12" s="11">
        <v>27.100924489795915</v>
      </c>
      <c r="I12" s="10">
        <f>AVERAGE(G12:H12)</f>
        <v>22.116874081632652</v>
      </c>
      <c r="J12" s="10">
        <f>STDEV(G12:H12)</f>
        <v>7.0485116827756311</v>
      </c>
      <c r="K12" s="11">
        <v>-1.1000000000000001</v>
      </c>
      <c r="L12" s="11">
        <v>0.32807448979591669</v>
      </c>
      <c r="M12" s="10">
        <f>AVERAGE(K12:L12)</f>
        <v>-0.3859627551020417</v>
      </c>
      <c r="N12" s="10">
        <f>STDEV(K12:L12)</f>
        <v>1.0098011557742117</v>
      </c>
      <c r="O12" s="11">
        <v>130.90256788229638</v>
      </c>
      <c r="P12" s="11">
        <v>80.737123406708719</v>
      </c>
      <c r="Q12" s="10">
        <f t="shared" si="0"/>
        <v>105.81984564450255</v>
      </c>
      <c r="R12" s="10">
        <f t="shared" si="1"/>
        <v>35.472325969925294</v>
      </c>
      <c r="S12" s="3"/>
      <c r="T12" s="3"/>
      <c r="U12" s="3"/>
      <c r="V12" s="3"/>
      <c r="X12"/>
    </row>
    <row r="13" spans="2:27" x14ac:dyDescent="0.25">
      <c r="B13" s="15" t="s">
        <v>10</v>
      </c>
      <c r="C13" s="11">
        <v>2.2934251020408167</v>
      </c>
      <c r="D13" s="11">
        <v>7.1199557142857151</v>
      </c>
      <c r="E13" s="10">
        <f>AVERAGE(C13:D13)</f>
        <v>4.7066904081632659</v>
      </c>
      <c r="F13" s="10">
        <f>STDEV(C13:D13)</f>
        <v>3.4128725255228254</v>
      </c>
      <c r="G13" s="11">
        <v>3.2255248979591835</v>
      </c>
      <c r="H13" s="11">
        <v>-1.5121257142857152</v>
      </c>
      <c r="I13" s="10">
        <f>AVERAGE(G13:H13)</f>
        <v>0.85669959183673416</v>
      </c>
      <c r="J13" s="10">
        <f>STDEV(G13:H13)</f>
        <v>3.3500248748109667</v>
      </c>
      <c r="K13" s="11">
        <v>2.4565700330943185</v>
      </c>
      <c r="L13" s="11">
        <v>-3.293304633204635</v>
      </c>
      <c r="M13" s="10">
        <f>AVERAGE(K13:L13)</f>
        <v>-0.41836730005515821</v>
      </c>
      <c r="N13" s="10">
        <f>STDEV(K13:L13)</f>
        <v>4.0657753675127273</v>
      </c>
      <c r="O13" s="11">
        <v>143.18714572668384</v>
      </c>
      <c r="P13" s="11">
        <v>120.90828166401748</v>
      </c>
      <c r="Q13" s="10">
        <f t="shared" si="0"/>
        <v>132.04771369535067</v>
      </c>
      <c r="R13" s="10">
        <f t="shared" si="1"/>
        <v>15.753535855844659</v>
      </c>
      <c r="S13" s="3"/>
      <c r="T13" s="3"/>
      <c r="U13" s="3"/>
      <c r="V13" s="3"/>
      <c r="X13"/>
    </row>
    <row r="14" spans="2:27" x14ac:dyDescent="0.25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6"/>
      <c r="R14" s="7"/>
      <c r="S14" s="7"/>
      <c r="T14" s="7"/>
      <c r="U14" s="7"/>
      <c r="V14" s="7"/>
      <c r="X14"/>
    </row>
    <row r="15" spans="2:27" x14ac:dyDescent="0.25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6"/>
      <c r="R15" s="7"/>
      <c r="S15" s="7"/>
      <c r="T15" s="7"/>
      <c r="U15" s="7"/>
      <c r="V15" s="7"/>
      <c r="W15" s="7"/>
      <c r="X15" s="7"/>
      <c r="Y15" s="7"/>
      <c r="Z15" s="7"/>
    </row>
    <row r="16" spans="2:27" ht="24" x14ac:dyDescent="0.25">
      <c r="B16" s="24"/>
      <c r="C16" s="25" t="s">
        <v>14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</row>
    <row r="17" spans="2:27" ht="18.75" x14ac:dyDescent="0.35">
      <c r="B17" s="24"/>
      <c r="C17" s="20" t="s">
        <v>18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3" t="s">
        <v>21</v>
      </c>
      <c r="S17" s="23"/>
      <c r="T17" s="23"/>
      <c r="U17" s="23"/>
      <c r="V17" s="23"/>
      <c r="W17" s="38" t="s">
        <v>23</v>
      </c>
      <c r="X17" s="39"/>
      <c r="Y17" s="39"/>
      <c r="Z17" s="39"/>
      <c r="AA17" s="40"/>
    </row>
    <row r="18" spans="2:27" ht="42.75" customHeight="1" x14ac:dyDescent="0.25">
      <c r="B18" s="24"/>
      <c r="C18" s="22" t="s">
        <v>7</v>
      </c>
      <c r="D18" s="22"/>
      <c r="E18" s="22"/>
      <c r="F18" s="22"/>
      <c r="G18" s="22"/>
      <c r="H18" s="22" t="s">
        <v>22</v>
      </c>
      <c r="I18" s="22"/>
      <c r="J18" s="22"/>
      <c r="K18" s="22"/>
      <c r="L18" s="22"/>
      <c r="M18" s="22" t="s">
        <v>19</v>
      </c>
      <c r="N18" s="22"/>
      <c r="O18" s="22"/>
      <c r="P18" s="22"/>
      <c r="Q18" s="22"/>
      <c r="R18" s="26" t="s">
        <v>17</v>
      </c>
      <c r="S18" s="26"/>
      <c r="T18" s="26"/>
      <c r="U18" s="26"/>
      <c r="V18" s="26"/>
      <c r="W18" s="41"/>
      <c r="X18" s="42"/>
      <c r="Y18" s="42"/>
      <c r="Z18" s="42"/>
      <c r="AA18" s="43"/>
    </row>
    <row r="19" spans="2:27" x14ac:dyDescent="0.25">
      <c r="B19" s="1" t="s">
        <v>0</v>
      </c>
      <c r="C19" s="1" t="s">
        <v>2</v>
      </c>
      <c r="D19" s="1" t="s">
        <v>3</v>
      </c>
      <c r="E19" s="1" t="s">
        <v>4</v>
      </c>
      <c r="F19" s="8" t="s">
        <v>5</v>
      </c>
      <c r="G19" s="8" t="s">
        <v>6</v>
      </c>
      <c r="H19" s="1" t="s">
        <v>2</v>
      </c>
      <c r="I19" s="1" t="s">
        <v>3</v>
      </c>
      <c r="J19" s="1" t="s">
        <v>4</v>
      </c>
      <c r="K19" s="8" t="s">
        <v>5</v>
      </c>
      <c r="L19" s="8" t="s">
        <v>6</v>
      </c>
      <c r="M19" s="1" t="s">
        <v>2</v>
      </c>
      <c r="N19" s="1" t="s">
        <v>3</v>
      </c>
      <c r="O19" s="1" t="s">
        <v>4</v>
      </c>
      <c r="P19" s="16" t="s">
        <v>5</v>
      </c>
      <c r="Q19" s="16" t="s">
        <v>13</v>
      </c>
      <c r="R19" s="3" t="s">
        <v>2</v>
      </c>
      <c r="S19" s="3" t="s">
        <v>3</v>
      </c>
      <c r="T19" s="3" t="s">
        <v>4</v>
      </c>
      <c r="U19" s="16" t="s">
        <v>5</v>
      </c>
      <c r="V19" s="16" t="s">
        <v>13</v>
      </c>
      <c r="W19" s="3" t="s">
        <v>2</v>
      </c>
      <c r="X19" s="3" t="s">
        <v>3</v>
      </c>
      <c r="Y19" s="3" t="s">
        <v>4</v>
      </c>
      <c r="Z19" s="16" t="s">
        <v>5</v>
      </c>
      <c r="AA19" s="16" t="s">
        <v>13</v>
      </c>
    </row>
    <row r="20" spans="2:27" x14ac:dyDescent="0.25">
      <c r="B20" s="12" t="s">
        <v>1</v>
      </c>
      <c r="C20" s="11">
        <v>3.6284300299383085</v>
      </c>
      <c r="D20" s="11">
        <v>2.991125755001506</v>
      </c>
      <c r="E20" s="11">
        <v>3.7926194522212571</v>
      </c>
      <c r="F20" s="10">
        <f>AVERAGE(C20:E20)</f>
        <v>3.470725079053691</v>
      </c>
      <c r="G20" s="10">
        <f>STDEV(C20:E20)</f>
        <v>0.42338065062173819</v>
      </c>
      <c r="H20" s="5">
        <v>41.620713767798733</v>
      </c>
      <c r="I20" s="5">
        <v>47.773308240296871</v>
      </c>
      <c r="J20" s="5">
        <v>34.441960581388237</v>
      </c>
      <c r="K20" s="10">
        <f>AVERAGE(H20:J20)</f>
        <v>41.278660863161285</v>
      </c>
      <c r="L20" s="10">
        <f>STDEV(H20:J20)</f>
        <v>6.6722528236608385</v>
      </c>
      <c r="M20" s="11">
        <v>14.824745854315815</v>
      </c>
      <c r="N20" s="11">
        <v>19.949092356050517</v>
      </c>
      <c r="O20" s="11">
        <v>16.406939897557063</v>
      </c>
      <c r="P20" s="10">
        <f>AVERAGE(M20:O20)</f>
        <v>17.060259369307801</v>
      </c>
      <c r="Q20" s="10">
        <f>STDEV(M20:O20)</f>
        <v>2.6239000584219165</v>
      </c>
      <c r="R20" s="11">
        <v>150.54689648354568</v>
      </c>
      <c r="S20" s="11">
        <v>155.84600385174011</v>
      </c>
      <c r="T20" s="11">
        <v>127.63144663888464</v>
      </c>
      <c r="U20" s="10">
        <f>AVERAGE(R20:T20)</f>
        <v>144.67478232472348</v>
      </c>
      <c r="V20" s="10">
        <f>STDEV(R20:T20)</f>
        <v>14.995886209225976</v>
      </c>
      <c r="W20" s="11">
        <f>R20/M20</f>
        <v>10.155108085021109</v>
      </c>
      <c r="X20" s="11">
        <f t="shared" ref="X20:Y20" si="5">S20/N20</f>
        <v>7.8121851896922188</v>
      </c>
      <c r="Y20" s="11">
        <f t="shared" si="5"/>
        <v>7.7791134383254814</v>
      </c>
      <c r="Z20" s="10">
        <f>AVERAGE(W20:Y20)</f>
        <v>8.5821355710129357</v>
      </c>
      <c r="AA20" s="10">
        <f>STDEV(W20:Y20)</f>
        <v>1.3623345156581428</v>
      </c>
    </row>
    <row r="21" spans="2:27" x14ac:dyDescent="0.25">
      <c r="B21" s="13" t="s">
        <v>8</v>
      </c>
      <c r="C21" s="11">
        <v>3.7921951711685784</v>
      </c>
      <c r="D21" s="11">
        <v>2.7252989666343179</v>
      </c>
      <c r="E21" s="11">
        <v>2.2640841377319636</v>
      </c>
      <c r="F21" s="10">
        <f>AVERAGE(C21:E21)</f>
        <v>2.92719275851162</v>
      </c>
      <c r="G21" s="10">
        <f t="shared" ref="G21:G22" si="6">STDEV(C21:E21)</f>
        <v>0.78380588159736631</v>
      </c>
      <c r="H21" s="11">
        <v>12.886108057338614</v>
      </c>
      <c r="I21" s="11">
        <v>11.137031751264905</v>
      </c>
      <c r="J21" s="11">
        <v>13.707828892830294</v>
      </c>
      <c r="K21" s="10">
        <f>AVERAGE(H21:J21)</f>
        <v>12.576989567144603</v>
      </c>
      <c r="L21" s="10">
        <f>STDEV(H21:J21)</f>
        <v>1.3129794996514843</v>
      </c>
      <c r="M21" s="11">
        <v>4.3082613917148374</v>
      </c>
      <c r="N21" s="11">
        <v>2.8281868390251184</v>
      </c>
      <c r="O21" s="11">
        <v>4.7392354793443463</v>
      </c>
      <c r="P21" s="10">
        <f t="shared" ref="P21:P23" si="7">AVERAGE(M21:O21)</f>
        <v>3.9585612366947678</v>
      </c>
      <c r="Q21" s="10">
        <f>STDEV(M21:O21)</f>
        <v>1.0023693806338485</v>
      </c>
      <c r="R21" s="11">
        <v>151.34723650999999</v>
      </c>
      <c r="S21" s="11">
        <v>121.99302489088468</v>
      </c>
      <c r="T21" s="11">
        <v>162.8409562504323</v>
      </c>
      <c r="U21" s="10">
        <f t="shared" ref="U21:U23" si="8">AVERAGE(R21:T21)</f>
        <v>145.39373921710566</v>
      </c>
      <c r="V21" s="10">
        <f t="shared" ref="V21:V23" si="9">STDEV(R21:T21)</f>
        <v>21.064697282442843</v>
      </c>
      <c r="W21" s="11">
        <f t="shared" ref="W21" si="10">R21/M21</f>
        <v>35.12953898318564</v>
      </c>
      <c r="X21" s="11">
        <f t="shared" ref="X21" si="11">S21/N21</f>
        <v>43.134712037955708</v>
      </c>
      <c r="Y21" s="11">
        <f t="shared" ref="Y21" si="12">T21/O21</f>
        <v>34.360174116724977</v>
      </c>
      <c r="Z21" s="10">
        <f>AVERAGE(W21:Y21)</f>
        <v>37.541475045955444</v>
      </c>
      <c r="AA21" s="10">
        <f>STDEV(W21:Y21)</f>
        <v>4.8591363029808496</v>
      </c>
    </row>
    <row r="22" spans="2:27" x14ac:dyDescent="0.25">
      <c r="B22" s="14" t="s">
        <v>9</v>
      </c>
      <c r="C22" s="11">
        <v>4.6785454761145688</v>
      </c>
      <c r="D22" s="11">
        <v>7.0186462051067098</v>
      </c>
      <c r="E22" s="11">
        <v>5.7988043192916541</v>
      </c>
      <c r="F22" s="10">
        <f t="shared" ref="F22:F23" si="13">AVERAGE(C22:E22)</f>
        <v>5.8319986668376442</v>
      </c>
      <c r="G22" s="10">
        <f t="shared" si="6"/>
        <v>1.170403457782462</v>
      </c>
      <c r="H22" s="11">
        <v>19.000660756872399</v>
      </c>
      <c r="I22" s="11">
        <v>9.1154623630773415</v>
      </c>
      <c r="J22" s="11">
        <v>18.85741294419951</v>
      </c>
      <c r="K22" s="10">
        <f>AVERAGE(H22:J22)</f>
        <v>15.657845354716416</v>
      </c>
      <c r="L22" s="10">
        <f>STDEV(H22:J22)</f>
        <v>5.6663225632613878</v>
      </c>
      <c r="M22" s="11">
        <v>4.4619594090541304</v>
      </c>
      <c r="N22" s="11">
        <v>-3.4107317364137524</v>
      </c>
      <c r="O22" s="11">
        <v>0.30756236375726953</v>
      </c>
      <c r="P22" s="10">
        <f t="shared" si="7"/>
        <v>0.45293001213254919</v>
      </c>
      <c r="Q22" s="10">
        <f>STDEV(M22:O22)</f>
        <v>3.9383581963652978</v>
      </c>
      <c r="R22" s="11">
        <v>154.67432263575412</v>
      </c>
      <c r="S22" s="11">
        <v>193.27892982833697</v>
      </c>
      <c r="T22" s="11">
        <v>131.84786201272496</v>
      </c>
      <c r="U22" s="10">
        <f t="shared" si="8"/>
        <v>159.93370482560533</v>
      </c>
      <c r="V22" s="10">
        <f t="shared" si="9"/>
        <v>31.051406554386332</v>
      </c>
      <c r="W22" s="3"/>
      <c r="X22" s="3"/>
      <c r="Y22" s="3"/>
      <c r="Z22" s="3"/>
      <c r="AA22" s="3"/>
    </row>
    <row r="23" spans="2:27" x14ac:dyDescent="0.25">
      <c r="B23" s="15" t="s">
        <v>10</v>
      </c>
      <c r="C23" s="11">
        <v>4.4853029886154649</v>
      </c>
      <c r="D23" s="11">
        <v>8.1924403206973402</v>
      </c>
      <c r="E23" s="11">
        <v>5.7718843238139774</v>
      </c>
      <c r="F23" s="10">
        <f t="shared" si="13"/>
        <v>6.1498758777089284</v>
      </c>
      <c r="G23" s="10">
        <f>STDEV(C23:E23)</f>
        <v>1.8822526426706672</v>
      </c>
      <c r="H23" s="11">
        <v>1.7285391102551344</v>
      </c>
      <c r="I23" s="11">
        <v>-0.3071101575139199</v>
      </c>
      <c r="J23" s="11">
        <v>3.6792939018564512</v>
      </c>
      <c r="K23" s="10">
        <f>AVERAGE(H23:J23)</f>
        <v>1.7002409515325552</v>
      </c>
      <c r="L23" s="10">
        <f>STDEV(H23:J23)</f>
        <v>1.9933526834159225</v>
      </c>
      <c r="M23" s="11">
        <v>1.6775376102406803</v>
      </c>
      <c r="N23" s="11">
        <v>-4.1099249030383467</v>
      </c>
      <c r="O23" s="11">
        <v>2.5816444782142964</v>
      </c>
      <c r="P23" s="10">
        <f t="shared" si="7"/>
        <v>4.9752395138876672E-2</v>
      </c>
      <c r="Q23" s="10">
        <f>STDEV(M23:O23)</f>
        <v>3.6306388867398378</v>
      </c>
      <c r="R23" s="11">
        <v>153.50947029531252</v>
      </c>
      <c r="S23" s="11">
        <v>159.37931999432695</v>
      </c>
      <c r="T23" s="11">
        <v>142.21520839056055</v>
      </c>
      <c r="U23" s="10">
        <f t="shared" si="8"/>
        <v>151.70133289340001</v>
      </c>
      <c r="V23" s="10">
        <f t="shared" si="9"/>
        <v>8.7237436020772243</v>
      </c>
      <c r="W23" s="3"/>
      <c r="X23" s="3"/>
      <c r="Y23" s="3"/>
      <c r="Z23" s="3"/>
      <c r="AA23" s="3"/>
    </row>
    <row r="24" spans="2:27" x14ac:dyDescent="0.25"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6"/>
      <c r="R24" s="7"/>
      <c r="S24" s="7"/>
      <c r="T24" s="7"/>
      <c r="U24" s="7"/>
      <c r="V24" s="7"/>
      <c r="W24" s="7"/>
      <c r="X24" s="7"/>
      <c r="Y24" s="7"/>
      <c r="Z24" s="7"/>
    </row>
    <row r="25" spans="2:27" ht="24" x14ac:dyDescent="0.25">
      <c r="B25" s="24"/>
      <c r="C25" s="25" t="s">
        <v>15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2:27" ht="18.75" x14ac:dyDescent="0.35">
      <c r="B26" s="24"/>
      <c r="C26" s="20" t="s">
        <v>18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3" t="s">
        <v>21</v>
      </c>
      <c r="S26" s="23"/>
      <c r="T26" s="23"/>
      <c r="U26" s="23"/>
      <c r="V26" s="23"/>
      <c r="W26" s="32" t="s">
        <v>23</v>
      </c>
      <c r="X26" s="33"/>
      <c r="Y26" s="33"/>
      <c r="Z26" s="33"/>
      <c r="AA26" s="34"/>
    </row>
    <row r="27" spans="2:27" ht="35.25" customHeight="1" x14ac:dyDescent="0.25">
      <c r="B27" s="24"/>
      <c r="C27" s="22" t="s">
        <v>7</v>
      </c>
      <c r="D27" s="22"/>
      <c r="E27" s="22"/>
      <c r="F27" s="22"/>
      <c r="G27" s="22"/>
      <c r="H27" s="22" t="s">
        <v>22</v>
      </c>
      <c r="I27" s="22"/>
      <c r="J27" s="22"/>
      <c r="K27" s="22"/>
      <c r="L27" s="22"/>
      <c r="M27" s="22" t="s">
        <v>19</v>
      </c>
      <c r="N27" s="22"/>
      <c r="O27" s="22"/>
      <c r="P27" s="22"/>
      <c r="Q27" s="22"/>
      <c r="R27" s="26" t="s">
        <v>17</v>
      </c>
      <c r="S27" s="26"/>
      <c r="T27" s="26"/>
      <c r="U27" s="26"/>
      <c r="V27" s="26"/>
      <c r="W27" s="35"/>
      <c r="X27" s="36"/>
      <c r="Y27" s="36"/>
      <c r="Z27" s="36"/>
      <c r="AA27" s="37"/>
    </row>
    <row r="28" spans="2:27" x14ac:dyDescent="0.25">
      <c r="B28" s="1" t="s">
        <v>0</v>
      </c>
      <c r="C28" s="1" t="s">
        <v>2</v>
      </c>
      <c r="D28" s="1" t="s">
        <v>3</v>
      </c>
      <c r="E28" s="1" t="s">
        <v>4</v>
      </c>
      <c r="F28" s="8" t="s">
        <v>5</v>
      </c>
      <c r="G28" s="8" t="s">
        <v>6</v>
      </c>
      <c r="H28" s="1" t="s">
        <v>2</v>
      </c>
      <c r="I28" s="1" t="s">
        <v>3</v>
      </c>
      <c r="J28" s="1" t="s">
        <v>4</v>
      </c>
      <c r="K28" s="8" t="s">
        <v>5</v>
      </c>
      <c r="L28" s="8" t="s">
        <v>6</v>
      </c>
      <c r="M28" s="1" t="s">
        <v>2</v>
      </c>
      <c r="N28" s="1" t="s">
        <v>3</v>
      </c>
      <c r="O28" s="1" t="s">
        <v>4</v>
      </c>
      <c r="P28" s="16" t="s">
        <v>5</v>
      </c>
      <c r="Q28" s="16" t="s">
        <v>13</v>
      </c>
      <c r="R28" s="3" t="s">
        <v>2</v>
      </c>
      <c r="S28" s="3" t="s">
        <v>3</v>
      </c>
      <c r="T28" s="3" t="s">
        <v>4</v>
      </c>
      <c r="U28" s="16" t="s">
        <v>5</v>
      </c>
      <c r="V28" s="16" t="s">
        <v>13</v>
      </c>
      <c r="W28" s="3" t="s">
        <v>2</v>
      </c>
      <c r="X28" s="3" t="s">
        <v>3</v>
      </c>
      <c r="Y28" s="3" t="s">
        <v>4</v>
      </c>
      <c r="Z28" s="16" t="s">
        <v>5</v>
      </c>
      <c r="AA28" s="16" t="s">
        <v>13</v>
      </c>
    </row>
    <row r="29" spans="2:27" x14ac:dyDescent="0.25">
      <c r="B29" s="12" t="s">
        <v>1</v>
      </c>
      <c r="C29" s="11">
        <v>2.0508456148260699</v>
      </c>
      <c r="D29" s="11">
        <v>5.1168230900098965</v>
      </c>
      <c r="E29" s="11">
        <v>3.1583119035214393</v>
      </c>
      <c r="F29" s="10">
        <f>AVERAGE(C29:E29)</f>
        <v>3.4419935361191349</v>
      </c>
      <c r="G29" s="10">
        <f>STDEV(C29:E29)</f>
        <v>1.5525498127559783</v>
      </c>
      <c r="H29" s="5">
        <v>67.181743669302051</v>
      </c>
      <c r="I29" s="5">
        <v>67.546755021556507</v>
      </c>
      <c r="J29" s="5">
        <v>61.594738757560194</v>
      </c>
      <c r="K29" s="10">
        <f>AVERAGE(H29:J29)</f>
        <v>65.441079149472912</v>
      </c>
      <c r="L29" s="10">
        <f>STDEV(H29:J29)</f>
        <v>3.3360244497999636</v>
      </c>
      <c r="M29" s="11">
        <v>36.991198566129</v>
      </c>
      <c r="N29" s="11">
        <v>32.081799819055256</v>
      </c>
      <c r="O29" s="11">
        <v>29.13271648259639</v>
      </c>
      <c r="P29" s="10">
        <f>AVERAGE(M29:O29)</f>
        <v>32.735238289260217</v>
      </c>
      <c r="Q29" s="10">
        <f>STDEV(M29:O29)</f>
        <v>3.9697823038623423</v>
      </c>
      <c r="R29" s="11">
        <v>218.16630445593114</v>
      </c>
      <c r="S29" s="11">
        <v>228.46902532372496</v>
      </c>
      <c r="T29" s="11">
        <v>241.80040232030095</v>
      </c>
      <c r="U29" s="10">
        <f>AVERAGE(R29:T29)</f>
        <v>229.47857736665233</v>
      </c>
      <c r="V29" s="10">
        <f>STDEV(R29:T29)</f>
        <v>11.849347744124421</v>
      </c>
      <c r="W29" s="11">
        <f>R29/M29</f>
        <v>5.8977895529909965</v>
      </c>
      <c r="X29" s="11">
        <f t="shared" ref="X29:Y29" si="14">S29/N29</f>
        <v>7.1214528677416613</v>
      </c>
      <c r="Y29" s="11">
        <f t="shared" si="14"/>
        <v>8.2999607147774981</v>
      </c>
      <c r="Z29" s="10">
        <f>AVERAGE(W29:Y29)</f>
        <v>7.1064010451700526</v>
      </c>
      <c r="AA29" s="10">
        <f>STDEV(W29:Y29)</f>
        <v>1.2011563139956889</v>
      </c>
    </row>
    <row r="30" spans="2:27" x14ac:dyDescent="0.25">
      <c r="B30" s="13" t="s">
        <v>8</v>
      </c>
      <c r="C30" s="11">
        <v>0.31354880321784268</v>
      </c>
      <c r="D30" s="11">
        <v>3.2876652336530441</v>
      </c>
      <c r="E30" s="11">
        <v>3.317662910377071</v>
      </c>
      <c r="F30" s="10">
        <f>AVERAGE(C30:E30)</f>
        <v>2.3062923157493191</v>
      </c>
      <c r="G30" s="10">
        <f>STDEV(C30:E30)</f>
        <v>1.7258316821765745</v>
      </c>
      <c r="H30" s="11">
        <v>19.31618340810218</v>
      </c>
      <c r="I30" s="11">
        <v>20.62946079008157</v>
      </c>
      <c r="J30" s="11">
        <v>15.39135838502364</v>
      </c>
      <c r="K30" s="10">
        <f>AVERAGE(H30:J30)</f>
        <v>18.445667527735797</v>
      </c>
      <c r="L30" s="10">
        <f>STDEV(H30:J30)</f>
        <v>2.7253949484333204</v>
      </c>
      <c r="M30" s="11">
        <v>10.750413250408732</v>
      </c>
      <c r="N30" s="11">
        <v>10.196122628178752</v>
      </c>
      <c r="O30" s="11">
        <v>8.8387407701749545</v>
      </c>
      <c r="P30" s="10">
        <f t="shared" ref="P30:P32" si="15">AVERAGE(M30:O30)</f>
        <v>9.9284255495874785</v>
      </c>
      <c r="Q30" s="10">
        <f>STDEV(M30:O30)</f>
        <v>0.98354929329216489</v>
      </c>
      <c r="R30" s="11">
        <v>173.64360076129935</v>
      </c>
      <c r="S30" s="11">
        <v>196.7338052562076</v>
      </c>
      <c r="T30" s="11">
        <v>176.05841347473518</v>
      </c>
      <c r="U30" s="10">
        <f t="shared" ref="U30:U32" si="16">AVERAGE(R30:T30)</f>
        <v>182.14527316408069</v>
      </c>
      <c r="V30" s="10">
        <f t="shared" ref="V30:V32" si="17">STDEV(R30:T30)</f>
        <v>12.691602797224036</v>
      </c>
      <c r="W30" s="11">
        <f t="shared" ref="W30" si="18">R30/M30</f>
        <v>16.152272170067267</v>
      </c>
      <c r="X30" s="11">
        <f t="shared" ref="X30" si="19">S30/N30</f>
        <v>19.294962647124272</v>
      </c>
      <c r="Y30" s="11">
        <f t="shared" ref="Y30" si="20">T30/O30</f>
        <v>19.918947512163577</v>
      </c>
      <c r="Z30" s="10">
        <f>AVERAGE(W30:Y30)</f>
        <v>18.45539410978504</v>
      </c>
      <c r="AA30" s="10">
        <f t="shared" ref="AA30" si="21">STDEV(W30:Y30)</f>
        <v>2.0188158112756458</v>
      </c>
    </row>
    <row r="31" spans="2:27" x14ac:dyDescent="0.25">
      <c r="B31" s="14" t="s">
        <v>9</v>
      </c>
      <c r="C31" s="11">
        <v>3.7495652709455087</v>
      </c>
      <c r="D31" s="11">
        <v>8.7093758921418516</v>
      </c>
      <c r="E31" s="11">
        <v>6.8707868624297479</v>
      </c>
      <c r="F31" s="10">
        <f>AVERAGE(C31:E31)</f>
        <v>6.4432426751723684</v>
      </c>
      <c r="G31" s="10">
        <f>STDEV(C31:E31)</f>
        <v>2.5073942397589186</v>
      </c>
      <c r="H31" s="5">
        <v>35.145233362951366</v>
      </c>
      <c r="I31" s="5">
        <v>10.133394358563523</v>
      </c>
      <c r="J31" s="5">
        <v>10.361015045278661</v>
      </c>
      <c r="K31" s="10">
        <f>AVERAGE(H31:J31)</f>
        <v>18.546547588931183</v>
      </c>
      <c r="L31" s="10">
        <f>STDEV(H31:J31)</f>
        <v>14.375334078300586</v>
      </c>
      <c r="M31" s="5">
        <v>10.411131709839355</v>
      </c>
      <c r="N31" s="5">
        <v>-1.607133302640519</v>
      </c>
      <c r="O31" s="5">
        <v>-0.39420865007623718</v>
      </c>
      <c r="P31" s="10">
        <f t="shared" si="15"/>
        <v>2.8032632523741996</v>
      </c>
      <c r="Q31" s="10">
        <f>STDEV(M31:O31)</f>
        <v>6.6164600356058578</v>
      </c>
      <c r="R31" s="11">
        <v>232.879228477563</v>
      </c>
      <c r="S31" s="11">
        <v>192.69350048184842</v>
      </c>
      <c r="T31" s="11">
        <v>190.55335500134495</v>
      </c>
      <c r="U31" s="10">
        <f t="shared" si="16"/>
        <v>205.3753613202521</v>
      </c>
      <c r="V31" s="10">
        <f t="shared" si="17"/>
        <v>23.843072099137789</v>
      </c>
      <c r="W31" s="3"/>
      <c r="X31" s="3"/>
      <c r="Y31" s="3"/>
      <c r="Z31" s="3"/>
      <c r="AA31" s="3"/>
    </row>
    <row r="32" spans="2:27" x14ac:dyDescent="0.25">
      <c r="B32" s="15" t="s">
        <v>10</v>
      </c>
      <c r="C32" s="5">
        <v>2.5020414858574931</v>
      </c>
      <c r="D32" s="5">
        <v>4.720637374816822</v>
      </c>
      <c r="E32" s="5">
        <v>9.2158488080706356</v>
      </c>
      <c r="F32" s="10">
        <f>AVERAGE(C32:E32)</f>
        <v>5.4795092229149835</v>
      </c>
      <c r="G32" s="10">
        <f>STDEV(C32:E32)</f>
        <v>3.4206310896277095</v>
      </c>
      <c r="H32" s="11">
        <v>1.6285175447303946</v>
      </c>
      <c r="I32" s="11">
        <v>2.7142297358161338</v>
      </c>
      <c r="J32" s="11">
        <v>9.3993926426280794E-2</v>
      </c>
      <c r="K32" s="10">
        <f>AVERAGE(H32:J32)</f>
        <v>1.478913735657603</v>
      </c>
      <c r="L32" s="10">
        <f>STDEV(H32:J32)</f>
        <v>1.3165086019350731</v>
      </c>
      <c r="M32" s="11">
        <v>0.2812157759328735</v>
      </c>
      <c r="N32" s="11">
        <v>-1.3557144689208998</v>
      </c>
      <c r="O32" s="11">
        <v>-2.505241162220277</v>
      </c>
      <c r="P32" s="10">
        <f t="shared" si="15"/>
        <v>-1.1932466184027677</v>
      </c>
      <c r="Q32" s="10">
        <f>STDEV(M32:O32)</f>
        <v>1.4003151141384014</v>
      </c>
      <c r="R32" s="11">
        <v>199.69453227127266</v>
      </c>
      <c r="S32" s="11">
        <v>176.41899415782513</v>
      </c>
      <c r="T32" s="11">
        <v>190.02152581475119</v>
      </c>
      <c r="U32" s="10">
        <f t="shared" si="16"/>
        <v>188.71168408128298</v>
      </c>
      <c r="V32" s="10">
        <f t="shared" si="17"/>
        <v>11.69292233116634</v>
      </c>
      <c r="W32" s="3"/>
      <c r="X32" s="3"/>
      <c r="Y32" s="3"/>
      <c r="Z32" s="3"/>
      <c r="AA32" s="3"/>
    </row>
    <row r="33" spans="2:24" x14ac:dyDescent="0.25"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6"/>
      <c r="X33"/>
    </row>
    <row r="34" spans="2:24" x14ac:dyDescent="0.25"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6"/>
      <c r="X34"/>
    </row>
    <row r="35" spans="2:24" ht="21" x14ac:dyDescent="0.25">
      <c r="B35" s="24"/>
      <c r="C35" s="31" t="s">
        <v>12</v>
      </c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X35"/>
    </row>
    <row r="36" spans="2:24" ht="18.75" x14ac:dyDescent="0.35">
      <c r="B36" s="24"/>
      <c r="C36" s="20" t="s">
        <v>18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3" t="s">
        <v>21</v>
      </c>
      <c r="S36" s="23"/>
      <c r="T36" s="23"/>
      <c r="U36" s="23"/>
      <c r="V36" s="23"/>
      <c r="X36"/>
    </row>
    <row r="37" spans="2:24" ht="36" customHeight="1" x14ac:dyDescent="0.25">
      <c r="B37" s="24"/>
      <c r="C37" s="22" t="s">
        <v>7</v>
      </c>
      <c r="D37" s="22"/>
      <c r="E37" s="22"/>
      <c r="F37" s="22"/>
      <c r="G37" s="22"/>
      <c r="H37" s="22" t="s">
        <v>22</v>
      </c>
      <c r="I37" s="22"/>
      <c r="J37" s="22"/>
      <c r="K37" s="22"/>
      <c r="L37" s="22"/>
      <c r="M37" s="22" t="s">
        <v>19</v>
      </c>
      <c r="N37" s="22"/>
      <c r="O37" s="22"/>
      <c r="P37" s="22"/>
      <c r="Q37" s="22"/>
      <c r="R37" s="26" t="s">
        <v>17</v>
      </c>
      <c r="S37" s="26"/>
      <c r="T37" s="26"/>
      <c r="U37" s="26"/>
      <c r="V37" s="26"/>
      <c r="X37"/>
    </row>
    <row r="38" spans="2:24" x14ac:dyDescent="0.25">
      <c r="B38" s="1" t="s">
        <v>0</v>
      </c>
      <c r="C38" s="1" t="s">
        <v>2</v>
      </c>
      <c r="D38" s="1" t="s">
        <v>3</v>
      </c>
      <c r="E38" s="1" t="s">
        <v>4</v>
      </c>
      <c r="F38" s="8" t="s">
        <v>5</v>
      </c>
      <c r="G38" s="8" t="s">
        <v>6</v>
      </c>
      <c r="H38" s="1" t="s">
        <v>2</v>
      </c>
      <c r="I38" s="1" t="s">
        <v>3</v>
      </c>
      <c r="J38" s="1" t="s">
        <v>4</v>
      </c>
      <c r="K38" s="8" t="s">
        <v>5</v>
      </c>
      <c r="L38" s="8" t="s">
        <v>6</v>
      </c>
      <c r="M38" s="1" t="s">
        <v>2</v>
      </c>
      <c r="N38" s="1" t="s">
        <v>3</v>
      </c>
      <c r="O38" s="1" t="s">
        <v>4</v>
      </c>
      <c r="P38" s="16" t="s">
        <v>5</v>
      </c>
      <c r="Q38" s="16" t="s">
        <v>13</v>
      </c>
      <c r="R38" s="3" t="s">
        <v>2</v>
      </c>
      <c r="S38" s="3" t="s">
        <v>3</v>
      </c>
      <c r="T38" s="3" t="s">
        <v>4</v>
      </c>
      <c r="U38" s="16" t="s">
        <v>5</v>
      </c>
      <c r="V38" s="16" t="s">
        <v>13</v>
      </c>
      <c r="X38"/>
    </row>
    <row r="39" spans="2:24" x14ac:dyDescent="0.25">
      <c r="B39" s="12" t="s">
        <v>1</v>
      </c>
      <c r="C39" s="11">
        <v>7.5105585999999995</v>
      </c>
      <c r="D39" s="11">
        <v>7.6121334000000003</v>
      </c>
      <c r="E39" s="11">
        <v>4.378412599999999</v>
      </c>
      <c r="F39" s="10">
        <f>AVERAGE(C39:E39)</f>
        <v>6.5003681999999996</v>
      </c>
      <c r="G39" s="10">
        <f>STDEV(C39:E39)</f>
        <v>1.8383691240546025</v>
      </c>
      <c r="H39" s="11">
        <v>32.131751399999999</v>
      </c>
      <c r="I39" s="11">
        <v>29.603406599999996</v>
      </c>
      <c r="J39" s="11">
        <v>36.063067400000001</v>
      </c>
      <c r="K39" s="10">
        <f>AVERAGE(H39:J39)</f>
        <v>32.599408466666667</v>
      </c>
      <c r="L39" s="10">
        <f>STDEV(H39:J39)</f>
        <v>3.2551239241796357</v>
      </c>
      <c r="M39" s="11">
        <v>0.19990518378378308</v>
      </c>
      <c r="N39" s="11">
        <v>6.8576927111111159</v>
      </c>
      <c r="O39" s="11">
        <v>2.6499657783783794</v>
      </c>
      <c r="P39" s="10">
        <f>AVERAGE(M39:O39)</f>
        <v>3.2358545577577593</v>
      </c>
      <c r="Q39" s="10">
        <f>STDEV(M39:O39)</f>
        <v>3.3673406326225517</v>
      </c>
      <c r="R39" s="11">
        <v>173.7714713914271</v>
      </c>
      <c r="S39" s="11">
        <v>193.92503225825902</v>
      </c>
      <c r="T39" s="11">
        <v>187.18341235963476</v>
      </c>
      <c r="U39" s="10">
        <f>AVERAGE(R39:T39)</f>
        <v>184.95997200310694</v>
      </c>
      <c r="V39" s="10">
        <f>STDEV(R39:T39)</f>
        <v>10.259106645685684</v>
      </c>
      <c r="X39"/>
    </row>
    <row r="40" spans="2:24" x14ac:dyDescent="0.25">
      <c r="B40" s="13" t="s">
        <v>8</v>
      </c>
      <c r="C40" s="11">
        <v>6.8472435999999979</v>
      </c>
      <c r="D40" s="11">
        <v>8.532902</v>
      </c>
      <c r="E40" s="11">
        <v>6.2744491999999976</v>
      </c>
      <c r="F40" s="10">
        <f t="shared" ref="F40:F42" si="22">AVERAGE(C40:E40)</f>
        <v>7.2181982666666658</v>
      </c>
      <c r="G40" s="10">
        <f t="shared" ref="G40:G42" si="23">STDEV(C40:E40)</f>
        <v>1.1740348316801659</v>
      </c>
      <c r="H40" s="11">
        <v>3.4840664000000023</v>
      </c>
      <c r="I40" s="11">
        <v>3.6649879999999992</v>
      </c>
      <c r="J40" s="11">
        <v>3.9181908000000032</v>
      </c>
      <c r="K40" s="10">
        <f>AVERAGE(H40:J40)</f>
        <v>3.6890817333333352</v>
      </c>
      <c r="L40" s="10">
        <f>STDEV(H40:J40)</f>
        <v>0.2180627883392616</v>
      </c>
      <c r="M40" s="11">
        <v>-4.4196249513513495</v>
      </c>
      <c r="N40" s="11">
        <v>-5.5867728108108112</v>
      </c>
      <c r="O40" s="11">
        <v>-1.6310113621621616</v>
      </c>
      <c r="P40" s="10">
        <f t="shared" ref="P40:P42" si="24">AVERAGE(M40:O40)</f>
        <v>-3.8791363747747738</v>
      </c>
      <c r="Q40" s="10">
        <f>STDEV(M40:O40)</f>
        <v>2.0325127516724337</v>
      </c>
      <c r="R40" s="11">
        <v>189.51758318231114</v>
      </c>
      <c r="S40" s="11">
        <v>159.16919109977457</v>
      </c>
      <c r="T40" s="11">
        <v>181.83134089630684</v>
      </c>
      <c r="U40" s="10">
        <f t="shared" ref="U40:U42" si="25">AVERAGE(R40:T40)</f>
        <v>176.83937172613085</v>
      </c>
      <c r="V40" s="10">
        <f t="shared" ref="V40:V42" si="26">STDEV(R40:T40)</f>
        <v>15.778024041236371</v>
      </c>
      <c r="X40"/>
    </row>
    <row r="41" spans="2:24" x14ac:dyDescent="0.25">
      <c r="B41" s="14" t="s">
        <v>9</v>
      </c>
      <c r="C41" s="11">
        <v>4.7231820408163268</v>
      </c>
      <c r="D41" s="11">
        <v>9.5564551020408217</v>
      </c>
      <c r="E41" s="11">
        <v>7.764725102040817</v>
      </c>
      <c r="F41" s="10">
        <f t="shared" si="22"/>
        <v>7.3481207482993218</v>
      </c>
      <c r="G41" s="10">
        <f t="shared" si="23"/>
        <v>2.4434200440687408</v>
      </c>
      <c r="H41" s="11">
        <v>26.439927959183674</v>
      </c>
      <c r="I41" s="11">
        <v>22.611504897959179</v>
      </c>
      <c r="J41" s="11">
        <v>28.896714897959182</v>
      </c>
      <c r="K41" s="10">
        <f>AVERAGE(H41:J41)</f>
        <v>25.982715918367347</v>
      </c>
      <c r="L41" s="10">
        <f>STDEV(H41:J41)</f>
        <v>3.1674513924803307</v>
      </c>
      <c r="M41" s="11">
        <v>1.4386525537782688</v>
      </c>
      <c r="N41" s="11">
        <v>-4.935928615554336</v>
      </c>
      <c r="O41" s="11">
        <v>-1.8805896966354112</v>
      </c>
      <c r="P41" s="10">
        <f t="shared" si="24"/>
        <v>-1.7926219194704929</v>
      </c>
      <c r="Q41" s="10">
        <f>STDEV(M41:O41)</f>
        <v>3.1882009062270469</v>
      </c>
      <c r="R41" s="11">
        <v>193.76748411852407</v>
      </c>
      <c r="S41" s="11">
        <v>182.50449909606414</v>
      </c>
      <c r="T41" s="11">
        <v>198.73985020217623</v>
      </c>
      <c r="U41" s="10">
        <f t="shared" si="25"/>
        <v>191.67061113892146</v>
      </c>
      <c r="V41" s="10">
        <f t="shared" si="26"/>
        <v>8.3183119443865738</v>
      </c>
      <c r="X41"/>
    </row>
    <row r="42" spans="2:24" x14ac:dyDescent="0.25">
      <c r="B42" s="15" t="s">
        <v>10</v>
      </c>
      <c r="C42" s="11">
        <v>5.502003061224487</v>
      </c>
      <c r="D42" s="11">
        <v>8.2669246938775505</v>
      </c>
      <c r="E42" s="11">
        <v>8.164777959183672</v>
      </c>
      <c r="F42" s="10">
        <f t="shared" si="22"/>
        <v>7.3112352380952359</v>
      </c>
      <c r="G42" s="10">
        <f t="shared" si="23"/>
        <v>1.567673209320271</v>
      </c>
      <c r="H42" s="11">
        <v>4.5499769387755133</v>
      </c>
      <c r="I42" s="11">
        <v>0.52518530612244874</v>
      </c>
      <c r="J42" s="11">
        <v>1.8872020408163284</v>
      </c>
      <c r="K42" s="10">
        <f>AVERAGE(H42:J42)</f>
        <v>2.3207880952380968</v>
      </c>
      <c r="L42" s="10">
        <f>STDEV(H42:J42)</f>
        <v>2.0471283720153721</v>
      </c>
      <c r="M42" s="11">
        <v>-3.4368917098731364</v>
      </c>
      <c r="N42" s="11">
        <v>-6.6383498290126859</v>
      </c>
      <c r="O42" s="11">
        <v>-4.8487176889134016</v>
      </c>
      <c r="P42" s="10">
        <f t="shared" si="24"/>
        <v>-4.9746530759330749</v>
      </c>
      <c r="Q42" s="10">
        <f>STDEV(M42:O42)</f>
        <v>1.6044401869278213</v>
      </c>
      <c r="R42" s="11">
        <v>190.00461108335614</v>
      </c>
      <c r="S42" s="11">
        <v>171.14962022986612</v>
      </c>
      <c r="T42" s="11">
        <v>163.89589270606402</v>
      </c>
      <c r="U42" s="10">
        <f t="shared" si="25"/>
        <v>175.01670800642876</v>
      </c>
      <c r="V42" s="10">
        <f t="shared" si="26"/>
        <v>13.477094261372439</v>
      </c>
      <c r="X42"/>
    </row>
    <row r="43" spans="2:24" x14ac:dyDescent="0.25">
      <c r="Q43" s="6"/>
      <c r="X43"/>
    </row>
    <row r="44" spans="2:24" x14ac:dyDescent="0.25">
      <c r="X44"/>
    </row>
    <row r="45" spans="2:24" x14ac:dyDescent="0.25">
      <c r="X45"/>
    </row>
  </sheetData>
  <mergeCells count="35">
    <mergeCell ref="R37:V37"/>
    <mergeCell ref="C36:Q36"/>
    <mergeCell ref="R36:V36"/>
    <mergeCell ref="M27:Q27"/>
    <mergeCell ref="R26:V26"/>
    <mergeCell ref="M37:Q37"/>
    <mergeCell ref="H37:L37"/>
    <mergeCell ref="H27:L27"/>
    <mergeCell ref="C35:V35"/>
    <mergeCell ref="R18:V18"/>
    <mergeCell ref="R27:V27"/>
    <mergeCell ref="C26:Q26"/>
    <mergeCell ref="W17:AA18"/>
    <mergeCell ref="W26:AA27"/>
    <mergeCell ref="B16:B18"/>
    <mergeCell ref="B6:B8"/>
    <mergeCell ref="B35:B37"/>
    <mergeCell ref="B25:B27"/>
    <mergeCell ref="C8:F8"/>
    <mergeCell ref="C37:G37"/>
    <mergeCell ref="C18:G18"/>
    <mergeCell ref="C27:G27"/>
    <mergeCell ref="C16:AA16"/>
    <mergeCell ref="M18:Q18"/>
    <mergeCell ref="C25:AA25"/>
    <mergeCell ref="C6:V6"/>
    <mergeCell ref="O7:R7"/>
    <mergeCell ref="O8:R8"/>
    <mergeCell ref="C7:N7"/>
    <mergeCell ref="G8:J8"/>
    <mergeCell ref="K8:N8"/>
    <mergeCell ref="H18:L18"/>
    <mergeCell ref="C17:Q17"/>
    <mergeCell ref="R17:V17"/>
    <mergeCell ref="S7:V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 Source data 1</vt:lpstr>
    </vt:vector>
  </TitlesOfParts>
  <Company>Turun yliopisto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Santana Sanchez</dc:creator>
  <cp:lastModifiedBy>Anita Santana Sanchez</cp:lastModifiedBy>
  <dcterms:created xsi:type="dcterms:W3CDTF">2019-02-19T14:28:17Z</dcterms:created>
  <dcterms:modified xsi:type="dcterms:W3CDTF">2019-05-12T18:28:06Z</dcterms:modified>
</cp:coreProperties>
</file>