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38400" windowHeight="17700" activeTab="1"/>
  </bookViews>
  <sheets>
    <sheet name="calibration Curve for pY32vsY32" sheetId="1" r:id="rId1"/>
    <sheet name="Results" sheetId="2" r:id="rId2"/>
  </sheets>
  <calcPr calcId="162913"/>
</workbook>
</file>

<file path=xl/calcChain.xml><?xml version="1.0" encoding="utf-8"?>
<calcChain xmlns="http://schemas.openxmlformats.org/spreadsheetml/2006/main">
  <c r="K38" i="1" l="1"/>
  <c r="K11" i="1"/>
  <c r="K14" i="1"/>
  <c r="K15" i="1"/>
  <c r="K18" i="1"/>
  <c r="K19" i="1"/>
  <c r="K22" i="1"/>
  <c r="L25" i="1" s="1"/>
  <c r="K26" i="1"/>
  <c r="K27" i="1"/>
  <c r="K28" i="1"/>
  <c r="K30" i="1"/>
  <c r="K31" i="1"/>
  <c r="K32" i="1"/>
  <c r="K34" i="1"/>
  <c r="K35" i="1"/>
  <c r="K36" i="1"/>
  <c r="K39" i="1"/>
  <c r="K10" i="1"/>
  <c r="L13" i="1" s="1"/>
  <c r="G39" i="1"/>
  <c r="G38" i="1"/>
  <c r="H41" i="1" s="1"/>
  <c r="L21" i="1" l="1"/>
  <c r="L28" i="1"/>
  <c r="L41" i="1"/>
  <c r="L37" i="1"/>
  <c r="L33" i="1"/>
  <c r="L17" i="1"/>
  <c r="G22" i="1" l="1"/>
  <c r="H25" i="1" s="1"/>
  <c r="G32" i="1"/>
  <c r="G26" i="1"/>
  <c r="G11" i="1"/>
  <c r="G14" i="1"/>
  <c r="G15" i="1"/>
  <c r="G18" i="1"/>
  <c r="G19" i="1"/>
  <c r="G27" i="1"/>
  <c r="G28" i="1"/>
  <c r="G30" i="1"/>
  <c r="G31" i="1"/>
  <c r="G34" i="1"/>
  <c r="G35" i="1"/>
  <c r="G36" i="1"/>
  <c r="G10" i="1"/>
  <c r="H13" i="1" s="1"/>
  <c r="H29" i="1" l="1"/>
  <c r="H33" i="1"/>
  <c r="H37" i="1"/>
  <c r="H17" i="1"/>
  <c r="H21" i="1"/>
</calcChain>
</file>

<file path=xl/sharedStrings.xml><?xml version="1.0" encoding="utf-8"?>
<sst xmlns="http://schemas.openxmlformats.org/spreadsheetml/2006/main" count="59" uniqueCount="43">
  <si>
    <t>Peptide Modified Sequence</t>
  </si>
  <si>
    <t>light pY32_unmodifiedY32_1pt5to1_rep2 Total Area</t>
  </si>
  <si>
    <t>light pY32_unmodifiedY32_pt01to1_rep1 Total Area</t>
  </si>
  <si>
    <t>light pY32_unmodifiedY32_pt01to1_rep2 Total Area</t>
  </si>
  <si>
    <t>light pY32_unmodifiedY32_pt01to1_rep3 Total Area</t>
  </si>
  <si>
    <t>light pY32_unmodifiedY32_pt025to1_rep1 Total Area</t>
  </si>
  <si>
    <t>light pY32_unmodifiedY32_pt025to1_rep2 Total Area</t>
  </si>
  <si>
    <t>light pY32_unmodifiedY32_pt025to1_rep3 Total Area</t>
  </si>
  <si>
    <t>light pY32_unmodifiedY32_pt050to1_rep1 Total Area</t>
  </si>
  <si>
    <t>light pY32_unmodifiedY32_pt050to1_rep2 Total Area</t>
  </si>
  <si>
    <t>light pY32_unmodifiedY32_pt050to1_rep3 Total Area</t>
  </si>
  <si>
    <t>light pY32_unmodifiedY32_pt075to1_rep1 Total Area</t>
  </si>
  <si>
    <t>light pY32_unmodifiedY32_pt075to1_rep2 Total Area</t>
  </si>
  <si>
    <t>light pY32_unmodifiedY32_pt075to1_rep3 Total Area</t>
  </si>
  <si>
    <t>light pY32_unmodifiedY32_pt125to1_rep2 Total Area</t>
  </si>
  <si>
    <t>light pY32_unmodifiedY32_pt125to1_rep3 Total Area</t>
  </si>
  <si>
    <t>light pY32_unmodifiedY32_pt1to1 Total Area</t>
  </si>
  <si>
    <t>light pY32_unmodifiedY32_pt1to1_rep2 Total Area</t>
  </si>
  <si>
    <t>light pY32_unmodifiedY32_pt1to1_rep3 Total Area</t>
  </si>
  <si>
    <t>light pY32_unmodifiedY32_pt5to1_rep2 Total Area</t>
  </si>
  <si>
    <t>light pY32_unmodifiedY32_pt5to1_rep3 Total Area</t>
  </si>
  <si>
    <t>light Y32_unmodifiedY32_1pt5to1 Total Area</t>
  </si>
  <si>
    <t>light Y32_unmodifiedY32_pt25to1 Total Area</t>
  </si>
  <si>
    <t>light Y32_unmodifiedY32_pt5to1 Total Area</t>
  </si>
  <si>
    <t>TIYVRDPTSNK</t>
  </si>
  <si>
    <t>TIY[+80]VRDPTSNK</t>
  </si>
  <si>
    <t>Molar Ratio [pY32/unmodified-Y32]</t>
  </si>
  <si>
    <t>Peak Area Ratio</t>
  </si>
  <si>
    <t>My instrument started leaking last night not all replicates finished. The curve is constructed out of what points I have the moment. Also, I did not include 0.01 or 0.025 into the curve because those points are not linear in the calibration curve.</t>
  </si>
  <si>
    <t>2+ charge state</t>
  </si>
  <si>
    <t>3+ charge state</t>
  </si>
  <si>
    <t>TIYVRDPTSNK (647.343509 m/z)</t>
  </si>
  <si>
    <t>TIYVRDPTSNK (431.898098 m/z)</t>
  </si>
  <si>
    <t>TIY[+80]VRDPTSNK (687.326674 m/z)</t>
  </si>
  <si>
    <t>TIY[+80]VRDPTSNK (458.553541 m/z)</t>
  </si>
  <si>
    <t>Peak Area pY32/Y32</t>
  </si>
  <si>
    <t>Peak Area (pY32/Y32) Average</t>
  </si>
  <si>
    <t>Peak Area (pY32/Y32) STD</t>
  </si>
  <si>
    <t>Peak Area (pY32/Y32) %CV</t>
  </si>
  <si>
    <t>Peak Area pY32/unmodified-Y32</t>
  </si>
  <si>
    <t>Molar Ratio [pY32/unmodified-Y32</t>
  </si>
  <si>
    <t>Low End Calibration Curve (2+ Charge)</t>
  </si>
  <si>
    <t>Low End Calibration Curve (3+ Charge)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</si>
</sst>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10" xfId="0" applyBorder="1" applyAlignment="1">
      <alignment horizontal="center"/>
    </xf>
    <xf numFmtId="0" fontId="0" fillId="0" borderId="10" xfId="0" applyBorder="1"/>
    <xf numFmtId="0" fontId="0" fillId="33" borderId="10" xfId="0" applyFill="1" applyBorder="1"/>
    <xf numFmtId="0" fontId="0" fillId="0" borderId="0" xfId="0" applyAlignment="1">
      <alignment horizontal="center" wrapText="1"/>
    </xf>
    <xf numFmtId="0" fontId="0" fillId="33" borderId="12" xfId="0" applyFill="1" applyBorder="1"/>
    <xf numFmtId="0" fontId="0" fillId="0" borderId="11" xfId="0" applyBorder="1" applyAlignment="1"/>
    <xf numFmtId="0" fontId="16" fillId="0" borderId="10" xfId="0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33" borderId="10" xfId="0" applyNumberForma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pY32</a:t>
            </a:r>
            <a:r>
              <a:rPr lang="en-US" baseline="0"/>
              <a:t> vs. </a:t>
            </a:r>
            <a:r>
              <a:rPr lang="en-US"/>
              <a:t>unmodified</a:t>
            </a:r>
            <a:r>
              <a:rPr lang="en-US" baseline="0"/>
              <a:t>-Y32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35374015748032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Curve for pY32vsY32'!$A$52:$A$57</c:f>
              <c:numCache>
                <c:formatCode>General</c:formatCode>
                <c:ptCount val="6"/>
                <c:pt idx="0">
                  <c:v>0.05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1.5</c:v>
                </c:pt>
              </c:numCache>
            </c:numRef>
          </c:xVal>
          <c:yVal>
            <c:numRef>
              <c:f>'calibration Curve for pY32vsY32'!$B$52:$B$57</c:f>
              <c:numCache>
                <c:formatCode>General</c:formatCode>
                <c:ptCount val="6"/>
                <c:pt idx="0">
                  <c:v>5.3558917054110831E-2</c:v>
                </c:pt>
                <c:pt idx="1">
                  <c:v>8.7558908252146586E-2</c:v>
                </c:pt>
                <c:pt idx="2">
                  <c:v>0.24999806885176118</c:v>
                </c:pt>
                <c:pt idx="3">
                  <c:v>0.60144845491006871</c:v>
                </c:pt>
                <c:pt idx="4">
                  <c:v>1.0167456468328411</c:v>
                </c:pt>
                <c:pt idx="5">
                  <c:v>2.7226288080000001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91-46B9-9E3E-A7DC23B48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487456"/>
        <c:axId val="856484176"/>
      </c:scatterChart>
      <c:valAx>
        <c:axId val="85648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484176"/>
        <c:crosses val="autoZero"/>
        <c:crossBetween val="midCat"/>
      </c:valAx>
      <c:valAx>
        <c:axId val="85648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48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pY32 vs unmodified</a:t>
            </a:r>
            <a:r>
              <a:rPr lang="en-US" baseline="0"/>
              <a:t>-Y32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7892629046369206"/>
                  <c:y val="0.180138888888888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Curve for pY32vsY32'!$F$51:$F$56</c:f>
              <c:numCache>
                <c:formatCode>General</c:formatCode>
                <c:ptCount val="6"/>
                <c:pt idx="0">
                  <c:v>0.05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1.5</c:v>
                </c:pt>
              </c:numCache>
            </c:numRef>
          </c:xVal>
          <c:yVal>
            <c:numRef>
              <c:f>'calibration Curve for pY32vsY32'!$G$51:$G$56</c:f>
              <c:numCache>
                <c:formatCode>0.00000</c:formatCode>
                <c:ptCount val="6"/>
                <c:pt idx="0">
                  <c:v>1.0718699823453495E-2</c:v>
                </c:pt>
                <c:pt idx="1">
                  <c:v>1.8003275613547965E-2</c:v>
                </c:pt>
                <c:pt idx="2">
                  <c:v>4.7184614158107457E-2</c:v>
                </c:pt>
                <c:pt idx="3">
                  <c:v>9.6509353214407081E-2</c:v>
                </c:pt>
                <c:pt idx="4">
                  <c:v>0.16100425959672476</c:v>
                </c:pt>
                <c:pt idx="5">
                  <c:v>0.41816900444563787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F6-4248-AB0D-91B4F6602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745296"/>
        <c:axId val="891742344"/>
      </c:scatterChart>
      <c:valAx>
        <c:axId val="89174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742344"/>
        <c:crosses val="autoZero"/>
        <c:crossBetween val="midCat"/>
      </c:valAx>
      <c:valAx>
        <c:axId val="89174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74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pY32</a:t>
            </a:r>
            <a:r>
              <a:rPr lang="en-US" baseline="0"/>
              <a:t> vs. </a:t>
            </a:r>
            <a:r>
              <a:rPr lang="en-US"/>
              <a:t>unmodified</a:t>
            </a:r>
            <a:r>
              <a:rPr lang="en-US" baseline="0"/>
              <a:t>-Y32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35374015748032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Curve for pY32vsY32'!$A$52:$A$57</c:f>
              <c:numCache>
                <c:formatCode>General</c:formatCode>
                <c:ptCount val="6"/>
                <c:pt idx="0">
                  <c:v>0.05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1.5</c:v>
                </c:pt>
              </c:numCache>
            </c:numRef>
          </c:xVal>
          <c:yVal>
            <c:numRef>
              <c:f>'calibration Curve for pY32vsY32'!$B$52:$B$57</c:f>
              <c:numCache>
                <c:formatCode>General</c:formatCode>
                <c:ptCount val="6"/>
                <c:pt idx="0">
                  <c:v>5.3558917054110831E-2</c:v>
                </c:pt>
                <c:pt idx="1">
                  <c:v>8.7558908252146586E-2</c:v>
                </c:pt>
                <c:pt idx="2">
                  <c:v>0.24999806885176118</c:v>
                </c:pt>
                <c:pt idx="3">
                  <c:v>0.60144845491006871</c:v>
                </c:pt>
                <c:pt idx="4">
                  <c:v>1.0167456468328411</c:v>
                </c:pt>
                <c:pt idx="5">
                  <c:v>2.7226288080000001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4E-4105-9FF3-17E9CE1ED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487456"/>
        <c:axId val="856484176"/>
      </c:scatterChart>
      <c:valAx>
        <c:axId val="85648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484176"/>
        <c:crosses val="autoZero"/>
        <c:crossBetween val="midCat"/>
      </c:valAx>
      <c:valAx>
        <c:axId val="85648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48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57</xdr:row>
      <xdr:rowOff>152400</xdr:rowOff>
    </xdr:from>
    <xdr:to>
      <xdr:col>1</xdr:col>
      <xdr:colOff>1733550</xdr:colOff>
      <xdr:row>68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57</xdr:row>
      <xdr:rowOff>57150</xdr:rowOff>
    </xdr:from>
    <xdr:to>
      <xdr:col>6</xdr:col>
      <xdr:colOff>2114550</xdr:colOff>
      <xdr:row>71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10</xdr:row>
      <xdr:rowOff>95250</xdr:rowOff>
    </xdr:from>
    <xdr:to>
      <xdr:col>4</xdr:col>
      <xdr:colOff>95250</xdr:colOff>
      <xdr:row>21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activeCell="A50" sqref="A50:B52"/>
    </sheetView>
  </sheetViews>
  <sheetFormatPr defaultRowHeight="15" x14ac:dyDescent="0.25"/>
  <cols>
    <col min="1" max="2" width="48.85546875" customWidth="1"/>
    <col min="3" max="3" width="38.7109375" customWidth="1"/>
    <col min="4" max="4" width="40" customWidth="1"/>
    <col min="5" max="5" width="40.5703125" customWidth="1"/>
    <col min="6" max="6" width="36.85546875" customWidth="1"/>
    <col min="7" max="7" width="32" customWidth="1"/>
    <col min="8" max="8" width="41.140625" customWidth="1"/>
    <col min="9" max="9" width="26.85546875" customWidth="1"/>
    <col min="10" max="10" width="26.140625" customWidth="1"/>
    <col min="11" max="11" width="22.42578125" customWidth="1"/>
    <col min="12" max="12" width="29.85546875" customWidth="1"/>
    <col min="37" max="37" width="27.7109375" customWidth="1"/>
  </cols>
  <sheetData>
    <row r="1" spans="1:12" x14ac:dyDescent="0.25">
      <c r="A1" t="s">
        <v>0</v>
      </c>
    </row>
    <row r="2" spans="1:12" x14ac:dyDescent="0.25">
      <c r="A2" t="s">
        <v>24</v>
      </c>
    </row>
    <row r="3" spans="1:12" x14ac:dyDescent="0.25">
      <c r="A3" t="s">
        <v>24</v>
      </c>
    </row>
    <row r="4" spans="1:12" x14ac:dyDescent="0.25">
      <c r="A4" t="s">
        <v>25</v>
      </c>
    </row>
    <row r="5" spans="1:12" x14ac:dyDescent="0.25">
      <c r="A5" t="s">
        <v>25</v>
      </c>
    </row>
    <row r="8" spans="1:12" x14ac:dyDescent="0.25">
      <c r="C8" t="s">
        <v>29</v>
      </c>
      <c r="D8" t="s">
        <v>30</v>
      </c>
      <c r="E8" t="s">
        <v>29</v>
      </c>
      <c r="F8" t="s">
        <v>30</v>
      </c>
      <c r="G8" t="s">
        <v>29</v>
      </c>
      <c r="H8" t="s">
        <v>29</v>
      </c>
      <c r="I8" t="s">
        <v>29</v>
      </c>
      <c r="J8" t="s">
        <v>29</v>
      </c>
      <c r="K8" t="s">
        <v>30</v>
      </c>
      <c r="L8" t="s">
        <v>30</v>
      </c>
    </row>
    <row r="9" spans="1:12" x14ac:dyDescent="0.25">
      <c r="B9" t="s">
        <v>40</v>
      </c>
      <c r="C9" t="s">
        <v>31</v>
      </c>
      <c r="D9" t="s">
        <v>32</v>
      </c>
      <c r="E9" t="s">
        <v>33</v>
      </c>
      <c r="F9" t="s">
        <v>34</v>
      </c>
      <c r="G9" t="s">
        <v>39</v>
      </c>
      <c r="H9" t="s">
        <v>36</v>
      </c>
      <c r="I9" t="s">
        <v>37</v>
      </c>
      <c r="J9" t="s">
        <v>38</v>
      </c>
      <c r="K9" t="s">
        <v>35</v>
      </c>
      <c r="L9" t="s">
        <v>36</v>
      </c>
    </row>
    <row r="10" spans="1:12" x14ac:dyDescent="0.25">
      <c r="A10" t="s">
        <v>2</v>
      </c>
      <c r="B10">
        <v>0.01</v>
      </c>
      <c r="C10">
        <v>328925248</v>
      </c>
      <c r="D10">
        <v>1335746688</v>
      </c>
      <c r="E10">
        <v>11034630</v>
      </c>
      <c r="F10">
        <v>9194911</v>
      </c>
      <c r="G10">
        <f>E10/C10</f>
        <v>3.3547531139962838E-2</v>
      </c>
      <c r="K10">
        <f>F10/D10</f>
        <v>6.8837236001441614E-3</v>
      </c>
    </row>
    <row r="11" spans="1:12" x14ac:dyDescent="0.25">
      <c r="A11" t="s">
        <v>3</v>
      </c>
      <c r="B11">
        <v>0.01</v>
      </c>
      <c r="C11">
        <v>374256576</v>
      </c>
      <c r="D11">
        <v>1355853952</v>
      </c>
      <c r="E11">
        <v>7334945</v>
      </c>
      <c r="F11">
        <v>4687003</v>
      </c>
      <c r="G11">
        <f t="shared" ref="G11:G36" si="0">E11/C11</f>
        <v>1.9598707064535321E-2</v>
      </c>
      <c r="K11">
        <f t="shared" ref="K11:K39" si="1">F11/D11</f>
        <v>3.4568642095162768E-3</v>
      </c>
    </row>
    <row r="12" spans="1:12" x14ac:dyDescent="0.25">
      <c r="A12" t="s">
        <v>4</v>
      </c>
      <c r="B12">
        <v>0.01</v>
      </c>
    </row>
    <row r="13" spans="1:12" x14ac:dyDescent="0.25">
      <c r="H13">
        <f>AVERAGE(G10:G12)</f>
        <v>2.657311910224908E-2</v>
      </c>
      <c r="L13">
        <f>AVERAGE(K10:K12)</f>
        <v>5.1702939048302188E-3</v>
      </c>
    </row>
    <row r="14" spans="1:12" x14ac:dyDescent="0.25">
      <c r="A14" t="s">
        <v>5</v>
      </c>
      <c r="B14">
        <v>2.5000000000000001E-2</v>
      </c>
      <c r="C14">
        <v>322167872</v>
      </c>
      <c r="D14">
        <v>1235379968</v>
      </c>
      <c r="E14">
        <v>12676678</v>
      </c>
      <c r="F14">
        <v>12089979</v>
      </c>
      <c r="G14">
        <f t="shared" si="0"/>
        <v>3.9348051440709769E-2</v>
      </c>
      <c r="K14">
        <f t="shared" si="1"/>
        <v>9.7864457196702743E-3</v>
      </c>
    </row>
    <row r="15" spans="1:12" x14ac:dyDescent="0.25">
      <c r="A15" t="s">
        <v>6</v>
      </c>
      <c r="B15">
        <v>2.5000000000000001E-2</v>
      </c>
      <c r="C15">
        <v>309618816</v>
      </c>
      <c r="D15">
        <v>1195002496</v>
      </c>
      <c r="E15">
        <v>9317671</v>
      </c>
      <c r="F15">
        <v>7352533</v>
      </c>
      <c r="G15">
        <f t="shared" si="0"/>
        <v>3.0094007594163787E-2</v>
      </c>
      <c r="K15">
        <f t="shared" si="1"/>
        <v>6.1527344291003056E-3</v>
      </c>
    </row>
    <row r="16" spans="1:12" x14ac:dyDescent="0.25">
      <c r="A16" t="s">
        <v>7</v>
      </c>
      <c r="B16">
        <v>2.5000000000000001E-2</v>
      </c>
    </row>
    <row r="17" spans="1:12" x14ac:dyDescent="0.25">
      <c r="H17">
        <f>AVERAGE(G14:G16)</f>
        <v>3.4721029517436774E-2</v>
      </c>
      <c r="L17">
        <f>AVERAGE(K14:K16)</f>
        <v>7.9695900743852899E-3</v>
      </c>
    </row>
    <row r="18" spans="1:12" x14ac:dyDescent="0.25">
      <c r="A18" t="s">
        <v>8</v>
      </c>
      <c r="B18">
        <v>0.05</v>
      </c>
      <c r="C18">
        <v>357579456</v>
      </c>
      <c r="D18">
        <v>1284414336</v>
      </c>
      <c r="E18">
        <v>20212538</v>
      </c>
      <c r="F18">
        <v>15117584</v>
      </c>
      <c r="G18">
        <f t="shared" si="0"/>
        <v>5.6526004670693387E-2</v>
      </c>
      <c r="K18">
        <f t="shared" si="1"/>
        <v>1.1770021227791715E-2</v>
      </c>
    </row>
    <row r="19" spans="1:12" x14ac:dyDescent="0.25">
      <c r="A19" t="s">
        <v>9</v>
      </c>
      <c r="B19">
        <v>0.05</v>
      </c>
      <c r="C19">
        <v>316141760</v>
      </c>
      <c r="D19">
        <v>1221518336</v>
      </c>
      <c r="E19">
        <v>15994190</v>
      </c>
      <c r="F19">
        <v>11808880</v>
      </c>
      <c r="G19">
        <f t="shared" si="0"/>
        <v>5.0591829437528275E-2</v>
      </c>
      <c r="K19">
        <f t="shared" si="1"/>
        <v>9.6673784191152745E-3</v>
      </c>
    </row>
    <row r="20" spans="1:12" x14ac:dyDescent="0.25">
      <c r="A20" t="s">
        <v>10</v>
      </c>
      <c r="B20">
        <v>0.05</v>
      </c>
    </row>
    <row r="21" spans="1:12" x14ac:dyDescent="0.25">
      <c r="H21">
        <f>AVERAGE(G18:G20)</f>
        <v>5.3558917054110831E-2</v>
      </c>
      <c r="L21">
        <f>AVERAGE(K18:K20)</f>
        <v>1.0718699823453495E-2</v>
      </c>
    </row>
    <row r="22" spans="1:12" x14ac:dyDescent="0.25">
      <c r="A22" t="s">
        <v>11</v>
      </c>
      <c r="B22">
        <v>7.4999999999999997E-2</v>
      </c>
      <c r="C22">
        <v>356140256</v>
      </c>
      <c r="D22">
        <v>1352975232</v>
      </c>
      <c r="E22">
        <v>31183252</v>
      </c>
      <c r="F22">
        <v>24357986</v>
      </c>
      <c r="G22">
        <f t="shared" si="0"/>
        <v>8.7558908252146586E-2</v>
      </c>
      <c r="K22">
        <f t="shared" si="1"/>
        <v>1.8003275613547965E-2</v>
      </c>
    </row>
    <row r="23" spans="1:12" x14ac:dyDescent="0.25">
      <c r="A23" t="s">
        <v>12</v>
      </c>
      <c r="B23">
        <v>7.4999999999999997E-2</v>
      </c>
    </row>
    <row r="24" spans="1:12" x14ac:dyDescent="0.25">
      <c r="A24" t="s">
        <v>13</v>
      </c>
      <c r="B24">
        <v>7.4999999999999997E-2</v>
      </c>
    </row>
    <row r="25" spans="1:12" x14ac:dyDescent="0.25">
      <c r="H25">
        <f>AVERAGE(G22:G24)</f>
        <v>8.7558908252146586E-2</v>
      </c>
      <c r="L25">
        <f>AVERAGE(K22:K24)</f>
        <v>1.8003275613547965E-2</v>
      </c>
    </row>
    <row r="26" spans="1:12" x14ac:dyDescent="0.25">
      <c r="A26" t="s">
        <v>16</v>
      </c>
      <c r="B26">
        <v>0.1</v>
      </c>
      <c r="C26">
        <v>112089072</v>
      </c>
      <c r="D26">
        <v>281019232</v>
      </c>
      <c r="E26">
        <v>42485712</v>
      </c>
      <c r="F26">
        <v>17204466</v>
      </c>
      <c r="G26">
        <f t="shared" si="0"/>
        <v>0.37903527294792844</v>
      </c>
      <c r="K26">
        <f t="shared" si="1"/>
        <v>6.1221667561884165E-2</v>
      </c>
    </row>
    <row r="27" spans="1:12" x14ac:dyDescent="0.25">
      <c r="A27" t="s">
        <v>17</v>
      </c>
      <c r="B27">
        <v>0.1</v>
      </c>
      <c r="C27">
        <v>237105008</v>
      </c>
      <c r="D27">
        <v>657576896</v>
      </c>
      <c r="E27">
        <v>65421356</v>
      </c>
      <c r="F27">
        <v>26329874</v>
      </c>
      <c r="G27">
        <f t="shared" si="0"/>
        <v>0.27591722567074584</v>
      </c>
      <c r="K27">
        <f t="shared" si="1"/>
        <v>4.0040752891658773E-2</v>
      </c>
    </row>
    <row r="28" spans="1:12" x14ac:dyDescent="0.25">
      <c r="A28" t="s">
        <v>18</v>
      </c>
      <c r="B28">
        <v>0.1</v>
      </c>
      <c r="C28">
        <v>151866928</v>
      </c>
      <c r="D28">
        <v>606285824</v>
      </c>
      <c r="E28">
        <v>34030176</v>
      </c>
      <c r="F28">
        <v>24428118</v>
      </c>
      <c r="G28">
        <f t="shared" si="0"/>
        <v>0.22407891203277649</v>
      </c>
      <c r="K28">
        <f t="shared" si="1"/>
        <v>4.0291422020779427E-2</v>
      </c>
      <c r="L28">
        <f>AVERAGE(K26:K28)</f>
        <v>4.7184614158107457E-2</v>
      </c>
    </row>
    <row r="29" spans="1:12" x14ac:dyDescent="0.25">
      <c r="H29">
        <f>AVERAGE(G27:G28)</f>
        <v>0.24999806885176118</v>
      </c>
    </row>
    <row r="30" spans="1:12" x14ac:dyDescent="0.25">
      <c r="A30" t="s">
        <v>22</v>
      </c>
      <c r="B30">
        <v>0.25</v>
      </c>
      <c r="C30">
        <v>242335936</v>
      </c>
      <c r="D30">
        <v>589870144</v>
      </c>
      <c r="E30">
        <v>113321480</v>
      </c>
      <c r="F30">
        <v>35828360</v>
      </c>
      <c r="G30">
        <f t="shared" si="0"/>
        <v>0.46762144265718808</v>
      </c>
      <c r="K30">
        <f t="shared" si="1"/>
        <v>6.0739402331913918E-2</v>
      </c>
    </row>
    <row r="31" spans="1:12" x14ac:dyDescent="0.25">
      <c r="A31" t="s">
        <v>14</v>
      </c>
      <c r="B31">
        <v>0.25</v>
      </c>
      <c r="C31">
        <v>358467136</v>
      </c>
      <c r="D31">
        <v>1030184896</v>
      </c>
      <c r="E31">
        <v>235668736</v>
      </c>
      <c r="F31">
        <v>100604568</v>
      </c>
      <c r="G31">
        <f t="shared" si="0"/>
        <v>0.65743470553462391</v>
      </c>
      <c r="K31">
        <f t="shared" si="1"/>
        <v>9.765680742420825E-2</v>
      </c>
    </row>
    <row r="32" spans="1:12" x14ac:dyDescent="0.25">
      <c r="A32" t="s">
        <v>15</v>
      </c>
      <c r="B32">
        <v>0.25</v>
      </c>
      <c r="C32">
        <v>237009904</v>
      </c>
      <c r="D32">
        <v>884711808</v>
      </c>
      <c r="E32">
        <v>160998272</v>
      </c>
      <c r="F32">
        <v>116013896</v>
      </c>
      <c r="G32">
        <f>E32/C32</f>
        <v>0.67928921653839414</v>
      </c>
      <c r="K32">
        <f t="shared" si="1"/>
        <v>0.13113184988709906</v>
      </c>
    </row>
    <row r="33" spans="1:12" x14ac:dyDescent="0.25">
      <c r="H33">
        <f>AVERAGE(G30:G32)</f>
        <v>0.60144845491006871</v>
      </c>
      <c r="L33">
        <f>AVERAGE(K30:K32)</f>
        <v>9.6509353214407081E-2</v>
      </c>
    </row>
    <row r="34" spans="1:12" x14ac:dyDescent="0.25">
      <c r="A34" t="s">
        <v>23</v>
      </c>
      <c r="B34">
        <v>0.5</v>
      </c>
      <c r="C34">
        <v>241050352</v>
      </c>
      <c r="D34">
        <v>622650240</v>
      </c>
      <c r="E34">
        <v>252242496</v>
      </c>
      <c r="F34">
        <v>92532176</v>
      </c>
      <c r="G34">
        <f t="shared" si="0"/>
        <v>1.0464307307877319</v>
      </c>
      <c r="K34">
        <f t="shared" si="1"/>
        <v>0.148610198881478</v>
      </c>
    </row>
    <row r="35" spans="1:12" x14ac:dyDescent="0.25">
      <c r="A35" t="s">
        <v>19</v>
      </c>
      <c r="B35">
        <v>0.5</v>
      </c>
      <c r="C35">
        <v>360597632</v>
      </c>
      <c r="D35">
        <v>1039908928</v>
      </c>
      <c r="E35">
        <v>372078688</v>
      </c>
      <c r="F35">
        <v>139571584</v>
      </c>
      <c r="G35">
        <f t="shared" si="0"/>
        <v>1.0318389667073575</v>
      </c>
      <c r="K35">
        <f t="shared" si="1"/>
        <v>0.13421519927560427</v>
      </c>
    </row>
    <row r="36" spans="1:12" x14ac:dyDescent="0.25">
      <c r="A36" t="s">
        <v>20</v>
      </c>
      <c r="B36">
        <v>0.5</v>
      </c>
      <c r="C36">
        <v>263272000</v>
      </c>
      <c r="D36">
        <v>1002656448</v>
      </c>
      <c r="E36">
        <v>255891760</v>
      </c>
      <c r="F36">
        <v>200719168</v>
      </c>
      <c r="G36">
        <f t="shared" si="0"/>
        <v>0.97196724300343373</v>
      </c>
      <c r="K36">
        <f t="shared" si="1"/>
        <v>0.20018738063309199</v>
      </c>
    </row>
    <row r="37" spans="1:12" ht="15" customHeight="1" x14ac:dyDescent="0.25">
      <c r="H37">
        <f>AVERAGE(G34:G36)</f>
        <v>1.0167456468328411</v>
      </c>
      <c r="L37">
        <f>AVERAGE(K34:K36)</f>
        <v>0.16100425959672476</v>
      </c>
    </row>
    <row r="38" spans="1:12" x14ac:dyDescent="0.25">
      <c r="A38" t="s">
        <v>21</v>
      </c>
      <c r="B38">
        <v>1.5</v>
      </c>
      <c r="C38">
        <v>301202784</v>
      </c>
      <c r="D38">
        <v>776353216</v>
      </c>
      <c r="E38">
        <v>898419136</v>
      </c>
      <c r="F38">
        <v>378590976</v>
      </c>
      <c r="G38">
        <f>AVERAGE(E38/C38)</f>
        <v>2.9827716864662182</v>
      </c>
      <c r="K38">
        <f>F38/D38</f>
        <v>0.48765300149152729</v>
      </c>
    </row>
    <row r="39" spans="1:12" x14ac:dyDescent="0.25">
      <c r="A39" t="s">
        <v>1</v>
      </c>
      <c r="B39">
        <v>1.5</v>
      </c>
      <c r="C39">
        <v>515789408</v>
      </c>
      <c r="D39">
        <v>1379073920</v>
      </c>
      <c r="E39">
        <v>1270124160</v>
      </c>
      <c r="F39">
        <v>480862400</v>
      </c>
      <c r="G39">
        <f>AVERAGE(E39/C39)</f>
        <v>2.4624859299165758</v>
      </c>
      <c r="K39">
        <f t="shared" si="1"/>
        <v>0.34868500739974839</v>
      </c>
    </row>
    <row r="40" spans="1:12" x14ac:dyDescent="0.25">
      <c r="B40">
        <v>1.5</v>
      </c>
    </row>
    <row r="41" spans="1:12" x14ac:dyDescent="0.25">
      <c r="H41">
        <f>AVERAGE(G38:G40)</f>
        <v>2.7226288081913967</v>
      </c>
      <c r="L41">
        <f>AVERAGE(K38:K40)</f>
        <v>0.41816900444563787</v>
      </c>
    </row>
    <row r="47" spans="1:12" x14ac:dyDescent="0.25">
      <c r="F47" s="11" t="s">
        <v>42</v>
      </c>
      <c r="G47" s="11"/>
    </row>
    <row r="48" spans="1:12" x14ac:dyDescent="0.25">
      <c r="A48" s="11" t="s">
        <v>41</v>
      </c>
      <c r="B48" s="11"/>
      <c r="C48" s="6"/>
      <c r="F48" s="7" t="s">
        <v>26</v>
      </c>
      <c r="G48" s="7" t="s">
        <v>27</v>
      </c>
      <c r="I48" s="4"/>
    </row>
    <row r="49" spans="1:9" ht="21" customHeight="1" x14ac:dyDescent="0.25">
      <c r="A49" s="7" t="s">
        <v>26</v>
      </c>
      <c r="B49" s="7" t="s">
        <v>27</v>
      </c>
      <c r="C49" s="12" t="s">
        <v>28</v>
      </c>
      <c r="E49" s="4"/>
      <c r="F49" s="2">
        <v>0.01</v>
      </c>
      <c r="G49" s="8">
        <v>5.1702939048302188E-3</v>
      </c>
    </row>
    <row r="50" spans="1:9" x14ac:dyDescent="0.25">
      <c r="A50" s="2">
        <v>0.01</v>
      </c>
      <c r="B50" s="2">
        <v>2.657311910224908E-2</v>
      </c>
      <c r="C50" s="12"/>
      <c r="E50" s="4"/>
      <c r="F50" s="2">
        <v>2.5000000000000001E-2</v>
      </c>
      <c r="G50" s="8">
        <v>7.9695900743852899E-3</v>
      </c>
    </row>
    <row r="51" spans="1:9" x14ac:dyDescent="0.25">
      <c r="A51" s="2">
        <v>2.5000000000000001E-2</v>
      </c>
      <c r="B51" s="2">
        <v>3.4721029517436774E-2</v>
      </c>
      <c r="C51" s="12"/>
      <c r="E51" s="4"/>
      <c r="F51" s="3">
        <v>0.05</v>
      </c>
      <c r="G51" s="9">
        <v>1.0718699823453495E-2</v>
      </c>
    </row>
    <row r="52" spans="1:9" x14ac:dyDescent="0.25">
      <c r="A52" s="3">
        <v>0.05</v>
      </c>
      <c r="B52" s="3">
        <v>5.3558917054110831E-2</v>
      </c>
      <c r="C52" s="12"/>
      <c r="E52" s="4"/>
      <c r="F52" s="3">
        <v>7.4999999999999997E-2</v>
      </c>
      <c r="G52" s="9">
        <v>1.8003275613547965E-2</v>
      </c>
    </row>
    <row r="53" spans="1:9" x14ac:dyDescent="0.25">
      <c r="A53" s="3">
        <v>7.4999999999999997E-2</v>
      </c>
      <c r="B53" s="3">
        <v>8.7558908252146586E-2</v>
      </c>
      <c r="C53" s="12"/>
      <c r="E53" s="4"/>
      <c r="F53" s="3">
        <v>0.1</v>
      </c>
      <c r="G53" s="9">
        <v>4.7184614158107457E-2</v>
      </c>
    </row>
    <row r="54" spans="1:9" x14ac:dyDescent="0.25">
      <c r="A54" s="3">
        <v>0.1</v>
      </c>
      <c r="B54" s="3">
        <v>0.24999806885176118</v>
      </c>
      <c r="C54" s="12"/>
      <c r="E54" s="4"/>
      <c r="F54" s="3">
        <v>0.25</v>
      </c>
      <c r="G54" s="9">
        <v>9.6509353214407081E-2</v>
      </c>
    </row>
    <row r="55" spans="1:9" x14ac:dyDescent="0.25">
      <c r="A55" s="3">
        <v>0.25</v>
      </c>
      <c r="B55" s="3">
        <v>0.60144845491006871</v>
      </c>
      <c r="C55" s="12"/>
      <c r="E55" s="4"/>
      <c r="F55" s="3">
        <v>0.5</v>
      </c>
      <c r="G55" s="9">
        <v>0.16100425959672476</v>
      </c>
    </row>
    <row r="56" spans="1:9" x14ac:dyDescent="0.25">
      <c r="A56" s="3">
        <v>0.5</v>
      </c>
      <c r="B56" s="3">
        <v>1.0167456468328411</v>
      </c>
      <c r="C56" s="12"/>
      <c r="E56" s="4"/>
      <c r="F56" s="3">
        <v>1.5</v>
      </c>
      <c r="G56" s="9">
        <v>0.41816900444563787</v>
      </c>
    </row>
    <row r="57" spans="1:9" x14ac:dyDescent="0.25">
      <c r="A57" s="5">
        <v>1.5</v>
      </c>
      <c r="B57" s="5">
        <v>2.7226288080000001</v>
      </c>
      <c r="C57" s="12"/>
      <c r="E57" s="4"/>
      <c r="F57" s="4"/>
    </row>
    <row r="58" spans="1:9" x14ac:dyDescent="0.25">
      <c r="F58" s="4"/>
      <c r="G58" s="4"/>
      <c r="I58" s="4"/>
    </row>
    <row r="59" spans="1:9" x14ac:dyDescent="0.25">
      <c r="F59" s="4"/>
      <c r="G59" s="4"/>
      <c r="I59" s="4"/>
    </row>
    <row r="60" spans="1:9" x14ac:dyDescent="0.25">
      <c r="F60" s="4"/>
      <c r="G60" s="4"/>
      <c r="I60" s="4"/>
    </row>
  </sheetData>
  <mergeCells count="3">
    <mergeCell ref="A48:B48"/>
    <mergeCell ref="C49:C57"/>
    <mergeCell ref="F47:G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9"/>
  <sheetViews>
    <sheetView tabSelected="1" workbookViewId="0">
      <selection activeCell="G11" sqref="G11"/>
    </sheetView>
  </sheetViews>
  <sheetFormatPr defaultRowHeight="15" x14ac:dyDescent="0.25"/>
  <cols>
    <col min="1" max="1" width="33.5703125" customWidth="1"/>
    <col min="2" max="2" width="21.5703125" customWidth="1"/>
  </cols>
  <sheetData>
    <row r="2" spans="1:6" x14ac:dyDescent="0.25">
      <c r="A2" s="13" t="s">
        <v>41</v>
      </c>
      <c r="B2" s="13"/>
    </row>
    <row r="3" spans="1:6" x14ac:dyDescent="0.25">
      <c r="A3" s="1" t="s">
        <v>26</v>
      </c>
      <c r="B3" s="1" t="s">
        <v>27</v>
      </c>
      <c r="C3" s="14"/>
      <c r="D3" s="15"/>
      <c r="E3" s="15"/>
      <c r="F3" s="15"/>
    </row>
    <row r="4" spans="1:6" x14ac:dyDescent="0.25">
      <c r="A4" s="1">
        <v>0.05</v>
      </c>
      <c r="B4" s="10">
        <v>5.3558917054110831E-2</v>
      </c>
      <c r="C4" s="14"/>
      <c r="D4" s="15"/>
      <c r="E4" s="15"/>
      <c r="F4" s="15"/>
    </row>
    <row r="5" spans="1:6" x14ac:dyDescent="0.25">
      <c r="A5" s="1">
        <v>7.4999999999999997E-2</v>
      </c>
      <c r="B5" s="10">
        <v>8.7558908252146586E-2</v>
      </c>
      <c r="C5" s="14"/>
      <c r="D5" s="15"/>
      <c r="E5" s="15"/>
      <c r="F5" s="15"/>
    </row>
    <row r="6" spans="1:6" x14ac:dyDescent="0.25">
      <c r="A6" s="1">
        <v>0.1</v>
      </c>
      <c r="B6" s="10">
        <v>0.24999806885176118</v>
      </c>
      <c r="C6" s="14"/>
      <c r="D6" s="15"/>
      <c r="E6" s="15"/>
      <c r="F6" s="15"/>
    </row>
    <row r="7" spans="1:6" x14ac:dyDescent="0.25">
      <c r="A7" s="1">
        <v>0.25</v>
      </c>
      <c r="B7" s="10">
        <v>0.60144845491006871</v>
      </c>
      <c r="C7" s="14"/>
      <c r="D7" s="15"/>
      <c r="E7" s="15"/>
      <c r="F7" s="15"/>
    </row>
    <row r="8" spans="1:6" x14ac:dyDescent="0.25">
      <c r="A8" s="1">
        <v>0.5</v>
      </c>
      <c r="B8" s="10">
        <v>1.0167456468328411</v>
      </c>
      <c r="C8" s="14"/>
      <c r="D8" s="15"/>
      <c r="E8" s="15"/>
      <c r="F8" s="15"/>
    </row>
    <row r="9" spans="1:6" x14ac:dyDescent="0.25">
      <c r="A9" s="1">
        <v>1.5</v>
      </c>
      <c r="B9" s="10">
        <v>2.7226288080000001</v>
      </c>
      <c r="C9" s="14"/>
      <c r="D9" s="15"/>
      <c r="E9" s="15"/>
      <c r="F9" s="15"/>
    </row>
  </sheetData>
  <mergeCells count="2">
    <mergeCell ref="A2:B2"/>
    <mergeCell ref="C3:F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calibration Curve for pY32vsY32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2019-06-13T18:52:05Z</dcterms:created>
  <dcterms:modified xsi:type="dcterms:W3CDTF">2019-06-22T15:23:07Z</dcterms:modified>
</cp:coreProperties>
</file>