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juavinett/Dropbox/"/>
    </mc:Choice>
  </mc:AlternateContent>
  <xr:revisionPtr revIDLastSave="0" documentId="13_ncr:1_{CD5C3399-7760-0A42-B8CD-ACDC48035176}" xr6:coauthVersionLast="43" xr6:coauthVersionMax="43" xr10:uidLastSave="{00000000-0000-0000-0000-000000000000}"/>
  <bookViews>
    <workbookView xWindow="-25600" yWindow="8960" windowWidth="25600" windowHeight="15560" xr2:uid="{77B597F2-FF4D-014D-B85B-77CDC4BFF41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15" i="1" l="1"/>
  <c r="P13" i="1"/>
  <c r="P11" i="1"/>
  <c r="P6" i="1"/>
  <c r="P2" i="1"/>
  <c r="O8" i="1"/>
  <c r="P8" i="1" s="1"/>
  <c r="N9" i="1"/>
  <c r="M9" i="1"/>
  <c r="L9" i="1"/>
  <c r="L8" i="1"/>
  <c r="M8" i="1"/>
  <c r="N8" i="1"/>
  <c r="N15" i="1" l="1"/>
  <c r="O15" i="1" s="1"/>
  <c r="N16" i="1"/>
  <c r="M15" i="1"/>
  <c r="M16" i="1"/>
  <c r="L15" i="1"/>
  <c r="L16" i="1"/>
  <c r="N13" i="1"/>
  <c r="O13" i="1" s="1"/>
  <c r="N14" i="1"/>
  <c r="M13" i="1"/>
  <c r="M14" i="1"/>
  <c r="L13" i="1"/>
  <c r="L14" i="1"/>
  <c r="N12" i="1"/>
  <c r="O11" i="1" s="1"/>
  <c r="M12" i="1"/>
  <c r="L12" i="1"/>
  <c r="N11" i="1"/>
  <c r="M11" i="1"/>
  <c r="L11" i="1"/>
  <c r="L7" i="1"/>
  <c r="N6" i="1"/>
  <c r="N7" i="1"/>
  <c r="M6" i="1"/>
  <c r="M7" i="1"/>
  <c r="L6" i="1"/>
  <c r="N4" i="1"/>
  <c r="N5" i="1"/>
  <c r="M4" i="1"/>
  <c r="M5" i="1"/>
  <c r="L4" i="1"/>
  <c r="L5" i="1"/>
  <c r="N3" i="1"/>
  <c r="N2" i="1"/>
  <c r="M3" i="1"/>
  <c r="L3" i="1"/>
  <c r="M2" i="1"/>
  <c r="L2" i="1"/>
  <c r="O4" i="1" l="1"/>
  <c r="P4" i="1" s="1"/>
  <c r="O6" i="1"/>
  <c r="O2" i="1"/>
</calcChain>
</file>

<file path=xl/sharedStrings.xml><?xml version="1.0" encoding="utf-8"?>
<sst xmlns="http://schemas.openxmlformats.org/spreadsheetml/2006/main" count="22" uniqueCount="17">
  <si>
    <t>mean</t>
  </si>
  <si>
    <t>open field</t>
  </si>
  <si>
    <t>mean velocity naïve</t>
  </si>
  <si>
    <t>mean velocity implanted</t>
  </si>
  <si>
    <t>median</t>
  </si>
  <si>
    <t>stdev</t>
  </si>
  <si>
    <t>pooled stdev</t>
  </si>
  <si>
    <t>effect size</t>
  </si>
  <si>
    <t>max velocity naïve</t>
  </si>
  <si>
    <t>max velocity implanted</t>
  </si>
  <si>
    <t>samples (2 per mouse)</t>
  </si>
  <si>
    <t>max acceleration naïve</t>
  </si>
  <si>
    <t>escape</t>
  </si>
  <si>
    <t>max acceleration implanted</t>
  </si>
  <si>
    <t>time moving naïve</t>
  </si>
  <si>
    <t>time moving implanted</t>
  </si>
  <si>
    <t>max accereration naïve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</si>
</sst>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13EC04-9D11-474F-8D10-8E8A524541FF}">
  <dimension ref="A1:P16"/>
  <sheetViews>
    <sheetView tabSelected="1" workbookViewId="0">
      <selection activeCell="L11" sqref="L11"/>
    </sheetView>
  </sheetViews>
  <sheetFormatPr baseColWidth="10" defaultRowHeight="16" x14ac:dyDescent="0.2"/>
  <cols>
    <col min="1" max="1" width="24.5" bestFit="1" customWidth="1"/>
    <col min="2" max="2" width="10.83203125" style="3"/>
    <col min="12" max="12" width="10.83203125" style="3"/>
    <col min="15" max="15" width="12.1640625" bestFit="1" customWidth="1"/>
  </cols>
  <sheetData>
    <row r="1" spans="1:16" x14ac:dyDescent="0.2">
      <c r="A1" s="1" t="s">
        <v>1</v>
      </c>
      <c r="B1" s="4" t="s">
        <v>10</v>
      </c>
      <c r="C1" s="5"/>
      <c r="D1" s="5"/>
      <c r="E1" s="5"/>
      <c r="F1" s="5"/>
      <c r="G1" s="5"/>
      <c r="H1" s="5"/>
      <c r="I1" s="5"/>
      <c r="J1" s="5"/>
      <c r="K1" s="6"/>
      <c r="L1" s="2" t="s">
        <v>4</v>
      </c>
      <c r="M1" s="1" t="s">
        <v>0</v>
      </c>
      <c r="N1" s="1" t="s">
        <v>5</v>
      </c>
      <c r="O1" s="1" t="s">
        <v>6</v>
      </c>
      <c r="P1" s="1" t="s">
        <v>7</v>
      </c>
    </row>
    <row r="2" spans="1:16" x14ac:dyDescent="0.2">
      <c r="A2" t="s">
        <v>2</v>
      </c>
      <c r="B2" s="3">
        <v>3.63842851507078</v>
      </c>
      <c r="C2">
        <v>4.7902564502777301</v>
      </c>
      <c r="D2">
        <v>3.1612610705150002</v>
      </c>
      <c r="E2">
        <v>4.11698709312786</v>
      </c>
      <c r="F2">
        <v>3.1706294595782101</v>
      </c>
      <c r="G2">
        <v>4.0629606415487096</v>
      </c>
      <c r="H2">
        <v>5.0969357425000403</v>
      </c>
      <c r="I2">
        <v>2.1453974734666699</v>
      </c>
      <c r="L2" s="3">
        <f t="shared" ref="L2:L9" si="0">MEDIAN(B2:I2)</f>
        <v>3.8506945783097448</v>
      </c>
      <c r="M2">
        <f t="shared" ref="M2:M9" si="1">AVERAGE(B2:I2)</f>
        <v>3.7728570557606251</v>
      </c>
      <c r="N2">
        <f t="shared" ref="N2:N9" si="2">STDEV(B2:I2)</f>
        <v>0.95575661285193791</v>
      </c>
      <c r="O2">
        <f>SQRT((N2^2+N3^2)/2)</f>
        <v>1.6438075523904394</v>
      </c>
      <c r="P2">
        <f>(M3-M2)/O2</f>
        <v>1.8488526262859761</v>
      </c>
    </row>
    <row r="3" spans="1:16" x14ac:dyDescent="0.2">
      <c r="A3" t="s">
        <v>3</v>
      </c>
      <c r="B3" s="3">
        <v>9.6755997710321608</v>
      </c>
      <c r="C3">
        <v>9.3821739426973405</v>
      </c>
      <c r="D3">
        <v>7.9269228113110701</v>
      </c>
      <c r="E3">
        <v>5.4065883921420701</v>
      </c>
      <c r="F3">
        <v>3.48997790663707</v>
      </c>
      <c r="G3">
        <v>6.7159994444567701</v>
      </c>
      <c r="H3">
        <v>5.28692848210643</v>
      </c>
      <c r="I3">
        <v>6.6119289784683701</v>
      </c>
      <c r="L3" s="3">
        <f t="shared" si="0"/>
        <v>6.6639642114625701</v>
      </c>
      <c r="M3">
        <f t="shared" si="1"/>
        <v>6.8120149661064113</v>
      </c>
      <c r="N3">
        <f t="shared" si="2"/>
        <v>2.1191356340691092</v>
      </c>
    </row>
    <row r="4" spans="1:16" x14ac:dyDescent="0.2">
      <c r="A4" t="s">
        <v>8</v>
      </c>
      <c r="B4" s="3">
        <v>20.2135</v>
      </c>
      <c r="C4">
        <v>29.5548</v>
      </c>
      <c r="D4">
        <v>23.643999999999998</v>
      </c>
      <c r="E4">
        <v>31.834599999999998</v>
      </c>
      <c r="F4">
        <v>49.787599999999998</v>
      </c>
      <c r="G4">
        <v>23.743400000000001</v>
      </c>
      <c r="H4">
        <v>24.852</v>
      </c>
      <c r="I4">
        <v>20.383600000000001</v>
      </c>
      <c r="L4" s="3">
        <f t="shared" si="0"/>
        <v>24.297699999999999</v>
      </c>
      <c r="M4">
        <f t="shared" si="1"/>
        <v>28.001687499999999</v>
      </c>
      <c r="N4">
        <f t="shared" si="2"/>
        <v>9.6914061042963588</v>
      </c>
      <c r="O4">
        <f>SQRT((N4^2+N5^2)/2)</f>
        <v>8.2353733100559587</v>
      </c>
      <c r="P4">
        <f>(M5-M4)/O4</f>
        <v>0.48388668612436281</v>
      </c>
    </row>
    <row r="5" spans="1:16" x14ac:dyDescent="0.2">
      <c r="A5" t="s">
        <v>9</v>
      </c>
      <c r="B5" s="3">
        <v>35.549999999999997</v>
      </c>
      <c r="C5">
        <v>39.103499999999997</v>
      </c>
      <c r="D5">
        <v>34.3628</v>
      </c>
      <c r="E5">
        <v>25.599499999999999</v>
      </c>
      <c r="F5">
        <v>19.267199999999999</v>
      </c>
      <c r="G5">
        <v>36.058</v>
      </c>
      <c r="H5">
        <v>33.958100000000002</v>
      </c>
      <c r="I5">
        <v>31.994299999999999</v>
      </c>
      <c r="L5" s="3">
        <f t="shared" si="0"/>
        <v>34.160449999999997</v>
      </c>
      <c r="M5">
        <f t="shared" si="1"/>
        <v>31.986675000000002</v>
      </c>
      <c r="N5">
        <f t="shared" si="2"/>
        <v>6.4590552585940442</v>
      </c>
    </row>
    <row r="6" spans="1:16" x14ac:dyDescent="0.2">
      <c r="A6" t="s">
        <v>13</v>
      </c>
      <c r="B6" s="3">
        <v>66.985600000000005</v>
      </c>
      <c r="C6">
        <v>189.453</v>
      </c>
      <c r="D6">
        <v>97.487399999999994</v>
      </c>
      <c r="E6">
        <v>240.21100000000001</v>
      </c>
      <c r="F6">
        <v>180.185</v>
      </c>
      <c r="G6">
        <v>176.07</v>
      </c>
      <c r="H6">
        <v>137.76900000000001</v>
      </c>
      <c r="I6">
        <v>106.542</v>
      </c>
      <c r="L6" s="3">
        <f t="shared" si="0"/>
        <v>156.9195</v>
      </c>
      <c r="M6">
        <f t="shared" si="1"/>
        <v>149.33787499999997</v>
      </c>
      <c r="N6">
        <f t="shared" si="2"/>
        <v>57.282501030288657</v>
      </c>
      <c r="O6">
        <f>SQRT((N6^2+N7^2)/2)</f>
        <v>43.246605644864431</v>
      </c>
      <c r="P6">
        <f>(M6-M7)/O6</f>
        <v>0.90213583050610913</v>
      </c>
    </row>
    <row r="7" spans="1:16" x14ac:dyDescent="0.2">
      <c r="A7" t="s">
        <v>16</v>
      </c>
      <c r="B7" s="3">
        <v>87.033600000000007</v>
      </c>
      <c r="C7">
        <v>139.941</v>
      </c>
      <c r="D7">
        <v>108.681</v>
      </c>
      <c r="E7">
        <v>78.575900000000004</v>
      </c>
      <c r="F7">
        <v>101.462</v>
      </c>
      <c r="G7">
        <v>129.28700000000001</v>
      </c>
      <c r="H7">
        <v>128.86799999999999</v>
      </c>
      <c r="I7">
        <v>108.74</v>
      </c>
      <c r="L7" s="3">
        <f t="shared" si="0"/>
        <v>108.7105</v>
      </c>
      <c r="M7">
        <f t="shared" si="1"/>
        <v>110.32356250000001</v>
      </c>
      <c r="N7">
        <f t="shared" si="2"/>
        <v>21.430186077582697</v>
      </c>
    </row>
    <row r="8" spans="1:16" x14ac:dyDescent="0.2">
      <c r="A8" t="s">
        <v>14</v>
      </c>
      <c r="B8" s="3">
        <v>22</v>
      </c>
      <c r="C8">
        <v>32</v>
      </c>
      <c r="D8">
        <v>34</v>
      </c>
      <c r="E8">
        <v>35</v>
      </c>
      <c r="F8">
        <v>40</v>
      </c>
      <c r="G8">
        <v>42</v>
      </c>
      <c r="H8">
        <v>51.5</v>
      </c>
      <c r="I8">
        <v>54</v>
      </c>
      <c r="L8" s="3">
        <f t="shared" si="0"/>
        <v>37.5</v>
      </c>
      <c r="M8">
        <f t="shared" si="1"/>
        <v>38.8125</v>
      </c>
      <c r="N8">
        <f t="shared" si="2"/>
        <v>10.487875653071297</v>
      </c>
      <c r="O8">
        <f>SQRT((N8^2+N9^2)/2)</f>
        <v>9.2637446146638922</v>
      </c>
      <c r="P8">
        <f>(M9-M8)/O8</f>
        <v>-1.133450935529807</v>
      </c>
    </row>
    <row r="9" spans="1:16" x14ac:dyDescent="0.2">
      <c r="A9" t="s">
        <v>15</v>
      </c>
      <c r="B9" s="3">
        <v>20</v>
      </c>
      <c r="C9">
        <v>20</v>
      </c>
      <c r="D9">
        <v>24</v>
      </c>
      <c r="E9">
        <v>26</v>
      </c>
      <c r="F9">
        <v>27</v>
      </c>
      <c r="G9">
        <v>31</v>
      </c>
      <c r="H9">
        <v>36</v>
      </c>
      <c r="I9">
        <v>42.5</v>
      </c>
      <c r="L9" s="3">
        <f t="shared" si="0"/>
        <v>26.5</v>
      </c>
      <c r="M9">
        <f t="shared" si="1"/>
        <v>28.3125</v>
      </c>
      <c r="N9">
        <f t="shared" si="2"/>
        <v>7.8510122186341587</v>
      </c>
    </row>
    <row r="10" spans="1:16" x14ac:dyDescent="0.2">
      <c r="A10" s="1" t="s">
        <v>12</v>
      </c>
    </row>
    <row r="11" spans="1:16" x14ac:dyDescent="0.2">
      <c r="A11" t="s">
        <v>3</v>
      </c>
      <c r="B11" s="3">
        <v>14.4133979986487</v>
      </c>
      <c r="C11">
        <v>8.5990565634615592</v>
      </c>
      <c r="D11">
        <v>5.73649834688797</v>
      </c>
      <c r="E11">
        <v>1.2510399539419099</v>
      </c>
      <c r="F11">
        <v>8.6851312152777904</v>
      </c>
      <c r="G11">
        <v>7.4947811154762096</v>
      </c>
      <c r="H11">
        <v>4.8775530414937798</v>
      </c>
      <c r="I11">
        <v>6.9823824697674599</v>
      </c>
      <c r="J11">
        <v>4.0969462912863204</v>
      </c>
      <c r="K11">
        <v>21.528298623188501</v>
      </c>
      <c r="L11" s="3">
        <f>MEDIAN(B11:K11)</f>
        <v>7.2385817926218348</v>
      </c>
      <c r="M11">
        <f>AVERAGE(B11:K11)</f>
        <v>8.366508561943018</v>
      </c>
      <c r="N11">
        <f>STDEV(B11:K11)</f>
        <v>5.7790591513543097</v>
      </c>
      <c r="O11">
        <f>SQRT((N11^2+N12^2)/2)</f>
        <v>9.2290637603703605</v>
      </c>
      <c r="P11">
        <f>(M11-M12)/O11</f>
        <v>-0.83361559068351765</v>
      </c>
    </row>
    <row r="12" spans="1:16" x14ac:dyDescent="0.2">
      <c r="A12" t="s">
        <v>2</v>
      </c>
      <c r="B12" s="3">
        <v>41.7</v>
      </c>
      <c r="C12">
        <v>5.4</v>
      </c>
      <c r="D12">
        <v>13.24</v>
      </c>
      <c r="E12">
        <v>31.74</v>
      </c>
      <c r="F12">
        <v>16.25</v>
      </c>
      <c r="G12">
        <v>13.12</v>
      </c>
      <c r="H12">
        <v>11.72</v>
      </c>
      <c r="I12">
        <v>5.52</v>
      </c>
      <c r="J12">
        <v>13.87</v>
      </c>
      <c r="K12">
        <v>8.0399999999999991</v>
      </c>
      <c r="L12" s="3">
        <f>MEDIAN(B12:K12)</f>
        <v>13.18</v>
      </c>
      <c r="M12">
        <f>AVERAGE(B12:K12)</f>
        <v>16.060000000000002</v>
      </c>
      <c r="N12">
        <f>STDEV(B12:K12)</f>
        <v>11.702722380331469</v>
      </c>
    </row>
    <row r="13" spans="1:16" x14ac:dyDescent="0.2">
      <c r="A13" t="s">
        <v>9</v>
      </c>
      <c r="B13" s="3">
        <v>61.611899999999999</v>
      </c>
      <c r="C13">
        <v>34.536799999999999</v>
      </c>
      <c r="D13">
        <v>34.351700000000001</v>
      </c>
      <c r="E13">
        <v>5.6337999999999999</v>
      </c>
      <c r="F13">
        <v>55.269799999999996</v>
      </c>
      <c r="G13">
        <v>58.404200000000003</v>
      </c>
      <c r="H13">
        <v>24.612100000000002</v>
      </c>
      <c r="I13">
        <v>65.117199999999997</v>
      </c>
      <c r="J13">
        <v>16.5351</v>
      </c>
      <c r="K13">
        <v>73.183599999999998</v>
      </c>
      <c r="L13" s="3">
        <f t="shared" ref="L13:L16" si="3">MEDIAN(B13:K13)</f>
        <v>44.903300000000002</v>
      </c>
      <c r="M13">
        <f t="shared" ref="M13:M16" si="4">AVERAGE(B13:K13)</f>
        <v>42.925620000000002</v>
      </c>
      <c r="N13">
        <f t="shared" ref="N13:N16" si="5">STDEV(B13:K13)</f>
        <v>22.889984855671887</v>
      </c>
      <c r="O13">
        <f>SQRT((N13^2+N14^2)/2)</f>
        <v>21.670830766821599</v>
      </c>
      <c r="P13">
        <f>(M13-M14)/O13</f>
        <v>-6.4316869759044361E-3</v>
      </c>
    </row>
    <row r="14" spans="1:16" x14ac:dyDescent="0.2">
      <c r="A14" t="s">
        <v>8</v>
      </c>
      <c r="B14" s="3">
        <v>72.849999999999994</v>
      </c>
      <c r="C14">
        <v>23.66</v>
      </c>
      <c r="D14">
        <v>72.13</v>
      </c>
      <c r="E14">
        <v>71.42</v>
      </c>
      <c r="F14">
        <v>31.36</v>
      </c>
      <c r="G14">
        <v>32.22</v>
      </c>
      <c r="H14">
        <v>29</v>
      </c>
      <c r="I14">
        <v>34.9</v>
      </c>
      <c r="J14">
        <v>36.090000000000003</v>
      </c>
      <c r="K14">
        <v>27.02</v>
      </c>
      <c r="L14" s="3">
        <f t="shared" si="3"/>
        <v>33.56</v>
      </c>
      <c r="M14">
        <f t="shared" si="4"/>
        <v>43.064999999999998</v>
      </c>
      <c r="N14">
        <f t="shared" si="5"/>
        <v>20.378871547648437</v>
      </c>
    </row>
    <row r="15" spans="1:16" x14ac:dyDescent="0.2">
      <c r="A15" t="s">
        <v>13</v>
      </c>
      <c r="B15" s="3">
        <v>223.17717170750899</v>
      </c>
      <c r="C15">
        <v>113.792626031883</v>
      </c>
      <c r="D15">
        <v>158.10510462216601</v>
      </c>
      <c r="E15">
        <v>34.795560862311604</v>
      </c>
      <c r="F15">
        <v>215.79733984999299</v>
      </c>
      <c r="G15">
        <v>194.356648774425</v>
      </c>
      <c r="H15">
        <v>100.819970121788</v>
      </c>
      <c r="I15">
        <v>216.48677686175901</v>
      </c>
      <c r="J15">
        <v>93.289492338104296</v>
      </c>
      <c r="K15">
        <v>303.28705051482501</v>
      </c>
      <c r="L15" s="3">
        <f t="shared" si="3"/>
        <v>176.2308766982955</v>
      </c>
      <c r="M15">
        <f t="shared" si="4"/>
        <v>165.39077416847641</v>
      </c>
      <c r="N15">
        <f t="shared" si="5"/>
        <v>79.919292069921838</v>
      </c>
      <c r="O15">
        <f>SQRT((N15^2+N16^2)/2)</f>
        <v>190.37906604174938</v>
      </c>
      <c r="P15">
        <f>(M15-M16)/O15</f>
        <v>-0.64288016732198738</v>
      </c>
    </row>
    <row r="16" spans="1:16" x14ac:dyDescent="0.2">
      <c r="A16" t="s">
        <v>11</v>
      </c>
      <c r="B16" s="3">
        <v>679.82</v>
      </c>
      <c r="C16">
        <v>158.19999999999999</v>
      </c>
      <c r="D16">
        <v>689.18</v>
      </c>
      <c r="E16">
        <v>599.64700000000005</v>
      </c>
      <c r="F16">
        <v>117.18</v>
      </c>
      <c r="G16">
        <v>67.48</v>
      </c>
      <c r="H16">
        <v>179.75</v>
      </c>
      <c r="I16">
        <v>115.98</v>
      </c>
      <c r="J16">
        <v>116.4</v>
      </c>
      <c r="K16">
        <v>154.18</v>
      </c>
      <c r="L16" s="3">
        <f t="shared" si="3"/>
        <v>156.19</v>
      </c>
      <c r="M16">
        <f t="shared" si="4"/>
        <v>287.78169999999994</v>
      </c>
      <c r="N16">
        <f t="shared" si="5"/>
        <v>257.10170036174412</v>
      </c>
    </row>
  </sheetData>
  <mergeCells count="1">
    <mergeCell ref="B1:K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Ashley Juavinett</cp:lastModifiedBy>
  <dcterms:created xsi:type="dcterms:W3CDTF">2019-06-08T21:37:45Z</dcterms:created>
  <dcterms:modified xsi:type="dcterms:W3CDTF">2019-06-12T20:16:24Z</dcterms:modified>
</cp:coreProperties>
</file>