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iul11/Dropbox (HHMI)/Mamo-eLife_revision/"/>
    </mc:Choice>
  </mc:AlternateContent>
  <xr:revisionPtr revIDLastSave="0" documentId="8_{2E6186D9-45DC-BF45-A0CD-E9374FB98F8A}" xr6:coauthVersionLast="43" xr6:coauthVersionMax="43" xr10:uidLastSave="{00000000-0000-0000-0000-000000000000}"/>
  <bookViews>
    <workbookView xWindow="3180" yWindow="2040" windowWidth="27640" windowHeight="16940" xr2:uid="{10CC9766-65EC-8C44-865B-466CA0BD9D6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" i="1" l="1"/>
  <c r="K3" i="1"/>
  <c r="Q3" i="1"/>
  <c r="Q9" i="1" s="1"/>
  <c r="Q10" i="1" s="1"/>
  <c r="E4" i="1"/>
  <c r="E9" i="1" s="1"/>
  <c r="E10" i="1" s="1"/>
  <c r="K4" i="1"/>
  <c r="Q4" i="1"/>
  <c r="E5" i="1"/>
  <c r="K5" i="1"/>
  <c r="K9" i="1" s="1"/>
  <c r="K10" i="1" s="1"/>
  <c r="Q5" i="1"/>
  <c r="E6" i="1"/>
  <c r="E11" i="1" s="1"/>
  <c r="K6" i="1"/>
  <c r="K11" i="1" s="1"/>
  <c r="Q6" i="1"/>
  <c r="E7" i="1"/>
  <c r="K7" i="1"/>
  <c r="Q7" i="1"/>
  <c r="E8" i="1"/>
  <c r="K8" i="1"/>
  <c r="Q8" i="1"/>
  <c r="E16" i="1"/>
  <c r="E24" i="1" s="1"/>
  <c r="K16" i="1"/>
  <c r="K24" i="1" s="1"/>
  <c r="Q16" i="1"/>
  <c r="Q24" i="1" s="1"/>
  <c r="E17" i="1"/>
  <c r="E22" i="1" s="1"/>
  <c r="E23" i="1" s="1"/>
  <c r="K17" i="1"/>
  <c r="K22" i="1" s="1"/>
  <c r="K23" i="1" s="1"/>
  <c r="Q17" i="1"/>
  <c r="E18" i="1"/>
  <c r="K18" i="1"/>
  <c r="Q18" i="1"/>
  <c r="E19" i="1"/>
  <c r="K19" i="1"/>
  <c r="Q19" i="1"/>
  <c r="E20" i="1"/>
  <c r="K20" i="1"/>
  <c r="Q20" i="1"/>
  <c r="E21" i="1"/>
  <c r="K21" i="1"/>
  <c r="Q21" i="1"/>
  <c r="Q22" i="1"/>
  <c r="Q23" i="1" s="1"/>
  <c r="E29" i="1"/>
  <c r="K29" i="1"/>
  <c r="Q29" i="1"/>
  <c r="Q37" i="1" s="1"/>
  <c r="E30" i="1"/>
  <c r="K30" i="1"/>
  <c r="K35" i="1" s="1"/>
  <c r="K36" i="1" s="1"/>
  <c r="Q30" i="1"/>
  <c r="Q35" i="1" s="1"/>
  <c r="Q36" i="1" s="1"/>
  <c r="E31" i="1"/>
  <c r="E35" i="1" s="1"/>
  <c r="E36" i="1" s="1"/>
  <c r="K31" i="1"/>
  <c r="Q31" i="1"/>
  <c r="E32" i="1"/>
  <c r="E37" i="1" s="1"/>
  <c r="K32" i="1"/>
  <c r="Q32" i="1"/>
  <c r="E33" i="1"/>
  <c r="K33" i="1"/>
  <c r="Q33" i="1"/>
  <c r="E34" i="1"/>
  <c r="K34" i="1"/>
  <c r="Q34" i="1"/>
  <c r="K37" i="1"/>
  <c r="K42" i="1"/>
  <c r="Q42" i="1"/>
  <c r="Q50" i="1" s="1"/>
  <c r="K43" i="1"/>
  <c r="Q43" i="1"/>
  <c r="K44" i="1"/>
  <c r="Q44" i="1"/>
  <c r="K45" i="1"/>
  <c r="Q45" i="1"/>
  <c r="K46" i="1"/>
  <c r="Q46" i="1"/>
  <c r="K47" i="1"/>
  <c r="Q47" i="1"/>
  <c r="K48" i="1"/>
  <c r="Q48" i="1"/>
  <c r="Q49" i="1"/>
  <c r="Q11" i="1" l="1"/>
</calcChain>
</file>

<file path=xl/sharedStrings.xml><?xml version="1.0" encoding="utf-8"?>
<sst xmlns="http://schemas.openxmlformats.org/spreadsheetml/2006/main" count="163" uniqueCount="18">
  <si>
    <t>SEM</t>
  </si>
  <si>
    <t>Ave</t>
  </si>
  <si>
    <t>Sum</t>
  </si>
  <si>
    <t>Mamo</t>
  </si>
  <si>
    <t>84h ALH-Mamo AU</t>
  </si>
  <si>
    <t>84h ALH-background</t>
  </si>
  <si>
    <t>84h ALH</t>
  </si>
  <si>
    <t>Intensity</t>
  </si>
  <si>
    <t>72h ALH-Mamo AU</t>
  </si>
  <si>
    <t>72h ALH-background</t>
  </si>
  <si>
    <t>72h ALH</t>
  </si>
  <si>
    <t>OK107&gt;mamo-RNAi</t>
  </si>
  <si>
    <t>48h ALH-Mamo AU</t>
  </si>
  <si>
    <t>48h ALH-background</t>
  </si>
  <si>
    <t>48h ALH</t>
  </si>
  <si>
    <t>OK107&gt;chinmo-RNAi+Syp-RNAi</t>
  </si>
  <si>
    <t>OK107&gt;chinmo-RNAi</t>
  </si>
  <si>
    <t>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</si>
</sst>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2" borderId="1" xfId="0" applyFill="1" applyBorder="1"/>
    <xf numFmtId="0" fontId="1" fillId="3" borderId="1" xfId="0" applyFont="1" applyFill="1" applyBorder="1"/>
    <xf numFmtId="0" fontId="0" fillId="4" borderId="1" xfId="0" applyFill="1" applyBorder="1"/>
    <xf numFmtId="0" fontId="1" fillId="5" borderId="1" xfId="0" applyFont="1" applyFill="1" applyBorder="1"/>
    <xf numFmtId="0" fontId="0" fillId="0" borderId="2" xfId="0" applyBorder="1"/>
    <xf numFmtId="0" fontId="0" fillId="0" borderId="3" xfId="0" applyBorder="1"/>
    <xf numFmtId="0" fontId="0" fillId="6" borderId="1" xfId="0" applyFill="1" applyBorder="1"/>
    <xf numFmtId="0" fontId="1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A5833D-2CFF-374E-B67D-05CCD7DBADB1}">
  <dimension ref="A1:Q50"/>
  <sheetViews>
    <sheetView tabSelected="1" topLeftCell="A5" workbookViewId="0">
      <selection activeCell="S15" sqref="S15"/>
    </sheetView>
  </sheetViews>
  <sheetFormatPr baseColWidth="10" defaultRowHeight="16" x14ac:dyDescent="0.2"/>
  <sheetData>
    <row r="1" spans="1:17" x14ac:dyDescent="0.2">
      <c r="A1" s="7" t="s">
        <v>17</v>
      </c>
      <c r="B1" s="6"/>
      <c r="C1" s="6"/>
      <c r="D1" s="6"/>
      <c r="E1" s="6"/>
      <c r="G1" s="7" t="s">
        <v>17</v>
      </c>
      <c r="H1" s="6"/>
      <c r="I1" s="6"/>
      <c r="J1" s="6"/>
      <c r="K1" s="6"/>
      <c r="M1" s="7" t="s">
        <v>17</v>
      </c>
      <c r="N1" s="6"/>
      <c r="O1" s="6"/>
      <c r="P1" s="6"/>
      <c r="Q1" s="6"/>
    </row>
    <row r="2" spans="1:17" x14ac:dyDescent="0.2">
      <c r="A2" s="8" t="s">
        <v>14</v>
      </c>
      <c r="B2" s="8" t="s">
        <v>7</v>
      </c>
      <c r="C2" s="8" t="s">
        <v>14</v>
      </c>
      <c r="D2" s="8" t="s">
        <v>13</v>
      </c>
      <c r="E2" s="8" t="s">
        <v>12</v>
      </c>
      <c r="G2" s="4" t="s">
        <v>10</v>
      </c>
      <c r="H2" s="5" t="s">
        <v>7</v>
      </c>
      <c r="I2" s="4" t="s">
        <v>10</v>
      </c>
      <c r="J2" s="4" t="s">
        <v>9</v>
      </c>
      <c r="K2" s="4" t="s">
        <v>8</v>
      </c>
      <c r="M2" s="2" t="s">
        <v>6</v>
      </c>
      <c r="N2" s="3" t="s">
        <v>7</v>
      </c>
      <c r="O2" s="2" t="s">
        <v>6</v>
      </c>
      <c r="P2" s="2" t="s">
        <v>5</v>
      </c>
      <c r="Q2" s="2" t="s">
        <v>4</v>
      </c>
    </row>
    <row r="3" spans="1:17" x14ac:dyDescent="0.2">
      <c r="A3" s="1"/>
      <c r="B3" s="1" t="s">
        <v>3</v>
      </c>
      <c r="C3" s="1">
        <v>3.78</v>
      </c>
      <c r="D3" s="1">
        <v>3.72</v>
      </c>
      <c r="E3" s="1">
        <f>C3-D3</f>
        <v>5.9999999999999609E-2</v>
      </c>
      <c r="G3" s="1"/>
      <c r="H3" s="1" t="s">
        <v>3</v>
      </c>
      <c r="I3" s="1">
        <v>3.2</v>
      </c>
      <c r="J3" s="1">
        <v>2.82</v>
      </c>
      <c r="K3" s="1">
        <f>I3-J3</f>
        <v>0.38000000000000034</v>
      </c>
      <c r="M3" s="1"/>
      <c r="N3" s="1" t="s">
        <v>3</v>
      </c>
      <c r="O3" s="1">
        <v>20.65</v>
      </c>
      <c r="P3" s="1">
        <v>0.88</v>
      </c>
      <c r="Q3" s="1">
        <f>O3-P3</f>
        <v>19.77</v>
      </c>
    </row>
    <row r="4" spans="1:17" x14ac:dyDescent="0.2">
      <c r="A4" s="1"/>
      <c r="B4" s="1" t="s">
        <v>3</v>
      </c>
      <c r="C4" s="1">
        <v>3.66</v>
      </c>
      <c r="D4" s="1">
        <v>3.21</v>
      </c>
      <c r="E4" s="1">
        <f>C4-D4</f>
        <v>0.45000000000000018</v>
      </c>
      <c r="G4" s="1"/>
      <c r="H4" s="1" t="s">
        <v>3</v>
      </c>
      <c r="I4" s="1">
        <v>3.99</v>
      </c>
      <c r="J4" s="1">
        <v>2.86</v>
      </c>
      <c r="K4" s="1">
        <f>I4-J4</f>
        <v>1.1300000000000003</v>
      </c>
      <c r="M4" s="1"/>
      <c r="N4" s="1" t="s">
        <v>3</v>
      </c>
      <c r="O4" s="1">
        <v>16.98</v>
      </c>
      <c r="P4" s="1">
        <v>0.49</v>
      </c>
      <c r="Q4" s="1">
        <f>O4-P4</f>
        <v>16.490000000000002</v>
      </c>
    </row>
    <row r="5" spans="1:17" x14ac:dyDescent="0.2">
      <c r="A5" s="1"/>
      <c r="B5" s="1" t="s">
        <v>3</v>
      </c>
      <c r="C5" s="1">
        <v>3.94</v>
      </c>
      <c r="D5" s="1">
        <v>3.91</v>
      </c>
      <c r="E5" s="1">
        <f>C5-D5</f>
        <v>2.9999999999999805E-2</v>
      </c>
      <c r="G5" s="1"/>
      <c r="H5" s="1" t="s">
        <v>3</v>
      </c>
      <c r="I5" s="1">
        <v>3.04</v>
      </c>
      <c r="J5" s="1">
        <v>2.59</v>
      </c>
      <c r="K5" s="1">
        <f>I5-J5</f>
        <v>0.45000000000000018</v>
      </c>
      <c r="M5" s="1"/>
      <c r="N5" s="1" t="s">
        <v>3</v>
      </c>
      <c r="O5" s="1">
        <v>20.32</v>
      </c>
      <c r="P5" s="1">
        <v>4.2699999999999996</v>
      </c>
      <c r="Q5" s="1">
        <f>O5-P5</f>
        <v>16.05</v>
      </c>
    </row>
    <row r="6" spans="1:17" x14ac:dyDescent="0.2">
      <c r="A6" s="1"/>
      <c r="B6" s="1" t="s">
        <v>3</v>
      </c>
      <c r="C6" s="1">
        <v>4.79</v>
      </c>
      <c r="D6" s="1">
        <v>4.03</v>
      </c>
      <c r="E6" s="1">
        <f>C6-D6</f>
        <v>0.75999999999999979</v>
      </c>
      <c r="G6" s="1"/>
      <c r="H6" s="1" t="s">
        <v>3</v>
      </c>
      <c r="I6" s="1">
        <v>3.98</v>
      </c>
      <c r="J6" s="1">
        <v>3.77</v>
      </c>
      <c r="K6" s="1">
        <f>I6-J6</f>
        <v>0.20999999999999996</v>
      </c>
      <c r="M6" s="1"/>
      <c r="N6" s="1" t="s">
        <v>3</v>
      </c>
      <c r="O6" s="1">
        <v>16.2</v>
      </c>
      <c r="P6" s="1">
        <v>4.29</v>
      </c>
      <c r="Q6" s="1">
        <f>O6-P6</f>
        <v>11.91</v>
      </c>
    </row>
    <row r="7" spans="1:17" x14ac:dyDescent="0.2">
      <c r="A7" s="1"/>
      <c r="B7" s="1" t="s">
        <v>3</v>
      </c>
      <c r="C7" s="1">
        <v>4.8899999999999997</v>
      </c>
      <c r="D7" s="1">
        <v>4.2300000000000004</v>
      </c>
      <c r="E7" s="1">
        <f>C7-D7</f>
        <v>0.65999999999999925</v>
      </c>
      <c r="G7" s="1"/>
      <c r="H7" s="1" t="s">
        <v>3</v>
      </c>
      <c r="I7" s="1">
        <v>4.9800000000000004</v>
      </c>
      <c r="J7" s="1">
        <v>4.42</v>
      </c>
      <c r="K7" s="1">
        <f>I7-J7</f>
        <v>0.5600000000000005</v>
      </c>
      <c r="M7" s="1"/>
      <c r="N7" s="1" t="s">
        <v>3</v>
      </c>
      <c r="O7" s="1">
        <v>14.62</v>
      </c>
      <c r="P7" s="1">
        <v>0.92</v>
      </c>
      <c r="Q7" s="1">
        <f>O7-P7</f>
        <v>13.7</v>
      </c>
    </row>
    <row r="8" spans="1:17" x14ac:dyDescent="0.2">
      <c r="A8" s="1"/>
      <c r="B8" s="1" t="s">
        <v>3</v>
      </c>
      <c r="C8" s="1">
        <v>5.17</v>
      </c>
      <c r="D8" s="1">
        <v>5.04</v>
      </c>
      <c r="E8" s="1">
        <f>C8-D8</f>
        <v>0.12999999999999989</v>
      </c>
      <c r="G8" s="1"/>
      <c r="H8" s="1" t="s">
        <v>3</v>
      </c>
      <c r="I8" s="1">
        <v>3.2</v>
      </c>
      <c r="J8" s="1">
        <v>2.79</v>
      </c>
      <c r="K8" s="1">
        <f>I8-J8</f>
        <v>0.41000000000000014</v>
      </c>
      <c r="M8" s="1"/>
      <c r="N8" s="1" t="s">
        <v>3</v>
      </c>
      <c r="O8" s="1">
        <v>10.64</v>
      </c>
      <c r="P8" s="1">
        <v>0.69</v>
      </c>
      <c r="Q8" s="1">
        <f>O8-P8</f>
        <v>9.9500000000000011</v>
      </c>
    </row>
    <row r="9" spans="1:17" x14ac:dyDescent="0.2">
      <c r="A9" s="1" t="s">
        <v>2</v>
      </c>
      <c r="E9" s="1">
        <f>SUM(E3:E8)</f>
        <v>2.0899999999999985</v>
      </c>
      <c r="G9" s="1" t="s">
        <v>2</v>
      </c>
      <c r="K9" s="1">
        <f>SUM(K3:K8)</f>
        <v>3.1400000000000015</v>
      </c>
      <c r="M9" s="1" t="s">
        <v>2</v>
      </c>
      <c r="Q9" s="1">
        <f>SUM(Q3:Q8)</f>
        <v>87.87</v>
      </c>
    </row>
    <row r="10" spans="1:17" x14ac:dyDescent="0.2">
      <c r="A10" s="1" t="s">
        <v>1</v>
      </c>
      <c r="E10" s="1">
        <f>E9/6</f>
        <v>0.34833333333333311</v>
      </c>
      <c r="G10" s="1" t="s">
        <v>1</v>
      </c>
      <c r="K10" s="1">
        <f>K9/6</f>
        <v>0.52333333333333354</v>
      </c>
      <c r="M10" s="1" t="s">
        <v>1</v>
      </c>
      <c r="Q10" s="1">
        <f>Q9/6</f>
        <v>14.645000000000001</v>
      </c>
    </row>
    <row r="11" spans="1:17" x14ac:dyDescent="0.2">
      <c r="A11" s="1" t="s">
        <v>0</v>
      </c>
      <c r="E11" s="1">
        <f>STDEV(E3:E8)/SQRT(COUNT(E3:E8))</f>
        <v>0.13026682019779418</v>
      </c>
      <c r="G11" s="1" t="s">
        <v>0</v>
      </c>
      <c r="K11" s="1">
        <f>STDEV(K3:K8)/SQRT(COUNT(K3:K8))</f>
        <v>0.1299145017993672</v>
      </c>
      <c r="M11" s="1" t="s">
        <v>0</v>
      </c>
      <c r="Q11" s="1">
        <f>STDEV(Q3:Q8)/SQRT(COUNT(Q3:Q8))</f>
        <v>1.4382854375957517</v>
      </c>
    </row>
    <row r="14" spans="1:17" x14ac:dyDescent="0.2">
      <c r="A14" s="7" t="s">
        <v>16</v>
      </c>
      <c r="B14" s="6"/>
      <c r="C14" s="6"/>
      <c r="D14" s="6"/>
      <c r="E14" s="6"/>
      <c r="G14" s="7" t="s">
        <v>16</v>
      </c>
      <c r="H14" s="6"/>
      <c r="I14" s="6"/>
      <c r="J14" s="6"/>
      <c r="K14" s="6"/>
      <c r="M14" s="7" t="s">
        <v>16</v>
      </c>
      <c r="N14" s="6"/>
      <c r="O14" s="6"/>
      <c r="P14" s="6"/>
      <c r="Q14" s="6"/>
    </row>
    <row r="15" spans="1:17" x14ac:dyDescent="0.2">
      <c r="A15" s="8" t="s">
        <v>14</v>
      </c>
      <c r="B15" s="8" t="s">
        <v>7</v>
      </c>
      <c r="C15" s="8" t="s">
        <v>14</v>
      </c>
      <c r="D15" s="8" t="s">
        <v>13</v>
      </c>
      <c r="E15" s="8" t="s">
        <v>12</v>
      </c>
      <c r="G15" s="4" t="s">
        <v>10</v>
      </c>
      <c r="H15" s="5" t="s">
        <v>7</v>
      </c>
      <c r="I15" s="4" t="s">
        <v>10</v>
      </c>
      <c r="J15" s="4" t="s">
        <v>9</v>
      </c>
      <c r="K15" s="4" t="s">
        <v>8</v>
      </c>
      <c r="M15" s="2" t="s">
        <v>6</v>
      </c>
      <c r="N15" s="3" t="s">
        <v>7</v>
      </c>
      <c r="O15" s="2" t="s">
        <v>6</v>
      </c>
      <c r="P15" s="2" t="s">
        <v>5</v>
      </c>
      <c r="Q15" s="2" t="s">
        <v>4</v>
      </c>
    </row>
    <row r="16" spans="1:17" x14ac:dyDescent="0.2">
      <c r="A16" s="1"/>
      <c r="B16" s="1" t="s">
        <v>3</v>
      </c>
      <c r="C16" s="1">
        <v>9.6999999999999993</v>
      </c>
      <c r="D16" s="1">
        <v>4.4000000000000004</v>
      </c>
      <c r="E16" s="1">
        <f>C16-D16</f>
        <v>5.2999999999999989</v>
      </c>
      <c r="G16" s="1"/>
      <c r="H16" s="1" t="s">
        <v>3</v>
      </c>
      <c r="I16" s="1">
        <v>13.75</v>
      </c>
      <c r="J16" s="1">
        <v>2.19</v>
      </c>
      <c r="K16" s="1">
        <f>I16-J16</f>
        <v>11.56</v>
      </c>
      <c r="M16" s="1"/>
      <c r="N16" s="1" t="s">
        <v>3</v>
      </c>
      <c r="O16" s="1">
        <v>11.53</v>
      </c>
      <c r="P16" s="1">
        <v>4.8600000000000003</v>
      </c>
      <c r="Q16" s="1">
        <f>O16-P16</f>
        <v>6.669999999999999</v>
      </c>
    </row>
    <row r="17" spans="1:17" x14ac:dyDescent="0.2">
      <c r="A17" s="1"/>
      <c r="B17" s="1" t="s">
        <v>3</v>
      </c>
      <c r="C17" s="1">
        <v>9.67</v>
      </c>
      <c r="D17" s="1">
        <v>5.68</v>
      </c>
      <c r="E17" s="1">
        <f>C17-D17</f>
        <v>3.99</v>
      </c>
      <c r="G17" s="1"/>
      <c r="H17" s="1" t="s">
        <v>3</v>
      </c>
      <c r="I17" s="1">
        <v>12.47</v>
      </c>
      <c r="J17" s="1">
        <v>2.92</v>
      </c>
      <c r="K17" s="1">
        <f>I17-J17</f>
        <v>9.5500000000000007</v>
      </c>
      <c r="M17" s="1"/>
      <c r="N17" s="1" t="s">
        <v>3</v>
      </c>
      <c r="O17" s="1">
        <v>23.4</v>
      </c>
      <c r="P17" s="1">
        <v>3.75</v>
      </c>
      <c r="Q17" s="1">
        <f>O17-P17</f>
        <v>19.649999999999999</v>
      </c>
    </row>
    <row r="18" spans="1:17" x14ac:dyDescent="0.2">
      <c r="A18" s="1"/>
      <c r="B18" s="1" t="s">
        <v>3</v>
      </c>
      <c r="C18" s="1">
        <v>11.9</v>
      </c>
      <c r="D18" s="1">
        <v>6.18</v>
      </c>
      <c r="E18" s="1">
        <f>C18-D18</f>
        <v>5.7200000000000006</v>
      </c>
      <c r="G18" s="1"/>
      <c r="H18" s="1" t="s">
        <v>3</v>
      </c>
      <c r="I18" s="1">
        <v>16.329999999999998</v>
      </c>
      <c r="J18" s="1">
        <v>3.77</v>
      </c>
      <c r="K18" s="1">
        <f>I18-J18</f>
        <v>12.559999999999999</v>
      </c>
      <c r="M18" s="1"/>
      <c r="N18" s="1" t="s">
        <v>3</v>
      </c>
      <c r="O18" s="1">
        <v>14.86</v>
      </c>
      <c r="P18" s="1">
        <v>3.32</v>
      </c>
      <c r="Q18" s="1">
        <f>O18-P18</f>
        <v>11.54</v>
      </c>
    </row>
    <row r="19" spans="1:17" x14ac:dyDescent="0.2">
      <c r="A19" s="1"/>
      <c r="B19" s="1" t="s">
        <v>3</v>
      </c>
      <c r="C19" s="1">
        <v>9.8699999999999992</v>
      </c>
      <c r="D19" s="1">
        <v>5.42</v>
      </c>
      <c r="E19" s="1">
        <f>C19-D19</f>
        <v>4.4499999999999993</v>
      </c>
      <c r="G19" s="1"/>
      <c r="H19" s="1" t="s">
        <v>3</v>
      </c>
      <c r="I19" s="1">
        <v>14.19</v>
      </c>
      <c r="J19" s="1">
        <v>4.17</v>
      </c>
      <c r="K19" s="1">
        <f>I19-J19</f>
        <v>10.02</v>
      </c>
      <c r="M19" s="1"/>
      <c r="N19" s="1" t="s">
        <v>3</v>
      </c>
      <c r="O19" s="1">
        <v>14.01</v>
      </c>
      <c r="P19" s="1">
        <v>3.86</v>
      </c>
      <c r="Q19" s="1">
        <f>O19-P19</f>
        <v>10.15</v>
      </c>
    </row>
    <row r="20" spans="1:17" x14ac:dyDescent="0.2">
      <c r="A20" s="1"/>
      <c r="B20" s="1" t="s">
        <v>3</v>
      </c>
      <c r="C20" s="1">
        <v>8.19</v>
      </c>
      <c r="D20" s="1">
        <v>4.08</v>
      </c>
      <c r="E20" s="1">
        <f>C20-D20</f>
        <v>4.1099999999999994</v>
      </c>
      <c r="G20" s="1"/>
      <c r="H20" s="1" t="s">
        <v>3</v>
      </c>
      <c r="I20" s="1">
        <v>14.24</v>
      </c>
      <c r="J20" s="1">
        <v>3.64</v>
      </c>
      <c r="K20" s="1">
        <f>I20-J20</f>
        <v>10.6</v>
      </c>
      <c r="M20" s="1"/>
      <c r="N20" s="1" t="s">
        <v>3</v>
      </c>
      <c r="O20" s="1">
        <v>16.46</v>
      </c>
      <c r="P20" s="1">
        <v>3.96</v>
      </c>
      <c r="Q20" s="1">
        <f>O20-P20</f>
        <v>12.5</v>
      </c>
    </row>
    <row r="21" spans="1:17" x14ac:dyDescent="0.2">
      <c r="A21" s="1"/>
      <c r="B21" s="1" t="s">
        <v>3</v>
      </c>
      <c r="C21" s="1">
        <v>9.7100000000000009</v>
      </c>
      <c r="D21" s="1">
        <v>5.88</v>
      </c>
      <c r="E21" s="1">
        <f>C21-D21</f>
        <v>3.830000000000001</v>
      </c>
      <c r="G21" s="1"/>
      <c r="H21" s="1" t="s">
        <v>3</v>
      </c>
      <c r="I21" s="1">
        <v>19.18</v>
      </c>
      <c r="J21" s="1">
        <v>8.09</v>
      </c>
      <c r="K21" s="1">
        <f>I21-J21</f>
        <v>11.09</v>
      </c>
      <c r="M21" s="1"/>
      <c r="N21" s="1" t="s">
        <v>3</v>
      </c>
      <c r="O21" s="1">
        <v>16.13</v>
      </c>
      <c r="P21" s="1">
        <v>5.48</v>
      </c>
      <c r="Q21" s="1">
        <f>O21-P21</f>
        <v>10.649999999999999</v>
      </c>
    </row>
    <row r="22" spans="1:17" x14ac:dyDescent="0.2">
      <c r="A22" s="1" t="s">
        <v>2</v>
      </c>
      <c r="E22" s="1">
        <f>SUM(E16:E21)</f>
        <v>27.400000000000002</v>
      </c>
      <c r="G22" s="1" t="s">
        <v>2</v>
      </c>
      <c r="K22" s="1">
        <f>SUM(K16:K21)</f>
        <v>65.38</v>
      </c>
      <c r="M22" s="1" t="s">
        <v>2</v>
      </c>
      <c r="Q22" s="1">
        <f>SUM(Q16:Q21)</f>
        <v>71.16</v>
      </c>
    </row>
    <row r="23" spans="1:17" x14ac:dyDescent="0.2">
      <c r="A23" s="1" t="s">
        <v>1</v>
      </c>
      <c r="E23" s="1">
        <f>E22/6</f>
        <v>4.5666666666666673</v>
      </c>
      <c r="G23" s="1" t="s">
        <v>1</v>
      </c>
      <c r="K23" s="1">
        <f>K22/6</f>
        <v>10.896666666666667</v>
      </c>
      <c r="M23" s="1" t="s">
        <v>1</v>
      </c>
      <c r="Q23" s="1">
        <f>Q22/6</f>
        <v>11.86</v>
      </c>
    </row>
    <row r="24" spans="1:17" x14ac:dyDescent="0.2">
      <c r="A24" s="1" t="s">
        <v>0</v>
      </c>
      <c r="E24" s="1">
        <f>STDEV(E16:E21)/SQRT(COUNT(E16:E21))</f>
        <v>0.31439536326804107</v>
      </c>
      <c r="G24" s="1" t="s">
        <v>0</v>
      </c>
      <c r="K24" s="1">
        <f>STDEV(K16:K21)/SQRT(COUNT(K16:K21))</f>
        <v>0.44400200199748835</v>
      </c>
      <c r="M24" s="1" t="s">
        <v>0</v>
      </c>
      <c r="Q24" s="1">
        <f>STDEV(Q16:Q21)/SQRT(COUNT(Q16:Q21))</f>
        <v>1.7561359096987161</v>
      </c>
    </row>
    <row r="27" spans="1:17" x14ac:dyDescent="0.2">
      <c r="A27" s="9" t="s">
        <v>15</v>
      </c>
      <c r="B27" s="6"/>
      <c r="C27" s="6"/>
      <c r="D27" s="6"/>
      <c r="E27" s="6"/>
      <c r="G27" s="9" t="s">
        <v>15</v>
      </c>
      <c r="H27" s="6"/>
      <c r="I27" s="6"/>
      <c r="J27" s="6"/>
      <c r="K27" s="6"/>
      <c r="M27" s="9" t="s">
        <v>15</v>
      </c>
      <c r="N27" s="6"/>
      <c r="O27" s="6"/>
      <c r="P27" s="6"/>
      <c r="Q27" s="6"/>
    </row>
    <row r="28" spans="1:17" x14ac:dyDescent="0.2">
      <c r="A28" s="8" t="s">
        <v>14</v>
      </c>
      <c r="B28" s="8" t="s">
        <v>7</v>
      </c>
      <c r="C28" s="8" t="s">
        <v>14</v>
      </c>
      <c r="D28" s="8" t="s">
        <v>13</v>
      </c>
      <c r="E28" s="8" t="s">
        <v>12</v>
      </c>
      <c r="G28" s="4" t="s">
        <v>10</v>
      </c>
      <c r="H28" s="5" t="s">
        <v>7</v>
      </c>
      <c r="I28" s="4" t="s">
        <v>10</v>
      </c>
      <c r="J28" s="4" t="s">
        <v>9</v>
      </c>
      <c r="K28" s="4" t="s">
        <v>8</v>
      </c>
      <c r="M28" s="2" t="s">
        <v>6</v>
      </c>
      <c r="N28" s="3" t="s">
        <v>7</v>
      </c>
      <c r="O28" s="2" t="s">
        <v>6</v>
      </c>
      <c r="P28" s="2" t="s">
        <v>5</v>
      </c>
      <c r="Q28" s="2" t="s">
        <v>4</v>
      </c>
    </row>
    <row r="29" spans="1:17" x14ac:dyDescent="0.2">
      <c r="A29" s="1"/>
      <c r="B29" s="1" t="s">
        <v>3</v>
      </c>
      <c r="C29" s="1">
        <v>4.3600000000000003</v>
      </c>
      <c r="D29" s="1">
        <v>4.13</v>
      </c>
      <c r="E29" s="1">
        <f>C29-D29</f>
        <v>0.23000000000000043</v>
      </c>
      <c r="G29" s="1"/>
      <c r="H29" s="1" t="s">
        <v>3</v>
      </c>
      <c r="I29" s="1">
        <v>3.13</v>
      </c>
      <c r="J29" s="1">
        <v>2.52</v>
      </c>
      <c r="K29" s="1">
        <f>I29-J29</f>
        <v>0.60999999999999988</v>
      </c>
      <c r="M29" s="1"/>
      <c r="N29" s="1" t="s">
        <v>3</v>
      </c>
      <c r="O29" s="1">
        <v>7.52</v>
      </c>
      <c r="P29" s="1">
        <v>6.04</v>
      </c>
      <c r="Q29" s="1">
        <f>O29-P29</f>
        <v>1.4799999999999995</v>
      </c>
    </row>
    <row r="30" spans="1:17" x14ac:dyDescent="0.2">
      <c r="A30" s="1"/>
      <c r="B30" s="1" t="s">
        <v>3</v>
      </c>
      <c r="C30" s="1">
        <v>3.26</v>
      </c>
      <c r="D30" s="1">
        <v>2.94</v>
      </c>
      <c r="E30" s="1">
        <f>C30-D30</f>
        <v>0.31999999999999984</v>
      </c>
      <c r="G30" s="1"/>
      <c r="H30" s="1" t="s">
        <v>3</v>
      </c>
      <c r="I30" s="1">
        <v>3.51</v>
      </c>
      <c r="J30" s="1">
        <v>2.58</v>
      </c>
      <c r="K30" s="1">
        <f>I30-J30</f>
        <v>0.92999999999999972</v>
      </c>
      <c r="M30" s="1"/>
      <c r="N30" s="1" t="s">
        <v>3</v>
      </c>
      <c r="O30" s="1">
        <v>5.5</v>
      </c>
      <c r="P30" s="1">
        <v>4.51</v>
      </c>
      <c r="Q30" s="1">
        <f>O30-P30</f>
        <v>0.99000000000000021</v>
      </c>
    </row>
    <row r="31" spans="1:17" x14ac:dyDescent="0.2">
      <c r="A31" s="1"/>
      <c r="B31" s="1" t="s">
        <v>3</v>
      </c>
      <c r="C31" s="1">
        <v>5.38</v>
      </c>
      <c r="D31" s="1">
        <v>4.57</v>
      </c>
      <c r="E31" s="1">
        <f>C31-D31</f>
        <v>0.80999999999999961</v>
      </c>
      <c r="G31" s="1"/>
      <c r="H31" s="1" t="s">
        <v>3</v>
      </c>
      <c r="I31" s="1">
        <v>3.82</v>
      </c>
      <c r="J31" s="1">
        <v>2.71</v>
      </c>
      <c r="K31" s="1">
        <f>I31-J31</f>
        <v>1.1099999999999999</v>
      </c>
      <c r="M31" s="1"/>
      <c r="N31" s="1" t="s">
        <v>3</v>
      </c>
      <c r="O31" s="1">
        <v>6.14</v>
      </c>
      <c r="P31" s="1">
        <v>4.53</v>
      </c>
      <c r="Q31" s="1">
        <f>O31-P31</f>
        <v>1.6099999999999994</v>
      </c>
    </row>
    <row r="32" spans="1:17" x14ac:dyDescent="0.2">
      <c r="A32" s="1"/>
      <c r="B32" s="1" t="s">
        <v>3</v>
      </c>
      <c r="C32" s="1">
        <v>5.65</v>
      </c>
      <c r="D32" s="1">
        <v>5.61</v>
      </c>
      <c r="E32" s="1">
        <f>C32-D32</f>
        <v>4.0000000000000036E-2</v>
      </c>
      <c r="G32" s="1"/>
      <c r="H32" s="1" t="s">
        <v>3</v>
      </c>
      <c r="I32" s="1">
        <v>4.6500000000000004</v>
      </c>
      <c r="J32" s="1">
        <v>2.99</v>
      </c>
      <c r="K32" s="1">
        <f>I32-J32</f>
        <v>1.6600000000000001</v>
      </c>
      <c r="M32" s="1"/>
      <c r="N32" s="1" t="s">
        <v>3</v>
      </c>
      <c r="O32" s="1">
        <v>4.9800000000000004</v>
      </c>
      <c r="P32" s="1">
        <v>4.8</v>
      </c>
      <c r="Q32" s="1">
        <f>O32-P32</f>
        <v>0.1800000000000006</v>
      </c>
    </row>
    <row r="33" spans="1:17" x14ac:dyDescent="0.2">
      <c r="A33" s="1"/>
      <c r="B33" s="1" t="s">
        <v>3</v>
      </c>
      <c r="C33" s="1">
        <v>6.21</v>
      </c>
      <c r="D33" s="1">
        <v>4.54</v>
      </c>
      <c r="E33" s="1">
        <f>C33-D33</f>
        <v>1.67</v>
      </c>
      <c r="G33" s="1"/>
      <c r="H33" s="1" t="s">
        <v>3</v>
      </c>
      <c r="I33" s="1">
        <v>3.77</v>
      </c>
      <c r="J33" s="1">
        <v>2.78</v>
      </c>
      <c r="K33" s="1">
        <f>I33-J33</f>
        <v>0.99000000000000021</v>
      </c>
      <c r="M33" s="1"/>
      <c r="N33" s="1" t="s">
        <v>3</v>
      </c>
      <c r="O33" s="1">
        <v>7.01</v>
      </c>
      <c r="P33" s="1">
        <v>5.01</v>
      </c>
      <c r="Q33" s="1">
        <f>O33-P33</f>
        <v>2</v>
      </c>
    </row>
    <row r="34" spans="1:17" x14ac:dyDescent="0.2">
      <c r="A34" s="1"/>
      <c r="B34" s="1" t="s">
        <v>3</v>
      </c>
      <c r="C34" s="1">
        <v>3.36</v>
      </c>
      <c r="D34" s="1">
        <v>3.12</v>
      </c>
      <c r="E34" s="1">
        <f>C34-D34</f>
        <v>0.23999999999999977</v>
      </c>
      <c r="G34" s="1"/>
      <c r="H34" s="1" t="s">
        <v>3</v>
      </c>
      <c r="I34" s="1">
        <v>4.47</v>
      </c>
      <c r="J34" s="1">
        <v>3.55</v>
      </c>
      <c r="K34" s="1">
        <f>I34-J34</f>
        <v>0.91999999999999993</v>
      </c>
      <c r="M34" s="1"/>
      <c r="N34" s="1" t="s">
        <v>3</v>
      </c>
      <c r="O34" s="1">
        <v>6.65</v>
      </c>
      <c r="P34" s="1">
        <v>4.8099999999999996</v>
      </c>
      <c r="Q34" s="1">
        <f>O34-P34</f>
        <v>1.8400000000000007</v>
      </c>
    </row>
    <row r="35" spans="1:17" x14ac:dyDescent="0.2">
      <c r="A35" s="1" t="s">
        <v>2</v>
      </c>
      <c r="E35" s="1">
        <f>SUM(E29:E34)</f>
        <v>3.3099999999999996</v>
      </c>
      <c r="G35" s="1" t="s">
        <v>2</v>
      </c>
      <c r="K35" s="1">
        <f>SUM(K29:K34)</f>
        <v>6.22</v>
      </c>
      <c r="M35" s="1" t="s">
        <v>2</v>
      </c>
      <c r="Q35" s="1">
        <f>SUM(Q29:Q34)</f>
        <v>8.1000000000000014</v>
      </c>
    </row>
    <row r="36" spans="1:17" x14ac:dyDescent="0.2">
      <c r="A36" s="1" t="s">
        <v>1</v>
      </c>
      <c r="E36" s="1">
        <f>E35/6</f>
        <v>0.55166666666666664</v>
      </c>
      <c r="G36" s="1" t="s">
        <v>1</v>
      </c>
      <c r="K36" s="1">
        <f>K35/6</f>
        <v>1.0366666666666666</v>
      </c>
      <c r="M36" s="1" t="s">
        <v>1</v>
      </c>
      <c r="Q36" s="1">
        <f>Q35/6</f>
        <v>1.3500000000000003</v>
      </c>
    </row>
    <row r="37" spans="1:17" x14ac:dyDescent="0.2">
      <c r="A37" s="1" t="s">
        <v>0</v>
      </c>
      <c r="E37" s="1">
        <f>STDEV(E29:E34)/SQRT(COUNT(E29:E34))</f>
        <v>0.24721672902761074</v>
      </c>
      <c r="G37" s="1" t="s">
        <v>0</v>
      </c>
      <c r="K37" s="1">
        <f>STDEV(K29:K34)/SQRT(COUNT(K29:K34))</f>
        <v>0.14179014226822848</v>
      </c>
      <c r="M37" s="1" t="s">
        <v>0</v>
      </c>
      <c r="Q37" s="1">
        <f>STDEV(Q29:Q34)/SQRT(COUNT(Q29:Q34))</f>
        <v>0.27359337223941166</v>
      </c>
    </row>
    <row r="40" spans="1:17" x14ac:dyDescent="0.2">
      <c r="G40" s="7" t="s">
        <v>11</v>
      </c>
      <c r="H40" s="6"/>
      <c r="I40" s="6"/>
      <c r="J40" s="6"/>
      <c r="K40" s="6"/>
      <c r="M40" s="7" t="s">
        <v>11</v>
      </c>
      <c r="N40" s="6"/>
      <c r="O40" s="6"/>
      <c r="P40" s="6"/>
      <c r="Q40" s="6"/>
    </row>
    <row r="41" spans="1:17" x14ac:dyDescent="0.2">
      <c r="G41" s="4" t="s">
        <v>10</v>
      </c>
      <c r="H41" s="5" t="s">
        <v>7</v>
      </c>
      <c r="I41" s="4" t="s">
        <v>10</v>
      </c>
      <c r="J41" s="4" t="s">
        <v>9</v>
      </c>
      <c r="K41" s="4" t="s">
        <v>8</v>
      </c>
      <c r="M41" s="2" t="s">
        <v>6</v>
      </c>
      <c r="N41" s="3" t="s">
        <v>7</v>
      </c>
      <c r="O41" s="2" t="s">
        <v>6</v>
      </c>
      <c r="P41" s="2" t="s">
        <v>5</v>
      </c>
      <c r="Q41" s="2" t="s">
        <v>4</v>
      </c>
    </row>
    <row r="42" spans="1:17" x14ac:dyDescent="0.2">
      <c r="G42" s="1"/>
      <c r="H42" s="1" t="s">
        <v>3</v>
      </c>
      <c r="I42" s="1">
        <v>0.4</v>
      </c>
      <c r="J42" s="1">
        <v>0.28000000000000003</v>
      </c>
      <c r="K42" s="1">
        <f>I42-J42</f>
        <v>0.12</v>
      </c>
      <c r="M42" s="1"/>
      <c r="N42" s="1" t="s">
        <v>3</v>
      </c>
      <c r="O42" s="1">
        <v>6.66</v>
      </c>
      <c r="P42" s="1">
        <v>4.5599999999999996</v>
      </c>
      <c r="Q42" s="1">
        <f>O42-P42</f>
        <v>2.1000000000000005</v>
      </c>
    </row>
    <row r="43" spans="1:17" x14ac:dyDescent="0.2">
      <c r="G43" s="1"/>
      <c r="H43" s="1" t="s">
        <v>3</v>
      </c>
      <c r="I43" s="1">
        <v>0.66</v>
      </c>
      <c r="J43" s="1">
        <v>0.52</v>
      </c>
      <c r="K43" s="1">
        <f>I43-J43</f>
        <v>0.14000000000000001</v>
      </c>
      <c r="M43" s="1"/>
      <c r="N43" s="1" t="s">
        <v>3</v>
      </c>
      <c r="O43" s="1">
        <v>6.45</v>
      </c>
      <c r="P43" s="1">
        <v>6.36</v>
      </c>
      <c r="Q43" s="1">
        <f>O43-P43</f>
        <v>8.9999999999999858E-2</v>
      </c>
    </row>
    <row r="44" spans="1:17" x14ac:dyDescent="0.2">
      <c r="G44" s="1"/>
      <c r="H44" s="1" t="s">
        <v>3</v>
      </c>
      <c r="I44" s="1">
        <v>1.04</v>
      </c>
      <c r="J44" s="1">
        <v>0.61</v>
      </c>
      <c r="K44" s="1">
        <f>I44-J44</f>
        <v>0.43000000000000005</v>
      </c>
      <c r="M44" s="1"/>
      <c r="N44" s="1" t="s">
        <v>3</v>
      </c>
      <c r="O44" s="1">
        <v>6.41</v>
      </c>
      <c r="P44" s="1">
        <v>4.47</v>
      </c>
      <c r="Q44" s="1">
        <f>O44-P44</f>
        <v>1.9400000000000004</v>
      </c>
    </row>
    <row r="45" spans="1:17" x14ac:dyDescent="0.2">
      <c r="G45" s="1"/>
      <c r="H45" s="1" t="s">
        <v>3</v>
      </c>
      <c r="I45" s="1">
        <v>0.94</v>
      </c>
      <c r="J45" s="1">
        <v>0.82</v>
      </c>
      <c r="K45" s="1">
        <f>I45-J45</f>
        <v>0.12</v>
      </c>
      <c r="M45" s="1"/>
      <c r="N45" s="1" t="s">
        <v>3</v>
      </c>
      <c r="O45" s="1">
        <v>1.73</v>
      </c>
      <c r="P45" s="1">
        <v>0.55000000000000004</v>
      </c>
      <c r="Q45" s="1">
        <f>O45-P45</f>
        <v>1.18</v>
      </c>
    </row>
    <row r="46" spans="1:17" x14ac:dyDescent="0.2">
      <c r="G46" s="1" t="s">
        <v>2</v>
      </c>
      <c r="K46" s="1">
        <f>SUM(K42:K45)</f>
        <v>0.81</v>
      </c>
      <c r="M46" s="1"/>
      <c r="N46" s="1" t="s">
        <v>3</v>
      </c>
      <c r="O46" s="1">
        <v>1.29</v>
      </c>
      <c r="P46" s="1">
        <v>0.42</v>
      </c>
      <c r="Q46" s="1">
        <f>O46-P46</f>
        <v>0.87000000000000011</v>
      </c>
    </row>
    <row r="47" spans="1:17" x14ac:dyDescent="0.2">
      <c r="G47" s="1" t="s">
        <v>1</v>
      </c>
      <c r="K47" s="1">
        <f>K46/4</f>
        <v>0.20250000000000001</v>
      </c>
      <c r="M47" s="1"/>
      <c r="N47" s="1" t="s">
        <v>3</v>
      </c>
      <c r="O47" s="1">
        <v>0.7</v>
      </c>
      <c r="P47" s="1">
        <v>0.32</v>
      </c>
      <c r="Q47" s="1">
        <f>O47-P47</f>
        <v>0.37999999999999995</v>
      </c>
    </row>
    <row r="48" spans="1:17" x14ac:dyDescent="0.2">
      <c r="G48" s="1" t="s">
        <v>0</v>
      </c>
      <c r="K48" s="1">
        <f>STDEV(K42:K45)/SQRT(COUNT(K42:K45))</f>
        <v>7.5979712204421165E-2</v>
      </c>
      <c r="M48" s="1" t="s">
        <v>2</v>
      </c>
      <c r="Q48" s="1">
        <f>SUM(Q42:Q47)</f>
        <v>6.5600000000000005</v>
      </c>
    </row>
    <row r="49" spans="13:17" x14ac:dyDescent="0.2">
      <c r="M49" s="1" t="s">
        <v>1</v>
      </c>
      <c r="Q49" s="1">
        <f>Q48/6</f>
        <v>1.0933333333333335</v>
      </c>
    </row>
    <row r="50" spans="13:17" x14ac:dyDescent="0.2">
      <c r="M50" s="1" t="s">
        <v>0</v>
      </c>
      <c r="Q50" s="1">
        <f>STDEV(Q42:Q47)/SQRT(COUNT(Q42:Q47))</f>
        <v>0.331819897601763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Liu, Ling-Yu</dc:creator>
  <cp:lastModifiedBy>Liu, Ling-Yu</cp:lastModifiedBy>
  <dcterms:created xsi:type="dcterms:W3CDTF">2019-09-17T19:58:43Z</dcterms:created>
  <dcterms:modified xsi:type="dcterms:W3CDTF">2019-09-17T19:59:29Z</dcterms:modified>
</cp:coreProperties>
</file>