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7EB0C3FA-F144-844A-974E-15966128BEEC}" xr6:coauthVersionLast="43" xr6:coauthVersionMax="43" xr10:uidLastSave="{00000000-0000-0000-0000-000000000000}"/>
  <bookViews>
    <workbookView xWindow="3180" yWindow="2040" windowWidth="27640" windowHeight="16940" xr2:uid="{272FB5FE-5A5F-1C40-A65B-2F5D273C3B0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1" l="1"/>
  <c r="I2" i="1"/>
  <c r="L2" i="1"/>
  <c r="D3" i="1"/>
  <c r="D8" i="1" s="1"/>
  <c r="D9" i="1" s="1"/>
  <c r="I3" i="1"/>
  <c r="L3" i="1"/>
  <c r="D4" i="1"/>
  <c r="I4" i="1"/>
  <c r="I9" i="1" s="1"/>
  <c r="I10" i="1" s="1"/>
  <c r="L4" i="1"/>
  <c r="L9" i="1" s="1"/>
  <c r="L10" i="1" s="1"/>
  <c r="D5" i="1"/>
  <c r="I5" i="1"/>
  <c r="L5" i="1"/>
  <c r="D6" i="1"/>
  <c r="I6" i="1"/>
  <c r="L6" i="1"/>
  <c r="D7" i="1"/>
  <c r="D23" i="1" s="1"/>
  <c r="I7" i="1"/>
  <c r="L7" i="1"/>
  <c r="I8" i="1"/>
  <c r="L8" i="1"/>
  <c r="I11" i="1"/>
  <c r="L11" i="1"/>
  <c r="D14" i="1"/>
  <c r="D21" i="1" s="1"/>
  <c r="I14" i="1"/>
  <c r="L14" i="1"/>
  <c r="L21" i="1" s="1"/>
  <c r="D15" i="1"/>
  <c r="I15" i="1"/>
  <c r="L15" i="1"/>
  <c r="D16" i="1"/>
  <c r="I16" i="1"/>
  <c r="L16" i="1"/>
  <c r="D17" i="1"/>
  <c r="I17" i="1"/>
  <c r="L17" i="1"/>
  <c r="D18" i="1"/>
  <c r="I18" i="1"/>
  <c r="L18" i="1"/>
  <c r="D19" i="1"/>
  <c r="D20" i="1" s="1"/>
  <c r="I19" i="1"/>
  <c r="I20" i="1" s="1"/>
  <c r="I21" i="1"/>
  <c r="I23" i="1"/>
  <c r="L23" i="1"/>
  <c r="L19" i="1" l="1"/>
  <c r="L20" i="1" s="1"/>
  <c r="D10" i="1"/>
</calcChain>
</file>

<file path=xl/sharedStrings.xml><?xml version="1.0" encoding="utf-8"?>
<sst xmlns="http://schemas.openxmlformats.org/spreadsheetml/2006/main" count="58" uniqueCount="14">
  <si>
    <t>﻿Student’s t-test</t>
  </si>
  <si>
    <t>SEM</t>
  </si>
  <si>
    <t>Ave</t>
  </si>
  <si>
    <t>Sum</t>
  </si>
  <si>
    <t>mamo-GOF</t>
  </si>
  <si>
    <t>Syp AU</t>
  </si>
  <si>
    <t>Background</t>
  </si>
  <si>
    <t>Syp Intensity</t>
  </si>
  <si>
    <t>Imp AU</t>
  </si>
  <si>
    <t>Imp Intensity</t>
  </si>
  <si>
    <t>84h ALH</t>
  </si>
  <si>
    <t>Chinmo AU</t>
  </si>
  <si>
    <t>Chinmo Intensity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</si>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</sst>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DFF"/>
        <bgColor indexed="64"/>
      </patternFill>
    </fill>
    <fill>
      <patternFill patternType="solid">
        <fgColor rgb="FFFF40FF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568D5-0953-0E45-909B-537E4D65FFD1}">
  <dimension ref="A1:L23"/>
  <sheetViews>
    <sheetView tabSelected="1" workbookViewId="0">
      <selection sqref="A1:L23"/>
    </sheetView>
  </sheetViews>
  <sheetFormatPr baseColWidth="10" defaultRowHeight="16" x14ac:dyDescent="0.2"/>
  <sheetData>
    <row r="1" spans="1:12" x14ac:dyDescent="0.2">
      <c r="A1" s="7" t="s">
        <v>10</v>
      </c>
      <c r="B1" s="8" t="s">
        <v>12</v>
      </c>
      <c r="C1" s="8" t="s">
        <v>6</v>
      </c>
      <c r="D1" s="8" t="s">
        <v>11</v>
      </c>
      <c r="E1" s="11"/>
      <c r="F1" s="7" t="s">
        <v>10</v>
      </c>
      <c r="G1" s="6" t="s">
        <v>9</v>
      </c>
      <c r="H1" s="6" t="s">
        <v>6</v>
      </c>
      <c r="I1" s="6" t="s">
        <v>8</v>
      </c>
      <c r="J1" s="5" t="s">
        <v>7</v>
      </c>
      <c r="K1" s="5" t="s">
        <v>6</v>
      </c>
      <c r="L1" s="5" t="s">
        <v>5</v>
      </c>
    </row>
    <row r="2" spans="1:12" x14ac:dyDescent="0.2">
      <c r="A2" s="4" t="s">
        <v>13</v>
      </c>
      <c r="B2" s="4">
        <v>7.87</v>
      </c>
      <c r="C2" s="4">
        <v>3.51</v>
      </c>
      <c r="D2" s="4">
        <f>B2-C2</f>
        <v>4.3600000000000003</v>
      </c>
      <c r="F2" s="4" t="s">
        <v>13</v>
      </c>
      <c r="G2" s="4">
        <v>32.4</v>
      </c>
      <c r="H2" s="4">
        <v>8.43</v>
      </c>
      <c r="I2" s="4">
        <f>G2-H2</f>
        <v>23.97</v>
      </c>
      <c r="J2" s="4">
        <v>40.479999999999997</v>
      </c>
      <c r="K2" s="4">
        <v>21.15</v>
      </c>
      <c r="L2" s="4">
        <f>J2-K2</f>
        <v>19.329999999999998</v>
      </c>
    </row>
    <row r="3" spans="1:12" x14ac:dyDescent="0.2">
      <c r="A3" s="4" t="s">
        <v>13</v>
      </c>
      <c r="B3" s="4">
        <v>13.26</v>
      </c>
      <c r="C3" s="4">
        <v>5.21</v>
      </c>
      <c r="D3" s="4">
        <f>B3-C3</f>
        <v>8.0500000000000007</v>
      </c>
      <c r="F3" s="4" t="s">
        <v>13</v>
      </c>
      <c r="G3" s="4">
        <v>27.81</v>
      </c>
      <c r="H3" s="4">
        <v>8.43</v>
      </c>
      <c r="I3" s="4">
        <f>G3-H3</f>
        <v>19.38</v>
      </c>
      <c r="J3" s="4">
        <v>41.11</v>
      </c>
      <c r="K3" s="4">
        <v>21.15</v>
      </c>
      <c r="L3" s="4">
        <f>J3-K3</f>
        <v>19.96</v>
      </c>
    </row>
    <row r="4" spans="1:12" x14ac:dyDescent="0.2">
      <c r="A4" s="4" t="s">
        <v>13</v>
      </c>
      <c r="B4" s="4">
        <v>12.87</v>
      </c>
      <c r="C4" s="4">
        <v>5.58</v>
      </c>
      <c r="D4" s="4">
        <f>B4-C4</f>
        <v>7.2899999999999991</v>
      </c>
      <c r="F4" s="4" t="s">
        <v>13</v>
      </c>
      <c r="G4" s="4">
        <v>26.28</v>
      </c>
      <c r="H4" s="4">
        <v>10.71</v>
      </c>
      <c r="I4" s="4">
        <f>G4-H4</f>
        <v>15.57</v>
      </c>
      <c r="J4" s="4">
        <v>56.17</v>
      </c>
      <c r="K4" s="4">
        <v>30.59</v>
      </c>
      <c r="L4" s="4">
        <f>J4-K4</f>
        <v>25.580000000000002</v>
      </c>
    </row>
    <row r="5" spans="1:12" x14ac:dyDescent="0.2">
      <c r="A5" s="4" t="s">
        <v>13</v>
      </c>
      <c r="B5" s="4">
        <v>13.85</v>
      </c>
      <c r="C5" s="4">
        <v>6.35</v>
      </c>
      <c r="D5" s="4">
        <f>B5-C5</f>
        <v>7.5</v>
      </c>
      <c r="F5" s="4" t="s">
        <v>13</v>
      </c>
      <c r="G5" s="4">
        <v>27.01</v>
      </c>
      <c r="H5" s="4">
        <v>7.85</v>
      </c>
      <c r="I5" s="4">
        <f>G5-H5</f>
        <v>19.160000000000004</v>
      </c>
      <c r="J5" s="4">
        <v>45.37</v>
      </c>
      <c r="K5" s="4">
        <v>19.79</v>
      </c>
      <c r="L5" s="4">
        <f>J5-K5</f>
        <v>25.58</v>
      </c>
    </row>
    <row r="6" spans="1:12" x14ac:dyDescent="0.2">
      <c r="A6" s="4" t="s">
        <v>13</v>
      </c>
      <c r="B6" s="4">
        <v>14.47</v>
      </c>
      <c r="C6" s="4">
        <v>7.55</v>
      </c>
      <c r="D6" s="4">
        <f>B6-C6</f>
        <v>6.9200000000000008</v>
      </c>
      <c r="F6" s="4" t="s">
        <v>13</v>
      </c>
      <c r="G6" s="4">
        <v>35.44</v>
      </c>
      <c r="H6" s="4">
        <v>8.02</v>
      </c>
      <c r="I6" s="4">
        <f>G6-H6</f>
        <v>27.419999999999998</v>
      </c>
      <c r="J6" s="4">
        <v>57.06</v>
      </c>
      <c r="K6" s="4">
        <v>24.78</v>
      </c>
      <c r="L6" s="4">
        <f>J6-K6</f>
        <v>32.28</v>
      </c>
    </row>
    <row r="7" spans="1:12" x14ac:dyDescent="0.2">
      <c r="A7" s="4" t="s">
        <v>13</v>
      </c>
      <c r="B7" s="4">
        <v>14.75</v>
      </c>
      <c r="C7" s="4">
        <v>6.13</v>
      </c>
      <c r="D7" s="4">
        <f>B7-C7</f>
        <v>8.620000000000001</v>
      </c>
      <c r="F7" s="4" t="s">
        <v>13</v>
      </c>
      <c r="G7" s="4">
        <v>20.2</v>
      </c>
      <c r="H7" s="4">
        <v>6.91</v>
      </c>
      <c r="I7" s="4">
        <f>G7-H7</f>
        <v>13.29</v>
      </c>
      <c r="J7" s="4">
        <v>52.14</v>
      </c>
      <c r="K7" s="4">
        <v>26.39</v>
      </c>
      <c r="L7" s="4">
        <f>J7-K7</f>
        <v>25.75</v>
      </c>
    </row>
    <row r="8" spans="1:12" x14ac:dyDescent="0.2">
      <c r="A8" s="3" t="s">
        <v>3</v>
      </c>
      <c r="D8" s="3">
        <f>SUM(D2:D7)</f>
        <v>42.739999999999995</v>
      </c>
      <c r="F8" s="4" t="s">
        <v>13</v>
      </c>
      <c r="G8" s="4">
        <v>34.75</v>
      </c>
      <c r="H8" s="4">
        <v>6.23</v>
      </c>
      <c r="I8" s="4">
        <f>G8-H8</f>
        <v>28.52</v>
      </c>
      <c r="J8" s="4">
        <v>59.72</v>
      </c>
      <c r="K8" s="4">
        <v>23.53</v>
      </c>
      <c r="L8" s="4">
        <f>J8-K8</f>
        <v>36.19</v>
      </c>
    </row>
    <row r="9" spans="1:12" x14ac:dyDescent="0.2">
      <c r="A9" s="2" t="s">
        <v>2</v>
      </c>
      <c r="D9" s="2">
        <f>D8/6</f>
        <v>7.1233333333333322</v>
      </c>
      <c r="F9" s="10" t="s">
        <v>3</v>
      </c>
      <c r="I9" s="3">
        <f>SUM(I2:I8)</f>
        <v>147.31</v>
      </c>
      <c r="L9" s="3">
        <f>SUM(L2:L8)</f>
        <v>184.67000000000002</v>
      </c>
    </row>
    <row r="10" spans="1:12" x14ac:dyDescent="0.2">
      <c r="A10" s="1" t="s">
        <v>1</v>
      </c>
      <c r="D10" s="1">
        <f>STDEV(D2:D7)/SQRT(COUNT(D2:D7))</f>
        <v>0.60403458326306303</v>
      </c>
      <c r="F10" s="9" t="s">
        <v>2</v>
      </c>
      <c r="I10" s="2">
        <f>I9/7</f>
        <v>21.044285714285714</v>
      </c>
      <c r="L10" s="2">
        <f>L9/7</f>
        <v>26.381428571428575</v>
      </c>
    </row>
    <row r="11" spans="1:12" x14ac:dyDescent="0.2">
      <c r="F11" s="1" t="s">
        <v>1</v>
      </c>
      <c r="I11" s="1">
        <f>STDEV(I2:I8)/SQRT(COUNT(I2:I8))</f>
        <v>2.1904172869926972</v>
      </c>
      <c r="L11" s="1">
        <f>STDEV(L2:L8)/SQRT(COUNT(L2:L8))</f>
        <v>2.3075542903084765</v>
      </c>
    </row>
    <row r="13" spans="1:12" x14ac:dyDescent="0.2">
      <c r="A13" s="7" t="s">
        <v>10</v>
      </c>
      <c r="B13" s="8" t="s">
        <v>12</v>
      </c>
      <c r="C13" s="8" t="s">
        <v>6</v>
      </c>
      <c r="D13" s="8" t="s">
        <v>11</v>
      </c>
      <c r="F13" s="7" t="s">
        <v>10</v>
      </c>
      <c r="G13" s="6" t="s">
        <v>9</v>
      </c>
      <c r="H13" s="6" t="s">
        <v>6</v>
      </c>
      <c r="I13" s="6" t="s">
        <v>8</v>
      </c>
      <c r="J13" s="5" t="s">
        <v>7</v>
      </c>
      <c r="K13" s="5" t="s">
        <v>6</v>
      </c>
      <c r="L13" s="5" t="s">
        <v>5</v>
      </c>
    </row>
    <row r="14" spans="1:12" x14ac:dyDescent="0.2">
      <c r="A14" s="4" t="s">
        <v>4</v>
      </c>
      <c r="B14" s="4">
        <v>6.01</v>
      </c>
      <c r="C14" s="4">
        <v>2.31</v>
      </c>
      <c r="D14" s="4">
        <f>B14-C14</f>
        <v>3.6999999999999997</v>
      </c>
      <c r="F14" s="4" t="s">
        <v>4</v>
      </c>
      <c r="G14" s="4">
        <v>38.630000000000003</v>
      </c>
      <c r="H14" s="4">
        <v>13.2</v>
      </c>
      <c r="I14" s="4">
        <f>G14-H14</f>
        <v>25.430000000000003</v>
      </c>
      <c r="J14" s="4">
        <v>34.659999999999997</v>
      </c>
      <c r="K14" s="4">
        <v>15.67</v>
      </c>
      <c r="L14" s="4">
        <f>J14-K14</f>
        <v>18.989999999999995</v>
      </c>
    </row>
    <row r="15" spans="1:12" x14ac:dyDescent="0.2">
      <c r="A15" s="4" t="s">
        <v>4</v>
      </c>
      <c r="B15" s="4">
        <v>7.45</v>
      </c>
      <c r="C15" s="4">
        <v>2.31</v>
      </c>
      <c r="D15" s="4">
        <f>B15-C15</f>
        <v>5.1400000000000006</v>
      </c>
      <c r="F15" s="4" t="s">
        <v>4</v>
      </c>
      <c r="G15" s="4">
        <v>35.020000000000003</v>
      </c>
      <c r="H15" s="4">
        <v>13.2</v>
      </c>
      <c r="I15" s="4">
        <f>G15-H15</f>
        <v>21.820000000000004</v>
      </c>
      <c r="J15" s="4">
        <v>38.31</v>
      </c>
      <c r="K15" s="4">
        <v>15.67</v>
      </c>
      <c r="L15" s="4">
        <f>J15-K15</f>
        <v>22.64</v>
      </c>
    </row>
    <row r="16" spans="1:12" x14ac:dyDescent="0.2">
      <c r="A16" s="4" t="s">
        <v>4</v>
      </c>
      <c r="B16" s="4">
        <v>11.03</v>
      </c>
      <c r="C16" s="4">
        <v>4.21</v>
      </c>
      <c r="D16" s="4">
        <f>B16-C16</f>
        <v>6.8199999999999994</v>
      </c>
      <c r="F16" s="4" t="s">
        <v>4</v>
      </c>
      <c r="G16" s="4">
        <v>37.630000000000003</v>
      </c>
      <c r="H16" s="4">
        <v>7.9</v>
      </c>
      <c r="I16" s="4">
        <f>G16-H16</f>
        <v>29.730000000000004</v>
      </c>
      <c r="J16" s="4">
        <v>79.17</v>
      </c>
      <c r="K16" s="4">
        <v>40.520000000000003</v>
      </c>
      <c r="L16" s="4">
        <f>J16-K16</f>
        <v>38.65</v>
      </c>
    </row>
    <row r="17" spans="1:12" x14ac:dyDescent="0.2">
      <c r="A17" s="4" t="s">
        <v>4</v>
      </c>
      <c r="B17" s="4">
        <v>13.84</v>
      </c>
      <c r="C17" s="4">
        <v>5.37</v>
      </c>
      <c r="D17" s="4">
        <f>B17-C17</f>
        <v>8.4699999999999989</v>
      </c>
      <c r="F17" s="4" t="s">
        <v>4</v>
      </c>
      <c r="G17" s="4">
        <v>32.159999999999997</v>
      </c>
      <c r="H17" s="4">
        <v>10.76</v>
      </c>
      <c r="I17" s="4">
        <f>G17-H17</f>
        <v>21.4</v>
      </c>
      <c r="J17" s="4">
        <v>59.65</v>
      </c>
      <c r="K17" s="4">
        <v>27.07</v>
      </c>
      <c r="L17" s="4">
        <f>J17-K17</f>
        <v>32.58</v>
      </c>
    </row>
    <row r="18" spans="1:12" x14ac:dyDescent="0.2">
      <c r="A18" s="4" t="s">
        <v>4</v>
      </c>
      <c r="B18" s="4">
        <v>13.54</v>
      </c>
      <c r="C18" s="4">
        <v>5.28</v>
      </c>
      <c r="D18" s="4">
        <f>B18-C18</f>
        <v>8.259999999999998</v>
      </c>
      <c r="F18" s="4" t="s">
        <v>4</v>
      </c>
      <c r="G18" s="4">
        <v>28.25</v>
      </c>
      <c r="H18" s="4">
        <v>7.11</v>
      </c>
      <c r="I18" s="4">
        <f>G18-H18</f>
        <v>21.14</v>
      </c>
      <c r="J18" s="4">
        <v>70.64</v>
      </c>
      <c r="K18" s="4">
        <v>38.44</v>
      </c>
      <c r="L18" s="4">
        <f>J18-K18</f>
        <v>32.200000000000003</v>
      </c>
    </row>
    <row r="19" spans="1:12" x14ac:dyDescent="0.2">
      <c r="A19" s="3" t="s">
        <v>3</v>
      </c>
      <c r="D19" s="3">
        <f>SUM(D14:D18)</f>
        <v>32.39</v>
      </c>
      <c r="F19" s="3" t="s">
        <v>3</v>
      </c>
      <c r="I19" s="3">
        <f>SUM(I14:I18)</f>
        <v>119.52000000000002</v>
      </c>
      <c r="L19" s="3">
        <f>SUM(L14:L18)</f>
        <v>145.06</v>
      </c>
    </row>
    <row r="20" spans="1:12" x14ac:dyDescent="0.2">
      <c r="A20" s="2" t="s">
        <v>2</v>
      </c>
      <c r="D20" s="2">
        <f>D19/5</f>
        <v>6.4779999999999998</v>
      </c>
      <c r="F20" s="2" t="s">
        <v>2</v>
      </c>
      <c r="I20" s="2">
        <f>I19/5</f>
        <v>23.904000000000003</v>
      </c>
      <c r="L20" s="2">
        <f>L19/5</f>
        <v>29.012</v>
      </c>
    </row>
    <row r="21" spans="1:12" x14ac:dyDescent="0.2">
      <c r="A21" s="1" t="s">
        <v>1</v>
      </c>
      <c r="D21" s="1">
        <f>STDEV(D14:D18)/SQRT(COUNT(D14:D18))</f>
        <v>0.91564403563830177</v>
      </c>
      <c r="F21" s="1" t="s">
        <v>1</v>
      </c>
      <c r="I21" s="1">
        <f>STDEV(I12:I18)/SQRT(COUNT(I12:I18))</f>
        <v>1.6511165918856197</v>
      </c>
      <c r="L21" s="1">
        <f>STDEV(L12:L18)/SQRT(COUNT(L12:L18))</f>
        <v>3.5834890818865333</v>
      </c>
    </row>
    <row r="23" spans="1:12" x14ac:dyDescent="0.2">
      <c r="A23" t="s">
        <v>0</v>
      </c>
      <c r="D23">
        <f>TTEST(D2:D7, D14:D18, 2, 3)</f>
        <v>0.5744194764786229</v>
      </c>
      <c r="I23">
        <f>TTEST(I2:I8, I14:I18, 2, 3)</f>
        <v>0.32184847483609247</v>
      </c>
      <c r="L23">
        <f>TTEST(L2:L8, L14:L18, 2, 3)</f>
        <v>0.55616471568509596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2019-09-17T20:00:21Z</dcterms:created>
  <dcterms:modified xsi:type="dcterms:W3CDTF">2019-09-17T20:00:45Z</dcterms:modified>
</cp:coreProperties>
</file>