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1120" yWindow="1120" windowWidth="24480" windowHeight="12940" tabRatio="715" firstSheet="1" activeTab="1"/>
  </bookViews>
  <sheets>
    <sheet name="Supp File 1 - source data 1" sheetId="1" r:id="rId1"/>
    <sheet name="Supp File 5 - source data 1" sheetId="5" r:id="rId2"/>
  </sheets>
  <definedNames>
    <definedName name="OLE_LINK19" localSheetId="0">'Supp File 1 - source data 1'!#REF!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00" i="5"/>
  <c r="B99" i="5"/>
  <c r="B80" i="5"/>
  <c r="B79" i="5"/>
  <c r="B60" i="5"/>
  <c r="B59" i="5"/>
  <c r="B40" i="5"/>
  <c r="B39" i="5"/>
  <c r="B19" i="5"/>
  <c r="B20" i="5"/>
  <c r="B17" i="1"/>
</calcChain>
</file>

<file path=xl/sharedStrings.xml><?xml version="1.0" encoding="utf-8"?>
<sst xmlns="http://schemas.openxmlformats.org/spreadsheetml/2006/main" count="337" uniqueCount="44">
  <si>
    <t>Supplementary File 1-source data 1. Variant site coverages referring to Supplementary File 1.</t>
  </si>
  <si>
    <t>Expected variant allele frequency (%)</t>
  </si>
  <si>
    <t>Original coverage</t>
  </si>
  <si>
    <t>Assessed coverage*</t>
  </si>
  <si>
    <t>Variant allele coverage*</t>
  </si>
  <si>
    <t>ND</t>
  </si>
  <si>
    <t>Mean variant site coverage</t>
  </si>
  <si>
    <t>SD</t>
  </si>
  <si>
    <t>*Variant analysis was performed at a depth of approximately 20,000 reads</t>
  </si>
  <si>
    <t>ND = Not detected</t>
  </si>
  <si>
    <t>Male-F1.1</t>
  </si>
  <si>
    <t>Sample ID</t>
  </si>
  <si>
    <t>Tail</t>
  </si>
  <si>
    <t>Heart</t>
  </si>
  <si>
    <t>Liver</t>
  </si>
  <si>
    <t>Brain</t>
  </si>
  <si>
    <t>Kidney</t>
  </si>
  <si>
    <t>Male-F2.1</t>
  </si>
  <si>
    <t>Male-F3.1</t>
  </si>
  <si>
    <t>Allele coverage*</t>
  </si>
  <si>
    <t>*variant analysis was performed at a depth of approximately 20,000 reads</t>
  </si>
  <si>
    <t>Male-F1.2</t>
  </si>
  <si>
    <t>Male-F1.3</t>
  </si>
  <si>
    <t>Male-F1.4</t>
  </si>
  <si>
    <t>Female-F1.1</t>
  </si>
  <si>
    <t>Female-F1.2</t>
  </si>
  <si>
    <t>Female-F2.2</t>
  </si>
  <si>
    <t>Female-F2.1</t>
  </si>
  <si>
    <t>Male-F2.2</t>
  </si>
  <si>
    <t>Female-F3.1</t>
  </si>
  <si>
    <t>Female-F3.2</t>
  </si>
  <si>
    <t>Male-F3.2</t>
  </si>
  <si>
    <t>Female-F4.1</t>
  </si>
  <si>
    <t>Male-F4.1</t>
  </si>
  <si>
    <t>Female-F4.2</t>
  </si>
  <si>
    <t>Male-F4.2</t>
  </si>
  <si>
    <t>Female-F5.1</t>
  </si>
  <si>
    <t>Male-F5.1</t>
  </si>
  <si>
    <t>Female-F5.2</t>
  </si>
  <si>
    <t>Male-F5.2</t>
  </si>
  <si>
    <r>
      <t>1</t>
    </r>
    <r>
      <rPr>
        <b/>
        <vertAlign val="superscript"/>
        <sz val="12"/>
        <color theme="1"/>
        <rFont val="Calibri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sample aliquot</t>
    </r>
  </si>
  <si>
    <r>
      <t>2</t>
    </r>
    <r>
      <rPr>
        <b/>
        <vertAlign val="superscript"/>
        <sz val="12"/>
        <color theme="1"/>
        <rFont val="Calibri"/>
        <scheme val="minor"/>
      </rPr>
      <t>nd</t>
    </r>
    <r>
      <rPr>
        <b/>
        <sz val="12"/>
        <color theme="1"/>
        <rFont val="Calibri"/>
        <family val="2"/>
        <scheme val="minor"/>
      </rPr>
      <t xml:space="preserve"> sample aliquot</t>
    </r>
  </si>
  <si>
    <r>
      <t>3</t>
    </r>
    <r>
      <rPr>
        <b/>
        <vertAlign val="superscript"/>
        <sz val="12"/>
        <color theme="1"/>
        <rFont val="Calibri"/>
        <scheme val="minor"/>
      </rPr>
      <t>rd</t>
    </r>
    <r>
      <rPr>
        <b/>
        <sz val="12"/>
        <color theme="1"/>
        <rFont val="Calibri"/>
        <family val="2"/>
        <scheme val="minor"/>
      </rPr>
      <t xml:space="preserve"> sample aliquot</t>
    </r>
  </si>
  <si>
    <t>Supplementary File 5 - source data 1. Variant site coverages refering to Supplementary File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</si>
</sst>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/>
    <xf numFmtId="165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3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F18" sqref="F18"/>
    </sheetView>
  </sheetViews>
  <sheetFormatPr baseColWidth="10" defaultColWidth="10.1640625" defaultRowHeight="15" x14ac:dyDescent="0"/>
  <cols>
    <col min="1" max="1" width="20.6640625" style="1" customWidth="1"/>
    <col min="2" max="10" width="12.1640625" style="1" customWidth="1"/>
    <col min="11" max="16384" width="10.1640625" style="1"/>
  </cols>
  <sheetData>
    <row r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8" t="s">
        <v>1</v>
      </c>
      <c r="B3" s="27" t="s">
        <v>2</v>
      </c>
      <c r="C3" s="27"/>
      <c r="D3" s="27"/>
      <c r="E3" s="27" t="s">
        <v>3</v>
      </c>
      <c r="F3" s="27"/>
      <c r="G3" s="27"/>
      <c r="H3" s="27" t="s">
        <v>4</v>
      </c>
      <c r="I3" s="27"/>
      <c r="J3" s="27"/>
    </row>
    <row r="4" spans="1:10" ht="32" thickBot="1">
      <c r="A4" s="29"/>
      <c r="B4" s="3" t="s">
        <v>40</v>
      </c>
      <c r="C4" s="3" t="s">
        <v>41</v>
      </c>
      <c r="D4" s="3" t="s">
        <v>42</v>
      </c>
      <c r="E4" s="3" t="s">
        <v>40</v>
      </c>
      <c r="F4" s="3" t="s">
        <v>41</v>
      </c>
      <c r="G4" s="3" t="s">
        <v>42</v>
      </c>
      <c r="H4" s="3" t="s">
        <v>40</v>
      </c>
      <c r="I4" s="3" t="s">
        <v>41</v>
      </c>
      <c r="J4" s="3" t="s">
        <v>42</v>
      </c>
    </row>
    <row r="5" spans="1:10">
      <c r="A5" s="4">
        <v>0</v>
      </c>
      <c r="B5" s="5">
        <v>51613</v>
      </c>
      <c r="C5" s="5">
        <v>51751</v>
      </c>
      <c r="D5" s="5">
        <v>51523</v>
      </c>
      <c r="E5" s="5">
        <v>19964</v>
      </c>
      <c r="F5" s="5">
        <v>19979</v>
      </c>
      <c r="G5" s="5">
        <v>19972</v>
      </c>
      <c r="H5" s="5" t="s">
        <v>5</v>
      </c>
      <c r="I5" s="5" t="s">
        <v>5</v>
      </c>
      <c r="J5" s="5" t="s">
        <v>5</v>
      </c>
    </row>
    <row r="6" spans="1:10">
      <c r="A6" s="4">
        <v>2</v>
      </c>
      <c r="B6" s="5">
        <v>47719</v>
      </c>
      <c r="C6" s="5">
        <v>49901</v>
      </c>
      <c r="D6" s="5">
        <v>48864</v>
      </c>
      <c r="E6" s="5">
        <v>19996</v>
      </c>
      <c r="F6" s="5">
        <v>19994</v>
      </c>
      <c r="G6" s="6">
        <v>19999</v>
      </c>
      <c r="H6" s="5">
        <v>311</v>
      </c>
      <c r="I6" s="5">
        <v>338</v>
      </c>
      <c r="J6" s="6">
        <v>220</v>
      </c>
    </row>
    <row r="7" spans="1:10">
      <c r="A7" s="4">
        <v>4</v>
      </c>
      <c r="B7" s="5">
        <v>48075</v>
      </c>
      <c r="C7" s="5">
        <v>54025</v>
      </c>
      <c r="D7" s="5">
        <v>38506</v>
      </c>
      <c r="E7" s="5">
        <v>19992</v>
      </c>
      <c r="F7" s="5">
        <v>19994</v>
      </c>
      <c r="G7" s="5">
        <v>19995</v>
      </c>
      <c r="H7" s="5">
        <v>674</v>
      </c>
      <c r="I7" s="5">
        <v>688</v>
      </c>
      <c r="J7" s="5">
        <v>631</v>
      </c>
    </row>
    <row r="8" spans="1:10">
      <c r="A8" s="4">
        <v>6</v>
      </c>
      <c r="B8" s="5">
        <v>47987</v>
      </c>
      <c r="C8" s="5">
        <v>60812</v>
      </c>
      <c r="D8" s="5">
        <v>57085</v>
      </c>
      <c r="E8" s="5">
        <v>19990</v>
      </c>
      <c r="F8" s="5">
        <v>19989</v>
      </c>
      <c r="G8" s="5">
        <v>19987</v>
      </c>
      <c r="H8" s="5">
        <v>1165</v>
      </c>
      <c r="I8" s="5">
        <v>1109</v>
      </c>
      <c r="J8" s="5">
        <v>1078</v>
      </c>
    </row>
    <row r="9" spans="1:10">
      <c r="A9" s="4">
        <v>8</v>
      </c>
      <c r="B9" s="5">
        <v>62788</v>
      </c>
      <c r="C9" s="5">
        <v>63522</v>
      </c>
      <c r="D9" s="5">
        <v>56097</v>
      </c>
      <c r="E9" s="5">
        <v>19993</v>
      </c>
      <c r="F9" s="5">
        <v>19993</v>
      </c>
      <c r="G9" s="5">
        <v>19992</v>
      </c>
      <c r="H9" s="5">
        <v>1449</v>
      </c>
      <c r="I9" s="5">
        <v>1364</v>
      </c>
      <c r="J9" s="5">
        <v>1260</v>
      </c>
    </row>
    <row r="10" spans="1:10">
      <c r="A10" s="4">
        <v>10</v>
      </c>
      <c r="B10" s="5">
        <v>89649</v>
      </c>
      <c r="C10" s="5">
        <v>73293</v>
      </c>
      <c r="D10" s="5">
        <v>75191</v>
      </c>
      <c r="E10" s="5">
        <v>19974</v>
      </c>
      <c r="F10" s="5">
        <v>19991</v>
      </c>
      <c r="G10" s="5">
        <v>19990</v>
      </c>
      <c r="H10" s="5">
        <v>2065</v>
      </c>
      <c r="I10" s="5">
        <v>1750</v>
      </c>
      <c r="J10" s="5">
        <v>1843</v>
      </c>
    </row>
    <row r="11" spans="1:10">
      <c r="A11" s="4">
        <v>25</v>
      </c>
      <c r="B11" s="5">
        <v>67082</v>
      </c>
      <c r="C11" s="5">
        <v>87999</v>
      </c>
      <c r="D11" s="5">
        <v>60129</v>
      </c>
      <c r="E11" s="5">
        <v>19987</v>
      </c>
      <c r="F11" s="5">
        <v>19984</v>
      </c>
      <c r="G11" s="5">
        <v>19990</v>
      </c>
      <c r="H11" s="5">
        <v>5262</v>
      </c>
      <c r="I11" s="5">
        <v>4499</v>
      </c>
      <c r="J11" s="5">
        <v>4909</v>
      </c>
    </row>
    <row r="12" spans="1:10">
      <c r="A12" s="4">
        <v>50</v>
      </c>
      <c r="B12" s="5">
        <v>44232</v>
      </c>
      <c r="C12" s="5">
        <v>75236</v>
      </c>
      <c r="D12" s="5">
        <v>66916</v>
      </c>
      <c r="E12" s="5">
        <v>19938</v>
      </c>
      <c r="F12" s="5">
        <v>19976</v>
      </c>
      <c r="G12" s="5">
        <v>19977</v>
      </c>
      <c r="H12" s="5">
        <v>10108</v>
      </c>
      <c r="I12" s="5">
        <v>9939</v>
      </c>
      <c r="J12" s="5">
        <v>10234</v>
      </c>
    </row>
    <row r="13" spans="1:10">
      <c r="A13" s="4">
        <v>75</v>
      </c>
      <c r="B13" s="5">
        <v>70064</v>
      </c>
      <c r="C13" s="5">
        <v>69383</v>
      </c>
      <c r="D13" s="5">
        <v>54099</v>
      </c>
      <c r="E13" s="5">
        <v>19975</v>
      </c>
      <c r="F13" s="5">
        <v>19969</v>
      </c>
      <c r="G13" s="5">
        <v>19971</v>
      </c>
      <c r="H13" s="5">
        <v>14392</v>
      </c>
      <c r="I13" s="5">
        <v>14566</v>
      </c>
      <c r="J13" s="5">
        <v>14653</v>
      </c>
    </row>
    <row r="14" spans="1:10" ht="16" thickBot="1">
      <c r="A14" s="7">
        <v>100</v>
      </c>
      <c r="B14" s="8">
        <v>57242</v>
      </c>
      <c r="C14" s="8">
        <v>52808</v>
      </c>
      <c r="D14" s="8">
        <v>68531</v>
      </c>
      <c r="E14" s="8">
        <v>19866</v>
      </c>
      <c r="F14" s="8">
        <v>19897</v>
      </c>
      <c r="G14" s="8">
        <v>19920</v>
      </c>
      <c r="H14" s="8">
        <v>19866</v>
      </c>
      <c r="I14" s="8">
        <v>19897</v>
      </c>
      <c r="J14" s="8">
        <v>19920</v>
      </c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10" t="s">
        <v>6</v>
      </c>
      <c r="B16" s="11">
        <f>AVERAGE(B5:D14)</f>
        <v>60070.73333333333</v>
      </c>
      <c r="C16" s="12"/>
      <c r="D16" s="12"/>
      <c r="E16" s="12"/>
      <c r="F16" s="9"/>
      <c r="G16" s="9"/>
      <c r="H16" s="9"/>
      <c r="I16" s="9"/>
      <c r="J16" s="9"/>
    </row>
    <row r="17" spans="1:10">
      <c r="A17" s="10" t="s">
        <v>7</v>
      </c>
      <c r="B17" s="11">
        <f>STDEV(B5:D14)</f>
        <v>12347.273564563189</v>
      </c>
      <c r="C17" s="12"/>
      <c r="D17" s="12"/>
      <c r="E17" s="12"/>
      <c r="F17" s="9"/>
      <c r="G17" s="9"/>
      <c r="H17" s="9"/>
      <c r="I17" s="9"/>
      <c r="J17" s="9"/>
    </row>
    <row r="20" spans="1:10">
      <c r="A20" s="1" t="s">
        <v>8</v>
      </c>
    </row>
    <row r="21" spans="1:10">
      <c r="A21" s="9" t="s">
        <v>9</v>
      </c>
    </row>
    <row r="25" spans="1:10">
      <c r="B25" s="13"/>
    </row>
    <row r="26" spans="1:10">
      <c r="B26" s="13"/>
    </row>
    <row r="27" spans="1:10">
      <c r="B27" s="13"/>
    </row>
    <row r="28" spans="1:10">
      <c r="B28" s="13"/>
    </row>
    <row r="29" spans="1:10">
      <c r="B29" s="13"/>
    </row>
    <row r="30" spans="1:10">
      <c r="B30" s="13"/>
    </row>
    <row r="31" spans="1:10">
      <c r="B31" s="13"/>
    </row>
    <row r="32" spans="1:10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</sheetData>
  <sortState ref="B40:B69">
    <sortCondition ref="B40:B69"/>
  </sortState>
  <mergeCells count="5">
    <mergeCell ref="H3:J3"/>
    <mergeCell ref="A3:A4"/>
    <mergeCell ref="B3:D3"/>
    <mergeCell ref="E3:G3"/>
    <mergeCell ref="A1:J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selection sqref="A1:N1"/>
    </sheetView>
  </sheetViews>
  <sheetFormatPr baseColWidth="10" defaultColWidth="8.83203125" defaultRowHeight="15" x14ac:dyDescent="0"/>
  <cols>
    <col min="1" max="1" width="25.1640625" style="14" bestFit="1" customWidth="1"/>
    <col min="2" max="4" width="10" style="14" customWidth="1"/>
    <col min="5" max="5" width="9" style="14" bestFit="1" customWidth="1"/>
    <col min="6" max="6" width="11.83203125" style="14" bestFit="1" customWidth="1"/>
    <col min="7" max="9" width="10.5" style="14" customWidth="1"/>
    <col min="10" max="10" width="7.5" style="14" bestFit="1" customWidth="1"/>
    <col min="11" max="11" width="11.83203125" style="14" bestFit="1" customWidth="1"/>
    <col min="12" max="14" width="12.1640625" style="14" customWidth="1"/>
    <col min="15" max="15" width="8.83203125" style="14"/>
    <col min="16" max="16" width="7.5" style="14" bestFit="1" customWidth="1"/>
    <col min="17" max="17" width="9" style="14" bestFit="1" customWidth="1"/>
    <col min="18" max="16384" width="8.83203125" style="14"/>
  </cols>
  <sheetData>
    <row r="1" spans="1:17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Q1" s="15"/>
    </row>
    <row r="2" spans="1:17">
      <c r="B2" s="15"/>
      <c r="H2" s="15"/>
      <c r="K2" s="15"/>
      <c r="N2" s="15"/>
      <c r="Q2" s="15"/>
    </row>
    <row r="3" spans="1:17" s="16" customFormat="1" ht="16" thickBot="1">
      <c r="A3" s="23" t="s">
        <v>10</v>
      </c>
      <c r="B3" s="23"/>
      <c r="C3" s="23"/>
      <c r="D3" s="23"/>
      <c r="F3" s="16" t="s">
        <v>21</v>
      </c>
      <c r="K3" s="16" t="s">
        <v>22</v>
      </c>
      <c r="O3" s="20"/>
    </row>
    <row r="4" spans="1:17" s="16" customFormat="1" ht="31" thickBot="1">
      <c r="A4" s="24" t="s">
        <v>11</v>
      </c>
      <c r="B4" s="24" t="s">
        <v>2</v>
      </c>
      <c r="C4" s="24" t="s">
        <v>3</v>
      </c>
      <c r="D4" s="24" t="s">
        <v>19</v>
      </c>
      <c r="F4" s="24" t="s">
        <v>11</v>
      </c>
      <c r="G4" s="24" t="s">
        <v>2</v>
      </c>
      <c r="H4" s="24" t="s">
        <v>3</v>
      </c>
      <c r="I4" s="24" t="s">
        <v>19</v>
      </c>
      <c r="K4" s="24" t="s">
        <v>11</v>
      </c>
      <c r="L4" s="24" t="s">
        <v>2</v>
      </c>
      <c r="M4" s="24" t="s">
        <v>3</v>
      </c>
      <c r="N4" s="24" t="s">
        <v>19</v>
      </c>
    </row>
    <row r="5" spans="1:17" s="16" customFormat="1">
      <c r="A5" s="21" t="s">
        <v>12</v>
      </c>
      <c r="B5" s="22">
        <v>62580</v>
      </c>
      <c r="C5" s="22">
        <v>19987</v>
      </c>
      <c r="D5" s="22">
        <v>411</v>
      </c>
      <c r="F5" s="21" t="s">
        <v>12</v>
      </c>
      <c r="G5" s="22">
        <v>78760</v>
      </c>
      <c r="H5" s="22">
        <v>19918</v>
      </c>
      <c r="I5" s="22" t="s">
        <v>5</v>
      </c>
      <c r="K5" s="21" t="s">
        <v>12</v>
      </c>
      <c r="L5" s="22">
        <v>80102</v>
      </c>
      <c r="M5" s="22">
        <v>19986</v>
      </c>
      <c r="N5" s="22">
        <v>660</v>
      </c>
    </row>
    <row r="6" spans="1:17" s="16" customFormat="1">
      <c r="A6" s="21" t="s">
        <v>13</v>
      </c>
      <c r="B6" s="22">
        <v>56163</v>
      </c>
      <c r="C6" s="22">
        <v>19984</v>
      </c>
      <c r="D6" s="22">
        <v>222</v>
      </c>
      <c r="F6" s="21" t="s">
        <v>13</v>
      </c>
      <c r="G6" s="22">
        <v>60560</v>
      </c>
      <c r="H6" s="22">
        <v>19926</v>
      </c>
      <c r="I6" s="22" t="s">
        <v>5</v>
      </c>
      <c r="K6" s="21" t="s">
        <v>13</v>
      </c>
      <c r="L6" s="22">
        <v>68725</v>
      </c>
      <c r="M6" s="22">
        <v>19977</v>
      </c>
      <c r="N6" s="22">
        <v>457</v>
      </c>
    </row>
    <row r="7" spans="1:17" s="16" customFormat="1">
      <c r="A7" s="21" t="s">
        <v>14</v>
      </c>
      <c r="B7" s="22">
        <v>56733</v>
      </c>
      <c r="C7" s="22">
        <v>19986</v>
      </c>
      <c r="D7" s="22">
        <v>576</v>
      </c>
      <c r="F7" s="21" t="s">
        <v>14</v>
      </c>
      <c r="G7" s="22">
        <v>50980</v>
      </c>
      <c r="H7" s="22">
        <v>19942</v>
      </c>
      <c r="I7" s="22" t="s">
        <v>5</v>
      </c>
      <c r="K7" s="21" t="s">
        <v>14</v>
      </c>
      <c r="L7" s="22">
        <v>61883</v>
      </c>
      <c r="M7" s="22">
        <v>19978</v>
      </c>
      <c r="N7" s="22">
        <v>1132</v>
      </c>
    </row>
    <row r="8" spans="1:17" s="16" customFormat="1">
      <c r="A8" s="21" t="s">
        <v>15</v>
      </c>
      <c r="B8" s="22">
        <v>87650</v>
      </c>
      <c r="C8" s="22">
        <v>19983</v>
      </c>
      <c r="D8" s="22">
        <v>435</v>
      </c>
      <c r="F8" s="21" t="s">
        <v>15</v>
      </c>
      <c r="G8" s="22">
        <v>62144</v>
      </c>
      <c r="H8" s="22">
        <v>19953</v>
      </c>
      <c r="I8" s="22" t="s">
        <v>5</v>
      </c>
      <c r="K8" s="21" t="s">
        <v>15</v>
      </c>
      <c r="L8" s="22">
        <v>67093</v>
      </c>
      <c r="M8" s="22">
        <v>19986</v>
      </c>
      <c r="N8" s="22">
        <v>543</v>
      </c>
    </row>
    <row r="9" spans="1:17" s="16" customFormat="1" ht="16" thickBot="1">
      <c r="A9" s="25" t="s">
        <v>16</v>
      </c>
      <c r="B9" s="26">
        <v>72371</v>
      </c>
      <c r="C9" s="26">
        <v>19979</v>
      </c>
      <c r="D9" s="26">
        <v>508</v>
      </c>
      <c r="F9" s="25" t="s">
        <v>16</v>
      </c>
      <c r="G9" s="26">
        <v>58741</v>
      </c>
      <c r="H9" s="26">
        <v>19860</v>
      </c>
      <c r="I9" s="26" t="s">
        <v>5</v>
      </c>
      <c r="K9" s="25" t="s">
        <v>16</v>
      </c>
      <c r="L9" s="26">
        <v>57055</v>
      </c>
      <c r="M9" s="26">
        <v>19990</v>
      </c>
      <c r="N9" s="26">
        <v>590</v>
      </c>
    </row>
    <row r="10" spans="1:17" s="16" customFormat="1"/>
    <row r="11" spans="1:17" s="16" customFormat="1" ht="16" thickBot="1">
      <c r="A11" s="16" t="s">
        <v>23</v>
      </c>
      <c r="F11" s="16" t="s">
        <v>24</v>
      </c>
      <c r="K11" s="16" t="s">
        <v>25</v>
      </c>
    </row>
    <row r="12" spans="1:17" s="16" customFormat="1" ht="31" thickBot="1">
      <c r="A12" s="24" t="s">
        <v>11</v>
      </c>
      <c r="B12" s="24" t="s">
        <v>2</v>
      </c>
      <c r="C12" s="24" t="s">
        <v>3</v>
      </c>
      <c r="D12" s="24" t="s">
        <v>19</v>
      </c>
      <c r="F12" s="24" t="s">
        <v>11</v>
      </c>
      <c r="G12" s="24" t="s">
        <v>2</v>
      </c>
      <c r="H12" s="24" t="s">
        <v>3</v>
      </c>
      <c r="I12" s="24" t="s">
        <v>19</v>
      </c>
      <c r="K12" s="24" t="s">
        <v>11</v>
      </c>
      <c r="L12" s="24" t="s">
        <v>2</v>
      </c>
      <c r="M12" s="24" t="s">
        <v>3</v>
      </c>
      <c r="N12" s="24" t="s">
        <v>19</v>
      </c>
    </row>
    <row r="13" spans="1:17" s="16" customFormat="1">
      <c r="A13" s="21" t="s">
        <v>12</v>
      </c>
      <c r="B13" s="22">
        <v>80438</v>
      </c>
      <c r="C13" s="22">
        <v>19978</v>
      </c>
      <c r="D13" s="22">
        <v>484</v>
      </c>
      <c r="F13" s="21" t="s">
        <v>12</v>
      </c>
      <c r="G13" s="22">
        <v>56485</v>
      </c>
      <c r="H13" s="22">
        <v>19998</v>
      </c>
      <c r="I13" s="22">
        <v>438</v>
      </c>
      <c r="K13" s="21" t="s">
        <v>12</v>
      </c>
      <c r="L13" s="22">
        <v>49813</v>
      </c>
      <c r="M13" s="22">
        <v>19994</v>
      </c>
      <c r="N13" s="22">
        <v>392</v>
      </c>
    </row>
    <row r="14" spans="1:17" s="16" customFormat="1">
      <c r="A14" s="21" t="s">
        <v>13</v>
      </c>
      <c r="B14" s="22">
        <v>68114</v>
      </c>
      <c r="C14" s="22">
        <v>19978</v>
      </c>
      <c r="D14" s="22">
        <v>446</v>
      </c>
      <c r="F14" s="21" t="s">
        <v>13</v>
      </c>
      <c r="G14" s="22">
        <v>50127</v>
      </c>
      <c r="H14" s="22">
        <v>19993</v>
      </c>
      <c r="I14" s="22">
        <v>374</v>
      </c>
      <c r="K14" s="21" t="s">
        <v>13</v>
      </c>
      <c r="L14" s="22">
        <v>68257</v>
      </c>
      <c r="M14" s="22">
        <v>19994</v>
      </c>
      <c r="N14" s="22">
        <v>225</v>
      </c>
    </row>
    <row r="15" spans="1:17" s="16" customFormat="1">
      <c r="A15" s="21" t="s">
        <v>14</v>
      </c>
      <c r="B15" s="22">
        <v>48227</v>
      </c>
      <c r="C15" s="22">
        <v>19988</v>
      </c>
      <c r="D15" s="22">
        <v>865</v>
      </c>
      <c r="F15" s="21" t="s">
        <v>14</v>
      </c>
      <c r="G15" s="22">
        <v>71021</v>
      </c>
      <c r="H15" s="22">
        <v>19995</v>
      </c>
      <c r="I15" s="22">
        <v>630</v>
      </c>
      <c r="K15" s="21" t="s">
        <v>14</v>
      </c>
      <c r="L15" s="22">
        <v>63552</v>
      </c>
      <c r="M15" s="22">
        <v>19998</v>
      </c>
      <c r="N15" s="22">
        <v>480</v>
      </c>
    </row>
    <row r="16" spans="1:17" s="16" customFormat="1">
      <c r="A16" s="21" t="s">
        <v>15</v>
      </c>
      <c r="B16" s="22">
        <v>112332</v>
      </c>
      <c r="C16" s="22">
        <v>19986</v>
      </c>
      <c r="D16" s="22">
        <v>645</v>
      </c>
      <c r="F16" s="21" t="s">
        <v>15</v>
      </c>
      <c r="G16" s="22">
        <v>48876</v>
      </c>
      <c r="H16" s="22">
        <v>19992</v>
      </c>
      <c r="I16" s="22">
        <v>439</v>
      </c>
      <c r="K16" s="21" t="s">
        <v>15</v>
      </c>
      <c r="L16" s="22">
        <v>73308</v>
      </c>
      <c r="M16" s="22">
        <v>20000</v>
      </c>
      <c r="N16" s="22">
        <v>242</v>
      </c>
    </row>
    <row r="17" spans="1:14" s="16" customFormat="1" ht="16" thickBot="1">
      <c r="A17" s="25" t="s">
        <v>16</v>
      </c>
      <c r="B17" s="26">
        <v>59476</v>
      </c>
      <c r="C17" s="26">
        <v>19975</v>
      </c>
      <c r="D17" s="26">
        <v>1106</v>
      </c>
      <c r="F17" s="25" t="s">
        <v>16</v>
      </c>
      <c r="G17" s="26">
        <v>60709</v>
      </c>
      <c r="H17" s="26">
        <v>19997</v>
      </c>
      <c r="I17" s="26">
        <v>686</v>
      </c>
      <c r="K17" s="25" t="s">
        <v>16</v>
      </c>
      <c r="L17" s="26">
        <v>64066</v>
      </c>
      <c r="M17" s="26">
        <v>19997</v>
      </c>
      <c r="N17" s="26">
        <v>532</v>
      </c>
    </row>
    <row r="19" spans="1:14">
      <c r="A19" s="18" t="s">
        <v>6</v>
      </c>
      <c r="B19" s="19">
        <f>AVERAGE(B5:B9,G5:G9,L5:L9,B13:B17,G13:G17,L13:L17)</f>
        <v>65211.366666666669</v>
      </c>
    </row>
    <row r="20" spans="1:14">
      <c r="A20" s="18" t="s">
        <v>7</v>
      </c>
      <c r="B20" s="19">
        <f>STDEV(B5:B9,G5:G9,L5:L9,B13:B17,G13:G17,L13:L17)</f>
        <v>13406.399520464047</v>
      </c>
    </row>
    <row r="23" spans="1:14" ht="16" thickBot="1">
      <c r="A23" s="16" t="s">
        <v>26</v>
      </c>
      <c r="B23" s="16"/>
      <c r="C23" s="16"/>
      <c r="D23" s="16"/>
      <c r="F23" s="16" t="s">
        <v>17</v>
      </c>
      <c r="G23" s="16"/>
      <c r="H23" s="16"/>
      <c r="I23" s="16"/>
      <c r="K23" s="16" t="s">
        <v>27</v>
      </c>
      <c r="L23" s="16"/>
      <c r="M23" s="16"/>
      <c r="N23" s="16"/>
    </row>
    <row r="24" spans="1:14" ht="31" thickBot="1">
      <c r="A24" s="24" t="s">
        <v>11</v>
      </c>
      <c r="B24" s="24" t="s">
        <v>2</v>
      </c>
      <c r="C24" s="24" t="s">
        <v>3</v>
      </c>
      <c r="D24" s="24" t="s">
        <v>19</v>
      </c>
      <c r="F24" s="24" t="s">
        <v>11</v>
      </c>
      <c r="G24" s="24" t="s">
        <v>2</v>
      </c>
      <c r="H24" s="24" t="s">
        <v>3</v>
      </c>
      <c r="I24" s="24" t="s">
        <v>19</v>
      </c>
      <c r="K24" s="24" t="s">
        <v>11</v>
      </c>
      <c r="L24" s="24" t="s">
        <v>2</v>
      </c>
      <c r="M24" s="24" t="s">
        <v>3</v>
      </c>
      <c r="N24" s="24" t="s">
        <v>19</v>
      </c>
    </row>
    <row r="25" spans="1:14">
      <c r="A25" s="21" t="s">
        <v>12</v>
      </c>
      <c r="B25" s="22">
        <v>51197</v>
      </c>
      <c r="C25" s="22">
        <v>19916</v>
      </c>
      <c r="D25" s="22" t="s">
        <v>5</v>
      </c>
      <c r="F25" s="21" t="s">
        <v>12</v>
      </c>
      <c r="G25" s="22">
        <v>48784</v>
      </c>
      <c r="H25" s="22">
        <v>19978</v>
      </c>
      <c r="I25" s="22" t="s">
        <v>5</v>
      </c>
      <c r="K25" s="21" t="s">
        <v>12</v>
      </c>
      <c r="L25" s="22">
        <v>61742</v>
      </c>
      <c r="M25" s="22">
        <v>19970</v>
      </c>
      <c r="N25" s="22" t="s">
        <v>5</v>
      </c>
    </row>
    <row r="26" spans="1:14">
      <c r="A26" s="21" t="s">
        <v>13</v>
      </c>
      <c r="B26" s="22">
        <v>51145</v>
      </c>
      <c r="C26" s="22">
        <v>19922</v>
      </c>
      <c r="D26" s="22" t="s">
        <v>5</v>
      </c>
      <c r="F26" s="21" t="s">
        <v>13</v>
      </c>
      <c r="G26" s="22">
        <v>35234</v>
      </c>
      <c r="H26" s="22">
        <v>19978</v>
      </c>
      <c r="I26" s="22" t="s">
        <v>5</v>
      </c>
      <c r="K26" s="21" t="s">
        <v>13</v>
      </c>
      <c r="L26" s="22">
        <v>42946</v>
      </c>
      <c r="M26" s="22">
        <v>19977</v>
      </c>
      <c r="N26" s="22" t="s">
        <v>5</v>
      </c>
    </row>
    <row r="27" spans="1:14">
      <c r="A27" s="21" t="s">
        <v>14</v>
      </c>
      <c r="B27" s="22">
        <v>55248</v>
      </c>
      <c r="C27" s="22">
        <v>19987</v>
      </c>
      <c r="D27" s="22">
        <v>227</v>
      </c>
      <c r="F27" s="21" t="s">
        <v>14</v>
      </c>
      <c r="G27" s="22">
        <v>59533</v>
      </c>
      <c r="H27" s="22">
        <v>19978</v>
      </c>
      <c r="I27" s="22" t="s">
        <v>5</v>
      </c>
      <c r="K27" s="21" t="s">
        <v>14</v>
      </c>
      <c r="L27" s="22">
        <v>66791</v>
      </c>
      <c r="M27" s="22">
        <v>19983</v>
      </c>
      <c r="N27" s="22" t="s">
        <v>5</v>
      </c>
    </row>
    <row r="28" spans="1:14">
      <c r="A28" s="21" t="s">
        <v>15</v>
      </c>
      <c r="B28" s="22">
        <v>8479</v>
      </c>
      <c r="C28" s="22">
        <v>8454</v>
      </c>
      <c r="D28" s="22" t="s">
        <v>5</v>
      </c>
      <c r="F28" s="21" t="s">
        <v>15</v>
      </c>
      <c r="G28" s="22">
        <v>26141</v>
      </c>
      <c r="H28" s="22">
        <v>19976</v>
      </c>
      <c r="I28" s="22" t="s">
        <v>5</v>
      </c>
      <c r="K28" s="21" t="s">
        <v>15</v>
      </c>
      <c r="L28" s="22">
        <v>34852</v>
      </c>
      <c r="M28" s="22">
        <v>19990</v>
      </c>
      <c r="N28" s="22" t="s">
        <v>5</v>
      </c>
    </row>
    <row r="29" spans="1:14" ht="16" thickBot="1">
      <c r="A29" s="25" t="s">
        <v>16</v>
      </c>
      <c r="B29" s="26">
        <v>35207</v>
      </c>
      <c r="C29" s="26">
        <v>19837</v>
      </c>
      <c r="D29" s="26">
        <v>196</v>
      </c>
      <c r="F29" s="25" t="s">
        <v>16</v>
      </c>
      <c r="G29" s="26">
        <v>34695</v>
      </c>
      <c r="H29" s="26">
        <v>19984</v>
      </c>
      <c r="I29" s="26" t="s">
        <v>5</v>
      </c>
      <c r="K29" s="25" t="s">
        <v>16</v>
      </c>
      <c r="L29" s="26">
        <v>41950</v>
      </c>
      <c r="M29" s="26">
        <v>19976</v>
      </c>
      <c r="N29" s="26" t="s">
        <v>5</v>
      </c>
    </row>
    <row r="31" spans="1:14" ht="16" thickBot="1">
      <c r="A31" s="16" t="s">
        <v>28</v>
      </c>
      <c r="B31" s="16"/>
      <c r="C31" s="16"/>
      <c r="D31" s="16"/>
    </row>
    <row r="32" spans="1:14" ht="31" thickBot="1">
      <c r="A32" s="24" t="s">
        <v>11</v>
      </c>
      <c r="B32" s="24" t="s">
        <v>2</v>
      </c>
      <c r="C32" s="24" t="s">
        <v>3</v>
      </c>
      <c r="D32" s="24" t="s">
        <v>19</v>
      </c>
      <c r="F32" s="16"/>
    </row>
    <row r="33" spans="1:14">
      <c r="A33" s="21" t="s">
        <v>12</v>
      </c>
      <c r="B33" s="22">
        <v>50229</v>
      </c>
      <c r="C33" s="22">
        <v>19980</v>
      </c>
      <c r="D33" s="22" t="s">
        <v>5</v>
      </c>
      <c r="F33" s="16"/>
    </row>
    <row r="34" spans="1:14">
      <c r="A34" s="21" t="s">
        <v>13</v>
      </c>
      <c r="B34" s="22">
        <v>90394</v>
      </c>
      <c r="C34" s="22">
        <v>19967</v>
      </c>
      <c r="D34" s="22" t="s">
        <v>5</v>
      </c>
      <c r="F34" s="16"/>
    </row>
    <row r="35" spans="1:14">
      <c r="A35" s="21" t="s">
        <v>14</v>
      </c>
      <c r="B35" s="22">
        <v>79961</v>
      </c>
      <c r="C35" s="22">
        <v>19972</v>
      </c>
      <c r="D35" s="22" t="s">
        <v>5</v>
      </c>
      <c r="F35" s="16"/>
    </row>
    <row r="36" spans="1:14">
      <c r="A36" s="21" t="s">
        <v>15</v>
      </c>
      <c r="B36" s="22">
        <v>52879</v>
      </c>
      <c r="C36" s="22">
        <v>19979</v>
      </c>
      <c r="D36" s="22" t="s">
        <v>5</v>
      </c>
    </row>
    <row r="37" spans="1:14" ht="16" thickBot="1">
      <c r="A37" s="25" t="s">
        <v>16</v>
      </c>
      <c r="B37" s="26">
        <v>62810</v>
      </c>
      <c r="C37" s="26">
        <v>19986</v>
      </c>
      <c r="D37" s="26" t="s">
        <v>5</v>
      </c>
    </row>
    <row r="39" spans="1:14">
      <c r="A39" s="18" t="s">
        <v>6</v>
      </c>
      <c r="B39" s="19">
        <f>AVERAGE(B25:B29,G25:G29,L25:L29,B33:B37)</f>
        <v>49510.85</v>
      </c>
    </row>
    <row r="40" spans="1:14">
      <c r="A40" s="18" t="s">
        <v>7</v>
      </c>
      <c r="B40" s="19">
        <f>STDEV(B25:B29,G25:G29,L25:L29,B33:B37)</f>
        <v>18564.003346247107</v>
      </c>
    </row>
    <row r="43" spans="1:14" ht="16" thickBot="1">
      <c r="A43" s="16" t="s">
        <v>29</v>
      </c>
      <c r="B43" s="16"/>
      <c r="C43" s="16"/>
      <c r="D43" s="16"/>
      <c r="F43" s="16" t="s">
        <v>18</v>
      </c>
      <c r="G43" s="16"/>
      <c r="H43" s="16"/>
      <c r="I43" s="16"/>
      <c r="K43" s="16" t="s">
        <v>30</v>
      </c>
      <c r="L43" s="16"/>
      <c r="M43" s="16"/>
      <c r="N43" s="16"/>
    </row>
    <row r="44" spans="1:14" ht="31" thickBot="1">
      <c r="A44" s="24" t="s">
        <v>11</v>
      </c>
      <c r="B44" s="24" t="s">
        <v>2</v>
      </c>
      <c r="C44" s="24" t="s">
        <v>3</v>
      </c>
      <c r="D44" s="24" t="s">
        <v>19</v>
      </c>
      <c r="F44" s="24" t="s">
        <v>11</v>
      </c>
      <c r="G44" s="24" t="s">
        <v>2</v>
      </c>
      <c r="H44" s="24" t="s">
        <v>3</v>
      </c>
      <c r="I44" s="24" t="s">
        <v>19</v>
      </c>
      <c r="K44" s="24" t="s">
        <v>11</v>
      </c>
      <c r="L44" s="24" t="s">
        <v>2</v>
      </c>
      <c r="M44" s="24" t="s">
        <v>3</v>
      </c>
      <c r="N44" s="24" t="s">
        <v>19</v>
      </c>
    </row>
    <row r="45" spans="1:14">
      <c r="A45" s="21" t="s">
        <v>12</v>
      </c>
      <c r="B45" s="22">
        <v>55301</v>
      </c>
      <c r="C45" s="22">
        <v>19978</v>
      </c>
      <c r="D45" s="22" t="s">
        <v>5</v>
      </c>
      <c r="F45" s="21" t="s">
        <v>12</v>
      </c>
      <c r="G45" s="22">
        <v>51905</v>
      </c>
      <c r="H45" s="22">
        <v>19974</v>
      </c>
      <c r="I45" s="22" t="s">
        <v>5</v>
      </c>
      <c r="K45" s="21" t="s">
        <v>12</v>
      </c>
      <c r="L45" s="22">
        <v>51791</v>
      </c>
      <c r="M45" s="22">
        <v>19970</v>
      </c>
      <c r="N45" s="22" t="s">
        <v>5</v>
      </c>
    </row>
    <row r="46" spans="1:14">
      <c r="A46" s="21" t="s">
        <v>13</v>
      </c>
      <c r="B46" s="22">
        <v>62364</v>
      </c>
      <c r="C46" s="22">
        <v>19980</v>
      </c>
      <c r="D46" s="22" t="s">
        <v>5</v>
      </c>
      <c r="F46" s="21" t="s">
        <v>13</v>
      </c>
      <c r="G46" s="22">
        <v>66634</v>
      </c>
      <c r="H46" s="22">
        <v>19972</v>
      </c>
      <c r="I46" s="22" t="s">
        <v>5</v>
      </c>
      <c r="K46" s="21" t="s">
        <v>13</v>
      </c>
      <c r="L46" s="22">
        <v>44672</v>
      </c>
      <c r="M46" s="22">
        <v>19978</v>
      </c>
      <c r="N46" s="22" t="s">
        <v>5</v>
      </c>
    </row>
    <row r="47" spans="1:14">
      <c r="A47" s="21" t="s">
        <v>14</v>
      </c>
      <c r="B47" s="22">
        <v>63471</v>
      </c>
      <c r="C47" s="22">
        <v>19975</v>
      </c>
      <c r="D47" s="22" t="s">
        <v>5</v>
      </c>
      <c r="F47" s="21" t="s">
        <v>14</v>
      </c>
      <c r="G47" s="22">
        <v>136972</v>
      </c>
      <c r="H47" s="22">
        <v>19972</v>
      </c>
      <c r="I47" s="22" t="s">
        <v>5</v>
      </c>
      <c r="K47" s="21" t="s">
        <v>14</v>
      </c>
      <c r="L47" s="22">
        <v>44633</v>
      </c>
      <c r="M47" s="22">
        <v>19984</v>
      </c>
      <c r="N47" s="22" t="s">
        <v>5</v>
      </c>
    </row>
    <row r="48" spans="1:14">
      <c r="A48" s="21" t="s">
        <v>15</v>
      </c>
      <c r="B48" s="22">
        <v>115617</v>
      </c>
      <c r="C48" s="22">
        <v>19984</v>
      </c>
      <c r="D48" s="22" t="s">
        <v>5</v>
      </c>
      <c r="F48" s="21" t="s">
        <v>15</v>
      </c>
      <c r="G48" s="22">
        <v>69614</v>
      </c>
      <c r="H48" s="22">
        <v>19982</v>
      </c>
      <c r="I48" s="22" t="s">
        <v>5</v>
      </c>
      <c r="K48" s="21" t="s">
        <v>15</v>
      </c>
      <c r="L48" s="22">
        <v>74774</v>
      </c>
      <c r="M48" s="22">
        <v>19975</v>
      </c>
      <c r="N48" s="22" t="s">
        <v>5</v>
      </c>
    </row>
    <row r="49" spans="1:14" ht="16" thickBot="1">
      <c r="A49" s="25" t="s">
        <v>16</v>
      </c>
      <c r="B49" s="26">
        <v>51084</v>
      </c>
      <c r="C49" s="26">
        <v>19965</v>
      </c>
      <c r="D49" s="26" t="s">
        <v>5</v>
      </c>
      <c r="F49" s="25" t="s">
        <v>16</v>
      </c>
      <c r="G49" s="26">
        <v>77569</v>
      </c>
      <c r="H49" s="26">
        <v>19983</v>
      </c>
      <c r="I49" s="26" t="s">
        <v>5</v>
      </c>
      <c r="K49" s="25" t="s">
        <v>16</v>
      </c>
      <c r="L49" s="26">
        <v>47119</v>
      </c>
      <c r="M49" s="26">
        <v>19978</v>
      </c>
      <c r="N49" s="26" t="s">
        <v>5</v>
      </c>
    </row>
    <row r="51" spans="1:14" ht="16" thickBot="1">
      <c r="A51" s="16" t="s">
        <v>31</v>
      </c>
      <c r="B51" s="16"/>
      <c r="C51" s="16"/>
      <c r="D51" s="16"/>
    </row>
    <row r="52" spans="1:14" ht="31" thickBot="1">
      <c r="A52" s="24" t="s">
        <v>11</v>
      </c>
      <c r="B52" s="24" t="s">
        <v>2</v>
      </c>
      <c r="C52" s="24" t="s">
        <v>3</v>
      </c>
      <c r="D52" s="24" t="s">
        <v>19</v>
      </c>
    </row>
    <row r="53" spans="1:14">
      <c r="A53" s="21" t="s">
        <v>12</v>
      </c>
      <c r="B53" s="22">
        <v>41615</v>
      </c>
      <c r="C53" s="22">
        <v>19979</v>
      </c>
      <c r="D53" s="22" t="s">
        <v>5</v>
      </c>
    </row>
    <row r="54" spans="1:14">
      <c r="A54" s="21" t="s">
        <v>13</v>
      </c>
      <c r="B54" s="22">
        <v>52061</v>
      </c>
      <c r="C54" s="22">
        <v>19979</v>
      </c>
      <c r="D54" s="22" t="s">
        <v>5</v>
      </c>
    </row>
    <row r="55" spans="1:14">
      <c r="A55" s="21" t="s">
        <v>14</v>
      </c>
      <c r="B55" s="22">
        <v>57725</v>
      </c>
      <c r="C55" s="22">
        <v>19973</v>
      </c>
      <c r="D55" s="22" t="s">
        <v>5</v>
      </c>
    </row>
    <row r="56" spans="1:14">
      <c r="A56" s="21" t="s">
        <v>15</v>
      </c>
      <c r="B56" s="22">
        <v>32250</v>
      </c>
      <c r="C56" s="22">
        <v>19973</v>
      </c>
      <c r="D56" s="22" t="s">
        <v>5</v>
      </c>
    </row>
    <row r="57" spans="1:14" ht="16" thickBot="1">
      <c r="A57" s="25" t="s">
        <v>16</v>
      </c>
      <c r="B57" s="26">
        <v>48202</v>
      </c>
      <c r="C57" s="26">
        <v>19973</v>
      </c>
      <c r="D57" s="26" t="s">
        <v>5</v>
      </c>
    </row>
    <row r="59" spans="1:14">
      <c r="A59" s="18" t="s">
        <v>6</v>
      </c>
      <c r="B59" s="19">
        <f>AVERAGE(B45:B49,G45:G49,L45:L49,B53:B57)</f>
        <v>62268.65</v>
      </c>
    </row>
    <row r="60" spans="1:14">
      <c r="A60" s="18" t="s">
        <v>7</v>
      </c>
      <c r="B60" s="19">
        <f>STDEV(B45:B49,G45:G49,L45:L49,B53:B57)</f>
        <v>24902.960946917225</v>
      </c>
    </row>
    <row r="63" spans="1:14" ht="16" thickBot="1">
      <c r="A63" s="16" t="s">
        <v>32</v>
      </c>
      <c r="B63" s="16"/>
      <c r="C63" s="16"/>
      <c r="D63" s="16"/>
      <c r="F63" s="16" t="s">
        <v>33</v>
      </c>
      <c r="G63" s="16"/>
      <c r="H63" s="16"/>
      <c r="I63" s="16"/>
      <c r="K63" s="16" t="s">
        <v>34</v>
      </c>
      <c r="L63" s="16"/>
      <c r="M63" s="16"/>
      <c r="N63" s="16"/>
    </row>
    <row r="64" spans="1:14" ht="31" thickBot="1">
      <c r="A64" s="24" t="s">
        <v>11</v>
      </c>
      <c r="B64" s="24" t="s">
        <v>2</v>
      </c>
      <c r="C64" s="24" t="s">
        <v>3</v>
      </c>
      <c r="D64" s="24" t="s">
        <v>19</v>
      </c>
      <c r="F64" s="24" t="s">
        <v>11</v>
      </c>
      <c r="G64" s="24" t="s">
        <v>2</v>
      </c>
      <c r="H64" s="24" t="s">
        <v>3</v>
      </c>
      <c r="I64" s="24" t="s">
        <v>19</v>
      </c>
      <c r="K64" s="24" t="s">
        <v>11</v>
      </c>
      <c r="L64" s="24" t="s">
        <v>2</v>
      </c>
      <c r="M64" s="24" t="s">
        <v>3</v>
      </c>
      <c r="N64" s="24" t="s">
        <v>19</v>
      </c>
    </row>
    <row r="65" spans="1:14">
      <c r="A65" s="21" t="s">
        <v>12</v>
      </c>
      <c r="B65" s="22">
        <v>40768</v>
      </c>
      <c r="C65" s="22">
        <v>19979</v>
      </c>
      <c r="D65" s="22" t="s">
        <v>5</v>
      </c>
      <c r="F65" s="21" t="s">
        <v>12</v>
      </c>
      <c r="G65" s="22">
        <v>44594</v>
      </c>
      <c r="H65" s="22">
        <v>19977</v>
      </c>
      <c r="I65" s="22" t="s">
        <v>5</v>
      </c>
      <c r="K65" s="21" t="s">
        <v>12</v>
      </c>
      <c r="L65" s="22">
        <v>51967</v>
      </c>
      <c r="M65" s="22">
        <v>19965</v>
      </c>
      <c r="N65" s="22" t="s">
        <v>5</v>
      </c>
    </row>
    <row r="66" spans="1:14">
      <c r="A66" s="21" t="s">
        <v>13</v>
      </c>
      <c r="B66" s="22">
        <v>46399</v>
      </c>
      <c r="C66" s="22">
        <v>19974</v>
      </c>
      <c r="D66" s="22" t="s">
        <v>5</v>
      </c>
      <c r="F66" s="21" t="s">
        <v>13</v>
      </c>
      <c r="G66" s="22">
        <v>44866</v>
      </c>
      <c r="H66" s="22">
        <v>19972</v>
      </c>
      <c r="I66" s="22" t="s">
        <v>5</v>
      </c>
      <c r="K66" s="21" t="s">
        <v>13</v>
      </c>
      <c r="L66" s="22">
        <v>40818</v>
      </c>
      <c r="M66" s="22">
        <v>19985</v>
      </c>
      <c r="N66" s="22" t="s">
        <v>5</v>
      </c>
    </row>
    <row r="67" spans="1:14">
      <c r="A67" s="21" t="s">
        <v>14</v>
      </c>
      <c r="B67" s="22">
        <v>56995</v>
      </c>
      <c r="C67" s="22">
        <v>19982</v>
      </c>
      <c r="D67" s="22" t="s">
        <v>5</v>
      </c>
      <c r="F67" s="21" t="s">
        <v>14</v>
      </c>
      <c r="G67" s="22">
        <v>55662</v>
      </c>
      <c r="H67" s="22">
        <v>19983</v>
      </c>
      <c r="I67" s="22" t="s">
        <v>5</v>
      </c>
      <c r="K67" s="21" t="s">
        <v>14</v>
      </c>
      <c r="L67" s="22">
        <v>60359</v>
      </c>
      <c r="M67" s="22">
        <v>19975</v>
      </c>
      <c r="N67" s="22" t="s">
        <v>5</v>
      </c>
    </row>
    <row r="68" spans="1:14">
      <c r="A68" s="21" t="s">
        <v>15</v>
      </c>
      <c r="B68" s="22">
        <v>37872</v>
      </c>
      <c r="C68" s="22">
        <v>19974</v>
      </c>
      <c r="D68" s="22" t="s">
        <v>5</v>
      </c>
      <c r="F68" s="21" t="s">
        <v>15</v>
      </c>
      <c r="G68" s="22">
        <v>26784</v>
      </c>
      <c r="H68" s="22">
        <v>19974</v>
      </c>
      <c r="I68" s="22" t="s">
        <v>5</v>
      </c>
      <c r="K68" s="21" t="s">
        <v>15</v>
      </c>
      <c r="L68" s="22">
        <v>36463</v>
      </c>
      <c r="M68" s="22">
        <v>19979</v>
      </c>
      <c r="N68" s="22" t="s">
        <v>5</v>
      </c>
    </row>
    <row r="69" spans="1:14" ht="16" thickBot="1">
      <c r="A69" s="25" t="s">
        <v>16</v>
      </c>
      <c r="B69" s="26">
        <v>31300</v>
      </c>
      <c r="C69" s="26">
        <v>19986</v>
      </c>
      <c r="D69" s="26" t="s">
        <v>5</v>
      </c>
      <c r="F69" s="25" t="s">
        <v>16</v>
      </c>
      <c r="G69" s="26">
        <v>28954</v>
      </c>
      <c r="H69" s="26">
        <v>19985</v>
      </c>
      <c r="I69" s="26" t="s">
        <v>5</v>
      </c>
      <c r="K69" s="25" t="s">
        <v>16</v>
      </c>
      <c r="L69" s="26">
        <v>42426</v>
      </c>
      <c r="M69" s="26">
        <v>19976</v>
      </c>
      <c r="N69" s="26" t="s">
        <v>5</v>
      </c>
    </row>
    <row r="71" spans="1:14" ht="16" thickBot="1">
      <c r="A71" s="16" t="s">
        <v>35</v>
      </c>
      <c r="B71" s="16"/>
      <c r="C71" s="16"/>
      <c r="D71" s="16"/>
    </row>
    <row r="72" spans="1:14" ht="31" thickBot="1">
      <c r="A72" s="24" t="s">
        <v>11</v>
      </c>
      <c r="B72" s="24" t="s">
        <v>2</v>
      </c>
      <c r="C72" s="24" t="s">
        <v>3</v>
      </c>
      <c r="D72" s="24" t="s">
        <v>19</v>
      </c>
    </row>
    <row r="73" spans="1:14">
      <c r="A73" s="21" t="s">
        <v>12</v>
      </c>
      <c r="B73" s="22">
        <v>66436</v>
      </c>
      <c r="C73" s="22">
        <v>19964</v>
      </c>
      <c r="D73" s="22" t="s">
        <v>5</v>
      </c>
    </row>
    <row r="74" spans="1:14">
      <c r="A74" s="21" t="s">
        <v>13</v>
      </c>
      <c r="B74" s="22">
        <v>66287</v>
      </c>
      <c r="C74" s="22">
        <v>19971</v>
      </c>
      <c r="D74" s="22" t="s">
        <v>5</v>
      </c>
    </row>
    <row r="75" spans="1:14">
      <c r="A75" s="21" t="s">
        <v>14</v>
      </c>
      <c r="B75" s="22">
        <v>86251</v>
      </c>
      <c r="C75" s="22">
        <v>19975</v>
      </c>
      <c r="D75" s="22" t="s">
        <v>5</v>
      </c>
    </row>
    <row r="76" spans="1:14">
      <c r="A76" s="21" t="s">
        <v>15</v>
      </c>
      <c r="B76" s="22">
        <v>88165</v>
      </c>
      <c r="C76" s="22">
        <v>19979</v>
      </c>
      <c r="D76" s="22" t="s">
        <v>5</v>
      </c>
    </row>
    <row r="77" spans="1:14" ht="16" thickBot="1">
      <c r="A77" s="25" t="s">
        <v>16</v>
      </c>
      <c r="B77" s="26">
        <v>47412</v>
      </c>
      <c r="C77" s="26">
        <v>19975</v>
      </c>
      <c r="D77" s="26" t="s">
        <v>5</v>
      </c>
    </row>
    <row r="79" spans="1:14">
      <c r="A79" s="18" t="s">
        <v>6</v>
      </c>
      <c r="B79" s="19">
        <f>AVERAGE(B65:B69,G65:G69,L65:L69,B73:B77)</f>
        <v>50038.9</v>
      </c>
    </row>
    <row r="80" spans="1:14">
      <c r="A80" s="18" t="s">
        <v>7</v>
      </c>
      <c r="B80" s="19">
        <f>STDEV(B65:B69,G65:G69,L65:L69,B73:B77)</f>
        <v>16955.583386880968</v>
      </c>
    </row>
    <row r="83" spans="1:14" ht="16" thickBot="1">
      <c r="A83" s="16" t="s">
        <v>36</v>
      </c>
      <c r="B83" s="16"/>
      <c r="C83" s="16"/>
      <c r="D83" s="16"/>
      <c r="F83" s="16" t="s">
        <v>37</v>
      </c>
      <c r="G83" s="16"/>
      <c r="H83" s="16"/>
      <c r="I83" s="16"/>
      <c r="K83" s="16" t="s">
        <v>38</v>
      </c>
      <c r="L83" s="16"/>
      <c r="M83" s="16"/>
      <c r="N83" s="16"/>
    </row>
    <row r="84" spans="1:14" ht="31" thickBot="1">
      <c r="A84" s="24" t="s">
        <v>11</v>
      </c>
      <c r="B84" s="24" t="s">
        <v>2</v>
      </c>
      <c r="C84" s="24" t="s">
        <v>3</v>
      </c>
      <c r="D84" s="24" t="s">
        <v>19</v>
      </c>
      <c r="F84" s="24" t="s">
        <v>11</v>
      </c>
      <c r="G84" s="24" t="s">
        <v>2</v>
      </c>
      <c r="H84" s="24" t="s">
        <v>3</v>
      </c>
      <c r="I84" s="24" t="s">
        <v>19</v>
      </c>
      <c r="K84" s="24" t="s">
        <v>11</v>
      </c>
      <c r="L84" s="24" t="s">
        <v>2</v>
      </c>
      <c r="M84" s="24" t="s">
        <v>3</v>
      </c>
      <c r="N84" s="24" t="s">
        <v>19</v>
      </c>
    </row>
    <row r="85" spans="1:14">
      <c r="A85" s="21" t="s">
        <v>12</v>
      </c>
      <c r="B85" s="22">
        <v>67178</v>
      </c>
      <c r="C85" s="22">
        <v>19973</v>
      </c>
      <c r="D85" s="22" t="s">
        <v>5</v>
      </c>
      <c r="F85" s="21" t="s">
        <v>12</v>
      </c>
      <c r="G85" s="22">
        <v>42839</v>
      </c>
      <c r="H85" s="22">
        <v>19977</v>
      </c>
      <c r="I85" s="22" t="s">
        <v>5</v>
      </c>
      <c r="K85" s="21" t="s">
        <v>12</v>
      </c>
      <c r="L85" s="22">
        <v>43776</v>
      </c>
      <c r="M85" s="22">
        <v>19977</v>
      </c>
      <c r="N85" s="22" t="s">
        <v>5</v>
      </c>
    </row>
    <row r="86" spans="1:14">
      <c r="A86" s="21" t="s">
        <v>13</v>
      </c>
      <c r="B86" s="22">
        <v>56339</v>
      </c>
      <c r="C86" s="22">
        <v>19973</v>
      </c>
      <c r="D86" s="22" t="s">
        <v>5</v>
      </c>
      <c r="F86" s="21" t="s">
        <v>13</v>
      </c>
      <c r="G86" s="22">
        <v>86200</v>
      </c>
      <c r="H86" s="22">
        <v>19976</v>
      </c>
      <c r="I86" s="22" t="s">
        <v>5</v>
      </c>
      <c r="K86" s="21" t="s">
        <v>13</v>
      </c>
      <c r="L86" s="22">
        <v>42909</v>
      </c>
      <c r="M86" s="22">
        <v>19976</v>
      </c>
      <c r="N86" s="22" t="s">
        <v>5</v>
      </c>
    </row>
    <row r="87" spans="1:14">
      <c r="A87" s="21" t="s">
        <v>14</v>
      </c>
      <c r="B87" s="22">
        <v>82982</v>
      </c>
      <c r="C87" s="22">
        <v>19984</v>
      </c>
      <c r="D87" s="22" t="s">
        <v>5</v>
      </c>
      <c r="F87" s="21" t="s">
        <v>14</v>
      </c>
      <c r="G87" s="22">
        <v>57042</v>
      </c>
      <c r="H87" s="22">
        <v>19975</v>
      </c>
      <c r="I87" s="22" t="s">
        <v>5</v>
      </c>
      <c r="K87" s="21" t="s">
        <v>14</v>
      </c>
      <c r="L87" s="22">
        <v>77555</v>
      </c>
      <c r="M87" s="22">
        <v>19985</v>
      </c>
      <c r="N87" s="22" t="s">
        <v>5</v>
      </c>
    </row>
    <row r="88" spans="1:14">
      <c r="A88" s="21" t="s">
        <v>15</v>
      </c>
      <c r="B88" s="22">
        <v>102943</v>
      </c>
      <c r="C88" s="22">
        <v>19972</v>
      </c>
      <c r="D88" s="22" t="s">
        <v>5</v>
      </c>
      <c r="F88" s="21" t="s">
        <v>15</v>
      </c>
      <c r="G88" s="22">
        <v>56796</v>
      </c>
      <c r="H88" s="22">
        <v>19979</v>
      </c>
      <c r="I88" s="22" t="s">
        <v>5</v>
      </c>
      <c r="K88" s="21" t="s">
        <v>15</v>
      </c>
      <c r="L88" s="22">
        <v>29249</v>
      </c>
      <c r="M88" s="22">
        <v>19979</v>
      </c>
      <c r="N88" s="22" t="s">
        <v>5</v>
      </c>
    </row>
    <row r="89" spans="1:14" ht="16" thickBot="1">
      <c r="A89" s="25" t="s">
        <v>16</v>
      </c>
      <c r="B89" s="26">
        <v>46068</v>
      </c>
      <c r="C89" s="26">
        <v>19979</v>
      </c>
      <c r="D89" s="26" t="s">
        <v>5</v>
      </c>
      <c r="F89" s="25" t="s">
        <v>16</v>
      </c>
      <c r="G89" s="26">
        <v>40699</v>
      </c>
      <c r="H89" s="26">
        <v>19985</v>
      </c>
      <c r="I89" s="26" t="s">
        <v>5</v>
      </c>
      <c r="K89" s="25" t="s">
        <v>16</v>
      </c>
      <c r="L89" s="26">
        <v>41160</v>
      </c>
      <c r="M89" s="26">
        <v>19980</v>
      </c>
      <c r="N89" s="26" t="s">
        <v>5</v>
      </c>
    </row>
    <row r="91" spans="1:14" ht="16" thickBot="1">
      <c r="A91" s="16" t="s">
        <v>39</v>
      </c>
      <c r="B91" s="16"/>
      <c r="C91" s="16"/>
      <c r="D91" s="16"/>
    </row>
    <row r="92" spans="1:14" ht="31" thickBot="1">
      <c r="A92" s="24" t="s">
        <v>11</v>
      </c>
      <c r="B92" s="24" t="s">
        <v>2</v>
      </c>
      <c r="C92" s="24" t="s">
        <v>3</v>
      </c>
      <c r="D92" s="24" t="s">
        <v>19</v>
      </c>
    </row>
    <row r="93" spans="1:14">
      <c r="A93" s="21" t="s">
        <v>12</v>
      </c>
      <c r="B93" s="22">
        <v>56765</v>
      </c>
      <c r="C93" s="22">
        <v>19974</v>
      </c>
      <c r="D93" s="22" t="s">
        <v>5</v>
      </c>
    </row>
    <row r="94" spans="1:14">
      <c r="A94" s="21" t="s">
        <v>13</v>
      </c>
      <c r="B94" s="22">
        <v>51360</v>
      </c>
      <c r="C94" s="22">
        <v>19970</v>
      </c>
      <c r="D94" s="22" t="s">
        <v>5</v>
      </c>
    </row>
    <row r="95" spans="1:14">
      <c r="A95" s="21" t="s">
        <v>14</v>
      </c>
      <c r="B95" s="22">
        <v>74277</v>
      </c>
      <c r="C95" s="22">
        <v>19974</v>
      </c>
      <c r="D95" s="22" t="s">
        <v>5</v>
      </c>
    </row>
    <row r="96" spans="1:14">
      <c r="A96" s="21" t="s">
        <v>15</v>
      </c>
      <c r="B96" s="22">
        <v>58511</v>
      </c>
      <c r="C96" s="22">
        <v>19984</v>
      </c>
      <c r="D96" s="22" t="s">
        <v>5</v>
      </c>
    </row>
    <row r="97" spans="1:4" ht="16" thickBot="1">
      <c r="A97" s="25" t="s">
        <v>16</v>
      </c>
      <c r="B97" s="26">
        <v>50711</v>
      </c>
      <c r="C97" s="26">
        <v>19983</v>
      </c>
      <c r="D97" s="26" t="s">
        <v>5</v>
      </c>
    </row>
    <row r="99" spans="1:4">
      <c r="A99" s="18" t="s">
        <v>6</v>
      </c>
      <c r="B99" s="19">
        <f>AVERAGE(B85:B89,G85:G89,L85:L89,B93:B97)</f>
        <v>58267.95</v>
      </c>
    </row>
    <row r="100" spans="1:4">
      <c r="A100" s="18" t="s">
        <v>7</v>
      </c>
      <c r="B100" s="19">
        <f>STDEV(B85:B89,G85:G89,L85:L89,B93:B97)</f>
        <v>18475.165463186117</v>
      </c>
    </row>
    <row r="103" spans="1:4">
      <c r="A103" s="17" t="s">
        <v>20</v>
      </c>
    </row>
    <row r="104" spans="1:4">
      <c r="A104" s="14" t="s">
        <v>9</v>
      </c>
    </row>
  </sheetData>
  <mergeCells count="1">
    <mergeCell ref="A1:N1"/>
  </mergeCells>
  <pageMargins left="0.7" right="0.7" top="0.75" bottom="0.75" header="0.3" footer="0.3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 File 1 - source data 1</vt:lpstr>
      <vt:lpstr>Supp File 5 - source data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Spath</dc:creator>
  <cp:keywords/>
  <dc:description/>
  <cp:lastModifiedBy>Irene Miguel-Escalada</cp:lastModifiedBy>
  <cp:revision/>
  <dcterms:created xsi:type="dcterms:W3CDTF">2018-11-29T16:17:32Z</dcterms:created>
  <dcterms:modified xsi:type="dcterms:W3CDTF">2020-02-10T19:47:36Z</dcterms:modified>
  <cp:category/>
  <cp:contentStatus/>
</cp:coreProperties>
</file>