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61F9C8F2-F6C1-4F93-B8CB-27F8DE7444ED}" xr6:coauthVersionLast="43" xr6:coauthVersionMax="43" xr10:uidLastSave="{00000000-0000-0000-0000-000000000000}"/>
  <bookViews>
    <workbookView xWindow="8670" yWindow="2770" windowWidth="23360" windowHeight="16390" activeTab="2" xr2:uid="{00000000-000D-0000-FFFF-FFFF00000000}"/>
  </bookViews>
  <sheets>
    <sheet name="Fig2B" sheetId="1" r:id="rId1"/>
    <sheet name="Fig2D" sheetId="3" r:id="rId2"/>
    <sheet name="Fig2E" sheetId="4" r:id="rId3"/>
    <sheet name="Fig2F" sheetId="2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" i="4" l="1"/>
  <c r="AD6" i="4"/>
  <c r="AC6" i="4"/>
  <c r="AB6" i="4"/>
  <c r="AA6" i="4"/>
  <c r="Z6" i="4"/>
  <c r="Y6" i="4"/>
  <c r="X6" i="4"/>
  <c r="W6" i="4"/>
  <c r="V6" i="4"/>
  <c r="U6" i="4"/>
  <c r="T6" i="4"/>
  <c r="F43" i="2" l="1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G30" i="2"/>
  <c r="H30" i="2" s="1"/>
  <c r="D30" i="2"/>
  <c r="H29" i="2"/>
  <c r="I29" i="2" s="1"/>
  <c r="J29" i="2" s="1"/>
  <c r="G29" i="2"/>
  <c r="D29" i="2"/>
  <c r="G28" i="2"/>
  <c r="D28" i="2"/>
  <c r="H28" i="2" s="1"/>
  <c r="I28" i="2" s="1"/>
  <c r="J28" i="2" s="1"/>
  <c r="T25" i="2"/>
  <c r="S25" i="2"/>
  <c r="T24" i="2"/>
  <c r="S24" i="2"/>
  <c r="G24" i="2"/>
  <c r="H24" i="2" s="1"/>
  <c r="I24" i="2" s="1"/>
  <c r="J24" i="2" s="1"/>
  <c r="D24" i="2"/>
  <c r="T23" i="2"/>
  <c r="S23" i="2"/>
  <c r="G23" i="2"/>
  <c r="H23" i="2" s="1"/>
  <c r="I23" i="2" s="1"/>
  <c r="J23" i="2" s="1"/>
  <c r="D23" i="2"/>
  <c r="T22" i="2"/>
  <c r="S22" i="2"/>
  <c r="H22" i="2"/>
  <c r="I22" i="2" s="1"/>
  <c r="J22" i="2" s="1"/>
  <c r="G22" i="2"/>
  <c r="D22" i="2"/>
  <c r="G21" i="2"/>
  <c r="H21" i="2" s="1"/>
  <c r="I21" i="2" s="1"/>
  <c r="J21" i="2" s="1"/>
  <c r="D21" i="2"/>
  <c r="G20" i="2"/>
  <c r="H20" i="2" s="1"/>
  <c r="I20" i="2" s="1"/>
  <c r="J20" i="2" s="1"/>
  <c r="D20" i="2"/>
  <c r="S19" i="2"/>
  <c r="P19" i="2"/>
  <c r="T19" i="2" s="1"/>
  <c r="T18" i="2"/>
  <c r="S18" i="2"/>
  <c r="P18" i="2"/>
  <c r="T17" i="2"/>
  <c r="S17" i="2"/>
  <c r="P17" i="2"/>
  <c r="G17" i="2"/>
  <c r="H17" i="2" s="1"/>
  <c r="I17" i="2" s="1"/>
  <c r="J17" i="2" s="1"/>
  <c r="D17" i="2"/>
  <c r="S16" i="2"/>
  <c r="P16" i="2"/>
  <c r="T16" i="2" s="1"/>
  <c r="H16" i="2"/>
  <c r="I16" i="2" s="1"/>
  <c r="J16" i="2" s="1"/>
  <c r="G16" i="2"/>
  <c r="D16" i="2"/>
  <c r="U15" i="2"/>
  <c r="V15" i="2" s="1"/>
  <c r="T15" i="2"/>
  <c r="S15" i="2"/>
  <c r="P15" i="2"/>
  <c r="G15" i="2"/>
  <c r="H15" i="2" s="1"/>
  <c r="I15" i="2" s="1"/>
  <c r="J15" i="2" s="1"/>
  <c r="D15" i="2"/>
  <c r="S14" i="2"/>
  <c r="P14" i="2"/>
  <c r="T14" i="2" s="1"/>
  <c r="T13" i="2"/>
  <c r="S13" i="2"/>
  <c r="P13" i="2"/>
  <c r="U12" i="2"/>
  <c r="V12" i="2" s="1"/>
  <c r="T12" i="2"/>
  <c r="S12" i="2"/>
  <c r="P12" i="2"/>
  <c r="G12" i="2"/>
  <c r="H12" i="2" s="1"/>
  <c r="D12" i="2"/>
  <c r="S11" i="2"/>
  <c r="P11" i="2"/>
  <c r="T11" i="2" s="1"/>
  <c r="H11" i="2"/>
  <c r="G11" i="2"/>
  <c r="D11" i="2"/>
  <c r="T10" i="2"/>
  <c r="S10" i="2"/>
  <c r="P10" i="2"/>
  <c r="G10" i="2"/>
  <c r="H10" i="2" s="1"/>
  <c r="I10" i="2" s="1"/>
  <c r="J10" i="2" s="1"/>
  <c r="D10" i="2"/>
  <c r="S9" i="2"/>
  <c r="P9" i="2"/>
  <c r="T9" i="2" s="1"/>
  <c r="H9" i="2"/>
  <c r="I9" i="2" s="1"/>
  <c r="J9" i="2" s="1"/>
  <c r="G9" i="2"/>
  <c r="D9" i="2"/>
  <c r="T8" i="2"/>
  <c r="S8" i="2"/>
  <c r="P8" i="2"/>
  <c r="G8" i="2"/>
  <c r="H8" i="2" s="1"/>
  <c r="I8" i="2" s="1"/>
  <c r="J8" i="2" s="1"/>
  <c r="D8" i="2"/>
  <c r="S7" i="2"/>
  <c r="P7" i="2"/>
  <c r="T7" i="2" s="1"/>
  <c r="T6" i="2"/>
  <c r="S6" i="2"/>
  <c r="P6" i="2"/>
  <c r="T5" i="2"/>
  <c r="S5" i="2"/>
  <c r="P5" i="2"/>
  <c r="G5" i="2"/>
  <c r="D5" i="2"/>
  <c r="H5" i="2" s="1"/>
  <c r="I5" i="2" s="1"/>
  <c r="J5" i="2" s="1"/>
  <c r="S4" i="2"/>
  <c r="P4" i="2"/>
  <c r="T4" i="2" s="1"/>
  <c r="H4" i="2"/>
  <c r="G4" i="2"/>
  <c r="D4" i="2"/>
  <c r="U3" i="2"/>
  <c r="V3" i="2" s="1"/>
  <c r="T3" i="2"/>
  <c r="U9" i="2" s="1"/>
  <c r="V9" i="2" s="1"/>
  <c r="S3" i="2"/>
  <c r="P3" i="2"/>
  <c r="G3" i="2"/>
  <c r="D3" i="2"/>
  <c r="H3" i="2" s="1"/>
  <c r="I3" i="2" s="1"/>
  <c r="J3" i="2" s="1"/>
  <c r="S2" i="2"/>
  <c r="P2" i="2"/>
  <c r="T2" i="2" s="1"/>
  <c r="I4" i="2" l="1"/>
  <c r="J4" i="2" s="1"/>
  <c r="U19" i="2"/>
  <c r="V19" i="2" s="1"/>
  <c r="U16" i="2"/>
  <c r="V16" i="2" s="1"/>
  <c r="U7" i="2"/>
  <c r="V7" i="2" s="1"/>
  <c r="U4" i="2"/>
  <c r="V4" i="2" s="1"/>
  <c r="U10" i="2"/>
  <c r="V10" i="2" s="1"/>
  <c r="U13" i="2"/>
  <c r="V13" i="2" s="1"/>
  <c r="U17" i="2"/>
  <c r="V17" i="2" s="1"/>
  <c r="U8" i="2"/>
  <c r="V8" i="2" s="1"/>
  <c r="U14" i="2"/>
  <c r="V14" i="2" s="1"/>
  <c r="U11" i="2"/>
  <c r="V11" i="2" s="1"/>
  <c r="U2" i="2"/>
  <c r="V2" i="2" s="1"/>
  <c r="U5" i="2"/>
  <c r="V5" i="2" s="1"/>
  <c r="I11" i="2"/>
  <c r="J11" i="2" s="1"/>
  <c r="I12" i="2"/>
  <c r="J12" i="2" s="1"/>
  <c r="I30" i="2"/>
  <c r="J30" i="2" s="1"/>
  <c r="U6" i="2"/>
  <c r="V6" i="2" s="1"/>
  <c r="U18" i="2"/>
  <c r="V18" i="2" s="1"/>
  <c r="H14" i="1" l="1"/>
  <c r="K14" i="1"/>
  <c r="H45" i="1"/>
  <c r="G45" i="1"/>
  <c r="K45" i="1" s="1"/>
  <c r="I44" i="1"/>
  <c r="I43" i="1"/>
  <c r="I42" i="1"/>
  <c r="I41" i="1"/>
  <c r="H40" i="1"/>
  <c r="G40" i="1"/>
  <c r="K40" i="1" s="1"/>
  <c r="I39" i="1"/>
  <c r="I38" i="1"/>
  <c r="I37" i="1"/>
  <c r="H36" i="1"/>
  <c r="G36" i="1"/>
  <c r="I36" i="1" s="1"/>
  <c r="I34" i="1"/>
  <c r="I33" i="1"/>
  <c r="I32" i="1"/>
  <c r="K31" i="1"/>
  <c r="H31" i="1"/>
  <c r="I31" i="1" s="1"/>
  <c r="G31" i="1"/>
  <c r="I30" i="1"/>
  <c r="I29" i="1"/>
  <c r="I28" i="1"/>
  <c r="I27" i="1"/>
  <c r="H22" i="1"/>
  <c r="K22" i="1" s="1"/>
  <c r="I21" i="1"/>
  <c r="H19" i="1"/>
  <c r="K19" i="1" s="1"/>
  <c r="I18" i="1"/>
  <c r="I17" i="1"/>
  <c r="I16" i="1"/>
  <c r="I14" i="1"/>
  <c r="I11" i="1"/>
  <c r="I10" i="1"/>
  <c r="H8" i="1"/>
  <c r="K8" i="1" s="1"/>
  <c r="I7" i="1"/>
  <c r="I6" i="1"/>
  <c r="I45" i="1" l="1"/>
  <c r="K36" i="1"/>
  <c r="I40" i="1"/>
  <c r="I19" i="1"/>
</calcChain>
</file>

<file path=xl/sharedStrings.xml><?xml version="1.0" encoding="utf-8"?>
<sst xmlns="http://schemas.openxmlformats.org/spreadsheetml/2006/main" count="931" uniqueCount="411">
  <si>
    <t>2nd round of sublines established from sibling pair mating</t>
  </si>
  <si>
    <t>VIAL ID</t>
  </si>
  <si>
    <t>Date</t>
  </si>
  <si>
    <t>Female in cross</t>
  </si>
  <si>
    <t>Male in cross</t>
  </si>
  <si>
    <t>Phenotypic                marker</t>
  </si>
  <si>
    <t>F1 female with                                 &gt;2 eggs (fertile)</t>
  </si>
  <si>
    <t>Dysgenic                       F1 females</t>
  </si>
  <si>
    <t>% Dysgenic females</t>
  </si>
  <si>
    <t>Notes</t>
  </si>
  <si>
    <t>Total F1 assayed</t>
  </si>
  <si>
    <t>29.4.3</t>
  </si>
  <si>
    <t>ISO1-UC</t>
  </si>
  <si>
    <t>HISR29.4.3</t>
  </si>
  <si>
    <t>wt eyes</t>
  </si>
  <si>
    <t>cn eyes</t>
  </si>
  <si>
    <t>43.2.2</t>
  </si>
  <si>
    <t>HISR43.2.2</t>
  </si>
  <si>
    <t>Omit because too few F1</t>
  </si>
  <si>
    <t>HISR43.2.3</t>
  </si>
  <si>
    <t>46.7.1</t>
  </si>
  <si>
    <t>HISR46.7.1</t>
  </si>
  <si>
    <t>51.4.6</t>
  </si>
  <si>
    <t>HISR51.4.6</t>
  </si>
  <si>
    <t>10.3.3</t>
  </si>
  <si>
    <t>HISR10.3</t>
  </si>
  <si>
    <t>HISR10.4</t>
  </si>
  <si>
    <t>7/13 to 7/18</t>
  </si>
  <si>
    <t>17.4.1</t>
  </si>
  <si>
    <t>HISR17.4</t>
  </si>
  <si>
    <t>HISR17.5</t>
  </si>
  <si>
    <t>HISR25.4</t>
  </si>
  <si>
    <t>25.4.1</t>
  </si>
  <si>
    <t>HISR31.4</t>
  </si>
  <si>
    <t>31.4.1</t>
  </si>
  <si>
    <t>7/17 to 9/24</t>
  </si>
  <si>
    <t>1st Biological replicate</t>
  </si>
  <si>
    <t>Sample</t>
  </si>
  <si>
    <t>rp49_Ct1</t>
  </si>
  <si>
    <t>rp49_Ct2</t>
  </si>
  <si>
    <t>rp49_AvgCt</t>
  </si>
  <si>
    <t>P-ele7a_Ct1</t>
  </si>
  <si>
    <t>P-ele7a_Ct2</t>
  </si>
  <si>
    <t>P-ele_AvgCt</t>
  </si>
  <si>
    <t>dCT</t>
  </si>
  <si>
    <t>ddCT</t>
  </si>
  <si>
    <t>%</t>
  </si>
  <si>
    <t>Strain</t>
  </si>
  <si>
    <t>rp49_ct1</t>
  </si>
  <si>
    <t>rp49_ct2</t>
  </si>
  <si>
    <t>AvgCT_rp49</t>
  </si>
  <si>
    <t>F7aR7a_Ct1</t>
  </si>
  <si>
    <t>F7aR7a_Ct2</t>
  </si>
  <si>
    <t>AvgCT_F7aR7a</t>
  </si>
  <si>
    <t>Total P%</t>
  </si>
  <si>
    <t>Har_rep1</t>
  </si>
  <si>
    <t>53 Harwich</t>
  </si>
  <si>
    <t>Har_rep2</t>
  </si>
  <si>
    <t>HISR 46.7.1 rep1</t>
  </si>
  <si>
    <t>Har_rep3</t>
  </si>
  <si>
    <t>HISR 43.2.2 rep1</t>
  </si>
  <si>
    <t>ISO1_rep1</t>
  </si>
  <si>
    <t>2nd Biological replicate SPS061418</t>
  </si>
  <si>
    <t>ISO1_rep2</t>
  </si>
  <si>
    <t>ISO1_rep3</t>
  </si>
  <si>
    <t>N-10_rep1</t>
  </si>
  <si>
    <t>HISR 29.4.3 rep 1</t>
  </si>
  <si>
    <t>N-10_rep2</t>
  </si>
  <si>
    <t>HISR 43.2.2 rep 3</t>
  </si>
  <si>
    <t>N-10_rep3</t>
  </si>
  <si>
    <t>HISR 46.7.1 rep 2</t>
  </si>
  <si>
    <t>N-17_rep1</t>
  </si>
  <si>
    <t>HISR 51.4.6 rep 2</t>
  </si>
  <si>
    <t>N-17_rep2</t>
  </si>
  <si>
    <t>SPS071718 3rd biological replicate</t>
  </si>
  <si>
    <t>N-17_rep3</t>
  </si>
  <si>
    <t>N-25_rep1</t>
  </si>
  <si>
    <t>N-25_rep2</t>
  </si>
  <si>
    <t>HISR 29.4.3 rep 2</t>
  </si>
  <si>
    <t>N-25_rep3</t>
  </si>
  <si>
    <t>HISR 51.4.6  rep 3</t>
  </si>
  <si>
    <t>N-31_rep1</t>
  </si>
  <si>
    <t>SPS071718 3rd/4th replicate</t>
  </si>
  <si>
    <t>N-31_rep2</t>
  </si>
  <si>
    <t>N-31_rep3</t>
  </si>
  <si>
    <t>HISR 29.4.3 rep 3</t>
  </si>
  <si>
    <t>rep1</t>
  </si>
  <si>
    <t>rep2</t>
  </si>
  <si>
    <t>rep3</t>
  </si>
  <si>
    <t>Average</t>
  </si>
  <si>
    <t>Stdev</t>
  </si>
  <si>
    <t>HISR 51.4.6 rep 4</t>
  </si>
  <si>
    <t>HISR-N10</t>
  </si>
  <si>
    <t>HISR-N17</t>
  </si>
  <si>
    <t>HISR 46.7.1 rep 3</t>
  </si>
  <si>
    <t>HISR-N25</t>
  </si>
  <si>
    <t>HISR-N31</t>
  </si>
  <si>
    <t>SPS071918 4th replicate</t>
  </si>
  <si>
    <t>53 Harwich_4</t>
  </si>
  <si>
    <t>HISR 43.2.2 rep 4</t>
  </si>
  <si>
    <t>HISR 46.7.1 rep 4</t>
  </si>
  <si>
    <t>Avg Total P%</t>
  </si>
  <si>
    <t>ISO1</t>
  </si>
  <si>
    <t>Harwich</t>
  </si>
  <si>
    <t xml:space="preserve">HISR-D29 </t>
  </si>
  <si>
    <t>HISR-D43</t>
  </si>
  <si>
    <t>HISR-D46</t>
  </si>
  <si>
    <t>HISR-D51</t>
  </si>
  <si>
    <t>HISRN10</t>
  </si>
  <si>
    <t>HISRN17</t>
  </si>
  <si>
    <t>HISRN25</t>
  </si>
  <si>
    <t>HISRN31</t>
  </si>
  <si>
    <t>HISRD29</t>
  </si>
  <si>
    <t>HISRD43</t>
  </si>
  <si>
    <t>HISRD46</t>
  </si>
  <si>
    <t>HISRD51</t>
  </si>
  <si>
    <t>pi[2]</t>
  </si>
  <si>
    <t>Birm</t>
  </si>
  <si>
    <t>5 reads threshold</t>
  </si>
  <si>
    <t>HISR-D29</t>
  </si>
  <si>
    <t>Gene</t>
  </si>
  <si>
    <t>HISR_D29</t>
  </si>
  <si>
    <t>HISR_D43</t>
  </si>
  <si>
    <t>HISR_D46</t>
  </si>
  <si>
    <t>HISR_D51</t>
  </si>
  <si>
    <t>HISR_N10</t>
  </si>
  <si>
    <t>HISR_N17</t>
  </si>
  <si>
    <t>HISR_N25</t>
  </si>
  <si>
    <t>HISR_N31</t>
  </si>
  <si>
    <t>P-Element_DM</t>
  </si>
  <si>
    <t>PLACW_DM</t>
  </si>
  <si>
    <t>R1_DM</t>
  </si>
  <si>
    <t>&gt;3000</t>
  </si>
  <si>
    <t>ROO</t>
  </si>
  <si>
    <t>FW</t>
  </si>
  <si>
    <t>DOC</t>
  </si>
  <si>
    <t>NTS_DM</t>
  </si>
  <si>
    <t>STALKER4</t>
  </si>
  <si>
    <t>DM412</t>
  </si>
  <si>
    <t>MAX</t>
  </si>
  <si>
    <t>Jockey</t>
  </si>
  <si>
    <t>DMCR1A</t>
  </si>
  <si>
    <t>DM297</t>
  </si>
  <si>
    <t>NOMAD</t>
  </si>
  <si>
    <t>DMRT1B</t>
  </si>
  <si>
    <t>QUASIMODO</t>
  </si>
  <si>
    <t>BLOOD</t>
  </si>
  <si>
    <t>ARS406_DM</t>
  </si>
  <si>
    <t>BEL</t>
  </si>
  <si>
    <t>MDG1</t>
  </si>
  <si>
    <t>DM176</t>
  </si>
  <si>
    <t>R2_DM</t>
  </si>
  <si>
    <t>COPIA</t>
  </si>
  <si>
    <t>SAT1.688_353</t>
  </si>
  <si>
    <t>TAHRE</t>
  </si>
  <si>
    <t>I_DM</t>
  </si>
  <si>
    <t>GYPSY4</t>
  </si>
  <si>
    <t>BLASTOPIA</t>
  </si>
  <si>
    <t>STALKER2</t>
  </si>
  <si>
    <t>HMSBEAGLE_I</t>
  </si>
  <si>
    <t>IDEFIX</t>
  </si>
  <si>
    <t>DIVER</t>
  </si>
  <si>
    <t>DOC2_DM</t>
  </si>
  <si>
    <t>MDG3_DM</t>
  </si>
  <si>
    <t>INVADER2</t>
  </si>
  <si>
    <t>TART</t>
  </si>
  <si>
    <t>DMRT1A</t>
  </si>
  <si>
    <t>BAGGINS1</t>
  </si>
  <si>
    <t>BATUMI</t>
  </si>
  <si>
    <t>BURDOCK</t>
  </si>
  <si>
    <t>TRANSPAC</t>
  </si>
  <si>
    <t>TABOR</t>
  </si>
  <si>
    <t>TIRANT</t>
  </si>
  <si>
    <t>CIRCE</t>
  </si>
  <si>
    <t>GYPSY6</t>
  </si>
  <si>
    <t>IVK_DM</t>
  </si>
  <si>
    <t>BS2</t>
  </si>
  <si>
    <t>SAT_RspLR</t>
  </si>
  <si>
    <t>COPIA2</t>
  </si>
  <si>
    <t>DOC3_DM</t>
  </si>
  <si>
    <t>HETA</t>
  </si>
  <si>
    <t>Gypsy2</t>
  </si>
  <si>
    <t>MICROPIA</t>
  </si>
  <si>
    <t>Copia1</t>
  </si>
  <si>
    <t>PROTOP_A</t>
  </si>
  <si>
    <t>ACCORD</t>
  </si>
  <si>
    <t>ROVER_DM</t>
  </si>
  <si>
    <t>BS</t>
  </si>
  <si>
    <t>QUASIMODO2</t>
  </si>
  <si>
    <t>INVADER3</t>
  </si>
  <si>
    <t>DOC6_DM</t>
  </si>
  <si>
    <t>DM1731</t>
  </si>
  <si>
    <t>BARI_DM</t>
  </si>
  <si>
    <t>ROOA</t>
  </si>
  <si>
    <t>PROTOP</t>
  </si>
  <si>
    <t>Bica</t>
  </si>
  <si>
    <t>DIVER2</t>
  </si>
  <si>
    <t>Chouto</t>
  </si>
  <si>
    <t>GYPSY2</t>
  </si>
  <si>
    <t>G2_DM</t>
  </si>
  <si>
    <t>INVADER1</t>
  </si>
  <si>
    <t>INVADER4</t>
  </si>
  <si>
    <t>HOBO</t>
  </si>
  <si>
    <t>POGO</t>
  </si>
  <si>
    <t>G_DM</t>
  </si>
  <si>
    <t>Chimpo</t>
  </si>
  <si>
    <t>ACCORD2</t>
  </si>
  <si>
    <t>GYPSY3</t>
  </si>
  <si>
    <t>G5_DM</t>
  </si>
  <si>
    <t>M4DM</t>
  </si>
  <si>
    <t>GYPSY12</t>
  </si>
  <si>
    <t>DOC5_DM</t>
  </si>
  <si>
    <t>GTWIN</t>
  </si>
  <si>
    <t>GYPSY</t>
  </si>
  <si>
    <t>G6_DM</t>
  </si>
  <si>
    <t>TRANSIB2</t>
  </si>
  <si>
    <t>G4_DM</t>
  </si>
  <si>
    <t>GYPSY5</t>
  </si>
  <si>
    <t>GYPSY7</t>
  </si>
  <si>
    <t>TC1_DM</t>
  </si>
  <si>
    <t>ZAM</t>
  </si>
  <si>
    <t>INVADER6</t>
  </si>
  <si>
    <t>SAT1.688_356</t>
  </si>
  <si>
    <t>GYPSY10</t>
  </si>
  <si>
    <t>SPRINGER_LTR</t>
  </si>
  <si>
    <t>FB4_DM</t>
  </si>
  <si>
    <t>ALUII_DM</t>
  </si>
  <si>
    <t>TC1-2_DM</t>
  </si>
  <si>
    <t>TART_B1</t>
  </si>
  <si>
    <t>S_DM</t>
  </si>
  <si>
    <t>DMSAT6</t>
  </si>
  <si>
    <t>Transib5</t>
  </si>
  <si>
    <t>Gypsy1</t>
  </si>
  <si>
    <t>5S_DM</t>
  </si>
  <si>
    <t>PROTOP_B</t>
  </si>
  <si>
    <t>G5A_DM</t>
  </si>
  <si>
    <t>POGON1</t>
  </si>
  <si>
    <t>FW2_DM</t>
  </si>
  <si>
    <t>GYPSY8</t>
  </si>
  <si>
    <t>DMRT1C</t>
  </si>
  <si>
    <t>BS3_DM</t>
  </si>
  <si>
    <t>Transib1</t>
  </si>
  <si>
    <t>TRANSIB3</t>
  </si>
  <si>
    <t>SAT1.688_260</t>
  </si>
  <si>
    <t>DMLTR5</t>
  </si>
  <si>
    <t>GYPSY6A_LTR</t>
  </si>
  <si>
    <t>FROGGER</t>
  </si>
  <si>
    <t>SAR2_DM</t>
  </si>
  <si>
    <t>HETRP_DM</t>
  </si>
  <si>
    <t>DOC4_DM</t>
  </si>
  <si>
    <t>GYPSY9</t>
  </si>
  <si>
    <t>G3_DM</t>
  </si>
  <si>
    <t>STALKER3_LTR</t>
  </si>
  <si>
    <t>XDMR</t>
  </si>
  <si>
    <t>JOCKEY2</t>
  </si>
  <si>
    <t>HELENA_RT</t>
  </si>
  <si>
    <t>FW3_DM</t>
  </si>
  <si>
    <t>GYPSY11</t>
  </si>
  <si>
    <t>DM412B_LTR</t>
  </si>
  <si>
    <t>DNAREP1_DM</t>
  </si>
  <si>
    <t>S2_DM</t>
  </si>
  <si>
    <t>G7_DM</t>
  </si>
  <si>
    <t>LOOPER1_DM</t>
  </si>
  <si>
    <t>MARINER2_DM</t>
  </si>
  <si>
    <t>DMHMR2</t>
  </si>
  <si>
    <t>INVADER5</t>
  </si>
  <si>
    <t>Transib4</t>
  </si>
  <si>
    <t>SAT1.688_3F</t>
  </si>
  <si>
    <t>R1-2_DM</t>
  </si>
  <si>
    <t>TLD2</t>
  </si>
  <si>
    <t>DMTOM1_LTR</t>
  </si>
  <si>
    <t>GYPSY12A_LTR</t>
  </si>
  <si>
    <t>BS4_DM</t>
  </si>
  <si>
    <t>SAR_DM</t>
  </si>
  <si>
    <t>DMHMR1</t>
  </si>
  <si>
    <t>HELITRON1_DM</t>
  </si>
  <si>
    <t>DMRPR</t>
  </si>
  <si>
    <t>TLD1</t>
  </si>
  <si>
    <t>PEN1</t>
  </si>
  <si>
    <t>DMRP1</t>
  </si>
  <si>
    <t>FUSHI_DM</t>
  </si>
  <si>
    <t>PEN2</t>
  </si>
  <si>
    <t>PEN4</t>
  </si>
  <si>
    <t>RSP</t>
  </si>
  <si>
    <t>Transib-N1_DM</t>
  </si>
  <si>
    <t>ALA_DM</t>
  </si>
  <si>
    <t>FTZ_DM</t>
  </si>
  <si>
    <t>LTRMDG3_DM</t>
  </si>
  <si>
    <t>TLD3</t>
  </si>
  <si>
    <t>gene@AOX1_chr3R</t>
  </si>
  <si>
    <t>gene@Act5C_chrX</t>
  </si>
  <si>
    <t>gene@Adar_chrX</t>
  </si>
  <si>
    <t>gene@Ago1_chr2R</t>
  </si>
  <si>
    <t>gene@Ago2_chr3L</t>
  </si>
  <si>
    <t>gene@Ago3_chr3L</t>
  </si>
  <si>
    <t>gene@Akt1_chr3R</t>
  </si>
  <si>
    <t>gene@Apc_chr3R</t>
  </si>
  <si>
    <t>gene@Armi_chr3L</t>
  </si>
  <si>
    <t>gene@Bt_chr4</t>
  </si>
  <si>
    <t>gene@CaMKII_chr4</t>
  </si>
  <si>
    <t>gene@Cdc27_chr3L</t>
  </si>
  <si>
    <t>gene@Ced-12_chr2L</t>
  </si>
  <si>
    <t>gene@Cenp-C_chr3R</t>
  </si>
  <si>
    <t>gene@Ci_chr4</t>
  </si>
  <si>
    <t>gene@CstF-64_chr3R</t>
  </si>
  <si>
    <t>gene@DIP-beta_chrX</t>
  </si>
  <si>
    <t>gene@Dm_p53_chr3R</t>
  </si>
  <si>
    <t>gene@DopEcR_chr3L</t>
  </si>
  <si>
    <t>gene@EcR_chr2R</t>
  </si>
  <si>
    <t>gene@Fak_chr2R</t>
  </si>
  <si>
    <t>gene@Fas3_chr2L</t>
  </si>
  <si>
    <t>gene@Fis1_chr2R</t>
  </si>
  <si>
    <t>gene@Foxo_chr3R</t>
  </si>
  <si>
    <t>gene@His2Av_chr3R</t>
  </si>
  <si>
    <t>gene@His3.3A_chr2L</t>
  </si>
  <si>
    <t>gene@HisRS_chrX</t>
  </si>
  <si>
    <t>gene@IntS3_chr2R</t>
  </si>
  <si>
    <t>gene@Iris_chr2L</t>
  </si>
  <si>
    <t>gene@Jing_chr2R</t>
  </si>
  <si>
    <t>gene@Klc_chr3L</t>
  </si>
  <si>
    <t>gene@Lis-1_chr2R</t>
  </si>
  <si>
    <t>gene@Lsd-2_chrX</t>
  </si>
  <si>
    <t>gene@Lsp2_chr3L</t>
  </si>
  <si>
    <t>gene@LysD_chr3L</t>
  </si>
  <si>
    <t>gene@MEP-1_chr3L</t>
  </si>
  <si>
    <t>gene@MtnA_chr3R</t>
  </si>
  <si>
    <t>gene@PNUTS_chr2L</t>
  </si>
  <si>
    <t>gene@Pex3_chr3L</t>
  </si>
  <si>
    <t>gene@Piwi_chr2L</t>
  </si>
  <si>
    <t>gene@Rab11_chr3R</t>
  </si>
  <si>
    <t>gene@RhoGAPp190_chrX</t>
  </si>
  <si>
    <t>gene@RhoGEF3_chr3L</t>
  </si>
  <si>
    <t>gene@TBPH_chr2R</t>
  </si>
  <si>
    <t>gene@Vps8_chr3L</t>
  </si>
  <si>
    <t>gene@Wnt2_chr2R</t>
  </si>
  <si>
    <t>gene@Yippee_chrX</t>
  </si>
  <si>
    <t>gene@Zelda_chrX</t>
  </si>
  <si>
    <t>gene@aPKC_chr2R</t>
  </si>
  <si>
    <t>gene@ago_chr3L</t>
  </si>
  <si>
    <t>gene@alphaTub84B_chr3R</t>
  </si>
  <si>
    <t>gene@atms_chr3R</t>
  </si>
  <si>
    <t>gene@chb_chr3L</t>
  </si>
  <si>
    <t>gene@chd1_chr2L</t>
  </si>
  <si>
    <t>gene@chico_chr2L</t>
  </si>
  <si>
    <t>gene@cnn_chr2R</t>
  </si>
  <si>
    <t>gene@dia_chr2L</t>
  </si>
  <si>
    <t>gene@dome_chrX</t>
  </si>
  <si>
    <t>gene@dpn_chr2R</t>
  </si>
  <si>
    <t>gene@dre4_chr3L</t>
  </si>
  <si>
    <t>gene@eIF-4a_chr2L</t>
  </si>
  <si>
    <t>gene@eIF2B-gamma_chr2R</t>
  </si>
  <si>
    <t>gene@eIF4G_chr4</t>
  </si>
  <si>
    <t>gene@elav_chrX</t>
  </si>
  <si>
    <t>gene@fab1_chr2R</t>
  </si>
  <si>
    <t>gene@fas2_chrX</t>
  </si>
  <si>
    <t>gene@fog_chrX</t>
  </si>
  <si>
    <t>gene@frtz_chr2L</t>
  </si>
  <si>
    <t>gene@fzy_chr2L</t>
  </si>
  <si>
    <t>gene@hec_chrX</t>
  </si>
  <si>
    <t>gene@hpo_chr2R</t>
  </si>
  <si>
    <t>gene@hsp60D_chr2L</t>
  </si>
  <si>
    <t>gene@kat-60L1_chr3R</t>
  </si>
  <si>
    <t>gene@lectin-28C_chr2L</t>
  </si>
  <si>
    <t>gene@lig4_chrX</t>
  </si>
  <si>
    <t>gene@lin-28_chr3L</t>
  </si>
  <si>
    <t>gene@mad1_chr2R</t>
  </si>
  <si>
    <t>gene@mei-41_chrX</t>
  </si>
  <si>
    <t>gene@mira_chr3R</t>
  </si>
  <si>
    <t>gene@mud_chrX</t>
  </si>
  <si>
    <t>gene@mus301_chr3L</t>
  </si>
  <si>
    <t>gene@mus304_chr3L</t>
  </si>
  <si>
    <t>gene@nbs_chr3L</t>
  </si>
  <si>
    <t>gene@ncm_chr2L</t>
  </si>
  <si>
    <t>gene@nhe1_chr2L</t>
  </si>
  <si>
    <t>gene@nudE_chr3L</t>
  </si>
  <si>
    <t>gene@ovo_chrX</t>
  </si>
  <si>
    <t>gene@rab35_chrX</t>
  </si>
  <si>
    <t>gene@ran_chrX</t>
  </si>
  <si>
    <t>gene@rtf1_chr2R</t>
  </si>
  <si>
    <t>gene@shg_chr2R</t>
  </si>
  <si>
    <t>gene@slbo_chr2R</t>
  </si>
  <si>
    <t>gene@soxN_chr2L</t>
  </si>
  <si>
    <t>gene@ssp5_chr3R</t>
  </si>
  <si>
    <t>gene@stai_chr2L</t>
  </si>
  <si>
    <t>gene@tj_chr2L</t>
  </si>
  <si>
    <t>gene@unc-119_chrX</t>
  </si>
  <si>
    <t>gene@vib_chr3R</t>
  </si>
  <si>
    <t>gene@vps53_chr2L</t>
  </si>
  <si>
    <t>gene@whd_chr2R</t>
  </si>
  <si>
    <t>plasmid@pCNEPm3</t>
  </si>
  <si>
    <t>plasmid@pGSH0</t>
  </si>
  <si>
    <t>plasmid@pISO1</t>
  </si>
  <si>
    <t>plasmid@pUC19</t>
  </si>
  <si>
    <t>virus@American_nodavirus_RNA1</t>
  </si>
  <si>
    <t>virus@American_nodavirus_RNA2</t>
  </si>
  <si>
    <t>virus@Black_beetle_virus</t>
  </si>
  <si>
    <t>virus@Black_beetle_virus_RNA2</t>
  </si>
  <si>
    <t>virus@C_virus</t>
  </si>
  <si>
    <t>virus@Cricket_virus</t>
  </si>
  <si>
    <t>virus@Flock_house_virus</t>
  </si>
  <si>
    <t>virus@Flock_house_virus_RNA1</t>
  </si>
  <si>
    <t>virus@Flock_house_virus_TNCL_RNA1</t>
  </si>
  <si>
    <t>virus@Flock_house_virus_TNCL_RNA2</t>
  </si>
  <si>
    <t>virus@Nora_virus</t>
  </si>
  <si>
    <t>virus@birnavirus_a</t>
  </si>
  <si>
    <t>virus@birnavirus_b</t>
  </si>
  <si>
    <t>virus@myonecrosis_virus</t>
  </si>
  <si>
    <t>virus@tetravirus</t>
  </si>
  <si>
    <t>virus@totivirus</t>
  </si>
  <si>
    <t>virus@x_virus_a</t>
  </si>
  <si>
    <t>virus@x_virus_b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</si>
</sst>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0.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"/>
      <color theme="0" tint="-0.1499984740745262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3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2" fillId="0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9" fontId="4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/>
    <xf numFmtId="0" fontId="1" fillId="0" borderId="0" xfId="0" applyFont="1" applyFill="1" applyBorder="1"/>
    <xf numFmtId="0" fontId="3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ont="1" applyFill="1" applyBorder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8" fillId="0" borderId="2" xfId="0" applyFon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2" xfId="0" applyNumberFormat="1" applyBorder="1"/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6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left"/>
    </xf>
    <xf numFmtId="9" fontId="0" fillId="0" borderId="0" xfId="0" applyNumberFormat="1"/>
    <xf numFmtId="0" fontId="8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165" fontId="10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0" fontId="14" fillId="4" borderId="5" xfId="2" applyFont="1" applyFill="1" applyBorder="1" applyAlignment="1">
      <alignment horizontal="center"/>
    </xf>
    <xf numFmtId="9" fontId="0" fillId="0" borderId="0" xfId="1" applyFont="1"/>
    <xf numFmtId="0" fontId="0" fillId="0" borderId="0" xfId="0" applyAlignment="1">
      <alignment horizontal="right"/>
    </xf>
    <xf numFmtId="0" fontId="14" fillId="4" borderId="0" xfId="2" applyFont="1" applyFill="1" applyAlignment="1">
      <alignment horizontal="center"/>
    </xf>
    <xf numFmtId="0" fontId="0" fillId="0" borderId="0" xfId="0" applyAlignment="1">
      <alignment textRotation="45" wrapText="1"/>
    </xf>
    <xf numFmtId="1" fontId="15" fillId="0" borderId="2" xfId="0" applyNumberFormat="1" applyFont="1" applyBorder="1"/>
    <xf numFmtId="1" fontId="16" fillId="0" borderId="0" xfId="0" applyNumberFormat="1" applyFont="1"/>
    <xf numFmtId="9" fontId="16" fillId="0" borderId="0" xfId="1" applyFont="1"/>
    <xf numFmtId="1" fontId="0" fillId="0" borderId="0" xfId="0" applyNumberFormat="1"/>
  </cellXfs>
  <cellStyles count="3">
    <cellStyle name="Normal" xfId="0" builtinId="0"/>
    <cellStyle name="Normal_Sheet1" xfId="2" xr:uid="{CC793E3E-7E2B-44FF-98FD-BB52430AA45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Genomewide SNP profile difference</a:t>
            </a:r>
          </a:p>
        </c:rich>
      </c:tx>
      <c:layout>
        <c:manualLayout>
          <c:xMode val="edge"/>
          <c:yMode val="edge"/>
          <c:x val="0.27911745855794251"/>
          <c:y val="2.3456954871681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53917358690333E-2"/>
          <c:y val="0.1079766360806638"/>
          <c:w val="0.88675750272619713"/>
          <c:h val="0.71677379676067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Fig2D!$C$2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Fig2D!$B$3:$B$14</c:f>
              <c:strCache>
                <c:ptCount val="12"/>
                <c:pt idx="0">
                  <c:v>ISO1</c:v>
                </c:pt>
                <c:pt idx="1">
                  <c:v>Harwich</c:v>
                </c:pt>
                <c:pt idx="2">
                  <c:v>HISR-D29</c:v>
                </c:pt>
                <c:pt idx="3">
                  <c:v>HISR-D43</c:v>
                </c:pt>
                <c:pt idx="4">
                  <c:v>HISR-D46</c:v>
                </c:pt>
                <c:pt idx="5">
                  <c:v>HISR-D51</c:v>
                </c:pt>
                <c:pt idx="6">
                  <c:v>HISR-N10</c:v>
                </c:pt>
                <c:pt idx="7">
                  <c:v>HISR-N17</c:v>
                </c:pt>
                <c:pt idx="8">
                  <c:v>HISR-N25</c:v>
                </c:pt>
                <c:pt idx="9">
                  <c:v>HISR-N31</c:v>
                </c:pt>
                <c:pt idx="10">
                  <c:v>pi[2]</c:v>
                </c:pt>
                <c:pt idx="11">
                  <c:v>Birm</c:v>
                </c:pt>
              </c:strCache>
            </c:strRef>
          </c:cat>
          <c:val>
            <c:numRef>
              <c:f>Fig2D!$C$3:$C$14</c:f>
              <c:numCache>
                <c:formatCode>0%</c:formatCode>
                <c:ptCount val="12"/>
                <c:pt idx="0">
                  <c:v>2.2652421881275604E-2</c:v>
                </c:pt>
                <c:pt idx="1">
                  <c:v>0.93758534822074058</c:v>
                </c:pt>
                <c:pt idx="2">
                  <c:v>0.50931801751144667</c:v>
                </c:pt>
                <c:pt idx="3">
                  <c:v>0.22210619326853562</c:v>
                </c:pt>
                <c:pt idx="4">
                  <c:v>0.15535384368222346</c:v>
                </c:pt>
                <c:pt idx="5">
                  <c:v>0.1955980400032131</c:v>
                </c:pt>
                <c:pt idx="6">
                  <c:v>0.1751546308940477</c:v>
                </c:pt>
                <c:pt idx="7">
                  <c:v>4.4822877339545347E-2</c:v>
                </c:pt>
                <c:pt idx="8">
                  <c:v>3.2813880632982566E-2</c:v>
                </c:pt>
                <c:pt idx="9">
                  <c:v>2.4901598521969635E-2</c:v>
                </c:pt>
                <c:pt idx="10">
                  <c:v>0.72631419140621178</c:v>
                </c:pt>
                <c:pt idx="11">
                  <c:v>0.79226128093871517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C-4898-B265-9223AF85D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45"/>
        <c:axId val="502858664"/>
        <c:axId val="502859320"/>
      </c:barChart>
      <c:catAx>
        <c:axId val="50285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859320"/>
        <c:crosses val="autoZero"/>
        <c:auto val="1"/>
        <c:lblAlgn val="ctr"/>
        <c:lblOffset val="100"/>
        <c:noMultiLvlLbl val="0"/>
      </c:catAx>
      <c:valAx>
        <c:axId val="502859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858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P-element coverage (RPM)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Fig2E!$T$1:$AE$1</c:f>
              <c:strCache>
                <c:ptCount val="12"/>
                <c:pt idx="0">
                  <c:v>ISO1-UC</c:v>
                </c:pt>
                <c:pt idx="1">
                  <c:v>Harwich</c:v>
                </c:pt>
                <c:pt idx="2">
                  <c:v>HISR_D29</c:v>
                </c:pt>
                <c:pt idx="3">
                  <c:v>HISR_D43</c:v>
                </c:pt>
                <c:pt idx="4">
                  <c:v>HISR_D46</c:v>
                </c:pt>
                <c:pt idx="5">
                  <c:v>HISR_D51</c:v>
                </c:pt>
                <c:pt idx="6">
                  <c:v>HISR_N10</c:v>
                </c:pt>
                <c:pt idx="7">
                  <c:v>HISR_N17</c:v>
                </c:pt>
                <c:pt idx="8">
                  <c:v>HISR_N25</c:v>
                </c:pt>
                <c:pt idx="9">
                  <c:v>HISR_N31</c:v>
                </c:pt>
                <c:pt idx="10">
                  <c:v>pi[2]</c:v>
                </c:pt>
                <c:pt idx="11">
                  <c:v>Birm</c:v>
                </c:pt>
              </c:strCache>
            </c:strRef>
          </c:cat>
          <c:val>
            <c:numRef>
              <c:f>Fig2E!$T$2:$AE$2</c:f>
              <c:numCache>
                <c:formatCode>0</c:formatCode>
                <c:ptCount val="12"/>
                <c:pt idx="0">
                  <c:v>0.14000000000000001</c:v>
                </c:pt>
                <c:pt idx="1">
                  <c:v>2401.2800000000002</c:v>
                </c:pt>
                <c:pt idx="2">
                  <c:v>807.05</c:v>
                </c:pt>
                <c:pt idx="3">
                  <c:v>601.14</c:v>
                </c:pt>
                <c:pt idx="4">
                  <c:v>326.7</c:v>
                </c:pt>
                <c:pt idx="5">
                  <c:v>344.1</c:v>
                </c:pt>
                <c:pt idx="6">
                  <c:v>292.99</c:v>
                </c:pt>
                <c:pt idx="7">
                  <c:v>87.22</c:v>
                </c:pt>
                <c:pt idx="8">
                  <c:v>51.48</c:v>
                </c:pt>
                <c:pt idx="9">
                  <c:v>161.26</c:v>
                </c:pt>
                <c:pt idx="10">
                  <c:v>674.05</c:v>
                </c:pt>
                <c:pt idx="11">
                  <c:v>179.78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E-47B8-B178-CB769A7FA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033072"/>
        <c:axId val="402033400"/>
      </c:barChart>
      <c:catAx>
        <c:axId val="40203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033400"/>
        <c:crosses val="autoZero"/>
        <c:auto val="1"/>
        <c:lblAlgn val="ctr"/>
        <c:lblOffset val="100"/>
        <c:noMultiLvlLbl val="0"/>
      </c:catAx>
      <c:valAx>
        <c:axId val="402033400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0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Normalized P-element Load by Consensus Read Mapping</a:t>
            </a:r>
          </a:p>
        </c:rich>
      </c:tx>
      <c:layout>
        <c:manualLayout>
          <c:xMode val="edge"/>
          <c:yMode val="edge"/>
          <c:x val="0.19548283218009363"/>
          <c:y val="2.6253609871357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Fig2E!$T$5:$AE$5</c:f>
              <c:strCache>
                <c:ptCount val="12"/>
                <c:pt idx="0">
                  <c:v>ISO1-UC</c:v>
                </c:pt>
                <c:pt idx="1">
                  <c:v>Harwich</c:v>
                </c:pt>
                <c:pt idx="2">
                  <c:v>HISR_D29</c:v>
                </c:pt>
                <c:pt idx="3">
                  <c:v>HISR_D43</c:v>
                </c:pt>
                <c:pt idx="4">
                  <c:v>HISR_D46</c:v>
                </c:pt>
                <c:pt idx="5">
                  <c:v>HISR_D51</c:v>
                </c:pt>
                <c:pt idx="6">
                  <c:v>HISR_N10</c:v>
                </c:pt>
                <c:pt idx="7">
                  <c:v>HISR_N17</c:v>
                </c:pt>
                <c:pt idx="8">
                  <c:v>HISR_N25</c:v>
                </c:pt>
                <c:pt idx="9">
                  <c:v>HISR_N31</c:v>
                </c:pt>
                <c:pt idx="10">
                  <c:v>pi[2]</c:v>
                </c:pt>
                <c:pt idx="11">
                  <c:v>Birm</c:v>
                </c:pt>
              </c:strCache>
            </c:strRef>
          </c:cat>
          <c:val>
            <c:numRef>
              <c:f>Fig2E!$T$6:$AE$6</c:f>
              <c:numCache>
                <c:formatCode>0%</c:formatCode>
                <c:ptCount val="12"/>
                <c:pt idx="0">
                  <c:v>5.8302238805970148E-5</c:v>
                </c:pt>
                <c:pt idx="1">
                  <c:v>1</c:v>
                </c:pt>
                <c:pt idx="2">
                  <c:v>0.33609158448827287</c:v>
                </c:pt>
                <c:pt idx="3">
                  <c:v>0.25034148454157779</c:v>
                </c:pt>
                <c:pt idx="4">
                  <c:v>0.13605243869936032</c:v>
                </c:pt>
                <c:pt idx="5">
                  <c:v>0.14329857409381663</c:v>
                </c:pt>
                <c:pt idx="6">
                  <c:v>0.12201409248400852</c:v>
                </c:pt>
                <c:pt idx="7">
                  <c:v>3.6322294776119403E-2</c:v>
                </c:pt>
                <c:pt idx="8">
                  <c:v>2.1438566098081022E-2</c:v>
                </c:pt>
                <c:pt idx="9">
                  <c:v>6.7155850213219612E-2</c:v>
                </c:pt>
                <c:pt idx="10">
                  <c:v>0.28070445762260121</c:v>
                </c:pt>
                <c:pt idx="11">
                  <c:v>7.4868403518123655E-2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C-46CF-B73B-00DB17519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633624"/>
        <c:axId val="568629688"/>
      </c:barChart>
      <c:catAx>
        <c:axId val="56863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629688"/>
        <c:crosses val="autoZero"/>
        <c:auto val="1"/>
        <c:lblAlgn val="ctr"/>
        <c:lblOffset val="100"/>
        <c:noMultiLvlLbl val="0"/>
      </c:catAx>
      <c:valAx>
        <c:axId val="5686296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6336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Total</a:t>
            </a:r>
            <a:r>
              <a:rPr lang="en-US" sz="14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</a:t>
            </a:r>
            <a:r>
              <a:rPr lang="en-US" sz="1400" b="1" i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</a:t>
            </a:r>
            <a:r>
              <a:rPr lang="en-US" sz="14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-element genomic load</a:t>
            </a:r>
            <a:endParaRPr lang="en-US" sz="14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Fig2F!$E$33</c:f>
              <c:strCache>
                <c:ptCount val="1"/>
                <c:pt idx="0">
                  <c:v>Avg Total 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Fig2F!$F$34:$F$43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4.8623268321064395E-2</c:v>
                  </c:pt>
                  <c:pt idx="3">
                    <c:v>2.2484562605386758E-2</c:v>
                  </c:pt>
                  <c:pt idx="4">
                    <c:v>2.1161314482916964E-2</c:v>
                  </c:pt>
                  <c:pt idx="5">
                    <c:v>3.702270188859029E-2</c:v>
                  </c:pt>
                  <c:pt idx="6">
                    <c:v>7.0370813929971368E-2</c:v>
                  </c:pt>
                  <c:pt idx="7">
                    <c:v>1.3460469593464445E-2</c:v>
                  </c:pt>
                  <c:pt idx="8">
                    <c:v>1.0736649858622004E-2</c:v>
                  </c:pt>
                  <c:pt idx="9">
                    <c:v>6.7724282853243167E-2</c:v>
                  </c:pt>
                </c:numCache>
              </c:numRef>
            </c:plus>
            <c:minus>
              <c:numRef>
                <c:f>Fig2F!$F$34:$F$43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4.8623268321064395E-2</c:v>
                  </c:pt>
                  <c:pt idx="3">
                    <c:v>2.2484562605386758E-2</c:v>
                  </c:pt>
                  <c:pt idx="4">
                    <c:v>2.1161314482916964E-2</c:v>
                  </c:pt>
                  <c:pt idx="5">
                    <c:v>3.702270188859029E-2</c:v>
                  </c:pt>
                  <c:pt idx="6">
                    <c:v>7.0370813929971368E-2</c:v>
                  </c:pt>
                  <c:pt idx="7">
                    <c:v>1.3460469593464445E-2</c:v>
                  </c:pt>
                  <c:pt idx="8">
                    <c:v>1.0736649858622004E-2</c:v>
                  </c:pt>
                  <c:pt idx="9">
                    <c:v>6.7724282853243167E-2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85000"/>
                    <a:lumOff val="15000"/>
                  </a:schemeClr>
                </a:solidFill>
                <a:round/>
              </a:ln>
              <a:effectLst/>
            </c:spPr>
          </c:errBars>
          <c:cat>
            <c:strRef>
              <c:f>Fig2F!$A$34:$A$43</c:f>
              <c:strCache>
                <c:ptCount val="10"/>
                <c:pt idx="0">
                  <c:v>ISO1</c:v>
                </c:pt>
                <c:pt idx="1">
                  <c:v>Harwich</c:v>
                </c:pt>
                <c:pt idx="2">
                  <c:v>HISR-D29 </c:v>
                </c:pt>
                <c:pt idx="3">
                  <c:v>HISR-D43</c:v>
                </c:pt>
                <c:pt idx="4">
                  <c:v>HISR-D46</c:v>
                </c:pt>
                <c:pt idx="5">
                  <c:v>HISR-D51</c:v>
                </c:pt>
                <c:pt idx="6">
                  <c:v>HISR-N10</c:v>
                </c:pt>
                <c:pt idx="7">
                  <c:v>HISR-N17</c:v>
                </c:pt>
                <c:pt idx="8">
                  <c:v>HISR-N25</c:v>
                </c:pt>
                <c:pt idx="9">
                  <c:v>HISR-N31</c:v>
                </c:pt>
              </c:strCache>
            </c:strRef>
          </c:cat>
          <c:val>
            <c:numRef>
              <c:f>Fig2F!$E$34:$E$43</c:f>
              <c:numCache>
                <c:formatCode>0.0%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0.28433333333333333</c:v>
                </c:pt>
                <c:pt idx="3">
                  <c:v>0.31433333333333335</c:v>
                </c:pt>
                <c:pt idx="4">
                  <c:v>0.14040764986235213</c:v>
                </c:pt>
                <c:pt idx="5">
                  <c:v>0.19479784002370235</c:v>
                </c:pt>
                <c:pt idx="6">
                  <c:v>0.16853579834696752</c:v>
                </c:pt>
                <c:pt idx="7">
                  <c:v>0.1030880810841585</c:v>
                </c:pt>
                <c:pt idx="8">
                  <c:v>6.0720673323942133E-2</c:v>
                </c:pt>
                <c:pt idx="9">
                  <c:v>0.21739623581821607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7-43CD-A7EE-3320E01E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6"/>
        <c:axId val="384533408"/>
        <c:axId val="326749600"/>
      </c:barChart>
      <c:catAx>
        <c:axId val="3845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1100" b="1" i="1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6749600"/>
        <c:crosses val="autoZero"/>
        <c:auto val="1"/>
        <c:lblAlgn val="ctr"/>
        <c:lblOffset val="100"/>
        <c:noMultiLvlLbl val="0"/>
      </c:catAx>
      <c:valAx>
        <c:axId val="326749600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45334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6346</xdr:colOff>
      <xdr:row>1</xdr:row>
      <xdr:rowOff>36509</xdr:rowOff>
    </xdr:from>
    <xdr:to>
      <xdr:col>13</xdr:col>
      <xdr:colOff>4761</xdr:colOff>
      <xdr:row>24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F11143-3F34-4BB5-BB94-E9B41886C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69215</xdr:colOff>
      <xdr:row>12</xdr:row>
      <xdr:rowOff>104146</xdr:rowOff>
    </xdr:from>
    <xdr:to>
      <xdr:col>23</xdr:col>
      <xdr:colOff>374015</xdr:colOff>
      <xdr:row>27</xdr:row>
      <xdr:rowOff>91446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B63105-2ED1-4907-909F-C0FA69055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470534</xdr:colOff>
      <xdr:row>12</xdr:row>
      <xdr:rowOff>127000</xdr:rowOff>
    </xdr:from>
    <xdr:to>
      <xdr:col>33</xdr:col>
      <xdr:colOff>373379</xdr:colOff>
      <xdr:row>38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1AB483-2CD6-476D-B214-80004B593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266702</xdr:colOff>
      <xdr:row>32</xdr:row>
      <xdr:rowOff>0</xdr:rowOff>
    </xdr:from>
    <xdr:to>
      <xdr:col>15</xdr:col>
      <xdr:colOff>523875</xdr:colOff>
      <xdr:row>51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722494-9876-496D-AB3F-469D92909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2F_P-elementqPCR%20of%20HISR-D%20and%20HISR-N%20li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au/Labwork_BUMC/Projects/SuperP_HarP_project/SNP_results/HISR_GenomeSNP_ProfileColor201812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au/Labwork_BUMC/Projects/SuperP_HarP_project/TIDAL_Results/TEConsensusCountsSummary20181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</sheetNames>
    <sheetDataSet>
      <sheetData sheetId="0">
        <row r="33">
          <cell r="E33" t="str">
            <v>Avg Total P%</v>
          </cell>
        </row>
        <row r="34">
          <cell r="A34" t="str">
            <v>ISO1</v>
          </cell>
          <cell r="E34">
            <v>0</v>
          </cell>
          <cell r="F34">
            <v>0</v>
          </cell>
        </row>
        <row r="35">
          <cell r="A35" t="str">
            <v>Harwich</v>
          </cell>
          <cell r="E35">
            <v>1</v>
          </cell>
          <cell r="F35">
            <v>0</v>
          </cell>
        </row>
        <row r="36">
          <cell r="A36" t="str">
            <v xml:space="preserve">HISR-D29 </v>
          </cell>
          <cell r="E36">
            <v>0.28433333333333333</v>
          </cell>
          <cell r="F36">
            <v>4.8623268321064395E-2</v>
          </cell>
        </row>
        <row r="37">
          <cell r="A37" t="str">
            <v>HISR-D43</v>
          </cell>
          <cell r="E37">
            <v>0.31433333333333335</v>
          </cell>
          <cell r="F37">
            <v>2.2484562605386758E-2</v>
          </cell>
        </row>
        <row r="38">
          <cell r="A38" t="str">
            <v>HISR-D46</v>
          </cell>
          <cell r="E38">
            <v>0.14040764986235213</v>
          </cell>
          <cell r="F38">
            <v>2.1161314482916964E-2</v>
          </cell>
        </row>
        <row r="39">
          <cell r="A39" t="str">
            <v>HISR-D51</v>
          </cell>
          <cell r="E39">
            <v>0.19479784002370235</v>
          </cell>
          <cell r="F39">
            <v>3.702270188859029E-2</v>
          </cell>
        </row>
        <row r="40">
          <cell r="A40" t="str">
            <v>HISR-N10</v>
          </cell>
          <cell r="E40">
            <v>0.16853579834696752</v>
          </cell>
          <cell r="F40">
            <v>7.0370813929971368E-2</v>
          </cell>
        </row>
        <row r="41">
          <cell r="A41" t="str">
            <v>HISR-N17</v>
          </cell>
          <cell r="E41">
            <v>0.1030880810841585</v>
          </cell>
          <cell r="F41">
            <v>1.3460469593464445E-2</v>
          </cell>
        </row>
        <row r="42">
          <cell r="A42" t="str">
            <v>HISR-N25</v>
          </cell>
          <cell r="E42">
            <v>6.0720673323942133E-2</v>
          </cell>
          <cell r="F42">
            <v>1.0736649858622004E-2</v>
          </cell>
        </row>
        <row r="43">
          <cell r="A43" t="str">
            <v>HISR-N31</v>
          </cell>
          <cell r="E43">
            <v>0.21739623581821607</v>
          </cell>
          <cell r="F43">
            <v>6.7724282853243167E-2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ChrGraphic&gt;5"/>
      <sheetName val="ChrGraphic&gt;5"/>
      <sheetName val="ChrGraphic&gt;2"/>
      <sheetName val="MainSumGraphic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ISO1</v>
          </cell>
          <cell r="C3">
            <v>2.2652421881275604E-2</v>
          </cell>
        </row>
        <row r="4">
          <cell r="B4" t="str">
            <v>Harwich</v>
          </cell>
          <cell r="C4">
            <v>0.93758534822074058</v>
          </cell>
        </row>
        <row r="5">
          <cell r="B5" t="str">
            <v>HISR-D29</v>
          </cell>
          <cell r="C5">
            <v>0.50931801751144667</v>
          </cell>
        </row>
        <row r="6">
          <cell r="B6" t="str">
            <v>HISR-D43</v>
          </cell>
          <cell r="C6">
            <v>0.22210619326853562</v>
          </cell>
        </row>
        <row r="7">
          <cell r="B7" t="str">
            <v>HISR-D46</v>
          </cell>
          <cell r="C7">
            <v>0.15535384368222346</v>
          </cell>
        </row>
        <row r="8">
          <cell r="B8" t="str">
            <v>HISR-D51</v>
          </cell>
          <cell r="C8">
            <v>0.1955980400032131</v>
          </cell>
        </row>
        <row r="9">
          <cell r="B9" t="str">
            <v>HISR-N10</v>
          </cell>
          <cell r="C9">
            <v>0.1751546308940477</v>
          </cell>
        </row>
        <row r="10">
          <cell r="B10" t="str">
            <v>HISR-N17</v>
          </cell>
          <cell r="C10">
            <v>4.4822877339545347E-2</v>
          </cell>
        </row>
        <row r="11">
          <cell r="B11" t="str">
            <v>HISR-N25</v>
          </cell>
          <cell r="C11">
            <v>3.2813880632982566E-2</v>
          </cell>
        </row>
        <row r="12">
          <cell r="B12" t="str">
            <v>HISR-N31</v>
          </cell>
          <cell r="C12">
            <v>2.4901598521969635E-2</v>
          </cell>
        </row>
        <row r="13">
          <cell r="B13" t="str">
            <v>pi[2]</v>
          </cell>
          <cell r="C13">
            <v>0.72631419140621178</v>
          </cell>
        </row>
        <row r="14">
          <cell r="B14" t="str">
            <v>Birm</v>
          </cell>
          <cell r="C14">
            <v>0.79226128093871517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onsensusHeatMap"/>
      <sheetName val="TEConsensusOrig"/>
      <sheetName val="TIDALCountsSummary"/>
    </sheetNames>
    <sheetDataSet>
      <sheetData sheetId="0">
        <row r="1">
          <cell r="T1" t="str">
            <v>ISO1-UC</v>
          </cell>
          <cell r="U1" t="str">
            <v>Harwich</v>
          </cell>
          <cell r="V1" t="str">
            <v>HISR_D29</v>
          </cell>
          <cell r="W1" t="str">
            <v>HISR_D43</v>
          </cell>
          <cell r="X1" t="str">
            <v>HISR_D46</v>
          </cell>
          <cell r="Y1" t="str">
            <v>HISR_D51</v>
          </cell>
          <cell r="Z1" t="str">
            <v>HISR_N10</v>
          </cell>
          <cell r="AA1" t="str">
            <v>HISR_N17</v>
          </cell>
          <cell r="AB1" t="str">
            <v>HISR_N25</v>
          </cell>
          <cell r="AC1" t="str">
            <v>HISR_N31</v>
          </cell>
          <cell r="AD1" t="str">
            <v>pi[2]</v>
          </cell>
          <cell r="AE1" t="str">
            <v>Birm</v>
          </cell>
        </row>
        <row r="2">
          <cell r="T2">
            <v>0.14000000000000001</v>
          </cell>
          <cell r="U2">
            <v>2401.2800000000002</v>
          </cell>
          <cell r="V2">
            <v>807.05</v>
          </cell>
          <cell r="W2">
            <v>601.14</v>
          </cell>
          <cell r="X2">
            <v>326.7</v>
          </cell>
          <cell r="Y2">
            <v>344.1</v>
          </cell>
          <cell r="Z2">
            <v>292.99</v>
          </cell>
          <cell r="AA2">
            <v>87.22</v>
          </cell>
          <cell r="AB2">
            <v>51.48</v>
          </cell>
          <cell r="AC2">
            <v>161.26</v>
          </cell>
          <cell r="AD2">
            <v>674.05</v>
          </cell>
          <cell r="AE2">
            <v>179.78</v>
          </cell>
        </row>
        <row r="5">
          <cell r="T5" t="str">
            <v>ISO1-UC</v>
          </cell>
          <cell r="U5" t="str">
            <v>Harwich</v>
          </cell>
          <cell r="V5" t="str">
            <v>HISR_D29</v>
          </cell>
          <cell r="W5" t="str">
            <v>HISR_D43</v>
          </cell>
          <cell r="X5" t="str">
            <v>HISR_D46</v>
          </cell>
          <cell r="Y5" t="str">
            <v>HISR_D51</v>
          </cell>
          <cell r="Z5" t="str">
            <v>HISR_N10</v>
          </cell>
          <cell r="AA5" t="str">
            <v>HISR_N17</v>
          </cell>
          <cell r="AB5" t="str">
            <v>HISR_N25</v>
          </cell>
          <cell r="AC5" t="str">
            <v>HISR_N31</v>
          </cell>
          <cell r="AD5" t="str">
            <v>pi[2]</v>
          </cell>
          <cell r="AE5" t="str">
            <v>Birm</v>
          </cell>
        </row>
        <row r="6">
          <cell r="T6">
            <v>5.8302238805970148E-5</v>
          </cell>
          <cell r="U6">
            <v>1</v>
          </cell>
          <cell r="V6">
            <v>0.33609158448827287</v>
          </cell>
          <cell r="W6">
            <v>0.25034148454157779</v>
          </cell>
          <cell r="X6">
            <v>0.13605243869936032</v>
          </cell>
          <cell r="Y6">
            <v>0.14329857409381663</v>
          </cell>
          <cell r="Z6">
            <v>0.12201409248400852</v>
          </cell>
          <cell r="AA6">
            <v>3.6322294776119403E-2</v>
          </cell>
          <cell r="AB6">
            <v>2.1438566098081022E-2</v>
          </cell>
          <cell r="AC6">
            <v>6.7155850213219612E-2</v>
          </cell>
          <cell r="AD6">
            <v>0.28070445762260121</v>
          </cell>
          <cell r="AE6">
            <v>7.4868403518123655E-2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7"/>
  <sheetViews>
    <sheetView workbookViewId="0">
      <selection activeCell="L16" sqref="L16"/>
    </sheetView>
  </sheetViews>
  <sheetFormatPr defaultRowHeight="14.5" x14ac:dyDescent="0.35"/>
  <cols>
    <col min="2" max="2" width="6.1796875" bestFit="1" customWidth="1"/>
    <col min="3" max="3" width="13" customWidth="1"/>
    <col min="4" max="4" width="11.453125" bestFit="1" customWidth="1"/>
    <col min="5" max="5" width="12" customWidth="1"/>
    <col min="6" max="6" width="13.453125" customWidth="1"/>
    <col min="7" max="7" width="14.453125" customWidth="1"/>
    <col min="8" max="8" width="10.54296875" customWidth="1"/>
    <col min="9" max="9" width="12.26953125" customWidth="1"/>
    <col min="10" max="10" width="20.81640625" customWidth="1"/>
    <col min="11" max="11" width="12.453125" customWidth="1"/>
  </cols>
  <sheetData>
    <row r="2" spans="1:13" x14ac:dyDescent="0.35">
      <c r="A2" s="30"/>
      <c r="B2" s="30"/>
      <c r="C2" s="30"/>
      <c r="D2" s="40" t="s">
        <v>0</v>
      </c>
      <c r="E2" s="40"/>
      <c r="F2" s="40"/>
      <c r="G2" s="40"/>
      <c r="H2" s="40"/>
      <c r="I2" s="30"/>
      <c r="J2" s="30"/>
      <c r="K2" s="30"/>
      <c r="L2" s="31"/>
      <c r="M2" s="2"/>
    </row>
    <row r="3" spans="1:13" x14ac:dyDescent="0.35">
      <c r="A3" s="30"/>
      <c r="B3" s="38" t="s">
        <v>1</v>
      </c>
      <c r="C3" s="38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  <c r="K3" s="39" t="s">
        <v>10</v>
      </c>
      <c r="L3" s="32"/>
      <c r="M3" s="3"/>
    </row>
    <row r="4" spans="1:13" x14ac:dyDescent="0.35">
      <c r="A4" s="30"/>
      <c r="B4" s="38"/>
      <c r="C4" s="38"/>
      <c r="D4" s="37"/>
      <c r="E4" s="37"/>
      <c r="F4" s="37"/>
      <c r="G4" s="37"/>
      <c r="H4" s="37"/>
      <c r="I4" s="37"/>
      <c r="J4" s="38"/>
      <c r="K4" s="39"/>
      <c r="L4" s="32"/>
      <c r="M4" s="3"/>
    </row>
    <row r="5" spans="1:13" x14ac:dyDescent="0.35">
      <c r="A5" s="30"/>
      <c r="B5" s="4" t="s">
        <v>11</v>
      </c>
      <c r="C5" s="5">
        <v>43226</v>
      </c>
      <c r="D5" s="4" t="s">
        <v>12</v>
      </c>
      <c r="E5" s="4" t="s">
        <v>13</v>
      </c>
      <c r="F5" s="4" t="s">
        <v>14</v>
      </c>
      <c r="G5" s="4">
        <v>0</v>
      </c>
      <c r="H5" s="4">
        <v>41</v>
      </c>
      <c r="I5" s="6">
        <v>1</v>
      </c>
      <c r="J5" s="4"/>
      <c r="K5" s="7"/>
      <c r="L5" s="31"/>
      <c r="M5" s="2"/>
    </row>
    <row r="6" spans="1:13" x14ac:dyDescent="0.35">
      <c r="A6" s="30"/>
      <c r="B6" s="8" t="s">
        <v>11</v>
      </c>
      <c r="C6" s="9">
        <v>43289</v>
      </c>
      <c r="D6" s="4" t="s">
        <v>12</v>
      </c>
      <c r="E6" s="8" t="s">
        <v>13</v>
      </c>
      <c r="F6" s="4" t="s">
        <v>15</v>
      </c>
      <c r="G6" s="8">
        <v>0</v>
      </c>
      <c r="H6" s="8">
        <v>64</v>
      </c>
      <c r="I6" s="10">
        <f>H6/(H6+G6)</f>
        <v>1</v>
      </c>
      <c r="J6" s="11"/>
      <c r="K6" s="7"/>
      <c r="L6" s="33"/>
      <c r="M6" s="12"/>
    </row>
    <row r="7" spans="1:13" x14ac:dyDescent="0.35">
      <c r="A7" s="30"/>
      <c r="B7" s="8" t="s">
        <v>11</v>
      </c>
      <c r="C7" s="9">
        <v>43292</v>
      </c>
      <c r="D7" s="4" t="s">
        <v>12</v>
      </c>
      <c r="E7" s="8" t="s">
        <v>13</v>
      </c>
      <c r="F7" s="4" t="s">
        <v>15</v>
      </c>
      <c r="G7" s="8">
        <v>0</v>
      </c>
      <c r="H7" s="8">
        <v>51</v>
      </c>
      <c r="I7" s="10">
        <f>H7/(H7+G7)</f>
        <v>1</v>
      </c>
      <c r="J7" s="11"/>
      <c r="K7" s="7"/>
      <c r="L7" s="33"/>
      <c r="M7" s="12"/>
    </row>
    <row r="8" spans="1:13" x14ac:dyDescent="0.35">
      <c r="A8" s="30"/>
      <c r="B8" s="13" t="s">
        <v>11</v>
      </c>
      <c r="C8" s="14"/>
      <c r="D8" s="13" t="s">
        <v>12</v>
      </c>
      <c r="E8" s="13" t="s">
        <v>13</v>
      </c>
      <c r="F8" s="13" t="s">
        <v>14</v>
      </c>
      <c r="G8" s="15">
        <v>0</v>
      </c>
      <c r="H8" s="15">
        <f>SUM(H5:H7)</f>
        <v>156</v>
      </c>
      <c r="I8" s="16">
        <v>1</v>
      </c>
      <c r="J8" s="17"/>
      <c r="K8" s="13">
        <f>SUM(G8:H8)</f>
        <v>156</v>
      </c>
      <c r="L8" s="33"/>
      <c r="M8" s="12"/>
    </row>
    <row r="9" spans="1:13" x14ac:dyDescent="0.35">
      <c r="A9" s="30"/>
      <c r="B9" s="4" t="s">
        <v>16</v>
      </c>
      <c r="C9" s="5">
        <v>43231</v>
      </c>
      <c r="D9" s="4" t="s">
        <v>12</v>
      </c>
      <c r="E9" s="4" t="s">
        <v>17</v>
      </c>
      <c r="F9" s="4" t="s">
        <v>15</v>
      </c>
      <c r="G9" s="4">
        <v>0</v>
      </c>
      <c r="H9" s="4">
        <v>34</v>
      </c>
      <c r="I9" s="6">
        <v>1</v>
      </c>
      <c r="J9" s="4"/>
      <c r="K9" s="7"/>
      <c r="L9" s="33"/>
      <c r="M9" s="12"/>
    </row>
    <row r="10" spans="1:13" x14ac:dyDescent="0.35">
      <c r="A10" s="30"/>
      <c r="B10" s="8" t="s">
        <v>16</v>
      </c>
      <c r="C10" s="9">
        <v>43278</v>
      </c>
      <c r="D10" s="4" t="s">
        <v>12</v>
      </c>
      <c r="E10" s="8" t="s">
        <v>17</v>
      </c>
      <c r="F10" s="4" t="s">
        <v>15</v>
      </c>
      <c r="G10" s="8">
        <v>0</v>
      </c>
      <c r="H10" s="8">
        <v>44</v>
      </c>
      <c r="I10" s="6">
        <f>H10/(H10+G10)</f>
        <v>1</v>
      </c>
      <c r="J10" s="11"/>
      <c r="K10" s="7"/>
      <c r="L10" s="34"/>
      <c r="M10" s="18"/>
    </row>
    <row r="11" spans="1:13" x14ac:dyDescent="0.35">
      <c r="A11" s="30"/>
      <c r="B11" s="8" t="s">
        <v>16</v>
      </c>
      <c r="C11" s="9">
        <v>43283</v>
      </c>
      <c r="D11" s="4" t="s">
        <v>12</v>
      </c>
      <c r="E11" s="8" t="s">
        <v>17</v>
      </c>
      <c r="F11" s="4" t="s">
        <v>15</v>
      </c>
      <c r="G11" s="8">
        <v>0</v>
      </c>
      <c r="H11" s="8">
        <v>9</v>
      </c>
      <c r="I11" s="10">
        <f>H11/(H11+G11)</f>
        <v>1</v>
      </c>
      <c r="J11" s="35" t="s">
        <v>18</v>
      </c>
      <c r="K11" s="36"/>
      <c r="L11" s="30"/>
      <c r="M11" s="1"/>
    </row>
    <row r="12" spans="1:13" x14ac:dyDescent="0.35">
      <c r="A12" s="30"/>
      <c r="B12" s="8" t="s">
        <v>16</v>
      </c>
      <c r="C12" s="9">
        <v>43319</v>
      </c>
      <c r="D12" s="4" t="s">
        <v>12</v>
      </c>
      <c r="E12" s="8" t="s">
        <v>17</v>
      </c>
      <c r="F12" s="4" t="s">
        <v>15</v>
      </c>
      <c r="G12" s="8">
        <v>0</v>
      </c>
      <c r="H12" s="8">
        <v>40</v>
      </c>
      <c r="I12" s="6">
        <v>1</v>
      </c>
      <c r="J12" s="11"/>
      <c r="K12" s="7"/>
      <c r="L12" s="30"/>
      <c r="M12" s="1"/>
    </row>
    <row r="13" spans="1:13" x14ac:dyDescent="0.35">
      <c r="A13" s="30"/>
      <c r="B13" s="8" t="s">
        <v>16</v>
      </c>
      <c r="C13" s="9">
        <v>43325</v>
      </c>
      <c r="D13" s="4" t="s">
        <v>12</v>
      </c>
      <c r="E13" s="8" t="s">
        <v>19</v>
      </c>
      <c r="F13" s="4" t="s">
        <v>15</v>
      </c>
      <c r="G13" s="8">
        <v>0</v>
      </c>
      <c r="H13" s="8">
        <v>49</v>
      </c>
      <c r="I13" s="6">
        <v>1</v>
      </c>
      <c r="J13" s="11"/>
      <c r="K13" s="7"/>
      <c r="L13" s="30"/>
      <c r="M13" s="1"/>
    </row>
    <row r="14" spans="1:13" x14ac:dyDescent="0.35">
      <c r="A14" s="30"/>
      <c r="B14" s="13" t="s">
        <v>16</v>
      </c>
      <c r="C14" s="14"/>
      <c r="D14" s="13" t="s">
        <v>12</v>
      </c>
      <c r="E14" s="13" t="s">
        <v>17</v>
      </c>
      <c r="F14" s="13" t="s">
        <v>15</v>
      </c>
      <c r="G14" s="15">
        <v>0</v>
      </c>
      <c r="H14" s="15">
        <f>SUM(H9:H10, H12:H13)</f>
        <v>167</v>
      </c>
      <c r="I14" s="16">
        <f>H14/(H14+G14)</f>
        <v>1</v>
      </c>
      <c r="J14" s="17"/>
      <c r="K14" s="13">
        <f>SUM(G14:H14)</f>
        <v>167</v>
      </c>
      <c r="L14" s="30"/>
      <c r="M14" s="1"/>
    </row>
    <row r="15" spans="1:13" x14ac:dyDescent="0.35">
      <c r="A15" s="30"/>
      <c r="B15" s="4" t="s">
        <v>20</v>
      </c>
      <c r="C15" s="5">
        <v>43222</v>
      </c>
      <c r="D15" s="4" t="s">
        <v>12</v>
      </c>
      <c r="E15" s="4" t="s">
        <v>21</v>
      </c>
      <c r="F15" s="4" t="s">
        <v>15</v>
      </c>
      <c r="G15" s="4">
        <v>1</v>
      </c>
      <c r="H15" s="4">
        <v>30</v>
      </c>
      <c r="I15" s="6">
        <v>0.967741935483871</v>
      </c>
      <c r="J15" s="4"/>
      <c r="K15" s="7"/>
      <c r="L15" s="30"/>
      <c r="M15" s="1"/>
    </row>
    <row r="16" spans="1:13" x14ac:dyDescent="0.35">
      <c r="A16" s="30"/>
      <c r="B16" s="8" t="s">
        <v>20</v>
      </c>
      <c r="C16" s="9">
        <v>43279</v>
      </c>
      <c r="D16" s="4" t="s">
        <v>12</v>
      </c>
      <c r="E16" s="8" t="s">
        <v>21</v>
      </c>
      <c r="F16" s="4" t="s">
        <v>15</v>
      </c>
      <c r="G16" s="8">
        <v>0</v>
      </c>
      <c r="H16" s="8">
        <v>33</v>
      </c>
      <c r="I16" s="10">
        <f>H16/(H16+G16)</f>
        <v>1</v>
      </c>
      <c r="J16" s="11"/>
      <c r="K16" s="7"/>
      <c r="L16" s="30"/>
      <c r="M16" s="1"/>
    </row>
    <row r="17" spans="1:13" x14ac:dyDescent="0.35">
      <c r="A17" s="30"/>
      <c r="B17" s="8" t="s">
        <v>20</v>
      </c>
      <c r="C17" s="9">
        <v>43284</v>
      </c>
      <c r="D17" s="4" t="s">
        <v>12</v>
      </c>
      <c r="E17" s="8" t="s">
        <v>21</v>
      </c>
      <c r="F17" s="4" t="s">
        <v>15</v>
      </c>
      <c r="G17" s="8">
        <v>0</v>
      </c>
      <c r="H17" s="8">
        <v>29</v>
      </c>
      <c r="I17" s="10">
        <f>H17/(H17+G17)</f>
        <v>1</v>
      </c>
      <c r="J17" s="11"/>
      <c r="K17" s="7"/>
      <c r="L17" s="30"/>
      <c r="M17" s="1"/>
    </row>
    <row r="18" spans="1:13" x14ac:dyDescent="0.35">
      <c r="A18" s="30"/>
      <c r="B18" s="4" t="s">
        <v>20</v>
      </c>
      <c r="C18" s="5">
        <v>43298</v>
      </c>
      <c r="D18" s="4" t="s">
        <v>12</v>
      </c>
      <c r="E18" s="4" t="s">
        <v>21</v>
      </c>
      <c r="F18" s="4" t="s">
        <v>15</v>
      </c>
      <c r="G18" s="4">
        <v>0</v>
      </c>
      <c r="H18" s="4">
        <v>27</v>
      </c>
      <c r="I18" s="10">
        <f>H18/(H18+G18)</f>
        <v>1</v>
      </c>
      <c r="J18" s="19"/>
      <c r="K18" s="7"/>
      <c r="L18" s="30"/>
      <c r="M18" s="1"/>
    </row>
    <row r="19" spans="1:13" x14ac:dyDescent="0.35">
      <c r="A19" s="30"/>
      <c r="B19" s="13" t="s">
        <v>20</v>
      </c>
      <c r="C19" s="20"/>
      <c r="D19" s="13" t="s">
        <v>12</v>
      </c>
      <c r="E19" s="13" t="s">
        <v>21</v>
      </c>
      <c r="F19" s="13" t="s">
        <v>15</v>
      </c>
      <c r="G19" s="13">
        <v>1</v>
      </c>
      <c r="H19" s="13">
        <f>SUM(H15:H18)</f>
        <v>119</v>
      </c>
      <c r="I19" s="21">
        <f>H19/(H19+G19)</f>
        <v>0.9916666666666667</v>
      </c>
      <c r="J19" s="22"/>
      <c r="K19" s="13">
        <f>SUM(G19:H19)</f>
        <v>120</v>
      </c>
      <c r="L19" s="30"/>
      <c r="M19" s="1"/>
    </row>
    <row r="20" spans="1:13" x14ac:dyDescent="0.35">
      <c r="A20" s="30"/>
      <c r="B20" s="4" t="s">
        <v>22</v>
      </c>
      <c r="C20" s="5">
        <v>43261</v>
      </c>
      <c r="D20" s="4" t="s">
        <v>12</v>
      </c>
      <c r="E20" s="4" t="s">
        <v>23</v>
      </c>
      <c r="F20" s="4" t="s">
        <v>15</v>
      </c>
      <c r="G20" s="4">
        <v>0</v>
      </c>
      <c r="H20" s="4">
        <v>68</v>
      </c>
      <c r="I20" s="6">
        <v>1</v>
      </c>
      <c r="J20" s="4"/>
      <c r="K20" s="7"/>
      <c r="L20" s="30"/>
      <c r="M20" s="1"/>
    </row>
    <row r="21" spans="1:13" x14ac:dyDescent="0.35">
      <c r="A21" s="30"/>
      <c r="B21" s="8" t="s">
        <v>22</v>
      </c>
      <c r="C21" s="9">
        <v>43278</v>
      </c>
      <c r="D21" s="4" t="s">
        <v>12</v>
      </c>
      <c r="E21" s="8" t="s">
        <v>23</v>
      </c>
      <c r="F21" s="4" t="s">
        <v>15</v>
      </c>
      <c r="G21" s="8">
        <v>0</v>
      </c>
      <c r="H21" s="8">
        <v>46</v>
      </c>
      <c r="I21" s="6">
        <f>H21/(H21+G21)</f>
        <v>1</v>
      </c>
      <c r="J21" s="11"/>
      <c r="K21" s="7"/>
      <c r="L21" s="30"/>
      <c r="M21" s="1"/>
    </row>
    <row r="22" spans="1:13" x14ac:dyDescent="0.35">
      <c r="A22" s="30"/>
      <c r="B22" s="13" t="s">
        <v>22</v>
      </c>
      <c r="C22" s="14"/>
      <c r="D22" s="13" t="s">
        <v>12</v>
      </c>
      <c r="E22" s="13" t="s">
        <v>23</v>
      </c>
      <c r="F22" s="13" t="s">
        <v>15</v>
      </c>
      <c r="G22" s="13">
        <v>0</v>
      </c>
      <c r="H22" s="15">
        <f>SUM(H20:H21)</f>
        <v>114</v>
      </c>
      <c r="I22" s="16">
        <v>1</v>
      </c>
      <c r="J22" s="17"/>
      <c r="K22" s="13">
        <f>SUM(G22:H22)</f>
        <v>114</v>
      </c>
      <c r="L22" s="30"/>
      <c r="M22" s="1"/>
    </row>
    <row r="23" spans="1:13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1"/>
    </row>
    <row r="24" spans="1:13" x14ac:dyDescent="0.35">
      <c r="A24" s="30"/>
      <c r="B24" s="30"/>
      <c r="C24" s="30"/>
      <c r="D24" s="40" t="s">
        <v>0</v>
      </c>
      <c r="E24" s="40"/>
      <c r="F24" s="40"/>
      <c r="G24" s="40"/>
      <c r="H24" s="40"/>
      <c r="I24" s="30"/>
      <c r="J24" s="30"/>
      <c r="K24" s="32"/>
      <c r="L24" s="30"/>
      <c r="M24" s="1"/>
    </row>
    <row r="25" spans="1:13" x14ac:dyDescent="0.35">
      <c r="A25" s="30"/>
      <c r="B25" s="38" t="s">
        <v>1</v>
      </c>
      <c r="C25" s="38" t="s">
        <v>2</v>
      </c>
      <c r="D25" s="37" t="s">
        <v>3</v>
      </c>
      <c r="E25" s="37" t="s">
        <v>4</v>
      </c>
      <c r="F25" s="37" t="s">
        <v>5</v>
      </c>
      <c r="G25" s="37" t="s">
        <v>6</v>
      </c>
      <c r="H25" s="37" t="s">
        <v>7</v>
      </c>
      <c r="I25" s="37" t="s">
        <v>8</v>
      </c>
      <c r="J25" s="38" t="s">
        <v>9</v>
      </c>
      <c r="K25" s="39" t="s">
        <v>10</v>
      </c>
      <c r="L25" s="30"/>
      <c r="M25" s="1"/>
    </row>
    <row r="26" spans="1:13" x14ac:dyDescent="0.35">
      <c r="A26" s="30"/>
      <c r="B26" s="38"/>
      <c r="C26" s="38"/>
      <c r="D26" s="37"/>
      <c r="E26" s="37"/>
      <c r="F26" s="37"/>
      <c r="G26" s="37"/>
      <c r="H26" s="37"/>
      <c r="I26" s="37"/>
      <c r="J26" s="38"/>
      <c r="K26" s="39"/>
      <c r="L26" s="30"/>
      <c r="M26" s="1"/>
    </row>
    <row r="27" spans="1:13" x14ac:dyDescent="0.35">
      <c r="A27" s="30"/>
      <c r="B27" s="8" t="s">
        <v>24</v>
      </c>
      <c r="C27" s="9">
        <v>43332</v>
      </c>
      <c r="D27" s="4" t="s">
        <v>12</v>
      </c>
      <c r="E27" s="8" t="s">
        <v>25</v>
      </c>
      <c r="F27" s="4" t="s">
        <v>15</v>
      </c>
      <c r="G27" s="4">
        <v>13</v>
      </c>
      <c r="H27" s="4">
        <v>17</v>
      </c>
      <c r="I27" s="23">
        <f t="shared" ref="I27:I34" si="0">H27/(H27+G27)</f>
        <v>0.56666666666666665</v>
      </c>
      <c r="J27" s="19"/>
      <c r="K27" s="7"/>
      <c r="L27" s="30"/>
      <c r="M27" s="1"/>
    </row>
    <row r="28" spans="1:13" x14ac:dyDescent="0.35">
      <c r="A28" s="30"/>
      <c r="B28" s="8" t="s">
        <v>24</v>
      </c>
      <c r="C28" s="9">
        <v>43367</v>
      </c>
      <c r="D28" s="4" t="s">
        <v>12</v>
      </c>
      <c r="E28" s="8" t="s">
        <v>25</v>
      </c>
      <c r="F28" s="4" t="s">
        <v>15</v>
      </c>
      <c r="G28" s="4">
        <v>11</v>
      </c>
      <c r="H28" s="4">
        <v>16</v>
      </c>
      <c r="I28" s="10">
        <f t="shared" si="0"/>
        <v>0.59259259259259256</v>
      </c>
      <c r="J28" s="19"/>
      <c r="K28" s="7"/>
      <c r="L28" s="30"/>
      <c r="M28" s="1"/>
    </row>
    <row r="29" spans="1:13" x14ac:dyDescent="0.35">
      <c r="A29" s="30"/>
      <c r="B29" s="8" t="s">
        <v>24</v>
      </c>
      <c r="C29" s="9">
        <v>43387</v>
      </c>
      <c r="D29" s="4" t="s">
        <v>12</v>
      </c>
      <c r="E29" s="8" t="s">
        <v>26</v>
      </c>
      <c r="F29" s="4" t="s">
        <v>15</v>
      </c>
      <c r="G29" s="4">
        <v>9</v>
      </c>
      <c r="H29" s="4">
        <v>12</v>
      </c>
      <c r="I29" s="23">
        <f t="shared" si="0"/>
        <v>0.5714285714285714</v>
      </c>
      <c r="J29" s="19"/>
      <c r="K29" s="7"/>
      <c r="L29" s="30"/>
      <c r="M29" s="1"/>
    </row>
    <row r="30" spans="1:13" x14ac:dyDescent="0.35">
      <c r="A30" s="30"/>
      <c r="B30" s="8" t="s">
        <v>24</v>
      </c>
      <c r="C30" s="9">
        <v>43403</v>
      </c>
      <c r="D30" s="4" t="s">
        <v>12</v>
      </c>
      <c r="E30" s="8" t="s">
        <v>25</v>
      </c>
      <c r="F30" s="4" t="s">
        <v>15</v>
      </c>
      <c r="G30" s="4">
        <v>14</v>
      </c>
      <c r="H30" s="4">
        <v>14</v>
      </c>
      <c r="I30" s="23">
        <f t="shared" si="0"/>
        <v>0.5</v>
      </c>
      <c r="J30" s="19"/>
      <c r="K30" s="7"/>
      <c r="L30" s="30"/>
      <c r="M30" s="1"/>
    </row>
    <row r="31" spans="1:13" x14ac:dyDescent="0.35">
      <c r="A31" s="30"/>
      <c r="B31" s="24" t="s">
        <v>24</v>
      </c>
      <c r="C31" s="25" t="s">
        <v>27</v>
      </c>
      <c r="D31" s="26" t="s">
        <v>12</v>
      </c>
      <c r="E31" s="24" t="s">
        <v>25</v>
      </c>
      <c r="F31" s="26" t="s">
        <v>15</v>
      </c>
      <c r="G31" s="26">
        <f>SUM(G27:G30)</f>
        <v>47</v>
      </c>
      <c r="H31" s="26">
        <f>SUM(H27:H30)</f>
        <v>59</v>
      </c>
      <c r="I31" s="27">
        <f t="shared" si="0"/>
        <v>0.55660377358490565</v>
      </c>
      <c r="J31" s="28"/>
      <c r="K31" s="26">
        <f>SUM(G31:H31)</f>
        <v>106</v>
      </c>
      <c r="L31" s="30"/>
      <c r="M31" s="1"/>
    </row>
    <row r="32" spans="1:13" x14ac:dyDescent="0.35">
      <c r="A32" s="30"/>
      <c r="B32" s="4" t="s">
        <v>28</v>
      </c>
      <c r="C32" s="5">
        <v>43332</v>
      </c>
      <c r="D32" s="4" t="s">
        <v>12</v>
      </c>
      <c r="E32" s="4" t="s">
        <v>29</v>
      </c>
      <c r="F32" s="4" t="s">
        <v>15</v>
      </c>
      <c r="G32" s="4">
        <v>24</v>
      </c>
      <c r="H32" s="4">
        <v>8</v>
      </c>
      <c r="I32" s="10">
        <f t="shared" si="0"/>
        <v>0.25</v>
      </c>
      <c r="J32" s="19"/>
      <c r="K32" s="7"/>
      <c r="L32" s="30"/>
      <c r="M32" s="1"/>
    </row>
    <row r="33" spans="1:13" x14ac:dyDescent="0.35">
      <c r="A33" s="30"/>
      <c r="B33" s="4" t="s">
        <v>28</v>
      </c>
      <c r="C33" s="5">
        <v>43357</v>
      </c>
      <c r="D33" s="4" t="s">
        <v>12</v>
      </c>
      <c r="E33" s="4" t="s">
        <v>29</v>
      </c>
      <c r="F33" s="4" t="s">
        <v>15</v>
      </c>
      <c r="G33" s="4">
        <v>24</v>
      </c>
      <c r="H33" s="4">
        <v>8</v>
      </c>
      <c r="I33" s="10">
        <f t="shared" si="0"/>
        <v>0.25</v>
      </c>
      <c r="J33" s="19"/>
      <c r="K33" s="7"/>
      <c r="L33" s="30"/>
      <c r="M33" s="1"/>
    </row>
    <row r="34" spans="1:13" x14ac:dyDescent="0.35">
      <c r="A34" s="30"/>
      <c r="B34" s="4" t="s">
        <v>28</v>
      </c>
      <c r="C34" s="5">
        <v>43387</v>
      </c>
      <c r="D34" s="4" t="s">
        <v>12</v>
      </c>
      <c r="E34" s="4" t="s">
        <v>30</v>
      </c>
      <c r="F34" s="4" t="s">
        <v>15</v>
      </c>
      <c r="G34" s="4">
        <v>7</v>
      </c>
      <c r="H34" s="4">
        <v>5</v>
      </c>
      <c r="I34" s="10">
        <f t="shared" si="0"/>
        <v>0.41666666666666669</v>
      </c>
      <c r="J34" s="19"/>
      <c r="K34" s="7"/>
      <c r="L34" s="30"/>
      <c r="M34" s="1"/>
    </row>
    <row r="35" spans="1:13" x14ac:dyDescent="0.35">
      <c r="A35" s="30"/>
      <c r="B35" s="4" t="s">
        <v>28</v>
      </c>
      <c r="C35" s="5"/>
      <c r="D35" s="4" t="s">
        <v>12</v>
      </c>
      <c r="E35" s="4" t="s">
        <v>29</v>
      </c>
      <c r="F35" s="4" t="s">
        <v>15</v>
      </c>
      <c r="G35" s="4"/>
      <c r="H35" s="4"/>
      <c r="I35" s="10"/>
      <c r="J35" s="19"/>
      <c r="K35" s="7"/>
      <c r="L35" s="30"/>
      <c r="M35" s="1"/>
    </row>
    <row r="36" spans="1:13" x14ac:dyDescent="0.35">
      <c r="A36" s="30"/>
      <c r="B36" s="26" t="s">
        <v>28</v>
      </c>
      <c r="C36" s="25"/>
      <c r="D36" s="26" t="s">
        <v>12</v>
      </c>
      <c r="E36" s="26" t="s">
        <v>29</v>
      </c>
      <c r="F36" s="26" t="s">
        <v>15</v>
      </c>
      <c r="G36" s="26">
        <f>SUM(G32:G34)</f>
        <v>55</v>
      </c>
      <c r="H36" s="26">
        <f>SUM(H32:H34)</f>
        <v>21</v>
      </c>
      <c r="I36" s="27">
        <f>H36/(H36+G36)</f>
        <v>0.27631578947368424</v>
      </c>
      <c r="J36" s="29"/>
      <c r="K36" s="26">
        <f>SUM(G36:H36)</f>
        <v>76</v>
      </c>
      <c r="L36" s="30"/>
      <c r="M36" s="1"/>
    </row>
    <row r="37" spans="1:13" x14ac:dyDescent="0.35">
      <c r="A37" s="30"/>
      <c r="B37" s="8">
        <v>25.4</v>
      </c>
      <c r="C37" s="5">
        <v>43357</v>
      </c>
      <c r="D37" s="4" t="s">
        <v>12</v>
      </c>
      <c r="E37" s="8" t="s">
        <v>31</v>
      </c>
      <c r="F37" s="4" t="s">
        <v>15</v>
      </c>
      <c r="G37" s="4">
        <v>31</v>
      </c>
      <c r="H37" s="4">
        <v>16</v>
      </c>
      <c r="I37" s="10">
        <f>H37/(H37+G37)</f>
        <v>0.34042553191489361</v>
      </c>
      <c r="J37" s="19"/>
      <c r="K37" s="7"/>
      <c r="L37" s="30"/>
      <c r="M37" s="1"/>
    </row>
    <row r="38" spans="1:13" x14ac:dyDescent="0.35">
      <c r="A38" s="30"/>
      <c r="B38" s="8">
        <v>25.4</v>
      </c>
      <c r="C38" s="5">
        <v>43387</v>
      </c>
      <c r="D38" s="4" t="s">
        <v>12</v>
      </c>
      <c r="E38" s="8" t="s">
        <v>31</v>
      </c>
      <c r="F38" s="4" t="s">
        <v>15</v>
      </c>
      <c r="G38" s="4">
        <v>8</v>
      </c>
      <c r="H38" s="4">
        <v>2</v>
      </c>
      <c r="I38" s="6">
        <f>H38/(H38+G38)</f>
        <v>0.2</v>
      </c>
      <c r="J38" s="19"/>
      <c r="K38" s="7"/>
      <c r="L38" s="30"/>
      <c r="M38" s="1"/>
    </row>
    <row r="39" spans="1:13" x14ac:dyDescent="0.35">
      <c r="A39" s="30"/>
      <c r="B39" s="8">
        <v>25.4</v>
      </c>
      <c r="C39" s="5">
        <v>43403</v>
      </c>
      <c r="D39" s="4" t="s">
        <v>12</v>
      </c>
      <c r="E39" s="8" t="s">
        <v>31</v>
      </c>
      <c r="F39" s="4" t="s">
        <v>15</v>
      </c>
      <c r="G39" s="4">
        <v>25</v>
      </c>
      <c r="H39" s="4">
        <v>5</v>
      </c>
      <c r="I39" s="6">
        <f>H39/(H39+G39)</f>
        <v>0.16666666666666666</v>
      </c>
      <c r="J39" s="19"/>
      <c r="K39" s="7"/>
      <c r="L39" s="30"/>
      <c r="M39" s="1"/>
    </row>
    <row r="40" spans="1:13" x14ac:dyDescent="0.35">
      <c r="A40" s="30"/>
      <c r="B40" s="24" t="s">
        <v>32</v>
      </c>
      <c r="C40" s="25"/>
      <c r="D40" s="26" t="s">
        <v>12</v>
      </c>
      <c r="E40" s="24" t="s">
        <v>31</v>
      </c>
      <c r="F40" s="26" t="s">
        <v>15</v>
      </c>
      <c r="G40" s="26">
        <f>SUM(G37:G39)</f>
        <v>64</v>
      </c>
      <c r="H40" s="26">
        <f>SUM(H37:H39)</f>
        <v>23</v>
      </c>
      <c r="I40" s="27">
        <f>H40/(H40+G40)</f>
        <v>0.26436781609195403</v>
      </c>
      <c r="J40" s="29"/>
      <c r="K40" s="26">
        <f>SUM(G40:H40)</f>
        <v>87</v>
      </c>
      <c r="L40" s="30"/>
      <c r="M40" s="1"/>
    </row>
    <row r="41" spans="1:13" x14ac:dyDescent="0.35">
      <c r="A41" s="30"/>
      <c r="B41" s="8">
        <v>31.4</v>
      </c>
      <c r="C41" s="5">
        <v>43332</v>
      </c>
      <c r="D41" s="4" t="s">
        <v>12</v>
      </c>
      <c r="E41" s="8" t="s">
        <v>33</v>
      </c>
      <c r="F41" s="4" t="s">
        <v>15</v>
      </c>
      <c r="G41" s="4">
        <v>18</v>
      </c>
      <c r="H41" s="4">
        <v>6</v>
      </c>
      <c r="I41" s="10">
        <f t="shared" ref="I41:I44" si="1">H41/(H41+G41)</f>
        <v>0.25</v>
      </c>
      <c r="J41" s="19"/>
      <c r="K41" s="7"/>
      <c r="L41" s="30"/>
      <c r="M41" s="1"/>
    </row>
    <row r="42" spans="1:13" x14ac:dyDescent="0.35">
      <c r="A42" s="30"/>
      <c r="B42" s="8">
        <v>31.4</v>
      </c>
      <c r="C42" s="5">
        <v>43357</v>
      </c>
      <c r="D42" s="4" t="s">
        <v>12</v>
      </c>
      <c r="E42" s="8" t="s">
        <v>33</v>
      </c>
      <c r="F42" s="4" t="s">
        <v>15</v>
      </c>
      <c r="G42" s="4">
        <v>21</v>
      </c>
      <c r="H42" s="4">
        <v>8</v>
      </c>
      <c r="I42" s="10">
        <f t="shared" si="1"/>
        <v>0.27586206896551724</v>
      </c>
      <c r="J42" s="19"/>
      <c r="K42" s="7"/>
      <c r="L42" s="30"/>
      <c r="M42" s="1"/>
    </row>
    <row r="43" spans="1:13" x14ac:dyDescent="0.35">
      <c r="A43" s="30"/>
      <c r="B43" s="4">
        <v>31.4</v>
      </c>
      <c r="C43" s="5">
        <v>43367</v>
      </c>
      <c r="D43" s="4" t="s">
        <v>12</v>
      </c>
      <c r="E43" s="4" t="s">
        <v>33</v>
      </c>
      <c r="F43" s="4" t="s">
        <v>15</v>
      </c>
      <c r="G43" s="4">
        <v>36</v>
      </c>
      <c r="H43" s="4">
        <v>4</v>
      </c>
      <c r="I43" s="6">
        <f t="shared" si="1"/>
        <v>0.1</v>
      </c>
      <c r="J43" s="19"/>
      <c r="K43" s="7"/>
      <c r="L43" s="30"/>
      <c r="M43" s="1"/>
    </row>
    <row r="44" spans="1:13" x14ac:dyDescent="0.35">
      <c r="A44" s="30"/>
      <c r="B44" s="8">
        <v>31.4</v>
      </c>
      <c r="C44" s="5">
        <v>43403</v>
      </c>
      <c r="D44" s="4" t="s">
        <v>12</v>
      </c>
      <c r="E44" s="8" t="s">
        <v>33</v>
      </c>
      <c r="F44" s="4" t="s">
        <v>15</v>
      </c>
      <c r="G44" s="4">
        <v>13</v>
      </c>
      <c r="H44" s="4">
        <v>4</v>
      </c>
      <c r="I44" s="10">
        <f t="shared" si="1"/>
        <v>0.23529411764705882</v>
      </c>
      <c r="J44" s="19"/>
      <c r="K44" s="7"/>
      <c r="L44" s="30"/>
      <c r="M44" s="1"/>
    </row>
    <row r="45" spans="1:13" x14ac:dyDescent="0.35">
      <c r="A45" s="30"/>
      <c r="B45" s="24" t="s">
        <v>34</v>
      </c>
      <c r="C45" s="25" t="s">
        <v>35</v>
      </c>
      <c r="D45" s="26" t="s">
        <v>12</v>
      </c>
      <c r="E45" s="24" t="s">
        <v>33</v>
      </c>
      <c r="F45" s="26" t="s">
        <v>15</v>
      </c>
      <c r="G45" s="26">
        <f>SUM(G41:G44)</f>
        <v>88</v>
      </c>
      <c r="H45" s="26">
        <f>SUM(H41:H44)</f>
        <v>22</v>
      </c>
      <c r="I45" s="27">
        <f>H45/(H45+G45)</f>
        <v>0.2</v>
      </c>
      <c r="J45" s="29"/>
      <c r="K45" s="26">
        <f>SUM(G45:H45)</f>
        <v>110</v>
      </c>
      <c r="L45" s="30"/>
      <c r="M45" s="1"/>
    </row>
    <row r="46" spans="1:13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3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</sheetData>
  <mergeCells count="22">
    <mergeCell ref="D2:H2"/>
    <mergeCell ref="B3:B4"/>
    <mergeCell ref="C3:C4"/>
    <mergeCell ref="D3:D4"/>
    <mergeCell ref="E3:E4"/>
    <mergeCell ref="F3:F4"/>
    <mergeCell ref="G3:G4"/>
    <mergeCell ref="H3:H4"/>
    <mergeCell ref="B25:B26"/>
    <mergeCell ref="C25:C26"/>
    <mergeCell ref="D25:D26"/>
    <mergeCell ref="E25:E26"/>
    <mergeCell ref="F25:F26"/>
    <mergeCell ref="H25:H26"/>
    <mergeCell ref="I25:I26"/>
    <mergeCell ref="J25:J26"/>
    <mergeCell ref="K25:K26"/>
    <mergeCell ref="I3:I4"/>
    <mergeCell ref="J3:J4"/>
    <mergeCell ref="K3:K4"/>
    <mergeCell ref="D24:H24"/>
    <mergeCell ref="G25:G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CA73-59A0-4D62-9B57-B1701F1D3BDB}">
  <dimension ref="B2:AE36"/>
  <sheetViews>
    <sheetView workbookViewId="0">
      <selection activeCell="B5" sqref="B5:C5"/>
    </sheetView>
  </sheetViews>
  <sheetFormatPr defaultRowHeight="14.5" x14ac:dyDescent="0.35"/>
  <sheetData>
    <row r="2" spans="2:31" x14ac:dyDescent="0.35">
      <c r="Q2" t="s">
        <v>102</v>
      </c>
      <c r="R2" t="s">
        <v>103</v>
      </c>
      <c r="S2" t="s">
        <v>108</v>
      </c>
      <c r="T2" t="s">
        <v>109</v>
      </c>
      <c r="U2" t="s">
        <v>110</v>
      </c>
      <c r="V2" t="s">
        <v>111</v>
      </c>
      <c r="W2" t="s">
        <v>112</v>
      </c>
      <c r="X2" t="s">
        <v>113</v>
      </c>
      <c r="Y2" t="s">
        <v>114</v>
      </c>
      <c r="Z2" t="s">
        <v>115</v>
      </c>
      <c r="AA2" t="s">
        <v>116</v>
      </c>
      <c r="AB2" t="s">
        <v>117</v>
      </c>
    </row>
    <row r="3" spans="2:31" x14ac:dyDescent="0.35">
      <c r="B3" s="68" t="s">
        <v>102</v>
      </c>
      <c r="C3" s="69">
        <v>2.2652421881275604E-2</v>
      </c>
      <c r="P3" s="70" t="s">
        <v>118</v>
      </c>
      <c r="Q3" s="69">
        <v>2.2652421881275604E-2</v>
      </c>
      <c r="R3" s="69">
        <v>0.93758534822074058</v>
      </c>
      <c r="S3" s="69">
        <v>0.1751546308940477</v>
      </c>
      <c r="T3" s="69">
        <v>4.4822877339545347E-2</v>
      </c>
      <c r="U3" s="69">
        <v>3.2813880632982566E-2</v>
      </c>
      <c r="V3" s="69">
        <v>2.4901598521969635E-2</v>
      </c>
      <c r="W3" s="69">
        <v>0.50931801751144667</v>
      </c>
      <c r="X3" s="69">
        <v>0.22210619326853562</v>
      </c>
      <c r="Y3" s="69">
        <v>0.15535384368222346</v>
      </c>
      <c r="Z3" s="69">
        <v>0.1955980400032131</v>
      </c>
      <c r="AA3" s="69">
        <v>0.72631419140621178</v>
      </c>
      <c r="AB3" s="69">
        <v>0.79226128093871517</v>
      </c>
    </row>
    <row r="4" spans="2:31" x14ac:dyDescent="0.35">
      <c r="B4" s="68" t="s">
        <v>103</v>
      </c>
      <c r="C4" s="69">
        <v>0.93758534822074058</v>
      </c>
    </row>
    <row r="5" spans="2:31" x14ac:dyDescent="0.35">
      <c r="B5" s="68" t="s">
        <v>119</v>
      </c>
      <c r="C5" s="69">
        <v>0.50931801751144667</v>
      </c>
      <c r="Q5" s="69">
        <v>3.8476986103301469E-2</v>
      </c>
      <c r="R5" s="69">
        <v>0.9572254799582296</v>
      </c>
      <c r="S5" s="69">
        <v>0.19877098562133505</v>
      </c>
      <c r="T5" s="69">
        <v>5.9723672584143302E-2</v>
      </c>
      <c r="U5" s="69">
        <v>4.6308940477146759E-2</v>
      </c>
      <c r="V5" s="69">
        <v>3.8838460920555866E-2</v>
      </c>
      <c r="W5" s="69">
        <v>0.54096714595549844</v>
      </c>
      <c r="X5" s="69">
        <v>0.24748975821351113</v>
      </c>
      <c r="Y5" s="69">
        <v>0.1778857739577476</v>
      </c>
      <c r="Z5" s="69">
        <v>0.23548076150694836</v>
      </c>
      <c r="AD5" s="69">
        <v>0.95</v>
      </c>
      <c r="AE5" s="69">
        <v>0.95</v>
      </c>
    </row>
    <row r="6" spans="2:31" x14ac:dyDescent="0.35">
      <c r="B6" s="68" t="s">
        <v>105</v>
      </c>
      <c r="C6" s="69">
        <v>0.22210619326853562</v>
      </c>
    </row>
    <row r="7" spans="2:31" x14ac:dyDescent="0.35">
      <c r="B7" s="68" t="s">
        <v>106</v>
      </c>
      <c r="C7" s="69">
        <v>0.15535384368222346</v>
      </c>
    </row>
    <row r="8" spans="2:31" x14ac:dyDescent="0.35">
      <c r="B8" s="68" t="s">
        <v>107</v>
      </c>
      <c r="C8" s="69">
        <v>0.1955980400032131</v>
      </c>
    </row>
    <row r="9" spans="2:31" x14ac:dyDescent="0.35">
      <c r="B9" s="68" t="s">
        <v>92</v>
      </c>
      <c r="C9" s="69">
        <v>0.1751546308940477</v>
      </c>
    </row>
    <row r="10" spans="2:31" x14ac:dyDescent="0.35">
      <c r="B10" s="68" t="s">
        <v>93</v>
      </c>
      <c r="C10" s="69">
        <v>4.4822877339545347E-2</v>
      </c>
    </row>
    <row r="11" spans="2:31" x14ac:dyDescent="0.35">
      <c r="B11" s="68" t="s">
        <v>95</v>
      </c>
      <c r="C11" s="69">
        <v>3.2813880632982566E-2</v>
      </c>
    </row>
    <row r="12" spans="2:31" x14ac:dyDescent="0.35">
      <c r="B12" s="68" t="s">
        <v>96</v>
      </c>
      <c r="C12" s="69">
        <v>2.4901598521969635E-2</v>
      </c>
    </row>
    <row r="13" spans="2:31" x14ac:dyDescent="0.35">
      <c r="B13" s="71" t="s">
        <v>116</v>
      </c>
      <c r="C13" s="69">
        <v>0.72631419140621178</v>
      </c>
    </row>
    <row r="14" spans="2:31" x14ac:dyDescent="0.35">
      <c r="B14" s="71" t="s">
        <v>117</v>
      </c>
      <c r="C14" s="69">
        <v>0.79226128093871517</v>
      </c>
    </row>
    <row r="22" spans="17:17" x14ac:dyDescent="0.35">
      <c r="Q22" s="69"/>
    </row>
    <row r="23" spans="17:17" x14ac:dyDescent="0.35">
      <c r="Q23" s="69"/>
    </row>
    <row r="24" spans="17:17" x14ac:dyDescent="0.35">
      <c r="Q24" s="69"/>
    </row>
    <row r="25" spans="17:17" x14ac:dyDescent="0.35">
      <c r="Q25" s="69"/>
    </row>
    <row r="26" spans="17:17" x14ac:dyDescent="0.35">
      <c r="Q26" s="69"/>
    </row>
    <row r="27" spans="17:17" x14ac:dyDescent="0.35">
      <c r="Q27" s="69"/>
    </row>
    <row r="28" spans="17:17" x14ac:dyDescent="0.35">
      <c r="Q28" s="69"/>
    </row>
    <row r="29" spans="17:17" x14ac:dyDescent="0.35">
      <c r="Q29" s="69"/>
    </row>
    <row r="30" spans="17:17" x14ac:dyDescent="0.35">
      <c r="Q30" s="69"/>
    </row>
    <row r="31" spans="17:17" x14ac:dyDescent="0.35">
      <c r="Q31" s="69"/>
    </row>
    <row r="32" spans="17:17" x14ac:dyDescent="0.35">
      <c r="Q32" s="69"/>
    </row>
    <row r="33" spans="17:17" x14ac:dyDescent="0.35">
      <c r="Q33" s="69"/>
    </row>
    <row r="35" spans="17:17" x14ac:dyDescent="0.35">
      <c r="Q35" s="69"/>
    </row>
    <row r="36" spans="17:17" x14ac:dyDescent="0.35">
      <c r="Q36" s="6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BAEE-CCC6-4C21-904E-FAF34345C19B}">
  <dimension ref="A1:AW281"/>
  <sheetViews>
    <sheetView tabSelected="1" topLeftCell="O1" zoomScaleNormal="100" workbookViewId="0">
      <pane ySplit="1" topLeftCell="A2" activePane="bottomLeft" state="frozen"/>
      <selection pane="bottomLeft" activeCell="AK19" sqref="AK19"/>
    </sheetView>
  </sheetViews>
  <sheetFormatPr defaultRowHeight="14.5" x14ac:dyDescent="0.35"/>
  <cols>
    <col min="1" max="1" width="13.54296875" customWidth="1"/>
    <col min="2" max="2" width="1.90625" customWidth="1"/>
    <col min="3" max="14" width="4.81640625" customWidth="1"/>
    <col min="35" max="35" width="16.36328125" customWidth="1"/>
    <col min="36" max="36" width="1.54296875" customWidth="1"/>
    <col min="37" max="46" width="4.81640625" customWidth="1"/>
    <col min="47" max="47" width="1.6328125" customWidth="1"/>
    <col min="48" max="49" width="4.81640625" customWidth="1"/>
  </cols>
  <sheetData>
    <row r="1" spans="1:49" ht="103.25" customHeight="1" x14ac:dyDescent="0.35">
      <c r="A1" t="s">
        <v>120</v>
      </c>
      <c r="C1" s="72" t="s">
        <v>12</v>
      </c>
      <c r="D1" s="72" t="s">
        <v>103</v>
      </c>
      <c r="E1" s="72" t="s">
        <v>121</v>
      </c>
      <c r="F1" s="72" t="s">
        <v>122</v>
      </c>
      <c r="G1" s="72" t="s">
        <v>123</v>
      </c>
      <c r="H1" s="72" t="s">
        <v>124</v>
      </c>
      <c r="I1" s="72" t="s">
        <v>125</v>
      </c>
      <c r="J1" s="72" t="s">
        <v>126</v>
      </c>
      <c r="K1" s="72" t="s">
        <v>127</v>
      </c>
      <c r="L1" s="72" t="s">
        <v>128</v>
      </c>
      <c r="M1" s="72" t="s">
        <v>116</v>
      </c>
      <c r="N1" s="72" t="s">
        <v>117</v>
      </c>
      <c r="R1" t="s">
        <v>120</v>
      </c>
      <c r="T1" s="72" t="s">
        <v>12</v>
      </c>
      <c r="U1" s="72" t="s">
        <v>103</v>
      </c>
      <c r="V1" s="72" t="s">
        <v>121</v>
      </c>
      <c r="W1" s="72" t="s">
        <v>122</v>
      </c>
      <c r="X1" s="72" t="s">
        <v>123</v>
      </c>
      <c r="Y1" s="72" t="s">
        <v>124</v>
      </c>
      <c r="Z1" s="72" t="s">
        <v>125</v>
      </c>
      <c r="AA1" s="72" t="s">
        <v>126</v>
      </c>
      <c r="AB1" s="72" t="s">
        <v>127</v>
      </c>
      <c r="AC1" s="72" t="s">
        <v>128</v>
      </c>
      <c r="AD1" s="72" t="s">
        <v>116</v>
      </c>
      <c r="AE1" s="72" t="s">
        <v>117</v>
      </c>
      <c r="AI1" t="s">
        <v>120</v>
      </c>
      <c r="AK1" s="72" t="s">
        <v>12</v>
      </c>
      <c r="AL1" s="72" t="s">
        <v>103</v>
      </c>
      <c r="AM1" s="72" t="s">
        <v>121</v>
      </c>
      <c r="AN1" s="72" t="s">
        <v>122</v>
      </c>
      <c r="AO1" s="72" t="s">
        <v>123</v>
      </c>
      <c r="AP1" s="72" t="s">
        <v>124</v>
      </c>
      <c r="AQ1" s="72" t="s">
        <v>125</v>
      </c>
      <c r="AR1" s="72" t="s">
        <v>126</v>
      </c>
      <c r="AS1" s="72" t="s">
        <v>127</v>
      </c>
      <c r="AT1" s="72" t="s">
        <v>128</v>
      </c>
      <c r="AU1" s="72"/>
      <c r="AV1" s="72" t="s">
        <v>116</v>
      </c>
      <c r="AW1" s="72" t="s">
        <v>117</v>
      </c>
    </row>
    <row r="2" spans="1:49" ht="18.5" x14ac:dyDescent="0.45">
      <c r="A2" s="43" t="s">
        <v>129</v>
      </c>
      <c r="B2" s="43"/>
      <c r="C2" s="73">
        <v>0.14000000000000001</v>
      </c>
      <c r="D2" s="73">
        <v>2401.2800000000002</v>
      </c>
      <c r="E2" s="73">
        <v>807.05</v>
      </c>
      <c r="F2" s="73">
        <v>601.14</v>
      </c>
      <c r="G2" s="73">
        <v>326.7</v>
      </c>
      <c r="H2" s="73">
        <v>344.1</v>
      </c>
      <c r="I2" s="73">
        <v>292.99</v>
      </c>
      <c r="J2" s="73">
        <v>87.22</v>
      </c>
      <c r="K2" s="73">
        <v>51.48</v>
      </c>
      <c r="L2" s="73">
        <v>161.26</v>
      </c>
      <c r="M2" s="73">
        <v>674.05</v>
      </c>
      <c r="N2" s="73">
        <v>179.78</v>
      </c>
      <c r="R2" t="s">
        <v>130</v>
      </c>
      <c r="T2" s="74">
        <v>0.14000000000000001</v>
      </c>
      <c r="U2" s="74">
        <v>2401.2800000000002</v>
      </c>
      <c r="V2" s="74">
        <v>807.05</v>
      </c>
      <c r="W2" s="74">
        <v>601.14</v>
      </c>
      <c r="X2" s="74">
        <v>326.7</v>
      </c>
      <c r="Y2" s="74">
        <v>344.1</v>
      </c>
      <c r="Z2" s="74">
        <v>292.99</v>
      </c>
      <c r="AA2" s="74">
        <v>87.22</v>
      </c>
      <c r="AB2" s="74">
        <v>51.48</v>
      </c>
      <c r="AC2" s="74">
        <v>161.26</v>
      </c>
      <c r="AD2" s="74">
        <v>674.05</v>
      </c>
      <c r="AE2" s="74">
        <v>179.78</v>
      </c>
      <c r="AI2" s="43" t="s">
        <v>129</v>
      </c>
      <c r="AJ2" s="43"/>
      <c r="AK2" s="73">
        <v>0.14000000000000001</v>
      </c>
      <c r="AL2" s="73">
        <v>2401.2800000000002</v>
      </c>
      <c r="AM2" s="73">
        <v>807.05</v>
      </c>
      <c r="AN2" s="73">
        <v>601.14</v>
      </c>
      <c r="AO2" s="73">
        <v>326.7</v>
      </c>
      <c r="AP2" s="73">
        <v>344.1</v>
      </c>
      <c r="AQ2" s="73">
        <v>292.99</v>
      </c>
      <c r="AR2" s="73">
        <v>87.22</v>
      </c>
      <c r="AS2" s="73">
        <v>51.48</v>
      </c>
      <c r="AT2" s="73">
        <v>161.26</v>
      </c>
      <c r="AU2" s="73"/>
      <c r="AV2" s="73">
        <v>674.05</v>
      </c>
      <c r="AW2" s="73">
        <v>179.78</v>
      </c>
    </row>
    <row r="3" spans="1:49" x14ac:dyDescent="0.35">
      <c r="A3" s="43" t="s">
        <v>131</v>
      </c>
      <c r="B3" s="43"/>
      <c r="C3" s="73">
        <v>15145.47</v>
      </c>
      <c r="D3" s="73">
        <v>12037.08</v>
      </c>
      <c r="E3" s="73">
        <v>16394.66</v>
      </c>
      <c r="F3" s="73">
        <v>17124.740000000002</v>
      </c>
      <c r="G3" s="73">
        <v>14774.85</v>
      </c>
      <c r="H3" s="73">
        <v>18777.88</v>
      </c>
      <c r="I3" s="73">
        <v>11343.04</v>
      </c>
      <c r="J3" s="73">
        <v>12393.35</v>
      </c>
      <c r="K3" s="73">
        <v>12902.09</v>
      </c>
      <c r="L3" s="73">
        <v>12351.25</v>
      </c>
      <c r="M3" s="73">
        <v>8567.43</v>
      </c>
      <c r="N3" s="73">
        <v>13728.09</v>
      </c>
      <c r="P3" t="s">
        <v>132</v>
      </c>
      <c r="AI3" s="43" t="s">
        <v>131</v>
      </c>
      <c r="AJ3" s="43"/>
      <c r="AK3" s="73">
        <v>15145.47</v>
      </c>
      <c r="AL3" s="73">
        <v>12037.08</v>
      </c>
      <c r="AM3" s="73">
        <v>16394.66</v>
      </c>
      <c r="AN3" s="73">
        <v>17124.740000000002</v>
      </c>
      <c r="AO3" s="73">
        <v>14774.85</v>
      </c>
      <c r="AP3" s="73">
        <v>18777.88</v>
      </c>
      <c r="AQ3" s="73">
        <v>11343.04</v>
      </c>
      <c r="AR3" s="73">
        <v>12393.35</v>
      </c>
      <c r="AS3" s="73">
        <v>12902.09</v>
      </c>
      <c r="AT3" s="73">
        <v>12351.25</v>
      </c>
      <c r="AU3" s="73"/>
      <c r="AV3" s="73">
        <v>8567.43</v>
      </c>
      <c r="AW3" s="73">
        <v>13728.09</v>
      </c>
    </row>
    <row r="4" spans="1:49" x14ac:dyDescent="0.35">
      <c r="A4" s="43" t="s">
        <v>133</v>
      </c>
      <c r="B4" s="43"/>
      <c r="C4" s="73">
        <v>10082.870000000001</v>
      </c>
      <c r="D4" s="73">
        <v>11876.5</v>
      </c>
      <c r="E4" s="73">
        <v>10142.76</v>
      </c>
      <c r="F4" s="73">
        <v>11478.66</v>
      </c>
      <c r="G4" s="73">
        <v>11407.95</v>
      </c>
      <c r="H4" s="73">
        <v>8298.56</v>
      </c>
      <c r="I4" s="73">
        <v>11964.32</v>
      </c>
      <c r="J4" s="73">
        <v>12286.35</v>
      </c>
      <c r="K4" s="73">
        <v>11917.6</v>
      </c>
      <c r="L4" s="73">
        <v>12058.03</v>
      </c>
      <c r="M4" s="73">
        <v>11170.11</v>
      </c>
      <c r="N4" s="73">
        <v>13356.09</v>
      </c>
      <c r="AI4" s="43" t="s">
        <v>133</v>
      </c>
      <c r="AJ4" s="43"/>
      <c r="AK4" s="73">
        <v>10082.870000000001</v>
      </c>
      <c r="AL4" s="73">
        <v>11876.5</v>
      </c>
      <c r="AM4" s="73">
        <v>10142.76</v>
      </c>
      <c r="AN4" s="73">
        <v>11478.66</v>
      </c>
      <c r="AO4" s="73">
        <v>11407.95</v>
      </c>
      <c r="AP4" s="73">
        <v>8298.56</v>
      </c>
      <c r="AQ4" s="73">
        <v>11964.32</v>
      </c>
      <c r="AR4" s="73">
        <v>12286.35</v>
      </c>
      <c r="AS4" s="73">
        <v>11917.6</v>
      </c>
      <c r="AT4" s="73">
        <v>12058.03</v>
      </c>
      <c r="AU4" s="73"/>
      <c r="AV4" s="73">
        <v>11170.11</v>
      </c>
      <c r="AW4" s="73">
        <v>13356.09</v>
      </c>
    </row>
    <row r="5" spans="1:49" x14ac:dyDescent="0.35">
      <c r="A5" s="43" t="s">
        <v>134</v>
      </c>
      <c r="B5" s="43"/>
      <c r="C5" s="73">
        <v>5013.97</v>
      </c>
      <c r="D5" s="73">
        <v>5955.61</v>
      </c>
      <c r="E5" s="73">
        <v>5178.59</v>
      </c>
      <c r="F5" s="73">
        <v>5124.54</v>
      </c>
      <c r="G5" s="73">
        <v>5042.42</v>
      </c>
      <c r="H5" s="73">
        <v>5190.21</v>
      </c>
      <c r="I5" s="73">
        <v>4288.68</v>
      </c>
      <c r="J5" s="73">
        <v>4657.8599999999997</v>
      </c>
      <c r="K5" s="73">
        <v>4595</v>
      </c>
      <c r="L5" s="73">
        <v>4504.72</v>
      </c>
      <c r="M5" s="73">
        <v>5744.78</v>
      </c>
      <c r="N5" s="73">
        <v>4805.8599999999997</v>
      </c>
      <c r="T5" t="s">
        <v>12</v>
      </c>
      <c r="U5" t="s">
        <v>103</v>
      </c>
      <c r="V5" t="s">
        <v>121</v>
      </c>
      <c r="W5" t="s">
        <v>122</v>
      </c>
      <c r="X5" t="s">
        <v>123</v>
      </c>
      <c r="Y5" t="s">
        <v>124</v>
      </c>
      <c r="Z5" t="s">
        <v>125</v>
      </c>
      <c r="AA5" t="s">
        <v>126</v>
      </c>
      <c r="AB5" t="s">
        <v>127</v>
      </c>
      <c r="AC5" t="s">
        <v>128</v>
      </c>
      <c r="AD5" t="s">
        <v>116</v>
      </c>
      <c r="AE5" t="s">
        <v>117</v>
      </c>
      <c r="AI5" s="43" t="s">
        <v>134</v>
      </c>
      <c r="AJ5" s="43"/>
      <c r="AK5" s="73">
        <v>5013.97</v>
      </c>
      <c r="AL5" s="73">
        <v>5955.61</v>
      </c>
      <c r="AM5" s="73">
        <v>5178.59</v>
      </c>
      <c r="AN5" s="73">
        <v>5124.54</v>
      </c>
      <c r="AO5" s="73">
        <v>5042.42</v>
      </c>
      <c r="AP5" s="73">
        <v>5190.21</v>
      </c>
      <c r="AQ5" s="73">
        <v>4288.68</v>
      </c>
      <c r="AR5" s="73">
        <v>4657.8599999999997</v>
      </c>
      <c r="AS5" s="73">
        <v>4595</v>
      </c>
      <c r="AT5" s="73">
        <v>4504.72</v>
      </c>
      <c r="AU5" s="73"/>
      <c r="AV5" s="73">
        <v>5744.78</v>
      </c>
      <c r="AW5" s="73">
        <v>4805.8599999999997</v>
      </c>
    </row>
    <row r="6" spans="1:49" ht="18.5" x14ac:dyDescent="0.45">
      <c r="A6" s="43" t="s">
        <v>135</v>
      </c>
      <c r="B6" s="43"/>
      <c r="C6" s="73">
        <v>4145.74</v>
      </c>
      <c r="D6" s="73">
        <v>3063.57</v>
      </c>
      <c r="E6" s="73">
        <v>4011.39</v>
      </c>
      <c r="F6" s="73">
        <v>3794.12</v>
      </c>
      <c r="G6" s="73">
        <v>4199.26</v>
      </c>
      <c r="H6" s="73">
        <v>3946.86</v>
      </c>
      <c r="I6" s="73">
        <v>3758.54</v>
      </c>
      <c r="J6" s="73">
        <v>3950.6</v>
      </c>
      <c r="K6" s="73">
        <v>4004.45</v>
      </c>
      <c r="L6" s="73">
        <v>4040.36</v>
      </c>
      <c r="M6" s="73">
        <v>5136.72</v>
      </c>
      <c r="N6" s="73">
        <v>4158.4799999999996</v>
      </c>
      <c r="T6" s="75">
        <f>T2/$U$2</f>
        <v>5.8302238805970148E-5</v>
      </c>
      <c r="U6" s="75">
        <f t="shared" ref="U6:AE6" si="0">U2/$U$2</f>
        <v>1</v>
      </c>
      <c r="V6" s="75">
        <f t="shared" si="0"/>
        <v>0.33609158448827287</v>
      </c>
      <c r="W6" s="75">
        <f t="shared" si="0"/>
        <v>0.25034148454157779</v>
      </c>
      <c r="X6" s="75">
        <f t="shared" si="0"/>
        <v>0.13605243869936032</v>
      </c>
      <c r="Y6" s="75">
        <f t="shared" si="0"/>
        <v>0.14329857409381663</v>
      </c>
      <c r="Z6" s="75">
        <f t="shared" si="0"/>
        <v>0.12201409248400852</v>
      </c>
      <c r="AA6" s="75">
        <f t="shared" si="0"/>
        <v>3.6322294776119403E-2</v>
      </c>
      <c r="AB6" s="75">
        <f t="shared" si="0"/>
        <v>2.1438566098081022E-2</v>
      </c>
      <c r="AC6" s="75">
        <f t="shared" si="0"/>
        <v>6.7155850213219612E-2</v>
      </c>
      <c r="AD6" s="75">
        <f t="shared" si="0"/>
        <v>0.28070445762260121</v>
      </c>
      <c r="AE6" s="75">
        <f t="shared" si="0"/>
        <v>7.4868403518123655E-2</v>
      </c>
      <c r="AI6" s="43" t="s">
        <v>135</v>
      </c>
      <c r="AJ6" s="43"/>
      <c r="AK6" s="73">
        <v>4145.74</v>
      </c>
      <c r="AL6" s="73">
        <v>3063.57</v>
      </c>
      <c r="AM6" s="73">
        <v>4011.39</v>
      </c>
      <c r="AN6" s="73">
        <v>3794.12</v>
      </c>
      <c r="AO6" s="73">
        <v>4199.26</v>
      </c>
      <c r="AP6" s="73">
        <v>3946.86</v>
      </c>
      <c r="AQ6" s="73">
        <v>3758.54</v>
      </c>
      <c r="AR6" s="73">
        <v>3950.6</v>
      </c>
      <c r="AS6" s="73">
        <v>4004.45</v>
      </c>
      <c r="AT6" s="73">
        <v>4040.36</v>
      </c>
      <c r="AU6" s="73"/>
      <c r="AV6" s="73">
        <v>5136.72</v>
      </c>
      <c r="AW6" s="73">
        <v>4158.4799999999996</v>
      </c>
    </row>
    <row r="7" spans="1:49" x14ac:dyDescent="0.35">
      <c r="A7" s="43" t="s">
        <v>136</v>
      </c>
      <c r="B7" s="43"/>
      <c r="C7" s="73">
        <v>3187.9</v>
      </c>
      <c r="D7" s="73">
        <v>3023.21</v>
      </c>
      <c r="E7" s="73">
        <v>3054.1</v>
      </c>
      <c r="F7" s="73">
        <v>4326.18</v>
      </c>
      <c r="G7" s="73">
        <v>4206.67</v>
      </c>
      <c r="H7" s="73">
        <v>3390.57</v>
      </c>
      <c r="I7" s="73">
        <v>3974.01</v>
      </c>
      <c r="J7" s="73">
        <v>4560.3</v>
      </c>
      <c r="K7" s="73">
        <v>4556.8900000000003</v>
      </c>
      <c r="L7" s="73">
        <v>4430.32</v>
      </c>
      <c r="M7" s="73">
        <v>2855.39</v>
      </c>
      <c r="N7" s="73">
        <v>3265.79</v>
      </c>
      <c r="AI7" s="43" t="s">
        <v>136</v>
      </c>
      <c r="AJ7" s="43"/>
      <c r="AK7" s="73">
        <v>3187.9</v>
      </c>
      <c r="AL7" s="73">
        <v>3023.21</v>
      </c>
      <c r="AM7" s="73">
        <v>3054.1</v>
      </c>
      <c r="AN7" s="73">
        <v>4326.18</v>
      </c>
      <c r="AO7" s="73">
        <v>4206.67</v>
      </c>
      <c r="AP7" s="73">
        <v>3390.57</v>
      </c>
      <c r="AQ7" s="73">
        <v>3974.01</v>
      </c>
      <c r="AR7" s="73">
        <v>4560.3</v>
      </c>
      <c r="AS7" s="73">
        <v>4556.8900000000003</v>
      </c>
      <c r="AT7" s="73">
        <v>4430.32</v>
      </c>
      <c r="AU7" s="73"/>
      <c r="AV7" s="73">
        <v>2855.39</v>
      </c>
      <c r="AW7" s="73">
        <v>3265.79</v>
      </c>
    </row>
    <row r="8" spans="1:49" x14ac:dyDescent="0.35">
      <c r="A8" s="43" t="s">
        <v>137</v>
      </c>
      <c r="B8" s="43"/>
      <c r="C8" s="73">
        <v>2944.93</v>
      </c>
      <c r="D8" s="73">
        <v>2948.34</v>
      </c>
      <c r="E8" s="73">
        <v>2896.57</v>
      </c>
      <c r="F8" s="73">
        <v>3265.94</v>
      </c>
      <c r="G8" s="73">
        <v>3214.53</v>
      </c>
      <c r="H8" s="73">
        <v>2451.2800000000002</v>
      </c>
      <c r="I8" s="73">
        <v>3113.75</v>
      </c>
      <c r="J8" s="73">
        <v>3293.68</v>
      </c>
      <c r="K8" s="73">
        <v>3167.17</v>
      </c>
      <c r="L8" s="73">
        <v>3294.3</v>
      </c>
      <c r="M8" s="73">
        <v>4106.53</v>
      </c>
      <c r="N8" s="73">
        <v>3339.25</v>
      </c>
      <c r="AI8" s="43" t="s">
        <v>137</v>
      </c>
      <c r="AJ8" s="43"/>
      <c r="AK8" s="73">
        <v>2944.93</v>
      </c>
      <c r="AL8" s="73">
        <v>2948.34</v>
      </c>
      <c r="AM8" s="73">
        <v>2896.57</v>
      </c>
      <c r="AN8" s="73">
        <v>3265.94</v>
      </c>
      <c r="AO8" s="73">
        <v>3214.53</v>
      </c>
      <c r="AP8" s="73">
        <v>2451.2800000000002</v>
      </c>
      <c r="AQ8" s="73">
        <v>3113.75</v>
      </c>
      <c r="AR8" s="73">
        <v>3293.68</v>
      </c>
      <c r="AS8" s="73">
        <v>3167.17</v>
      </c>
      <c r="AT8" s="73">
        <v>3294.3</v>
      </c>
      <c r="AU8" s="73"/>
      <c r="AV8" s="73">
        <v>4106.53</v>
      </c>
      <c r="AW8" s="73">
        <v>3339.25</v>
      </c>
    </row>
    <row r="9" spans="1:49" x14ac:dyDescent="0.35">
      <c r="A9" s="43" t="s">
        <v>138</v>
      </c>
      <c r="B9" s="43"/>
      <c r="C9" s="73">
        <v>1838.67</v>
      </c>
      <c r="D9" s="73">
        <v>2875.35</v>
      </c>
      <c r="E9" s="73">
        <v>1930.43</v>
      </c>
      <c r="F9" s="73">
        <v>2056.4299999999998</v>
      </c>
      <c r="G9" s="73">
        <v>1991.57</v>
      </c>
      <c r="H9" s="73">
        <v>1735.85</v>
      </c>
      <c r="I9" s="73">
        <v>2085.5300000000002</v>
      </c>
      <c r="J9" s="73">
        <v>2179.86</v>
      </c>
      <c r="K9" s="73">
        <v>2101.89</v>
      </c>
      <c r="L9" s="73">
        <v>2210.61</v>
      </c>
      <c r="M9" s="73">
        <v>2263.9899999999998</v>
      </c>
      <c r="N9" s="73">
        <v>2929.43</v>
      </c>
      <c r="AI9" s="43" t="s">
        <v>138</v>
      </c>
      <c r="AJ9" s="43"/>
      <c r="AK9" s="73">
        <v>1838.67</v>
      </c>
      <c r="AL9" s="73">
        <v>2875.35</v>
      </c>
      <c r="AM9" s="73">
        <v>1930.43</v>
      </c>
      <c r="AN9" s="73">
        <v>2056.4299999999998</v>
      </c>
      <c r="AO9" s="73">
        <v>1991.57</v>
      </c>
      <c r="AP9" s="73">
        <v>1735.85</v>
      </c>
      <c r="AQ9" s="73">
        <v>2085.5300000000002</v>
      </c>
      <c r="AR9" s="73">
        <v>2179.86</v>
      </c>
      <c r="AS9" s="73">
        <v>2101.89</v>
      </c>
      <c r="AT9" s="73">
        <v>2210.61</v>
      </c>
      <c r="AU9" s="73"/>
      <c r="AV9" s="73">
        <v>2263.9899999999998</v>
      </c>
      <c r="AW9" s="73">
        <v>2929.43</v>
      </c>
    </row>
    <row r="10" spans="1:49" x14ac:dyDescent="0.35">
      <c r="A10" s="43" t="s">
        <v>139</v>
      </c>
      <c r="B10" s="43"/>
      <c r="C10" s="73">
        <v>1478.8</v>
      </c>
      <c r="D10" s="73">
        <v>2512.33</v>
      </c>
      <c r="E10" s="73">
        <v>1974.74</v>
      </c>
      <c r="F10" s="73">
        <v>1905.67</v>
      </c>
      <c r="G10" s="73">
        <v>1467.78</v>
      </c>
      <c r="H10" s="73">
        <v>1894.48</v>
      </c>
      <c r="I10" s="73">
        <v>1183.4000000000001</v>
      </c>
      <c r="J10" s="73">
        <v>1280.1099999999999</v>
      </c>
      <c r="K10" s="73">
        <v>1269.4000000000001</v>
      </c>
      <c r="L10" s="73">
        <v>1312.91</v>
      </c>
      <c r="M10" s="73">
        <v>1389.9</v>
      </c>
      <c r="N10" s="73">
        <v>1403.19</v>
      </c>
      <c r="AI10" s="43" t="s">
        <v>139</v>
      </c>
      <c r="AJ10" s="43"/>
      <c r="AK10" s="73">
        <v>1478.8</v>
      </c>
      <c r="AL10" s="73">
        <v>2512.33</v>
      </c>
      <c r="AM10" s="73">
        <v>1974.74</v>
      </c>
      <c r="AN10" s="73">
        <v>1905.67</v>
      </c>
      <c r="AO10" s="73">
        <v>1467.78</v>
      </c>
      <c r="AP10" s="73">
        <v>1894.48</v>
      </c>
      <c r="AQ10" s="73">
        <v>1183.4000000000001</v>
      </c>
      <c r="AR10" s="73">
        <v>1280.1099999999999</v>
      </c>
      <c r="AS10" s="73">
        <v>1269.4000000000001</v>
      </c>
      <c r="AT10" s="73">
        <v>1312.91</v>
      </c>
      <c r="AU10" s="73"/>
      <c r="AV10" s="73">
        <v>1389.9</v>
      </c>
      <c r="AW10" s="73">
        <v>1403.19</v>
      </c>
    </row>
    <row r="11" spans="1:49" x14ac:dyDescent="0.35">
      <c r="A11" s="43" t="s">
        <v>140</v>
      </c>
      <c r="B11" s="43"/>
      <c r="C11" s="73">
        <v>1166.3499999999999</v>
      </c>
      <c r="D11" s="73">
        <v>2346.15</v>
      </c>
      <c r="E11" s="73">
        <v>1443</v>
      </c>
      <c r="F11" s="73">
        <v>1340.27</v>
      </c>
      <c r="G11" s="73">
        <v>1313.06</v>
      </c>
      <c r="H11" s="73">
        <v>1268.1199999999999</v>
      </c>
      <c r="I11" s="73">
        <v>1142.95</v>
      </c>
      <c r="J11" s="73">
        <v>1167.32</v>
      </c>
      <c r="K11" s="73">
        <v>1118.04</v>
      </c>
      <c r="L11" s="73">
        <v>1149.1600000000001</v>
      </c>
      <c r="M11" s="73">
        <v>1470.77</v>
      </c>
      <c r="N11" s="73">
        <v>2312.81</v>
      </c>
      <c r="AI11" s="43" t="s">
        <v>140</v>
      </c>
      <c r="AJ11" s="43"/>
      <c r="AK11" s="73">
        <v>1166.3499999999999</v>
      </c>
      <c r="AL11" s="73">
        <v>2346.15</v>
      </c>
      <c r="AM11" s="73">
        <v>1443</v>
      </c>
      <c r="AN11" s="73">
        <v>1340.27</v>
      </c>
      <c r="AO11" s="73">
        <v>1313.06</v>
      </c>
      <c r="AP11" s="73">
        <v>1268.1199999999999</v>
      </c>
      <c r="AQ11" s="73">
        <v>1142.95</v>
      </c>
      <c r="AR11" s="73">
        <v>1167.32</v>
      </c>
      <c r="AS11" s="73">
        <v>1118.04</v>
      </c>
      <c r="AT11" s="73">
        <v>1149.1600000000001</v>
      </c>
      <c r="AU11" s="73"/>
      <c r="AV11" s="73">
        <v>1470.77</v>
      </c>
      <c r="AW11" s="73">
        <v>2312.81</v>
      </c>
    </row>
    <row r="12" spans="1:49" x14ac:dyDescent="0.35">
      <c r="A12" s="43" t="s">
        <v>141</v>
      </c>
      <c r="B12" s="43"/>
      <c r="C12" s="73">
        <v>1810.95</v>
      </c>
      <c r="D12" s="73">
        <v>2085.52</v>
      </c>
      <c r="E12" s="73">
        <v>1919.85</v>
      </c>
      <c r="F12" s="73">
        <v>1998.72</v>
      </c>
      <c r="G12" s="73">
        <v>2009.96</v>
      </c>
      <c r="H12" s="73">
        <v>1725.93</v>
      </c>
      <c r="I12" s="73">
        <v>1829.88</v>
      </c>
      <c r="J12" s="73">
        <v>1964.38</v>
      </c>
      <c r="K12" s="73">
        <v>1901.06</v>
      </c>
      <c r="L12" s="73">
        <v>1907.25</v>
      </c>
      <c r="M12" s="73">
        <v>2186.11</v>
      </c>
      <c r="N12" s="73">
        <v>1970.96</v>
      </c>
      <c r="AI12" s="43" t="s">
        <v>141</v>
      </c>
      <c r="AJ12" s="43"/>
      <c r="AK12" s="73">
        <v>1810.95</v>
      </c>
      <c r="AL12" s="73">
        <v>2085.52</v>
      </c>
      <c r="AM12" s="73">
        <v>1919.85</v>
      </c>
      <c r="AN12" s="73">
        <v>1998.72</v>
      </c>
      <c r="AO12" s="73">
        <v>2009.96</v>
      </c>
      <c r="AP12" s="73">
        <v>1725.93</v>
      </c>
      <c r="AQ12" s="73">
        <v>1829.88</v>
      </c>
      <c r="AR12" s="73">
        <v>1964.38</v>
      </c>
      <c r="AS12" s="73">
        <v>1901.06</v>
      </c>
      <c r="AT12" s="73">
        <v>1907.25</v>
      </c>
      <c r="AU12" s="73"/>
      <c r="AV12" s="73">
        <v>2186.11</v>
      </c>
      <c r="AW12" s="73">
        <v>1970.96</v>
      </c>
    </row>
    <row r="13" spans="1:49" x14ac:dyDescent="0.35">
      <c r="A13" s="43" t="s">
        <v>142</v>
      </c>
      <c r="B13" s="43"/>
      <c r="C13" s="73">
        <v>2777.1</v>
      </c>
      <c r="D13" s="73">
        <v>2065.15</v>
      </c>
      <c r="E13" s="73">
        <v>2523.98</v>
      </c>
      <c r="F13" s="73">
        <v>2908.92</v>
      </c>
      <c r="G13" s="73">
        <v>3139.69</v>
      </c>
      <c r="H13" s="73">
        <v>2130.6799999999998</v>
      </c>
      <c r="I13" s="73">
        <v>3126.53</v>
      </c>
      <c r="J13" s="73">
        <v>3247.89</v>
      </c>
      <c r="K13" s="73">
        <v>3085.23</v>
      </c>
      <c r="L13" s="73">
        <v>3187.51</v>
      </c>
      <c r="M13" s="73">
        <v>2835.92</v>
      </c>
      <c r="N13" s="73">
        <v>2609.37</v>
      </c>
      <c r="AI13" s="43" t="s">
        <v>142</v>
      </c>
      <c r="AJ13" s="43"/>
      <c r="AK13" s="73">
        <v>2777.1</v>
      </c>
      <c r="AL13" s="73">
        <v>2065.15</v>
      </c>
      <c r="AM13" s="73">
        <v>2523.98</v>
      </c>
      <c r="AN13" s="73">
        <v>2908.92</v>
      </c>
      <c r="AO13" s="73">
        <v>3139.69</v>
      </c>
      <c r="AP13" s="73">
        <v>2130.6799999999998</v>
      </c>
      <c r="AQ13" s="73">
        <v>3126.53</v>
      </c>
      <c r="AR13" s="73">
        <v>3247.89</v>
      </c>
      <c r="AS13" s="73">
        <v>3085.23</v>
      </c>
      <c r="AT13" s="73">
        <v>3187.51</v>
      </c>
      <c r="AU13" s="73"/>
      <c r="AV13" s="73">
        <v>2835.92</v>
      </c>
      <c r="AW13" s="73">
        <v>2609.37</v>
      </c>
    </row>
    <row r="14" spans="1:49" x14ac:dyDescent="0.35">
      <c r="A14" s="43" t="s">
        <v>143</v>
      </c>
      <c r="B14" s="43"/>
      <c r="C14" s="73">
        <v>1922.27</v>
      </c>
      <c r="D14" s="73">
        <v>1983.54</v>
      </c>
      <c r="E14" s="73">
        <v>2127.7399999999998</v>
      </c>
      <c r="F14" s="73">
        <v>2005.93</v>
      </c>
      <c r="G14" s="73">
        <v>1851.78</v>
      </c>
      <c r="H14" s="73">
        <v>2093.27</v>
      </c>
      <c r="I14" s="73">
        <v>1822.47</v>
      </c>
      <c r="J14" s="73">
        <v>1815.95</v>
      </c>
      <c r="K14" s="73">
        <v>1822.7</v>
      </c>
      <c r="L14" s="73">
        <v>1852.95</v>
      </c>
      <c r="M14" s="73">
        <v>2406.08</v>
      </c>
      <c r="N14" s="73">
        <v>2955.13</v>
      </c>
      <c r="AI14" s="43" t="s">
        <v>143</v>
      </c>
      <c r="AJ14" s="43"/>
      <c r="AK14" s="73">
        <v>1922.27</v>
      </c>
      <c r="AL14" s="73">
        <v>1983.54</v>
      </c>
      <c r="AM14" s="73">
        <v>2127.7399999999998</v>
      </c>
      <c r="AN14" s="73">
        <v>2005.93</v>
      </c>
      <c r="AO14" s="73">
        <v>1851.78</v>
      </c>
      <c r="AP14" s="73">
        <v>2093.27</v>
      </c>
      <c r="AQ14" s="73">
        <v>1822.47</v>
      </c>
      <c r="AR14" s="73">
        <v>1815.95</v>
      </c>
      <c r="AS14" s="73">
        <v>1822.7</v>
      </c>
      <c r="AT14" s="73">
        <v>1852.95</v>
      </c>
      <c r="AU14" s="73"/>
      <c r="AV14" s="73">
        <v>2406.08</v>
      </c>
      <c r="AW14" s="73">
        <v>2955.13</v>
      </c>
    </row>
    <row r="15" spans="1:49" x14ac:dyDescent="0.35">
      <c r="A15" s="43" t="s">
        <v>144</v>
      </c>
      <c r="B15" s="43"/>
      <c r="C15" s="73">
        <v>2221.6799999999998</v>
      </c>
      <c r="D15" s="73">
        <v>1948.53</v>
      </c>
      <c r="E15" s="73">
        <v>2261.02</v>
      </c>
      <c r="F15" s="73">
        <v>2279.41</v>
      </c>
      <c r="G15" s="73">
        <v>2029.33</v>
      </c>
      <c r="H15" s="73">
        <v>2606</v>
      </c>
      <c r="I15" s="73">
        <v>1656.7</v>
      </c>
      <c r="J15" s="73">
        <v>1795.01</v>
      </c>
      <c r="K15" s="73">
        <v>1865.95</v>
      </c>
      <c r="L15" s="73">
        <v>1840.24</v>
      </c>
      <c r="M15" s="73">
        <v>1974.47</v>
      </c>
      <c r="N15" s="73">
        <v>2125.89</v>
      </c>
      <c r="AI15" s="43" t="s">
        <v>144</v>
      </c>
      <c r="AJ15" s="43"/>
      <c r="AK15" s="73">
        <v>2221.6799999999998</v>
      </c>
      <c r="AL15" s="73">
        <v>1948.53</v>
      </c>
      <c r="AM15" s="73">
        <v>2261.02</v>
      </c>
      <c r="AN15" s="73">
        <v>2279.41</v>
      </c>
      <c r="AO15" s="73">
        <v>2029.33</v>
      </c>
      <c r="AP15" s="73">
        <v>2606</v>
      </c>
      <c r="AQ15" s="73">
        <v>1656.7</v>
      </c>
      <c r="AR15" s="73">
        <v>1795.01</v>
      </c>
      <c r="AS15" s="73">
        <v>1865.95</v>
      </c>
      <c r="AT15" s="73">
        <v>1840.24</v>
      </c>
      <c r="AU15" s="73"/>
      <c r="AV15" s="73">
        <v>1974.47</v>
      </c>
      <c r="AW15" s="73">
        <v>2125.89</v>
      </c>
    </row>
    <row r="16" spans="1:49" x14ac:dyDescent="0.35">
      <c r="A16" s="43" t="s">
        <v>145</v>
      </c>
      <c r="B16" s="43"/>
      <c r="C16" s="73">
        <v>1637.03</v>
      </c>
      <c r="D16" s="73">
        <v>1929.54</v>
      </c>
      <c r="E16" s="73">
        <v>1710.3</v>
      </c>
      <c r="F16" s="73">
        <v>1754.79</v>
      </c>
      <c r="G16" s="73">
        <v>1896.87</v>
      </c>
      <c r="H16" s="73">
        <v>1519.63</v>
      </c>
      <c r="I16" s="73">
        <v>1797.69</v>
      </c>
      <c r="J16" s="73">
        <v>1890.2</v>
      </c>
      <c r="K16" s="73">
        <v>1861.23</v>
      </c>
      <c r="L16" s="73">
        <v>1945.22</v>
      </c>
      <c r="M16" s="73">
        <v>2535.54</v>
      </c>
      <c r="N16" s="73">
        <v>2185.0500000000002</v>
      </c>
      <c r="AI16" s="43" t="s">
        <v>145</v>
      </c>
      <c r="AJ16" s="43"/>
      <c r="AK16" s="73">
        <v>1637.03</v>
      </c>
      <c r="AL16" s="73">
        <v>1929.54</v>
      </c>
      <c r="AM16" s="73">
        <v>1710.3</v>
      </c>
      <c r="AN16" s="73">
        <v>1754.79</v>
      </c>
      <c r="AO16" s="73">
        <v>1896.87</v>
      </c>
      <c r="AP16" s="73">
        <v>1519.63</v>
      </c>
      <c r="AQ16" s="73">
        <v>1797.69</v>
      </c>
      <c r="AR16" s="73">
        <v>1890.2</v>
      </c>
      <c r="AS16" s="73">
        <v>1861.23</v>
      </c>
      <c r="AT16" s="73">
        <v>1945.22</v>
      </c>
      <c r="AU16" s="73"/>
      <c r="AV16" s="73">
        <v>2535.54</v>
      </c>
      <c r="AW16" s="73">
        <v>2185.0500000000002</v>
      </c>
    </row>
    <row r="17" spans="1:49" x14ac:dyDescent="0.35">
      <c r="A17" s="43" t="s">
        <v>146</v>
      </c>
      <c r="B17" s="43"/>
      <c r="C17" s="73">
        <v>1864.39</v>
      </c>
      <c r="D17" s="73">
        <v>1914.15</v>
      </c>
      <c r="E17" s="73">
        <v>1740.05</v>
      </c>
      <c r="F17" s="73">
        <v>2119.79</v>
      </c>
      <c r="G17" s="73">
        <v>1995.88</v>
      </c>
      <c r="H17" s="73">
        <v>1577.52</v>
      </c>
      <c r="I17" s="73">
        <v>2077.27</v>
      </c>
      <c r="J17" s="73">
        <v>2094.5</v>
      </c>
      <c r="K17" s="73">
        <v>2040.19</v>
      </c>
      <c r="L17" s="73">
        <v>2045.83</v>
      </c>
      <c r="M17" s="73">
        <v>2112.31</v>
      </c>
      <c r="N17" s="73">
        <v>2072.79</v>
      </c>
      <c r="AI17" s="43" t="s">
        <v>146</v>
      </c>
      <c r="AJ17" s="43"/>
      <c r="AK17" s="73">
        <v>1864.39</v>
      </c>
      <c r="AL17" s="73">
        <v>1914.15</v>
      </c>
      <c r="AM17" s="73">
        <v>1740.05</v>
      </c>
      <c r="AN17" s="73">
        <v>2119.79</v>
      </c>
      <c r="AO17" s="73">
        <v>1995.88</v>
      </c>
      <c r="AP17" s="73">
        <v>1577.52</v>
      </c>
      <c r="AQ17" s="73">
        <v>2077.27</v>
      </c>
      <c r="AR17" s="73">
        <v>2094.5</v>
      </c>
      <c r="AS17" s="73">
        <v>2040.19</v>
      </c>
      <c r="AT17" s="73">
        <v>2045.83</v>
      </c>
      <c r="AU17" s="73"/>
      <c r="AV17" s="73">
        <v>2112.31</v>
      </c>
      <c r="AW17" s="73">
        <v>2072.79</v>
      </c>
    </row>
    <row r="18" spans="1:49" x14ac:dyDescent="0.35">
      <c r="A18" s="43" t="s">
        <v>147</v>
      </c>
      <c r="B18" s="43"/>
      <c r="C18" s="73">
        <v>1380.81</v>
      </c>
      <c r="D18" s="73">
        <v>1830.58</v>
      </c>
      <c r="E18" s="73">
        <v>1596.89</v>
      </c>
      <c r="F18" s="73">
        <v>1818.03</v>
      </c>
      <c r="G18" s="73">
        <v>1739.46</v>
      </c>
      <c r="H18" s="73">
        <v>1219.21</v>
      </c>
      <c r="I18" s="73">
        <v>1580.38</v>
      </c>
      <c r="J18" s="73">
        <v>1679.28</v>
      </c>
      <c r="K18" s="73">
        <v>1586.91</v>
      </c>
      <c r="L18" s="73">
        <v>1685.25</v>
      </c>
      <c r="M18" s="73">
        <v>1834.04</v>
      </c>
      <c r="N18" s="73">
        <v>1792.96</v>
      </c>
      <c r="AI18" s="43" t="s">
        <v>147</v>
      </c>
      <c r="AJ18" s="43"/>
      <c r="AK18" s="73">
        <v>1380.81</v>
      </c>
      <c r="AL18" s="73">
        <v>1830.58</v>
      </c>
      <c r="AM18" s="73">
        <v>1596.89</v>
      </c>
      <c r="AN18" s="73">
        <v>1818.03</v>
      </c>
      <c r="AO18" s="73">
        <v>1739.46</v>
      </c>
      <c r="AP18" s="73">
        <v>1219.21</v>
      </c>
      <c r="AQ18" s="73">
        <v>1580.38</v>
      </c>
      <c r="AR18" s="73">
        <v>1679.28</v>
      </c>
      <c r="AS18" s="73">
        <v>1586.91</v>
      </c>
      <c r="AT18" s="73">
        <v>1685.25</v>
      </c>
      <c r="AU18" s="73"/>
      <c r="AV18" s="73">
        <v>1834.04</v>
      </c>
      <c r="AW18" s="73">
        <v>1792.96</v>
      </c>
    </row>
    <row r="19" spans="1:49" x14ac:dyDescent="0.35">
      <c r="A19" s="43" t="s">
        <v>148</v>
      </c>
      <c r="B19" s="43"/>
      <c r="C19" s="73">
        <v>874.32</v>
      </c>
      <c r="D19" s="73">
        <v>1764.24</v>
      </c>
      <c r="E19" s="73">
        <v>1135.48</v>
      </c>
      <c r="F19" s="73">
        <v>978.88</v>
      </c>
      <c r="G19" s="73">
        <v>882.39</v>
      </c>
      <c r="H19" s="73">
        <v>1063.77</v>
      </c>
      <c r="I19" s="73">
        <v>686.37</v>
      </c>
      <c r="J19" s="73">
        <v>778.62</v>
      </c>
      <c r="K19" s="73">
        <v>784.09</v>
      </c>
      <c r="L19" s="73">
        <v>778.71</v>
      </c>
      <c r="M19" s="73">
        <v>1678.62</v>
      </c>
      <c r="N19" s="73">
        <v>963.88</v>
      </c>
      <c r="AI19" s="43" t="s">
        <v>148</v>
      </c>
      <c r="AJ19" s="43"/>
      <c r="AK19" s="73">
        <v>874.32</v>
      </c>
      <c r="AL19" s="73">
        <v>1764.24</v>
      </c>
      <c r="AM19" s="73">
        <v>1135.48</v>
      </c>
      <c r="AN19" s="73">
        <v>978.88</v>
      </c>
      <c r="AO19" s="73">
        <v>882.39</v>
      </c>
      <c r="AP19" s="73">
        <v>1063.77</v>
      </c>
      <c r="AQ19" s="73">
        <v>686.37</v>
      </c>
      <c r="AR19" s="73">
        <v>778.62</v>
      </c>
      <c r="AS19" s="73">
        <v>784.09</v>
      </c>
      <c r="AT19" s="73">
        <v>778.71</v>
      </c>
      <c r="AU19" s="73"/>
      <c r="AV19" s="73">
        <v>1678.62</v>
      </c>
      <c r="AW19" s="73">
        <v>963.88</v>
      </c>
    </row>
    <row r="20" spans="1:49" x14ac:dyDescent="0.35">
      <c r="A20" s="43" t="s">
        <v>149</v>
      </c>
      <c r="B20" s="43"/>
      <c r="C20" s="73">
        <v>1657.09</v>
      </c>
      <c r="D20" s="73">
        <v>1707.15</v>
      </c>
      <c r="E20" s="73">
        <v>1500.15</v>
      </c>
      <c r="F20" s="73">
        <v>2151.16</v>
      </c>
      <c r="G20" s="73">
        <v>1718.3</v>
      </c>
      <c r="H20" s="73">
        <v>1344.67</v>
      </c>
      <c r="I20" s="73">
        <v>1860.17</v>
      </c>
      <c r="J20" s="73">
        <v>1912.1</v>
      </c>
      <c r="K20" s="73">
        <v>1845.15</v>
      </c>
      <c r="L20" s="73">
        <v>1932.51</v>
      </c>
      <c r="M20" s="73">
        <v>2207.42</v>
      </c>
      <c r="N20" s="73">
        <v>1949.24</v>
      </c>
      <c r="AI20" s="43" t="s">
        <v>149</v>
      </c>
      <c r="AJ20" s="43"/>
      <c r="AK20" s="73">
        <v>1657.09</v>
      </c>
      <c r="AL20" s="73">
        <v>1707.15</v>
      </c>
      <c r="AM20" s="73">
        <v>1500.15</v>
      </c>
      <c r="AN20" s="73">
        <v>2151.16</v>
      </c>
      <c r="AO20" s="73">
        <v>1718.3</v>
      </c>
      <c r="AP20" s="73">
        <v>1344.67</v>
      </c>
      <c r="AQ20" s="73">
        <v>1860.17</v>
      </c>
      <c r="AR20" s="73">
        <v>1912.1</v>
      </c>
      <c r="AS20" s="73">
        <v>1845.15</v>
      </c>
      <c r="AT20" s="73">
        <v>1932.51</v>
      </c>
      <c r="AU20" s="73"/>
      <c r="AV20" s="73">
        <v>2207.42</v>
      </c>
      <c r="AW20" s="73">
        <v>1949.24</v>
      </c>
    </row>
    <row r="21" spans="1:49" x14ac:dyDescent="0.35">
      <c r="A21" s="43" t="s">
        <v>150</v>
      </c>
      <c r="B21" s="43"/>
      <c r="C21" s="73">
        <v>2000.13</v>
      </c>
      <c r="D21" s="73">
        <v>1671.68</v>
      </c>
      <c r="E21" s="73">
        <v>1934.46</v>
      </c>
      <c r="F21" s="73">
        <v>2181.21</v>
      </c>
      <c r="G21" s="73">
        <v>2200.0500000000002</v>
      </c>
      <c r="H21" s="73">
        <v>1626.04</v>
      </c>
      <c r="I21" s="73">
        <v>2073.67</v>
      </c>
      <c r="J21" s="73">
        <v>2280.6999999999998</v>
      </c>
      <c r="K21" s="73">
        <v>2167.73</v>
      </c>
      <c r="L21" s="73">
        <v>2282.4299999999998</v>
      </c>
      <c r="M21" s="73">
        <v>2687.97</v>
      </c>
      <c r="N21" s="73">
        <v>2931.4</v>
      </c>
      <c r="AI21" s="43" t="s">
        <v>150</v>
      </c>
      <c r="AJ21" s="43"/>
      <c r="AK21" s="73">
        <v>2000.13</v>
      </c>
      <c r="AL21" s="73">
        <v>1671.68</v>
      </c>
      <c r="AM21" s="73">
        <v>1934.46</v>
      </c>
      <c r="AN21" s="73">
        <v>2181.21</v>
      </c>
      <c r="AO21" s="73">
        <v>2200.0500000000002</v>
      </c>
      <c r="AP21" s="73">
        <v>1626.04</v>
      </c>
      <c r="AQ21" s="73">
        <v>2073.67</v>
      </c>
      <c r="AR21" s="73">
        <v>2280.6999999999998</v>
      </c>
      <c r="AS21" s="73">
        <v>2167.73</v>
      </c>
      <c r="AT21" s="73">
        <v>2282.4299999999998</v>
      </c>
      <c r="AU21" s="73"/>
      <c r="AV21" s="73">
        <v>2687.97</v>
      </c>
      <c r="AW21" s="73">
        <v>2931.4</v>
      </c>
    </row>
    <row r="22" spans="1:49" x14ac:dyDescent="0.35">
      <c r="A22" s="43" t="s">
        <v>151</v>
      </c>
      <c r="B22" s="43"/>
      <c r="C22" s="73">
        <v>1640.4</v>
      </c>
      <c r="D22" s="73">
        <v>1620.36</v>
      </c>
      <c r="E22" s="73">
        <v>1786.13</v>
      </c>
      <c r="F22" s="73">
        <v>1789.8</v>
      </c>
      <c r="G22" s="73">
        <v>1706.05</v>
      </c>
      <c r="H22" s="73">
        <v>1828.74</v>
      </c>
      <c r="I22" s="73">
        <v>1378.26</v>
      </c>
      <c r="J22" s="73">
        <v>1519.03</v>
      </c>
      <c r="K22" s="73">
        <v>1537.93</v>
      </c>
      <c r="L22" s="73">
        <v>1528.81</v>
      </c>
      <c r="M22" s="73">
        <v>1406.96</v>
      </c>
      <c r="N22" s="73">
        <v>809.41</v>
      </c>
      <c r="AI22" s="43" t="s">
        <v>151</v>
      </c>
      <c r="AJ22" s="43"/>
      <c r="AK22" s="73">
        <v>1640.4</v>
      </c>
      <c r="AL22" s="73">
        <v>1620.36</v>
      </c>
      <c r="AM22" s="73">
        <v>1786.13</v>
      </c>
      <c r="AN22" s="73">
        <v>1789.8</v>
      </c>
      <c r="AO22" s="73">
        <v>1706.05</v>
      </c>
      <c r="AP22" s="73">
        <v>1828.74</v>
      </c>
      <c r="AQ22" s="73">
        <v>1378.26</v>
      </c>
      <c r="AR22" s="73">
        <v>1519.03</v>
      </c>
      <c r="AS22" s="73">
        <v>1537.93</v>
      </c>
      <c r="AT22" s="73">
        <v>1528.81</v>
      </c>
      <c r="AU22" s="73"/>
      <c r="AV22" s="73">
        <v>1406.96</v>
      </c>
      <c r="AW22" s="73">
        <v>809.41</v>
      </c>
    </row>
    <row r="23" spans="1:49" x14ac:dyDescent="0.35">
      <c r="A23" s="43" t="s">
        <v>152</v>
      </c>
      <c r="B23" s="43"/>
      <c r="C23" s="73">
        <v>1963.1</v>
      </c>
      <c r="D23" s="73">
        <v>1503.11</v>
      </c>
      <c r="E23" s="73">
        <v>1759.97</v>
      </c>
      <c r="F23" s="73">
        <v>2698.53</v>
      </c>
      <c r="G23" s="73">
        <v>2368.81</v>
      </c>
      <c r="H23" s="73">
        <v>1987.02</v>
      </c>
      <c r="I23" s="73">
        <v>2316.6</v>
      </c>
      <c r="J23" s="73">
        <v>2569.27</v>
      </c>
      <c r="K23" s="73">
        <v>2439.1999999999998</v>
      </c>
      <c r="L23" s="73">
        <v>2559.15</v>
      </c>
      <c r="M23" s="73">
        <v>2314.88</v>
      </c>
      <c r="N23" s="73">
        <v>1934.9</v>
      </c>
      <c r="AI23" s="43" t="s">
        <v>152</v>
      </c>
      <c r="AJ23" s="43"/>
      <c r="AK23" s="73">
        <v>1963.1</v>
      </c>
      <c r="AL23" s="73">
        <v>1503.11</v>
      </c>
      <c r="AM23" s="73">
        <v>1759.97</v>
      </c>
      <c r="AN23" s="73">
        <v>2698.53</v>
      </c>
      <c r="AO23" s="73">
        <v>2368.81</v>
      </c>
      <c r="AP23" s="73">
        <v>1987.02</v>
      </c>
      <c r="AQ23" s="73">
        <v>2316.6</v>
      </c>
      <c r="AR23" s="73">
        <v>2569.27</v>
      </c>
      <c r="AS23" s="73">
        <v>2439.1999999999998</v>
      </c>
      <c r="AT23" s="73">
        <v>2559.15</v>
      </c>
      <c r="AU23" s="73"/>
      <c r="AV23" s="73">
        <v>2314.88</v>
      </c>
      <c r="AW23" s="73">
        <v>1934.9</v>
      </c>
    </row>
    <row r="24" spans="1:49" x14ac:dyDescent="0.35">
      <c r="A24" s="43" t="s">
        <v>153</v>
      </c>
      <c r="B24" s="43"/>
      <c r="C24" s="73">
        <v>1141.28</v>
      </c>
      <c r="D24" s="73">
        <v>1498.14</v>
      </c>
      <c r="E24" s="73">
        <v>1286.07</v>
      </c>
      <c r="F24" s="73">
        <v>1504.39</v>
      </c>
      <c r="G24" s="73">
        <v>1392.5</v>
      </c>
      <c r="H24" s="73">
        <v>1033.9100000000001</v>
      </c>
      <c r="I24" s="73">
        <v>1245.74</v>
      </c>
      <c r="J24" s="73">
        <v>1367.52</v>
      </c>
      <c r="K24" s="73">
        <v>1280.98</v>
      </c>
      <c r="L24" s="73">
        <v>1312.39</v>
      </c>
      <c r="M24" s="73">
        <v>1531.08</v>
      </c>
      <c r="N24" s="73">
        <v>1340.63</v>
      </c>
      <c r="AI24" s="43" t="s">
        <v>153</v>
      </c>
      <c r="AJ24" s="43"/>
      <c r="AK24" s="73">
        <v>1141.28</v>
      </c>
      <c r="AL24" s="73">
        <v>1498.14</v>
      </c>
      <c r="AM24" s="73">
        <v>1286.07</v>
      </c>
      <c r="AN24" s="73">
        <v>1504.39</v>
      </c>
      <c r="AO24" s="73">
        <v>1392.5</v>
      </c>
      <c r="AP24" s="73">
        <v>1033.9100000000001</v>
      </c>
      <c r="AQ24" s="73">
        <v>1245.74</v>
      </c>
      <c r="AR24" s="73">
        <v>1367.52</v>
      </c>
      <c r="AS24" s="73">
        <v>1280.98</v>
      </c>
      <c r="AT24" s="73">
        <v>1312.39</v>
      </c>
      <c r="AU24" s="73"/>
      <c r="AV24" s="73">
        <v>1531.08</v>
      </c>
      <c r="AW24" s="73">
        <v>1340.63</v>
      </c>
    </row>
    <row r="25" spans="1:49" x14ac:dyDescent="0.35">
      <c r="A25" s="43" t="s">
        <v>154</v>
      </c>
      <c r="B25" s="43"/>
      <c r="C25" s="73">
        <v>410.08</v>
      </c>
      <c r="D25" s="73">
        <v>1432.93</v>
      </c>
      <c r="E25" s="73">
        <v>503.75</v>
      </c>
      <c r="F25" s="73">
        <v>442.45</v>
      </c>
      <c r="G25" s="73">
        <v>464.17</v>
      </c>
      <c r="H25" s="73">
        <v>444.96</v>
      </c>
      <c r="I25" s="73">
        <v>405.88</v>
      </c>
      <c r="J25" s="73">
        <v>402.77</v>
      </c>
      <c r="K25" s="73">
        <v>394.65</v>
      </c>
      <c r="L25" s="73">
        <v>425.01</v>
      </c>
      <c r="M25" s="73">
        <v>2463.63</v>
      </c>
      <c r="N25" s="73">
        <v>471.62</v>
      </c>
      <c r="AI25" s="43" t="s">
        <v>154</v>
      </c>
      <c r="AJ25" s="43"/>
      <c r="AK25" s="73">
        <v>410.08</v>
      </c>
      <c r="AL25" s="73">
        <v>1432.93</v>
      </c>
      <c r="AM25" s="73">
        <v>503.75</v>
      </c>
      <c r="AN25" s="73">
        <v>442.45</v>
      </c>
      <c r="AO25" s="73">
        <v>464.17</v>
      </c>
      <c r="AP25" s="73">
        <v>444.96</v>
      </c>
      <c r="AQ25" s="73">
        <v>405.88</v>
      </c>
      <c r="AR25" s="73">
        <v>402.77</v>
      </c>
      <c r="AS25" s="73">
        <v>394.65</v>
      </c>
      <c r="AT25" s="73">
        <v>425.01</v>
      </c>
      <c r="AU25" s="73"/>
      <c r="AV25" s="73">
        <v>2463.63</v>
      </c>
      <c r="AW25" s="73">
        <v>471.62</v>
      </c>
    </row>
    <row r="26" spans="1:49" x14ac:dyDescent="0.35">
      <c r="A26" s="43" t="s">
        <v>155</v>
      </c>
      <c r="B26" s="43"/>
      <c r="C26" s="73">
        <v>815.87</v>
      </c>
      <c r="D26" s="73">
        <v>1347.89</v>
      </c>
      <c r="E26" s="73">
        <v>1083.54</v>
      </c>
      <c r="F26" s="73">
        <v>622.04</v>
      </c>
      <c r="G26" s="73">
        <v>890.85</v>
      </c>
      <c r="H26" s="73">
        <v>674.12</v>
      </c>
      <c r="I26" s="73">
        <v>870.71</v>
      </c>
      <c r="J26" s="73">
        <v>881.64</v>
      </c>
      <c r="K26" s="73">
        <v>856.8</v>
      </c>
      <c r="L26" s="73">
        <v>879.4</v>
      </c>
      <c r="M26" s="73">
        <v>943.53</v>
      </c>
      <c r="N26" s="73">
        <v>919.13</v>
      </c>
      <c r="AI26" s="43" t="s">
        <v>155</v>
      </c>
      <c r="AJ26" s="43"/>
      <c r="AK26" s="73">
        <v>815.87</v>
      </c>
      <c r="AL26" s="73">
        <v>1347.89</v>
      </c>
      <c r="AM26" s="73">
        <v>1083.54</v>
      </c>
      <c r="AN26" s="73">
        <v>622.04</v>
      </c>
      <c r="AO26" s="73">
        <v>890.85</v>
      </c>
      <c r="AP26" s="73">
        <v>674.12</v>
      </c>
      <c r="AQ26" s="73">
        <v>870.71</v>
      </c>
      <c r="AR26" s="73">
        <v>881.64</v>
      </c>
      <c r="AS26" s="73">
        <v>856.8</v>
      </c>
      <c r="AT26" s="73">
        <v>879.4</v>
      </c>
      <c r="AU26" s="73"/>
      <c r="AV26" s="73">
        <v>943.53</v>
      </c>
      <c r="AW26" s="73">
        <v>919.13</v>
      </c>
    </row>
    <row r="27" spans="1:49" x14ac:dyDescent="0.35">
      <c r="A27" s="43" t="s">
        <v>156</v>
      </c>
      <c r="B27" s="43"/>
      <c r="C27" s="73">
        <v>1228.46</v>
      </c>
      <c r="D27" s="73">
        <v>1281.93</v>
      </c>
      <c r="E27" s="73">
        <v>1279.08</v>
      </c>
      <c r="F27" s="73">
        <v>1283.54</v>
      </c>
      <c r="G27" s="73">
        <v>1305.04</v>
      </c>
      <c r="H27" s="73">
        <v>1140.92</v>
      </c>
      <c r="I27" s="73">
        <v>1162.6400000000001</v>
      </c>
      <c r="J27" s="73">
        <v>1242.1500000000001</v>
      </c>
      <c r="K27" s="73">
        <v>1231.93</v>
      </c>
      <c r="L27" s="73">
        <v>1228.8</v>
      </c>
      <c r="M27" s="73">
        <v>1196.06</v>
      </c>
      <c r="N27" s="73">
        <v>1274.81</v>
      </c>
      <c r="AI27" s="43" t="s">
        <v>156</v>
      </c>
      <c r="AJ27" s="43"/>
      <c r="AK27" s="73">
        <v>1228.46</v>
      </c>
      <c r="AL27" s="73">
        <v>1281.93</v>
      </c>
      <c r="AM27" s="73">
        <v>1279.08</v>
      </c>
      <c r="AN27" s="73">
        <v>1283.54</v>
      </c>
      <c r="AO27" s="73">
        <v>1305.04</v>
      </c>
      <c r="AP27" s="73">
        <v>1140.92</v>
      </c>
      <c r="AQ27" s="73">
        <v>1162.6400000000001</v>
      </c>
      <c r="AR27" s="73">
        <v>1242.1500000000001</v>
      </c>
      <c r="AS27" s="73">
        <v>1231.93</v>
      </c>
      <c r="AT27" s="73">
        <v>1228.8</v>
      </c>
      <c r="AU27" s="73"/>
      <c r="AV27" s="73">
        <v>1196.06</v>
      </c>
      <c r="AW27" s="73">
        <v>1274.81</v>
      </c>
    </row>
    <row r="28" spans="1:49" x14ac:dyDescent="0.35">
      <c r="A28" s="43" t="s">
        <v>157</v>
      </c>
      <c r="B28" s="43"/>
      <c r="C28" s="73">
        <v>1004.76</v>
      </c>
      <c r="D28" s="73">
        <v>1195.56</v>
      </c>
      <c r="E28" s="73">
        <v>1035.79</v>
      </c>
      <c r="F28" s="73">
        <v>1013.24</v>
      </c>
      <c r="G28" s="73">
        <v>992.75</v>
      </c>
      <c r="H28" s="73">
        <v>925.84</v>
      </c>
      <c r="I28" s="73">
        <v>961.64</v>
      </c>
      <c r="J28" s="73">
        <v>940.73</v>
      </c>
      <c r="K28" s="73">
        <v>913.78</v>
      </c>
      <c r="L28" s="73">
        <v>982.92</v>
      </c>
      <c r="M28" s="73">
        <v>1131.3900000000001</v>
      </c>
      <c r="N28" s="73">
        <v>1013.23</v>
      </c>
      <c r="AI28" s="43" t="s">
        <v>157</v>
      </c>
      <c r="AJ28" s="43"/>
      <c r="AK28" s="73">
        <v>1004.76</v>
      </c>
      <c r="AL28" s="73">
        <v>1195.56</v>
      </c>
      <c r="AM28" s="73">
        <v>1035.79</v>
      </c>
      <c r="AN28" s="73">
        <v>1013.24</v>
      </c>
      <c r="AO28" s="73">
        <v>992.75</v>
      </c>
      <c r="AP28" s="73">
        <v>925.84</v>
      </c>
      <c r="AQ28" s="73">
        <v>961.64</v>
      </c>
      <c r="AR28" s="73">
        <v>940.73</v>
      </c>
      <c r="AS28" s="73">
        <v>913.78</v>
      </c>
      <c r="AT28" s="73">
        <v>982.92</v>
      </c>
      <c r="AU28" s="73"/>
      <c r="AV28" s="73">
        <v>1131.3900000000001</v>
      </c>
      <c r="AW28" s="73">
        <v>1013.23</v>
      </c>
    </row>
    <row r="29" spans="1:49" x14ac:dyDescent="0.35">
      <c r="A29" s="43" t="s">
        <v>158</v>
      </c>
      <c r="B29" s="43"/>
      <c r="C29" s="73">
        <v>606.99</v>
      </c>
      <c r="D29" s="73">
        <v>1157.99</v>
      </c>
      <c r="E29" s="73">
        <v>736.72</v>
      </c>
      <c r="F29" s="73">
        <v>1021.97</v>
      </c>
      <c r="G29" s="73">
        <v>649.25</v>
      </c>
      <c r="H29" s="73">
        <v>578.73</v>
      </c>
      <c r="I29" s="73">
        <v>689.2</v>
      </c>
      <c r="J29" s="73">
        <v>718.31</v>
      </c>
      <c r="K29" s="73">
        <v>704.87</v>
      </c>
      <c r="L29" s="73">
        <v>685.15</v>
      </c>
      <c r="M29" s="73">
        <v>778.35</v>
      </c>
      <c r="N29" s="73">
        <v>1011.57</v>
      </c>
      <c r="AI29" s="43" t="s">
        <v>158</v>
      </c>
      <c r="AJ29" s="43"/>
      <c r="AK29" s="73">
        <v>606.99</v>
      </c>
      <c r="AL29" s="73">
        <v>1157.99</v>
      </c>
      <c r="AM29" s="73">
        <v>736.72</v>
      </c>
      <c r="AN29" s="73">
        <v>1021.97</v>
      </c>
      <c r="AO29" s="73">
        <v>649.25</v>
      </c>
      <c r="AP29" s="73">
        <v>578.73</v>
      </c>
      <c r="AQ29" s="73">
        <v>689.2</v>
      </c>
      <c r="AR29" s="73">
        <v>718.31</v>
      </c>
      <c r="AS29" s="73">
        <v>704.87</v>
      </c>
      <c r="AT29" s="73">
        <v>685.15</v>
      </c>
      <c r="AU29" s="73"/>
      <c r="AV29" s="73">
        <v>778.35</v>
      </c>
      <c r="AW29" s="73">
        <v>1011.57</v>
      </c>
    </row>
    <row r="30" spans="1:49" x14ac:dyDescent="0.35">
      <c r="A30" s="43" t="s">
        <v>159</v>
      </c>
      <c r="B30" s="43"/>
      <c r="C30" s="73">
        <v>1878.86</v>
      </c>
      <c r="D30" s="73">
        <v>1022.98</v>
      </c>
      <c r="E30" s="73">
        <v>1798.23</v>
      </c>
      <c r="F30" s="73">
        <v>1835.1</v>
      </c>
      <c r="G30" s="73">
        <v>1901.83</v>
      </c>
      <c r="H30" s="73">
        <v>1776.57</v>
      </c>
      <c r="I30" s="73">
        <v>1744.95</v>
      </c>
      <c r="J30" s="73">
        <v>1900.41</v>
      </c>
      <c r="K30" s="73">
        <v>1792.31</v>
      </c>
      <c r="L30" s="73">
        <v>1864.29</v>
      </c>
      <c r="M30" s="73">
        <v>1567.95</v>
      </c>
      <c r="N30" s="73">
        <v>1452</v>
      </c>
      <c r="AI30" s="43" t="s">
        <v>159</v>
      </c>
      <c r="AJ30" s="43"/>
      <c r="AK30" s="73">
        <v>1878.86</v>
      </c>
      <c r="AL30" s="73">
        <v>1022.98</v>
      </c>
      <c r="AM30" s="73">
        <v>1798.23</v>
      </c>
      <c r="AN30" s="73">
        <v>1835.1</v>
      </c>
      <c r="AO30" s="73">
        <v>1901.83</v>
      </c>
      <c r="AP30" s="73">
        <v>1776.57</v>
      </c>
      <c r="AQ30" s="73">
        <v>1744.95</v>
      </c>
      <c r="AR30" s="73">
        <v>1900.41</v>
      </c>
      <c r="AS30" s="73">
        <v>1792.31</v>
      </c>
      <c r="AT30" s="73">
        <v>1864.29</v>
      </c>
      <c r="AU30" s="73"/>
      <c r="AV30" s="73">
        <v>1567.95</v>
      </c>
      <c r="AW30" s="73">
        <v>1452</v>
      </c>
    </row>
    <row r="31" spans="1:49" x14ac:dyDescent="0.35">
      <c r="A31" s="43" t="s">
        <v>160</v>
      </c>
      <c r="B31" s="43"/>
      <c r="C31" s="73">
        <v>1017.29</v>
      </c>
      <c r="D31" s="73">
        <v>1017.29</v>
      </c>
      <c r="E31" s="73">
        <v>984.25</v>
      </c>
      <c r="F31" s="73">
        <v>1087.51</v>
      </c>
      <c r="G31" s="73">
        <v>1081.75</v>
      </c>
      <c r="H31" s="73">
        <v>744.74</v>
      </c>
      <c r="I31" s="73">
        <v>1107.1500000000001</v>
      </c>
      <c r="J31" s="73">
        <v>1171.43</v>
      </c>
      <c r="K31" s="73">
        <v>1152.29</v>
      </c>
      <c r="L31" s="73">
        <v>1214.2</v>
      </c>
      <c r="M31" s="73">
        <v>1466.23</v>
      </c>
      <c r="N31" s="73">
        <v>1234.74</v>
      </c>
      <c r="AI31" s="43" t="s">
        <v>160</v>
      </c>
      <c r="AJ31" s="43"/>
      <c r="AK31" s="73">
        <v>1017.29</v>
      </c>
      <c r="AL31" s="73">
        <v>1017.29</v>
      </c>
      <c r="AM31" s="73">
        <v>984.25</v>
      </c>
      <c r="AN31" s="73">
        <v>1087.51</v>
      </c>
      <c r="AO31" s="73">
        <v>1081.75</v>
      </c>
      <c r="AP31" s="73">
        <v>744.74</v>
      </c>
      <c r="AQ31" s="73">
        <v>1107.1500000000001</v>
      </c>
      <c r="AR31" s="73">
        <v>1171.43</v>
      </c>
      <c r="AS31" s="73">
        <v>1152.29</v>
      </c>
      <c r="AT31" s="73">
        <v>1214.2</v>
      </c>
      <c r="AU31" s="73"/>
      <c r="AV31" s="73">
        <v>1466.23</v>
      </c>
      <c r="AW31" s="73">
        <v>1234.74</v>
      </c>
    </row>
    <row r="32" spans="1:49" x14ac:dyDescent="0.35">
      <c r="A32" s="43" t="s">
        <v>161</v>
      </c>
      <c r="B32" s="43"/>
      <c r="C32" s="73">
        <v>1169.93</v>
      </c>
      <c r="D32" s="73">
        <v>1009.51</v>
      </c>
      <c r="E32" s="73">
        <v>1085.71</v>
      </c>
      <c r="F32" s="73">
        <v>1103.3</v>
      </c>
      <c r="G32" s="73">
        <v>1107.02</v>
      </c>
      <c r="H32" s="73">
        <v>1239.1099999999999</v>
      </c>
      <c r="I32" s="73">
        <v>932.77</v>
      </c>
      <c r="J32" s="73">
        <v>1073.49</v>
      </c>
      <c r="K32" s="73">
        <v>1052.55</v>
      </c>
      <c r="L32" s="73">
        <v>1066.69</v>
      </c>
      <c r="M32" s="73">
        <v>1218.23</v>
      </c>
      <c r="N32" s="73">
        <v>837.86</v>
      </c>
      <c r="AI32" s="43" t="s">
        <v>161</v>
      </c>
      <c r="AJ32" s="43"/>
      <c r="AK32" s="73">
        <v>1169.93</v>
      </c>
      <c r="AL32" s="73">
        <v>1009.51</v>
      </c>
      <c r="AM32" s="73">
        <v>1085.71</v>
      </c>
      <c r="AN32" s="73">
        <v>1103.3</v>
      </c>
      <c r="AO32" s="73">
        <v>1107.02</v>
      </c>
      <c r="AP32" s="73">
        <v>1239.1099999999999</v>
      </c>
      <c r="AQ32" s="73">
        <v>932.77</v>
      </c>
      <c r="AR32" s="73">
        <v>1073.49</v>
      </c>
      <c r="AS32" s="73">
        <v>1052.55</v>
      </c>
      <c r="AT32" s="73">
        <v>1066.69</v>
      </c>
      <c r="AU32" s="73"/>
      <c r="AV32" s="73">
        <v>1218.23</v>
      </c>
      <c r="AW32" s="73">
        <v>837.86</v>
      </c>
    </row>
    <row r="33" spans="1:49" x14ac:dyDescent="0.35">
      <c r="A33" s="43" t="s">
        <v>162</v>
      </c>
      <c r="B33" s="43"/>
      <c r="C33" s="73">
        <v>839.36</v>
      </c>
      <c r="D33" s="73">
        <v>994.99</v>
      </c>
      <c r="E33" s="73">
        <v>877.92</v>
      </c>
      <c r="F33" s="73">
        <v>802.61</v>
      </c>
      <c r="G33" s="73">
        <v>837.34</v>
      </c>
      <c r="H33" s="73">
        <v>846.36</v>
      </c>
      <c r="I33" s="73">
        <v>732.34</v>
      </c>
      <c r="J33" s="73">
        <v>779.65</v>
      </c>
      <c r="K33" s="73">
        <v>761.57</v>
      </c>
      <c r="L33" s="73">
        <v>776.65</v>
      </c>
      <c r="M33" s="73">
        <v>906.19</v>
      </c>
      <c r="N33" s="73">
        <v>925.23</v>
      </c>
      <c r="AI33" s="43" t="s">
        <v>162</v>
      </c>
      <c r="AJ33" s="43"/>
      <c r="AK33" s="73">
        <v>839.36</v>
      </c>
      <c r="AL33" s="73">
        <v>994.99</v>
      </c>
      <c r="AM33" s="73">
        <v>877.92</v>
      </c>
      <c r="AN33" s="73">
        <v>802.61</v>
      </c>
      <c r="AO33" s="73">
        <v>837.34</v>
      </c>
      <c r="AP33" s="73">
        <v>846.36</v>
      </c>
      <c r="AQ33" s="73">
        <v>732.34</v>
      </c>
      <c r="AR33" s="73">
        <v>779.65</v>
      </c>
      <c r="AS33" s="73">
        <v>761.57</v>
      </c>
      <c r="AT33" s="73">
        <v>776.65</v>
      </c>
      <c r="AU33" s="73"/>
      <c r="AV33" s="73">
        <v>906.19</v>
      </c>
      <c r="AW33" s="73">
        <v>925.23</v>
      </c>
    </row>
    <row r="34" spans="1:49" x14ac:dyDescent="0.35">
      <c r="A34" s="43" t="s">
        <v>163</v>
      </c>
      <c r="B34" s="43"/>
      <c r="C34" s="73">
        <v>657.42</v>
      </c>
      <c r="D34" s="73">
        <v>992.11</v>
      </c>
      <c r="E34" s="73">
        <v>731.41</v>
      </c>
      <c r="F34" s="73">
        <v>705.43</v>
      </c>
      <c r="G34" s="73">
        <v>674.92</v>
      </c>
      <c r="H34" s="73">
        <v>517.91</v>
      </c>
      <c r="I34" s="73">
        <v>692.73</v>
      </c>
      <c r="J34" s="73">
        <v>704.06</v>
      </c>
      <c r="K34" s="73">
        <v>686.14</v>
      </c>
      <c r="L34" s="73">
        <v>727.33</v>
      </c>
      <c r="M34" s="73">
        <v>866.33</v>
      </c>
      <c r="N34" s="73">
        <v>800.95</v>
      </c>
      <c r="AI34" s="43" t="s">
        <v>163</v>
      </c>
      <c r="AJ34" s="43"/>
      <c r="AK34" s="73">
        <v>657.42</v>
      </c>
      <c r="AL34" s="73">
        <v>992.11</v>
      </c>
      <c r="AM34" s="73">
        <v>731.41</v>
      </c>
      <c r="AN34" s="73">
        <v>705.43</v>
      </c>
      <c r="AO34" s="73">
        <v>674.92</v>
      </c>
      <c r="AP34" s="73">
        <v>517.91</v>
      </c>
      <c r="AQ34" s="73">
        <v>692.73</v>
      </c>
      <c r="AR34" s="73">
        <v>704.06</v>
      </c>
      <c r="AS34" s="73">
        <v>686.14</v>
      </c>
      <c r="AT34" s="73">
        <v>727.33</v>
      </c>
      <c r="AU34" s="73"/>
      <c r="AV34" s="73">
        <v>866.33</v>
      </c>
      <c r="AW34" s="73">
        <v>800.95</v>
      </c>
    </row>
    <row r="35" spans="1:49" x14ac:dyDescent="0.35">
      <c r="A35" s="43" t="s">
        <v>164</v>
      </c>
      <c r="B35" s="43"/>
      <c r="C35" s="73">
        <v>966.08</v>
      </c>
      <c r="D35" s="73">
        <v>986.79</v>
      </c>
      <c r="E35" s="73">
        <v>1005.74</v>
      </c>
      <c r="F35" s="73">
        <v>976.22</v>
      </c>
      <c r="G35" s="73">
        <v>1038.29</v>
      </c>
      <c r="H35" s="73">
        <v>748.89</v>
      </c>
      <c r="I35" s="73">
        <v>1048.27</v>
      </c>
      <c r="J35" s="73">
        <v>1089.22</v>
      </c>
      <c r="K35" s="73">
        <v>1056.27</v>
      </c>
      <c r="L35" s="73">
        <v>1100.54</v>
      </c>
      <c r="M35" s="73">
        <v>1266.19</v>
      </c>
      <c r="N35" s="73">
        <v>1090.67</v>
      </c>
      <c r="AI35" s="43" t="s">
        <v>164</v>
      </c>
      <c r="AJ35" s="43"/>
      <c r="AK35" s="73">
        <v>966.08</v>
      </c>
      <c r="AL35" s="73">
        <v>986.79</v>
      </c>
      <c r="AM35" s="73">
        <v>1005.74</v>
      </c>
      <c r="AN35" s="73">
        <v>976.22</v>
      </c>
      <c r="AO35" s="73">
        <v>1038.29</v>
      </c>
      <c r="AP35" s="73">
        <v>748.89</v>
      </c>
      <c r="AQ35" s="73">
        <v>1048.27</v>
      </c>
      <c r="AR35" s="73">
        <v>1089.22</v>
      </c>
      <c r="AS35" s="73">
        <v>1056.27</v>
      </c>
      <c r="AT35" s="73">
        <v>1100.54</v>
      </c>
      <c r="AU35" s="73"/>
      <c r="AV35" s="73">
        <v>1266.19</v>
      </c>
      <c r="AW35" s="73">
        <v>1090.67</v>
      </c>
    </row>
    <row r="36" spans="1:49" x14ac:dyDescent="0.35">
      <c r="A36" s="43" t="s">
        <v>165</v>
      </c>
      <c r="B36" s="43"/>
      <c r="C36" s="73">
        <v>1177.74</v>
      </c>
      <c r="D36" s="73">
        <v>958.98</v>
      </c>
      <c r="E36" s="73">
        <v>793.77</v>
      </c>
      <c r="F36" s="73">
        <v>653.91</v>
      </c>
      <c r="G36" s="73">
        <v>716.47</v>
      </c>
      <c r="H36" s="73">
        <v>775.53</v>
      </c>
      <c r="I36" s="73">
        <v>927.97</v>
      </c>
      <c r="J36" s="73">
        <v>920.89</v>
      </c>
      <c r="K36" s="73">
        <v>918</v>
      </c>
      <c r="L36" s="73">
        <v>974.67</v>
      </c>
      <c r="M36" s="73">
        <v>1501.38</v>
      </c>
      <c r="N36" s="73">
        <v>218.57</v>
      </c>
      <c r="AI36" s="43" t="s">
        <v>165</v>
      </c>
      <c r="AJ36" s="43"/>
      <c r="AK36" s="73">
        <v>1177.74</v>
      </c>
      <c r="AL36" s="73">
        <v>958.98</v>
      </c>
      <c r="AM36" s="73">
        <v>793.77</v>
      </c>
      <c r="AN36" s="73">
        <v>653.91</v>
      </c>
      <c r="AO36" s="73">
        <v>716.47</v>
      </c>
      <c r="AP36" s="73">
        <v>775.53</v>
      </c>
      <c r="AQ36" s="73">
        <v>927.97</v>
      </c>
      <c r="AR36" s="73">
        <v>920.89</v>
      </c>
      <c r="AS36" s="73">
        <v>918</v>
      </c>
      <c r="AT36" s="73">
        <v>974.67</v>
      </c>
      <c r="AU36" s="73"/>
      <c r="AV36" s="73">
        <v>1501.38</v>
      </c>
      <c r="AW36" s="73">
        <v>218.57</v>
      </c>
    </row>
    <row r="37" spans="1:49" x14ac:dyDescent="0.35">
      <c r="A37" s="43" t="s">
        <v>166</v>
      </c>
      <c r="B37" s="43"/>
      <c r="C37" s="73">
        <v>1017.72</v>
      </c>
      <c r="D37" s="73">
        <v>950.4</v>
      </c>
      <c r="E37" s="73">
        <v>1064.3599999999999</v>
      </c>
      <c r="F37" s="73">
        <v>1003.07</v>
      </c>
      <c r="G37" s="73">
        <v>984.33</v>
      </c>
      <c r="H37" s="73">
        <v>1224.43</v>
      </c>
      <c r="I37" s="73">
        <v>725.2</v>
      </c>
      <c r="J37" s="73">
        <v>826.99</v>
      </c>
      <c r="K37" s="73">
        <v>871.17</v>
      </c>
      <c r="L37" s="73">
        <v>851.39</v>
      </c>
      <c r="M37" s="73">
        <v>1200.94</v>
      </c>
      <c r="N37" s="73">
        <v>920.21</v>
      </c>
      <c r="AI37" s="43" t="s">
        <v>166</v>
      </c>
      <c r="AJ37" s="43"/>
      <c r="AK37" s="73">
        <v>1017.72</v>
      </c>
      <c r="AL37" s="73">
        <v>950.4</v>
      </c>
      <c r="AM37" s="73">
        <v>1064.3599999999999</v>
      </c>
      <c r="AN37" s="73">
        <v>1003.07</v>
      </c>
      <c r="AO37" s="73">
        <v>984.33</v>
      </c>
      <c r="AP37" s="73">
        <v>1224.43</v>
      </c>
      <c r="AQ37" s="73">
        <v>725.2</v>
      </c>
      <c r="AR37" s="73">
        <v>826.99</v>
      </c>
      <c r="AS37" s="73">
        <v>871.17</v>
      </c>
      <c r="AT37" s="73">
        <v>851.39</v>
      </c>
      <c r="AU37" s="73"/>
      <c r="AV37" s="73">
        <v>1200.94</v>
      </c>
      <c r="AW37" s="73">
        <v>920.21</v>
      </c>
    </row>
    <row r="38" spans="1:49" x14ac:dyDescent="0.35">
      <c r="A38" s="43" t="s">
        <v>167</v>
      </c>
      <c r="B38" s="43"/>
      <c r="C38" s="73">
        <v>948.6</v>
      </c>
      <c r="D38" s="73">
        <v>939.53</v>
      </c>
      <c r="E38" s="73">
        <v>944.56</v>
      </c>
      <c r="F38" s="73">
        <v>1013.74</v>
      </c>
      <c r="G38" s="73">
        <v>938.34</v>
      </c>
      <c r="H38" s="73">
        <v>972.92</v>
      </c>
      <c r="I38" s="73">
        <v>825.81</v>
      </c>
      <c r="J38" s="73">
        <v>883.57</v>
      </c>
      <c r="K38" s="73">
        <v>913.64</v>
      </c>
      <c r="L38" s="73">
        <v>883.18</v>
      </c>
      <c r="M38" s="73">
        <v>876.79</v>
      </c>
      <c r="N38" s="73">
        <v>887.28</v>
      </c>
      <c r="AI38" s="43" t="s">
        <v>167</v>
      </c>
      <c r="AJ38" s="43"/>
      <c r="AK38" s="73">
        <v>948.6</v>
      </c>
      <c r="AL38" s="73">
        <v>939.53</v>
      </c>
      <c r="AM38" s="73">
        <v>944.56</v>
      </c>
      <c r="AN38" s="73">
        <v>1013.74</v>
      </c>
      <c r="AO38" s="73">
        <v>938.34</v>
      </c>
      <c r="AP38" s="73">
        <v>972.92</v>
      </c>
      <c r="AQ38" s="73">
        <v>825.81</v>
      </c>
      <c r="AR38" s="73">
        <v>883.57</v>
      </c>
      <c r="AS38" s="73">
        <v>913.64</v>
      </c>
      <c r="AT38" s="73">
        <v>883.18</v>
      </c>
      <c r="AU38" s="73"/>
      <c r="AV38" s="73">
        <v>876.79</v>
      </c>
      <c r="AW38" s="73">
        <v>887.28</v>
      </c>
    </row>
    <row r="39" spans="1:49" x14ac:dyDescent="0.35">
      <c r="A39" s="43" t="s">
        <v>168</v>
      </c>
      <c r="B39" s="43"/>
      <c r="C39" s="73">
        <v>1170.3599999999999</v>
      </c>
      <c r="D39" s="73">
        <v>937.9</v>
      </c>
      <c r="E39" s="73">
        <v>1133.56</v>
      </c>
      <c r="F39" s="73">
        <v>1159.93</v>
      </c>
      <c r="G39" s="73">
        <v>1063.52</v>
      </c>
      <c r="H39" s="73">
        <v>1247.97</v>
      </c>
      <c r="I39" s="73">
        <v>881.23</v>
      </c>
      <c r="J39" s="73">
        <v>931.87</v>
      </c>
      <c r="K39" s="73">
        <v>959.04</v>
      </c>
      <c r="L39" s="73">
        <v>1019.95</v>
      </c>
      <c r="M39" s="73">
        <v>1504.66</v>
      </c>
      <c r="N39" s="73">
        <v>984.4</v>
      </c>
      <c r="AI39" s="43" t="s">
        <v>168</v>
      </c>
      <c r="AJ39" s="43"/>
      <c r="AK39" s="73">
        <v>1170.3599999999999</v>
      </c>
      <c r="AL39" s="73">
        <v>937.9</v>
      </c>
      <c r="AM39" s="73">
        <v>1133.56</v>
      </c>
      <c r="AN39" s="73">
        <v>1159.93</v>
      </c>
      <c r="AO39" s="73">
        <v>1063.52</v>
      </c>
      <c r="AP39" s="73">
        <v>1247.97</v>
      </c>
      <c r="AQ39" s="73">
        <v>881.23</v>
      </c>
      <c r="AR39" s="73">
        <v>931.87</v>
      </c>
      <c r="AS39" s="73">
        <v>959.04</v>
      </c>
      <c r="AT39" s="73">
        <v>1019.95</v>
      </c>
      <c r="AU39" s="73"/>
      <c r="AV39" s="73">
        <v>1504.66</v>
      </c>
      <c r="AW39" s="73">
        <v>984.4</v>
      </c>
    </row>
    <row r="40" spans="1:49" x14ac:dyDescent="0.35">
      <c r="A40" s="43" t="s">
        <v>169</v>
      </c>
      <c r="B40" s="43"/>
      <c r="C40" s="73">
        <v>827.26</v>
      </c>
      <c r="D40" s="73">
        <v>914.98</v>
      </c>
      <c r="E40" s="73">
        <v>776.21</v>
      </c>
      <c r="F40" s="73">
        <v>939.74</v>
      </c>
      <c r="G40" s="73">
        <v>865.13</v>
      </c>
      <c r="H40" s="73">
        <v>673.27</v>
      </c>
      <c r="I40" s="73">
        <v>884.76</v>
      </c>
      <c r="J40" s="73">
        <v>928.59</v>
      </c>
      <c r="K40" s="73">
        <v>907.27</v>
      </c>
      <c r="L40" s="73">
        <v>879.65</v>
      </c>
      <c r="M40" s="73">
        <v>793.11</v>
      </c>
      <c r="N40" s="73">
        <v>667.43</v>
      </c>
      <c r="AI40" s="43" t="s">
        <v>169</v>
      </c>
      <c r="AJ40" s="43"/>
      <c r="AK40" s="73">
        <v>827.26</v>
      </c>
      <c r="AL40" s="73">
        <v>914.98</v>
      </c>
      <c r="AM40" s="73">
        <v>776.21</v>
      </c>
      <c r="AN40" s="73">
        <v>939.74</v>
      </c>
      <c r="AO40" s="73">
        <v>865.13</v>
      </c>
      <c r="AP40" s="73">
        <v>673.27</v>
      </c>
      <c r="AQ40" s="73">
        <v>884.76</v>
      </c>
      <c r="AR40" s="73">
        <v>928.59</v>
      </c>
      <c r="AS40" s="73">
        <v>907.27</v>
      </c>
      <c r="AT40" s="73">
        <v>879.65</v>
      </c>
      <c r="AU40" s="73"/>
      <c r="AV40" s="73">
        <v>793.11</v>
      </c>
      <c r="AW40" s="73">
        <v>667.43</v>
      </c>
    </row>
    <row r="41" spans="1:49" x14ac:dyDescent="0.35">
      <c r="A41" s="43" t="s">
        <v>170</v>
      </c>
      <c r="B41" s="43"/>
      <c r="C41" s="73">
        <v>564.37</v>
      </c>
      <c r="D41" s="73">
        <v>892.06</v>
      </c>
      <c r="E41" s="73">
        <v>771</v>
      </c>
      <c r="F41" s="73">
        <v>731.33</v>
      </c>
      <c r="G41" s="73">
        <v>744.35</v>
      </c>
      <c r="H41" s="73">
        <v>571.86</v>
      </c>
      <c r="I41" s="73">
        <v>718.22</v>
      </c>
      <c r="J41" s="73">
        <v>755.31</v>
      </c>
      <c r="K41" s="73">
        <v>724.75</v>
      </c>
      <c r="L41" s="73">
        <v>696.49</v>
      </c>
      <c r="M41" s="73">
        <v>1379.05</v>
      </c>
      <c r="N41" s="73">
        <v>1468.04</v>
      </c>
      <c r="AI41" s="43" t="s">
        <v>170</v>
      </c>
      <c r="AJ41" s="43"/>
      <c r="AK41" s="73">
        <v>564.37</v>
      </c>
      <c r="AL41" s="73">
        <v>892.06</v>
      </c>
      <c r="AM41" s="73">
        <v>771</v>
      </c>
      <c r="AN41" s="73">
        <v>731.33</v>
      </c>
      <c r="AO41" s="73">
        <v>744.35</v>
      </c>
      <c r="AP41" s="73">
        <v>571.86</v>
      </c>
      <c r="AQ41" s="73">
        <v>718.22</v>
      </c>
      <c r="AR41" s="73">
        <v>755.31</v>
      </c>
      <c r="AS41" s="73">
        <v>724.75</v>
      </c>
      <c r="AT41" s="73">
        <v>696.49</v>
      </c>
      <c r="AU41" s="73"/>
      <c r="AV41" s="73">
        <v>1379.05</v>
      </c>
      <c r="AW41" s="73">
        <v>1468.04</v>
      </c>
    </row>
    <row r="42" spans="1:49" x14ac:dyDescent="0.35">
      <c r="A42" s="43" t="s">
        <v>171</v>
      </c>
      <c r="B42" s="43"/>
      <c r="C42" s="73">
        <v>659.21</v>
      </c>
      <c r="D42" s="73">
        <v>861.65</v>
      </c>
      <c r="E42" s="73">
        <v>717.79</v>
      </c>
      <c r="F42" s="73">
        <v>826.29</v>
      </c>
      <c r="G42" s="73">
        <v>698.28</v>
      </c>
      <c r="H42" s="73">
        <v>524.27</v>
      </c>
      <c r="I42" s="73">
        <v>649.66</v>
      </c>
      <c r="J42" s="73">
        <v>709.58</v>
      </c>
      <c r="K42" s="73">
        <v>692.07</v>
      </c>
      <c r="L42" s="73">
        <v>729.57</v>
      </c>
      <c r="M42" s="73">
        <v>1053.1099999999999</v>
      </c>
      <c r="N42" s="73">
        <v>834.57</v>
      </c>
      <c r="AI42" s="43" t="s">
        <v>171</v>
      </c>
      <c r="AJ42" s="43"/>
      <c r="AK42" s="73">
        <v>659.21</v>
      </c>
      <c r="AL42" s="73">
        <v>861.65</v>
      </c>
      <c r="AM42" s="73">
        <v>717.79</v>
      </c>
      <c r="AN42" s="73">
        <v>826.29</v>
      </c>
      <c r="AO42" s="73">
        <v>698.28</v>
      </c>
      <c r="AP42" s="73">
        <v>524.27</v>
      </c>
      <c r="AQ42" s="73">
        <v>649.66</v>
      </c>
      <c r="AR42" s="73">
        <v>709.58</v>
      </c>
      <c r="AS42" s="73">
        <v>692.07</v>
      </c>
      <c r="AT42" s="73">
        <v>729.57</v>
      </c>
      <c r="AU42" s="73"/>
      <c r="AV42" s="73">
        <v>1053.1099999999999</v>
      </c>
      <c r="AW42" s="73">
        <v>834.57</v>
      </c>
    </row>
    <row r="43" spans="1:49" x14ac:dyDescent="0.35">
      <c r="A43" s="43" t="s">
        <v>172</v>
      </c>
      <c r="B43" s="43"/>
      <c r="C43" s="73">
        <v>1432.6</v>
      </c>
      <c r="D43" s="73">
        <v>809.66</v>
      </c>
      <c r="E43" s="73">
        <v>1061.02</v>
      </c>
      <c r="F43" s="73">
        <v>1212.68</v>
      </c>
      <c r="G43" s="73">
        <v>1510.31</v>
      </c>
      <c r="H43" s="73">
        <v>1336.36</v>
      </c>
      <c r="I43" s="73">
        <v>1405.08</v>
      </c>
      <c r="J43" s="73">
        <v>1478.37</v>
      </c>
      <c r="K43" s="73">
        <v>1491.03</v>
      </c>
      <c r="L43" s="73">
        <v>1478.89</v>
      </c>
      <c r="M43" s="73">
        <v>494.97</v>
      </c>
      <c r="N43" s="73">
        <v>43.44</v>
      </c>
      <c r="AI43" s="43" t="s">
        <v>172</v>
      </c>
      <c r="AJ43" s="43"/>
      <c r="AK43" s="73">
        <v>1432.6</v>
      </c>
      <c r="AL43" s="73">
        <v>809.66</v>
      </c>
      <c r="AM43" s="73">
        <v>1061.02</v>
      </c>
      <c r="AN43" s="73">
        <v>1212.68</v>
      </c>
      <c r="AO43" s="73">
        <v>1510.31</v>
      </c>
      <c r="AP43" s="73">
        <v>1336.36</v>
      </c>
      <c r="AQ43" s="73">
        <v>1405.08</v>
      </c>
      <c r="AR43" s="73">
        <v>1478.37</v>
      </c>
      <c r="AS43" s="73">
        <v>1491.03</v>
      </c>
      <c r="AT43" s="73">
        <v>1478.89</v>
      </c>
      <c r="AU43" s="73"/>
      <c r="AV43" s="73">
        <v>494.97</v>
      </c>
      <c r="AW43" s="73">
        <v>43.44</v>
      </c>
    </row>
    <row r="44" spans="1:49" x14ac:dyDescent="0.35">
      <c r="A44" s="43" t="s">
        <v>173</v>
      </c>
      <c r="B44" s="43"/>
      <c r="C44" s="73">
        <v>859.78</v>
      </c>
      <c r="D44" s="73">
        <v>790.16</v>
      </c>
      <c r="E44" s="73">
        <v>898.52</v>
      </c>
      <c r="F44" s="73">
        <v>1024.57</v>
      </c>
      <c r="G44" s="73">
        <v>891.42</v>
      </c>
      <c r="H44" s="73">
        <v>850.05</v>
      </c>
      <c r="I44" s="73">
        <v>765.66</v>
      </c>
      <c r="J44" s="73">
        <v>838.93</v>
      </c>
      <c r="K44" s="73">
        <v>816.19</v>
      </c>
      <c r="L44" s="73">
        <v>822.87</v>
      </c>
      <c r="M44" s="73">
        <v>1198.8800000000001</v>
      </c>
      <c r="N44" s="73">
        <v>929.33</v>
      </c>
      <c r="AI44" s="43" t="s">
        <v>173</v>
      </c>
      <c r="AJ44" s="43"/>
      <c r="AK44" s="73">
        <v>859.78</v>
      </c>
      <c r="AL44" s="73">
        <v>790.16</v>
      </c>
      <c r="AM44" s="73">
        <v>898.52</v>
      </c>
      <c r="AN44" s="73">
        <v>1024.57</v>
      </c>
      <c r="AO44" s="73">
        <v>891.42</v>
      </c>
      <c r="AP44" s="73">
        <v>850.05</v>
      </c>
      <c r="AQ44" s="73">
        <v>765.66</v>
      </c>
      <c r="AR44" s="73">
        <v>838.93</v>
      </c>
      <c r="AS44" s="73">
        <v>816.19</v>
      </c>
      <c r="AT44" s="73">
        <v>822.87</v>
      </c>
      <c r="AU44" s="73"/>
      <c r="AV44" s="73">
        <v>1198.8800000000001</v>
      </c>
      <c r="AW44" s="73">
        <v>929.33</v>
      </c>
    </row>
    <row r="45" spans="1:49" x14ac:dyDescent="0.35">
      <c r="A45" s="43" t="s">
        <v>174</v>
      </c>
      <c r="B45" s="43"/>
      <c r="C45" s="73">
        <v>639.87</v>
      </c>
      <c r="D45" s="73">
        <v>781.05</v>
      </c>
      <c r="E45" s="73">
        <v>736.62</v>
      </c>
      <c r="F45" s="73">
        <v>647.63</v>
      </c>
      <c r="G45" s="73">
        <v>689.45</v>
      </c>
      <c r="H45" s="73">
        <v>748.77</v>
      </c>
      <c r="I45" s="73">
        <v>561.77</v>
      </c>
      <c r="J45" s="73">
        <v>595.83000000000004</v>
      </c>
      <c r="K45" s="73">
        <v>578.04</v>
      </c>
      <c r="L45" s="73">
        <v>601.04</v>
      </c>
      <c r="M45" s="73">
        <v>783.69</v>
      </c>
      <c r="N45" s="73">
        <v>697.69</v>
      </c>
      <c r="AI45" s="43" t="s">
        <v>174</v>
      </c>
      <c r="AJ45" s="43"/>
      <c r="AK45" s="73">
        <v>639.87</v>
      </c>
      <c r="AL45" s="73">
        <v>781.05</v>
      </c>
      <c r="AM45" s="73">
        <v>736.62</v>
      </c>
      <c r="AN45" s="73">
        <v>647.63</v>
      </c>
      <c r="AO45" s="73">
        <v>689.45</v>
      </c>
      <c r="AP45" s="73">
        <v>748.77</v>
      </c>
      <c r="AQ45" s="73">
        <v>561.77</v>
      </c>
      <c r="AR45" s="73">
        <v>595.83000000000004</v>
      </c>
      <c r="AS45" s="73">
        <v>578.04</v>
      </c>
      <c r="AT45" s="73">
        <v>601.04</v>
      </c>
      <c r="AU45" s="73"/>
      <c r="AV45" s="73">
        <v>783.69</v>
      </c>
      <c r="AW45" s="73">
        <v>697.69</v>
      </c>
    </row>
    <row r="46" spans="1:49" x14ac:dyDescent="0.35">
      <c r="A46" s="43" t="s">
        <v>175</v>
      </c>
      <c r="B46" s="43"/>
      <c r="C46" s="73">
        <v>629.49</v>
      </c>
      <c r="D46" s="73">
        <v>777.62</v>
      </c>
      <c r="E46" s="73">
        <v>689.11</v>
      </c>
      <c r="F46" s="73">
        <v>589.59</v>
      </c>
      <c r="G46" s="73">
        <v>681.23</v>
      </c>
      <c r="H46" s="73">
        <v>628.01</v>
      </c>
      <c r="I46" s="73">
        <v>599.4</v>
      </c>
      <c r="J46" s="73">
        <v>636.29999999999995</v>
      </c>
      <c r="K46" s="73">
        <v>616.07000000000005</v>
      </c>
      <c r="L46" s="73">
        <v>603.70000000000005</v>
      </c>
      <c r="M46" s="73">
        <v>754.68</v>
      </c>
      <c r="N46" s="73">
        <v>870.13</v>
      </c>
      <c r="AI46" s="43" t="s">
        <v>175</v>
      </c>
      <c r="AJ46" s="43"/>
      <c r="AK46" s="73">
        <v>629.49</v>
      </c>
      <c r="AL46" s="73">
        <v>777.62</v>
      </c>
      <c r="AM46" s="73">
        <v>689.11</v>
      </c>
      <c r="AN46" s="73">
        <v>589.59</v>
      </c>
      <c r="AO46" s="73">
        <v>681.23</v>
      </c>
      <c r="AP46" s="73">
        <v>628.01</v>
      </c>
      <c r="AQ46" s="73">
        <v>599.4</v>
      </c>
      <c r="AR46" s="73">
        <v>636.29999999999995</v>
      </c>
      <c r="AS46" s="73">
        <v>616.07000000000005</v>
      </c>
      <c r="AT46" s="73">
        <v>603.70000000000005</v>
      </c>
      <c r="AU46" s="73"/>
      <c r="AV46" s="73">
        <v>754.68</v>
      </c>
      <c r="AW46" s="73">
        <v>870.13</v>
      </c>
    </row>
    <row r="47" spans="1:49" x14ac:dyDescent="0.35">
      <c r="A47" s="43" t="s">
        <v>176</v>
      </c>
      <c r="B47" s="43"/>
      <c r="C47" s="73">
        <v>755.77</v>
      </c>
      <c r="D47" s="73">
        <v>726.79</v>
      </c>
      <c r="E47" s="73">
        <v>810.79</v>
      </c>
      <c r="F47" s="73">
        <v>787.6</v>
      </c>
      <c r="G47" s="73">
        <v>737.15</v>
      </c>
      <c r="H47" s="73">
        <v>904.72</v>
      </c>
      <c r="I47" s="73">
        <v>638.65</v>
      </c>
      <c r="J47" s="73">
        <v>647.54</v>
      </c>
      <c r="K47" s="73">
        <v>667.84</v>
      </c>
      <c r="L47" s="73">
        <v>677.5</v>
      </c>
      <c r="M47" s="73">
        <v>796.84</v>
      </c>
      <c r="N47" s="73">
        <v>798.44</v>
      </c>
      <c r="AI47" s="43" t="s">
        <v>176</v>
      </c>
      <c r="AJ47" s="43"/>
      <c r="AK47" s="73">
        <v>755.77</v>
      </c>
      <c r="AL47" s="73">
        <v>726.79</v>
      </c>
      <c r="AM47" s="73">
        <v>810.79</v>
      </c>
      <c r="AN47" s="73">
        <v>787.6</v>
      </c>
      <c r="AO47" s="73">
        <v>737.15</v>
      </c>
      <c r="AP47" s="73">
        <v>904.72</v>
      </c>
      <c r="AQ47" s="73">
        <v>638.65</v>
      </c>
      <c r="AR47" s="73">
        <v>647.54</v>
      </c>
      <c r="AS47" s="73">
        <v>667.84</v>
      </c>
      <c r="AT47" s="73">
        <v>677.5</v>
      </c>
      <c r="AU47" s="73"/>
      <c r="AV47" s="73">
        <v>796.84</v>
      </c>
      <c r="AW47" s="73">
        <v>798.44</v>
      </c>
    </row>
    <row r="48" spans="1:49" x14ac:dyDescent="0.35">
      <c r="A48" s="43" t="s">
        <v>177</v>
      </c>
      <c r="B48" s="43"/>
      <c r="C48" s="73">
        <v>282.51</v>
      </c>
      <c r="D48" s="73">
        <v>725.46</v>
      </c>
      <c r="E48" s="73">
        <v>482.85</v>
      </c>
      <c r="F48" s="73">
        <v>385.76</v>
      </c>
      <c r="G48" s="73">
        <v>449.19</v>
      </c>
      <c r="H48" s="73">
        <v>447.12</v>
      </c>
      <c r="I48" s="73">
        <v>272.66000000000003</v>
      </c>
      <c r="J48" s="73">
        <v>294.02999999999997</v>
      </c>
      <c r="K48" s="73">
        <v>294.99</v>
      </c>
      <c r="L48" s="73">
        <v>301.20999999999998</v>
      </c>
      <c r="M48" s="73">
        <v>1170.8499999999999</v>
      </c>
      <c r="N48" s="73">
        <v>149.01</v>
      </c>
      <c r="AI48" s="43" t="s">
        <v>177</v>
      </c>
      <c r="AJ48" s="43"/>
      <c r="AK48" s="73">
        <v>282.51</v>
      </c>
      <c r="AL48" s="73">
        <v>725.46</v>
      </c>
      <c r="AM48" s="73">
        <v>482.85</v>
      </c>
      <c r="AN48" s="73">
        <v>385.76</v>
      </c>
      <c r="AO48" s="73">
        <v>449.19</v>
      </c>
      <c r="AP48" s="73">
        <v>447.12</v>
      </c>
      <c r="AQ48" s="73">
        <v>272.66000000000003</v>
      </c>
      <c r="AR48" s="73">
        <v>294.02999999999997</v>
      </c>
      <c r="AS48" s="73">
        <v>294.99</v>
      </c>
      <c r="AT48" s="73">
        <v>301.20999999999998</v>
      </c>
      <c r="AU48" s="73"/>
      <c r="AV48" s="73">
        <v>1170.8499999999999</v>
      </c>
      <c r="AW48" s="73">
        <v>149.01</v>
      </c>
    </row>
    <row r="49" spans="1:49" x14ac:dyDescent="0.35">
      <c r="A49" s="43" t="s">
        <v>178</v>
      </c>
      <c r="B49" s="43"/>
      <c r="C49" s="73">
        <v>874.75</v>
      </c>
      <c r="D49" s="73">
        <v>706.3</v>
      </c>
      <c r="E49" s="73">
        <v>903.15</v>
      </c>
      <c r="F49" s="73">
        <v>883.25</v>
      </c>
      <c r="G49" s="73">
        <v>883.93</v>
      </c>
      <c r="H49" s="73">
        <v>878.55</v>
      </c>
      <c r="I49" s="73">
        <v>811.76</v>
      </c>
      <c r="J49" s="73">
        <v>832.96</v>
      </c>
      <c r="K49" s="73">
        <v>835.64</v>
      </c>
      <c r="L49" s="73">
        <v>875.79</v>
      </c>
      <c r="M49" s="73">
        <v>829.69</v>
      </c>
      <c r="N49" s="73">
        <v>585.12</v>
      </c>
      <c r="AI49" s="43" t="s">
        <v>178</v>
      </c>
      <c r="AJ49" s="43"/>
      <c r="AK49" s="73">
        <v>874.75</v>
      </c>
      <c r="AL49" s="73">
        <v>706.3</v>
      </c>
      <c r="AM49" s="73">
        <v>903.15</v>
      </c>
      <c r="AN49" s="73">
        <v>883.25</v>
      </c>
      <c r="AO49" s="73">
        <v>883.93</v>
      </c>
      <c r="AP49" s="73">
        <v>878.55</v>
      </c>
      <c r="AQ49" s="73">
        <v>811.76</v>
      </c>
      <c r="AR49" s="73">
        <v>832.96</v>
      </c>
      <c r="AS49" s="73">
        <v>835.64</v>
      </c>
      <c r="AT49" s="73">
        <v>875.79</v>
      </c>
      <c r="AU49" s="73"/>
      <c r="AV49" s="73">
        <v>829.69</v>
      </c>
      <c r="AW49" s="73">
        <v>585.12</v>
      </c>
    </row>
    <row r="50" spans="1:49" x14ac:dyDescent="0.35">
      <c r="A50" s="43" t="s">
        <v>179</v>
      </c>
      <c r="B50" s="43"/>
      <c r="C50" s="73">
        <v>670.24</v>
      </c>
      <c r="D50" s="73">
        <v>684.93</v>
      </c>
      <c r="E50" s="73">
        <v>694.67</v>
      </c>
      <c r="F50" s="73">
        <v>701.01</v>
      </c>
      <c r="G50" s="73">
        <v>700.56</v>
      </c>
      <c r="H50" s="73">
        <v>659.78</v>
      </c>
      <c r="I50" s="73">
        <v>581.46</v>
      </c>
      <c r="J50" s="73">
        <v>633.41</v>
      </c>
      <c r="K50" s="73">
        <v>648.82000000000005</v>
      </c>
      <c r="L50" s="73">
        <v>635.41</v>
      </c>
      <c r="M50" s="73">
        <v>728.61</v>
      </c>
      <c r="N50" s="73">
        <v>703.61</v>
      </c>
      <c r="AI50" s="43" t="s">
        <v>179</v>
      </c>
      <c r="AJ50" s="43"/>
      <c r="AK50" s="73">
        <v>670.24</v>
      </c>
      <c r="AL50" s="73">
        <v>684.93</v>
      </c>
      <c r="AM50" s="73">
        <v>694.67</v>
      </c>
      <c r="AN50" s="73">
        <v>701.01</v>
      </c>
      <c r="AO50" s="73">
        <v>700.56</v>
      </c>
      <c r="AP50" s="73">
        <v>659.78</v>
      </c>
      <c r="AQ50" s="73">
        <v>581.46</v>
      </c>
      <c r="AR50" s="73">
        <v>633.41</v>
      </c>
      <c r="AS50" s="73">
        <v>648.82000000000005</v>
      </c>
      <c r="AT50" s="73">
        <v>635.41</v>
      </c>
      <c r="AU50" s="73"/>
      <c r="AV50" s="73">
        <v>728.61</v>
      </c>
      <c r="AW50" s="73">
        <v>703.61</v>
      </c>
    </row>
    <row r="51" spans="1:49" x14ac:dyDescent="0.35">
      <c r="A51" s="43" t="s">
        <v>180</v>
      </c>
      <c r="B51" s="43"/>
      <c r="C51" s="73">
        <v>278.27999999999997</v>
      </c>
      <c r="D51" s="73">
        <v>682.79</v>
      </c>
      <c r="E51" s="73">
        <v>321.3</v>
      </c>
      <c r="F51" s="73">
        <v>205.48</v>
      </c>
      <c r="G51" s="73">
        <v>148.44999999999999</v>
      </c>
      <c r="H51" s="73">
        <v>206</v>
      </c>
      <c r="I51" s="73">
        <v>264.75</v>
      </c>
      <c r="J51" s="73">
        <v>253.25</v>
      </c>
      <c r="K51" s="73">
        <v>278.69</v>
      </c>
      <c r="L51" s="73">
        <v>269.16000000000003</v>
      </c>
      <c r="M51" s="73">
        <v>1033.98</v>
      </c>
      <c r="N51" s="73">
        <v>315.64999999999998</v>
      </c>
      <c r="AI51" s="43" t="s">
        <v>180</v>
      </c>
      <c r="AJ51" s="43"/>
      <c r="AK51" s="73">
        <v>278.27999999999997</v>
      </c>
      <c r="AL51" s="73">
        <v>682.79</v>
      </c>
      <c r="AM51" s="73">
        <v>321.3</v>
      </c>
      <c r="AN51" s="73">
        <v>205.48</v>
      </c>
      <c r="AO51" s="73">
        <v>148.44999999999999</v>
      </c>
      <c r="AP51" s="73">
        <v>206</v>
      </c>
      <c r="AQ51" s="73">
        <v>264.75</v>
      </c>
      <c r="AR51" s="73">
        <v>253.25</v>
      </c>
      <c r="AS51" s="73">
        <v>278.69</v>
      </c>
      <c r="AT51" s="73">
        <v>269.16000000000003</v>
      </c>
      <c r="AU51" s="73"/>
      <c r="AV51" s="73">
        <v>1033.98</v>
      </c>
      <c r="AW51" s="73">
        <v>315.64999999999998</v>
      </c>
    </row>
    <row r="52" spans="1:49" x14ac:dyDescent="0.35">
      <c r="A52" s="43" t="s">
        <v>181</v>
      </c>
      <c r="B52" s="43"/>
      <c r="C52" s="73">
        <v>557.78</v>
      </c>
      <c r="D52" s="73">
        <v>679.86</v>
      </c>
      <c r="E52" s="73">
        <v>607.52</v>
      </c>
      <c r="F52" s="73">
        <v>576.74</v>
      </c>
      <c r="G52" s="73">
        <v>580.02</v>
      </c>
      <c r="H52" s="73">
        <v>519.69000000000005</v>
      </c>
      <c r="I52" s="73">
        <v>518.98</v>
      </c>
      <c r="J52" s="73">
        <v>534.5</v>
      </c>
      <c r="K52" s="73">
        <v>545.37</v>
      </c>
      <c r="L52" s="73">
        <v>565.39</v>
      </c>
      <c r="M52" s="73">
        <v>1184.1199999999999</v>
      </c>
      <c r="N52" s="73">
        <v>793.14</v>
      </c>
      <c r="AI52" s="43" t="s">
        <v>181</v>
      </c>
      <c r="AJ52" s="43"/>
      <c r="AK52" s="73">
        <v>557.78</v>
      </c>
      <c r="AL52" s="73">
        <v>679.86</v>
      </c>
      <c r="AM52" s="73">
        <v>607.52</v>
      </c>
      <c r="AN52" s="73">
        <v>576.74</v>
      </c>
      <c r="AO52" s="73">
        <v>580.02</v>
      </c>
      <c r="AP52" s="73">
        <v>519.69000000000005</v>
      </c>
      <c r="AQ52" s="73">
        <v>518.98</v>
      </c>
      <c r="AR52" s="73">
        <v>534.5</v>
      </c>
      <c r="AS52" s="73">
        <v>545.37</v>
      </c>
      <c r="AT52" s="73">
        <v>565.39</v>
      </c>
      <c r="AU52" s="73"/>
      <c r="AV52" s="73">
        <v>1184.1199999999999</v>
      </c>
      <c r="AW52" s="73">
        <v>793.14</v>
      </c>
    </row>
    <row r="53" spans="1:49" x14ac:dyDescent="0.35">
      <c r="A53" s="43" t="s">
        <v>182</v>
      </c>
      <c r="B53" s="43"/>
      <c r="C53" s="73">
        <v>624.33000000000004</v>
      </c>
      <c r="D53" s="73">
        <v>666.69</v>
      </c>
      <c r="E53" s="73">
        <v>661.08</v>
      </c>
      <c r="F53" s="73">
        <v>643.72</v>
      </c>
      <c r="G53" s="73">
        <v>650.79</v>
      </c>
      <c r="H53" s="73">
        <v>632.16999999999996</v>
      </c>
      <c r="I53" s="73">
        <v>525.76</v>
      </c>
      <c r="J53" s="73">
        <v>578.62</v>
      </c>
      <c r="K53" s="73">
        <v>568.89</v>
      </c>
      <c r="L53" s="73">
        <v>609.72</v>
      </c>
      <c r="M53" s="73">
        <v>898.84</v>
      </c>
      <c r="N53" s="73">
        <v>760.95</v>
      </c>
      <c r="AI53" s="43" t="s">
        <v>182</v>
      </c>
      <c r="AJ53" s="43"/>
      <c r="AK53" s="73">
        <v>624.33000000000004</v>
      </c>
      <c r="AL53" s="73">
        <v>666.69</v>
      </c>
      <c r="AM53" s="73">
        <v>661.08</v>
      </c>
      <c r="AN53" s="73">
        <v>643.72</v>
      </c>
      <c r="AO53" s="73">
        <v>650.79</v>
      </c>
      <c r="AP53" s="73">
        <v>632.16999999999996</v>
      </c>
      <c r="AQ53" s="73">
        <v>525.76</v>
      </c>
      <c r="AR53" s="73">
        <v>578.62</v>
      </c>
      <c r="AS53" s="73">
        <v>568.89</v>
      </c>
      <c r="AT53" s="73">
        <v>609.72</v>
      </c>
      <c r="AU53" s="73"/>
      <c r="AV53" s="73">
        <v>898.84</v>
      </c>
      <c r="AW53" s="73">
        <v>760.95</v>
      </c>
    </row>
    <row r="54" spans="1:49" x14ac:dyDescent="0.35">
      <c r="A54" s="43" t="s">
        <v>183</v>
      </c>
      <c r="B54" s="43"/>
      <c r="C54" s="73">
        <v>636.58000000000004</v>
      </c>
      <c r="D54" s="73">
        <v>660.71</v>
      </c>
      <c r="E54" s="73">
        <v>644.85</v>
      </c>
      <c r="F54" s="73">
        <v>691.71</v>
      </c>
      <c r="G54" s="73">
        <v>651.92999999999995</v>
      </c>
      <c r="H54" s="73">
        <v>613.76</v>
      </c>
      <c r="I54" s="73">
        <v>527.03</v>
      </c>
      <c r="J54" s="73">
        <v>594.36</v>
      </c>
      <c r="K54" s="73">
        <v>594.04999999999995</v>
      </c>
      <c r="L54" s="73">
        <v>595.89</v>
      </c>
      <c r="M54" s="73">
        <v>723.04</v>
      </c>
      <c r="N54" s="73">
        <v>609.92999999999995</v>
      </c>
      <c r="AI54" s="43" t="s">
        <v>183</v>
      </c>
      <c r="AJ54" s="43"/>
      <c r="AK54" s="73">
        <v>636.58000000000004</v>
      </c>
      <c r="AL54" s="73">
        <v>660.71</v>
      </c>
      <c r="AM54" s="73">
        <v>644.85</v>
      </c>
      <c r="AN54" s="73">
        <v>691.71</v>
      </c>
      <c r="AO54" s="73">
        <v>651.92999999999995</v>
      </c>
      <c r="AP54" s="73">
        <v>613.76</v>
      </c>
      <c r="AQ54" s="73">
        <v>527.03</v>
      </c>
      <c r="AR54" s="73">
        <v>594.36</v>
      </c>
      <c r="AS54" s="73">
        <v>594.04999999999995</v>
      </c>
      <c r="AT54" s="73">
        <v>595.89</v>
      </c>
      <c r="AU54" s="73"/>
      <c r="AV54" s="73">
        <v>723.04</v>
      </c>
      <c r="AW54" s="73">
        <v>609.92999999999995</v>
      </c>
    </row>
    <row r="55" spans="1:49" x14ac:dyDescent="0.35">
      <c r="A55" s="43" t="s">
        <v>184</v>
      </c>
      <c r="B55" s="43"/>
      <c r="C55" s="73">
        <v>599.83000000000004</v>
      </c>
      <c r="D55" s="73">
        <v>660.58</v>
      </c>
      <c r="E55" s="73">
        <v>605.30999999999995</v>
      </c>
      <c r="F55" s="73">
        <v>660.67</v>
      </c>
      <c r="G55" s="73">
        <v>718.39</v>
      </c>
      <c r="H55" s="73">
        <v>555.78</v>
      </c>
      <c r="I55" s="73">
        <v>771.8</v>
      </c>
      <c r="J55" s="73">
        <v>781.9</v>
      </c>
      <c r="K55" s="73">
        <v>744.12</v>
      </c>
      <c r="L55" s="73">
        <v>780.34</v>
      </c>
      <c r="M55" s="73">
        <v>936.98</v>
      </c>
      <c r="N55" s="73">
        <v>736.53</v>
      </c>
      <c r="AI55" s="43" t="s">
        <v>184</v>
      </c>
      <c r="AJ55" s="43"/>
      <c r="AK55" s="73">
        <v>599.83000000000004</v>
      </c>
      <c r="AL55" s="73">
        <v>660.58</v>
      </c>
      <c r="AM55" s="73">
        <v>605.30999999999995</v>
      </c>
      <c r="AN55" s="73">
        <v>660.67</v>
      </c>
      <c r="AO55" s="73">
        <v>718.39</v>
      </c>
      <c r="AP55" s="73">
        <v>555.78</v>
      </c>
      <c r="AQ55" s="73">
        <v>771.8</v>
      </c>
      <c r="AR55" s="73">
        <v>781.9</v>
      </c>
      <c r="AS55" s="73">
        <v>744.12</v>
      </c>
      <c r="AT55" s="73">
        <v>780.34</v>
      </c>
      <c r="AU55" s="73"/>
      <c r="AV55" s="73">
        <v>936.98</v>
      </c>
      <c r="AW55" s="73">
        <v>736.53</v>
      </c>
    </row>
    <row r="56" spans="1:49" x14ac:dyDescent="0.35">
      <c r="A56" s="43" t="s">
        <v>185</v>
      </c>
      <c r="B56" s="43"/>
      <c r="C56" s="73">
        <v>592.80999999999995</v>
      </c>
      <c r="D56" s="73">
        <v>655.05999999999995</v>
      </c>
      <c r="E56" s="73">
        <v>647.26</v>
      </c>
      <c r="F56" s="73">
        <v>596.23</v>
      </c>
      <c r="G56" s="73">
        <v>655.76</v>
      </c>
      <c r="H56" s="73">
        <v>548.96</v>
      </c>
      <c r="I56" s="73">
        <v>575.32000000000005</v>
      </c>
      <c r="J56" s="73">
        <v>617.48</v>
      </c>
      <c r="K56" s="73">
        <v>604.35</v>
      </c>
      <c r="L56" s="73">
        <v>617.02</v>
      </c>
      <c r="M56" s="73">
        <v>668.47</v>
      </c>
      <c r="N56" s="73">
        <v>669.56</v>
      </c>
      <c r="AI56" s="43" t="s">
        <v>185</v>
      </c>
      <c r="AJ56" s="43"/>
      <c r="AK56" s="73">
        <v>592.80999999999995</v>
      </c>
      <c r="AL56" s="73">
        <v>655.05999999999995</v>
      </c>
      <c r="AM56" s="73">
        <v>647.26</v>
      </c>
      <c r="AN56" s="73">
        <v>596.23</v>
      </c>
      <c r="AO56" s="73">
        <v>655.76</v>
      </c>
      <c r="AP56" s="73">
        <v>548.96</v>
      </c>
      <c r="AQ56" s="73">
        <v>575.32000000000005</v>
      </c>
      <c r="AR56" s="73">
        <v>617.48</v>
      </c>
      <c r="AS56" s="73">
        <v>604.35</v>
      </c>
      <c r="AT56" s="73">
        <v>617.02</v>
      </c>
      <c r="AU56" s="73"/>
      <c r="AV56" s="73">
        <v>668.47</v>
      </c>
      <c r="AW56" s="73">
        <v>669.56</v>
      </c>
    </row>
    <row r="57" spans="1:49" x14ac:dyDescent="0.35">
      <c r="A57" s="43" t="s">
        <v>186</v>
      </c>
      <c r="B57" s="43"/>
      <c r="C57" s="73">
        <v>698.68</v>
      </c>
      <c r="D57" s="73">
        <v>651.66999999999996</v>
      </c>
      <c r="E57" s="73">
        <v>708.1</v>
      </c>
      <c r="F57" s="73">
        <v>603.35</v>
      </c>
      <c r="G57" s="73">
        <v>735.84</v>
      </c>
      <c r="H57" s="73">
        <v>500.27</v>
      </c>
      <c r="I57" s="73">
        <v>696.33</v>
      </c>
      <c r="J57" s="73">
        <v>754.99</v>
      </c>
      <c r="K57" s="73">
        <v>767.79</v>
      </c>
      <c r="L57" s="73">
        <v>765.22</v>
      </c>
      <c r="M57" s="73">
        <v>1177.9100000000001</v>
      </c>
      <c r="N57" s="73">
        <v>933.46</v>
      </c>
      <c r="AI57" s="43" t="s">
        <v>186</v>
      </c>
      <c r="AJ57" s="43"/>
      <c r="AK57" s="73">
        <v>698.68</v>
      </c>
      <c r="AL57" s="73">
        <v>651.66999999999996</v>
      </c>
      <c r="AM57" s="73">
        <v>708.1</v>
      </c>
      <c r="AN57" s="73">
        <v>603.35</v>
      </c>
      <c r="AO57" s="73">
        <v>735.84</v>
      </c>
      <c r="AP57" s="73">
        <v>500.27</v>
      </c>
      <c r="AQ57" s="73">
        <v>696.33</v>
      </c>
      <c r="AR57" s="73">
        <v>754.99</v>
      </c>
      <c r="AS57" s="73">
        <v>767.79</v>
      </c>
      <c r="AT57" s="73">
        <v>765.22</v>
      </c>
      <c r="AU57" s="73"/>
      <c r="AV57" s="73">
        <v>1177.9100000000001</v>
      </c>
      <c r="AW57" s="73">
        <v>933.46</v>
      </c>
    </row>
    <row r="58" spans="1:49" x14ac:dyDescent="0.35">
      <c r="A58" s="43" t="s">
        <v>187</v>
      </c>
      <c r="B58" s="43"/>
      <c r="C58" s="73">
        <v>483.07</v>
      </c>
      <c r="D58" s="73">
        <v>630.72</v>
      </c>
      <c r="E58" s="73">
        <v>516.98</v>
      </c>
      <c r="F58" s="73">
        <v>530.39</v>
      </c>
      <c r="G58" s="73">
        <v>501.04</v>
      </c>
      <c r="H58" s="73">
        <v>497.04</v>
      </c>
      <c r="I58" s="73">
        <v>438.71</v>
      </c>
      <c r="J58" s="73">
        <v>474.12</v>
      </c>
      <c r="K58" s="73">
        <v>489.6</v>
      </c>
      <c r="L58" s="73">
        <v>475.44</v>
      </c>
      <c r="M58" s="73">
        <v>477.97</v>
      </c>
      <c r="N58" s="73">
        <v>523.83000000000004</v>
      </c>
      <c r="AI58" s="43" t="s">
        <v>187</v>
      </c>
      <c r="AJ58" s="43"/>
      <c r="AK58" s="73">
        <v>483.07</v>
      </c>
      <c r="AL58" s="73">
        <v>630.72</v>
      </c>
      <c r="AM58" s="73">
        <v>516.98</v>
      </c>
      <c r="AN58" s="73">
        <v>530.39</v>
      </c>
      <c r="AO58" s="73">
        <v>501.04</v>
      </c>
      <c r="AP58" s="73">
        <v>497.04</v>
      </c>
      <c r="AQ58" s="73">
        <v>438.71</v>
      </c>
      <c r="AR58" s="73">
        <v>474.12</v>
      </c>
      <c r="AS58" s="73">
        <v>489.6</v>
      </c>
      <c r="AT58" s="73">
        <v>475.44</v>
      </c>
      <c r="AU58" s="73"/>
      <c r="AV58" s="73">
        <v>477.97</v>
      </c>
      <c r="AW58" s="73">
        <v>523.83000000000004</v>
      </c>
    </row>
    <row r="59" spans="1:49" x14ac:dyDescent="0.35">
      <c r="A59" s="43" t="s">
        <v>188</v>
      </c>
      <c r="B59" s="43"/>
      <c r="C59" s="73">
        <v>473.26</v>
      </c>
      <c r="D59" s="73">
        <v>550.53</v>
      </c>
      <c r="E59" s="73">
        <v>504.3</v>
      </c>
      <c r="F59" s="73">
        <v>490.14</v>
      </c>
      <c r="G59" s="73">
        <v>518.57000000000005</v>
      </c>
      <c r="H59" s="73">
        <v>378.45</v>
      </c>
      <c r="I59" s="73">
        <v>494.48</v>
      </c>
      <c r="J59" s="73">
        <v>518.63</v>
      </c>
      <c r="K59" s="73">
        <v>523.70000000000005</v>
      </c>
      <c r="L59" s="73">
        <v>530.51</v>
      </c>
      <c r="M59" s="73">
        <v>705.92</v>
      </c>
      <c r="N59" s="73">
        <v>589.17999999999995</v>
      </c>
      <c r="AI59" s="43" t="s">
        <v>188</v>
      </c>
      <c r="AJ59" s="43"/>
      <c r="AK59" s="73">
        <v>473.26</v>
      </c>
      <c r="AL59" s="73">
        <v>550.53</v>
      </c>
      <c r="AM59" s="73">
        <v>504.3</v>
      </c>
      <c r="AN59" s="73">
        <v>490.14</v>
      </c>
      <c r="AO59" s="73">
        <v>518.57000000000005</v>
      </c>
      <c r="AP59" s="73">
        <v>378.45</v>
      </c>
      <c r="AQ59" s="73">
        <v>494.48</v>
      </c>
      <c r="AR59" s="73">
        <v>518.63</v>
      </c>
      <c r="AS59" s="73">
        <v>523.70000000000005</v>
      </c>
      <c r="AT59" s="73">
        <v>530.51</v>
      </c>
      <c r="AU59" s="73"/>
      <c r="AV59" s="73">
        <v>705.92</v>
      </c>
      <c r="AW59" s="73">
        <v>589.17999999999995</v>
      </c>
    </row>
    <row r="60" spans="1:49" x14ac:dyDescent="0.35">
      <c r="A60" s="43" t="s">
        <v>189</v>
      </c>
      <c r="B60" s="43"/>
      <c r="C60" s="73">
        <v>606.13</v>
      </c>
      <c r="D60" s="73">
        <v>543.16999999999996</v>
      </c>
      <c r="E60" s="73">
        <v>567.25</v>
      </c>
      <c r="F60" s="73">
        <v>646.08000000000004</v>
      </c>
      <c r="G60" s="73">
        <v>621.65</v>
      </c>
      <c r="H60" s="73">
        <v>522.15</v>
      </c>
      <c r="I60" s="73">
        <v>606.88</v>
      </c>
      <c r="J60" s="73">
        <v>624.09</v>
      </c>
      <c r="K60" s="73">
        <v>626.01</v>
      </c>
      <c r="L60" s="73">
        <v>634.80999999999995</v>
      </c>
      <c r="M60" s="73">
        <v>558.66</v>
      </c>
      <c r="N60" s="73">
        <v>587.16999999999996</v>
      </c>
      <c r="AI60" s="43" t="s">
        <v>189</v>
      </c>
      <c r="AJ60" s="43"/>
      <c r="AK60" s="73">
        <v>606.13</v>
      </c>
      <c r="AL60" s="73">
        <v>543.16999999999996</v>
      </c>
      <c r="AM60" s="73">
        <v>567.25</v>
      </c>
      <c r="AN60" s="73">
        <v>646.08000000000004</v>
      </c>
      <c r="AO60" s="73">
        <v>621.65</v>
      </c>
      <c r="AP60" s="73">
        <v>522.15</v>
      </c>
      <c r="AQ60" s="73">
        <v>606.88</v>
      </c>
      <c r="AR60" s="73">
        <v>624.09</v>
      </c>
      <c r="AS60" s="73">
        <v>626.01</v>
      </c>
      <c r="AT60" s="73">
        <v>634.80999999999995</v>
      </c>
      <c r="AU60" s="73"/>
      <c r="AV60" s="73">
        <v>558.66</v>
      </c>
      <c r="AW60" s="73">
        <v>587.16999999999996</v>
      </c>
    </row>
    <row r="61" spans="1:49" x14ac:dyDescent="0.35">
      <c r="A61" s="43" t="s">
        <v>190</v>
      </c>
      <c r="B61" s="43"/>
      <c r="C61" s="73">
        <v>459.44</v>
      </c>
      <c r="D61" s="73">
        <v>520.08000000000004</v>
      </c>
      <c r="E61" s="73">
        <v>442.87</v>
      </c>
      <c r="F61" s="73">
        <v>537.57000000000005</v>
      </c>
      <c r="G61" s="73">
        <v>512.79999999999995</v>
      </c>
      <c r="H61" s="73">
        <v>375.78</v>
      </c>
      <c r="I61" s="73">
        <v>534.44000000000005</v>
      </c>
      <c r="J61" s="73">
        <v>535.33000000000004</v>
      </c>
      <c r="K61" s="73">
        <v>530.41999999999996</v>
      </c>
      <c r="L61" s="73">
        <v>543.14</v>
      </c>
      <c r="M61" s="73">
        <v>763.18</v>
      </c>
      <c r="N61" s="73">
        <v>373.08</v>
      </c>
      <c r="AI61" s="43" t="s">
        <v>190</v>
      </c>
      <c r="AJ61" s="43"/>
      <c r="AK61" s="73">
        <v>459.44</v>
      </c>
      <c r="AL61" s="73">
        <v>520.08000000000004</v>
      </c>
      <c r="AM61" s="73">
        <v>442.87</v>
      </c>
      <c r="AN61" s="73">
        <v>537.57000000000005</v>
      </c>
      <c r="AO61" s="73">
        <v>512.79999999999995</v>
      </c>
      <c r="AP61" s="73">
        <v>375.78</v>
      </c>
      <c r="AQ61" s="73">
        <v>534.44000000000005</v>
      </c>
      <c r="AR61" s="73">
        <v>535.33000000000004</v>
      </c>
      <c r="AS61" s="73">
        <v>530.41999999999996</v>
      </c>
      <c r="AT61" s="73">
        <v>543.14</v>
      </c>
      <c r="AU61" s="73"/>
      <c r="AV61" s="73">
        <v>763.18</v>
      </c>
      <c r="AW61" s="73">
        <v>373.08</v>
      </c>
    </row>
    <row r="62" spans="1:49" x14ac:dyDescent="0.35">
      <c r="A62" s="43" t="s">
        <v>191</v>
      </c>
      <c r="B62" s="43"/>
      <c r="C62" s="73">
        <v>806.05</v>
      </c>
      <c r="D62" s="73">
        <v>514.27</v>
      </c>
      <c r="E62" s="73">
        <v>768.79</v>
      </c>
      <c r="F62" s="73">
        <v>814.18</v>
      </c>
      <c r="G62" s="73">
        <v>762.01</v>
      </c>
      <c r="H62" s="73">
        <v>837.2</v>
      </c>
      <c r="I62" s="73">
        <v>633.64</v>
      </c>
      <c r="J62" s="73">
        <v>691.27</v>
      </c>
      <c r="K62" s="73">
        <v>717.88</v>
      </c>
      <c r="L62" s="73">
        <v>766.94</v>
      </c>
      <c r="M62" s="73">
        <v>930.95</v>
      </c>
      <c r="N62" s="73">
        <v>581.95000000000005</v>
      </c>
      <c r="AI62" s="43" t="s">
        <v>191</v>
      </c>
      <c r="AJ62" s="43"/>
      <c r="AK62" s="73">
        <v>806.05</v>
      </c>
      <c r="AL62" s="73">
        <v>514.27</v>
      </c>
      <c r="AM62" s="73">
        <v>768.79</v>
      </c>
      <c r="AN62" s="73">
        <v>814.18</v>
      </c>
      <c r="AO62" s="73">
        <v>762.01</v>
      </c>
      <c r="AP62" s="73">
        <v>837.2</v>
      </c>
      <c r="AQ62" s="73">
        <v>633.64</v>
      </c>
      <c r="AR62" s="73">
        <v>691.27</v>
      </c>
      <c r="AS62" s="73">
        <v>717.88</v>
      </c>
      <c r="AT62" s="73">
        <v>766.94</v>
      </c>
      <c r="AU62" s="73"/>
      <c r="AV62" s="73">
        <v>930.95</v>
      </c>
      <c r="AW62" s="73">
        <v>581.95000000000005</v>
      </c>
    </row>
    <row r="63" spans="1:49" x14ac:dyDescent="0.35">
      <c r="A63" s="43" t="s">
        <v>192</v>
      </c>
      <c r="B63" s="43"/>
      <c r="C63" s="73">
        <v>581.28</v>
      </c>
      <c r="D63" s="73">
        <v>499.88</v>
      </c>
      <c r="E63" s="73">
        <v>560.85</v>
      </c>
      <c r="F63" s="73">
        <v>718.41</v>
      </c>
      <c r="G63" s="73">
        <v>660.23</v>
      </c>
      <c r="H63" s="73">
        <v>472.82</v>
      </c>
      <c r="I63" s="73">
        <v>605.89</v>
      </c>
      <c r="J63" s="73">
        <v>633.91999999999996</v>
      </c>
      <c r="K63" s="73">
        <v>600.91999999999996</v>
      </c>
      <c r="L63" s="73">
        <v>662.21</v>
      </c>
      <c r="M63" s="73">
        <v>466.02</v>
      </c>
      <c r="N63" s="73">
        <v>633.39</v>
      </c>
      <c r="AI63" s="43" t="s">
        <v>192</v>
      </c>
      <c r="AJ63" s="43"/>
      <c r="AK63" s="73">
        <v>581.28</v>
      </c>
      <c r="AL63" s="73">
        <v>499.88</v>
      </c>
      <c r="AM63" s="73">
        <v>560.85</v>
      </c>
      <c r="AN63" s="73">
        <v>718.41</v>
      </c>
      <c r="AO63" s="73">
        <v>660.23</v>
      </c>
      <c r="AP63" s="73">
        <v>472.82</v>
      </c>
      <c r="AQ63" s="73">
        <v>605.89</v>
      </c>
      <c r="AR63" s="73">
        <v>633.91999999999996</v>
      </c>
      <c r="AS63" s="73">
        <v>600.91999999999996</v>
      </c>
      <c r="AT63" s="73">
        <v>662.21</v>
      </c>
      <c r="AU63" s="73"/>
      <c r="AV63" s="73">
        <v>466.02</v>
      </c>
      <c r="AW63" s="73">
        <v>633.39</v>
      </c>
    </row>
    <row r="64" spans="1:49" x14ac:dyDescent="0.35">
      <c r="A64" s="43" t="s">
        <v>193</v>
      </c>
      <c r="B64" s="43"/>
      <c r="C64" s="73">
        <v>476.34</v>
      </c>
      <c r="D64" s="73">
        <v>492.31</v>
      </c>
      <c r="E64" s="73">
        <v>495.59</v>
      </c>
      <c r="F64" s="73">
        <v>520.19000000000005</v>
      </c>
      <c r="G64" s="73">
        <v>517.72</v>
      </c>
      <c r="H64" s="73">
        <v>433.55</v>
      </c>
      <c r="I64" s="73">
        <v>482.98</v>
      </c>
      <c r="J64" s="73">
        <v>504.82</v>
      </c>
      <c r="K64" s="73">
        <v>491.67</v>
      </c>
      <c r="L64" s="73">
        <v>512.29</v>
      </c>
      <c r="M64" s="73">
        <v>513.86</v>
      </c>
      <c r="N64" s="73">
        <v>507.56</v>
      </c>
      <c r="AI64" s="43" t="s">
        <v>193</v>
      </c>
      <c r="AJ64" s="43"/>
      <c r="AK64" s="73">
        <v>476.34</v>
      </c>
      <c r="AL64" s="73">
        <v>492.31</v>
      </c>
      <c r="AM64" s="73">
        <v>495.59</v>
      </c>
      <c r="AN64" s="73">
        <v>520.19000000000005</v>
      </c>
      <c r="AO64" s="73">
        <v>517.72</v>
      </c>
      <c r="AP64" s="73">
        <v>433.55</v>
      </c>
      <c r="AQ64" s="73">
        <v>482.98</v>
      </c>
      <c r="AR64" s="73">
        <v>504.82</v>
      </c>
      <c r="AS64" s="73">
        <v>491.67</v>
      </c>
      <c r="AT64" s="73">
        <v>512.29</v>
      </c>
      <c r="AU64" s="73"/>
      <c r="AV64" s="73">
        <v>513.86</v>
      </c>
      <c r="AW64" s="73">
        <v>507.56</v>
      </c>
    </row>
    <row r="65" spans="1:49" x14ac:dyDescent="0.35">
      <c r="A65" s="43" t="s">
        <v>194</v>
      </c>
      <c r="B65" s="43"/>
      <c r="C65" s="73">
        <v>394.18</v>
      </c>
      <c r="D65" s="73">
        <v>451.65</v>
      </c>
      <c r="E65" s="73">
        <v>423.59</v>
      </c>
      <c r="F65" s="73">
        <v>460.06</v>
      </c>
      <c r="G65" s="73">
        <v>484.96</v>
      </c>
      <c r="H65" s="73">
        <v>357.08</v>
      </c>
      <c r="I65" s="73">
        <v>506.98</v>
      </c>
      <c r="J65" s="73">
        <v>528.72</v>
      </c>
      <c r="K65" s="73">
        <v>498.32</v>
      </c>
      <c r="L65" s="73">
        <v>519.34</v>
      </c>
      <c r="M65" s="73">
        <v>682.37</v>
      </c>
      <c r="N65" s="73">
        <v>502.54</v>
      </c>
      <c r="AI65" s="43" t="s">
        <v>194</v>
      </c>
      <c r="AJ65" s="43"/>
      <c r="AK65" s="73">
        <v>394.18</v>
      </c>
      <c r="AL65" s="73">
        <v>451.65</v>
      </c>
      <c r="AM65" s="73">
        <v>423.59</v>
      </c>
      <c r="AN65" s="73">
        <v>460.06</v>
      </c>
      <c r="AO65" s="73">
        <v>484.96</v>
      </c>
      <c r="AP65" s="73">
        <v>357.08</v>
      </c>
      <c r="AQ65" s="73">
        <v>506.98</v>
      </c>
      <c r="AR65" s="73">
        <v>528.72</v>
      </c>
      <c r="AS65" s="73">
        <v>498.32</v>
      </c>
      <c r="AT65" s="73">
        <v>519.34</v>
      </c>
      <c r="AU65" s="73"/>
      <c r="AV65" s="73">
        <v>682.37</v>
      </c>
      <c r="AW65" s="73">
        <v>502.54</v>
      </c>
    </row>
    <row r="66" spans="1:49" x14ac:dyDescent="0.35">
      <c r="A66" s="43" t="s">
        <v>195</v>
      </c>
      <c r="B66" s="43"/>
      <c r="C66" s="73">
        <v>514.95000000000005</v>
      </c>
      <c r="D66" s="73">
        <v>450.36</v>
      </c>
      <c r="E66" s="73">
        <v>495.69</v>
      </c>
      <c r="F66" s="73">
        <v>543.42999999999995</v>
      </c>
      <c r="G66" s="73">
        <v>482.32</v>
      </c>
      <c r="H66" s="73">
        <v>471.55</v>
      </c>
      <c r="I66" s="73">
        <v>451.06</v>
      </c>
      <c r="J66" s="73">
        <v>472.9</v>
      </c>
      <c r="K66" s="73">
        <v>478.37</v>
      </c>
      <c r="L66" s="73">
        <v>469.77</v>
      </c>
      <c r="M66" s="73">
        <v>618.97</v>
      </c>
      <c r="N66" s="73">
        <v>478.92</v>
      </c>
      <c r="AI66" s="43" t="s">
        <v>195</v>
      </c>
      <c r="AJ66" s="43"/>
      <c r="AK66" s="73">
        <v>514.95000000000005</v>
      </c>
      <c r="AL66" s="73">
        <v>450.36</v>
      </c>
      <c r="AM66" s="73">
        <v>495.69</v>
      </c>
      <c r="AN66" s="73">
        <v>543.42999999999995</v>
      </c>
      <c r="AO66" s="73">
        <v>482.32</v>
      </c>
      <c r="AP66" s="73">
        <v>471.55</v>
      </c>
      <c r="AQ66" s="73">
        <v>451.06</v>
      </c>
      <c r="AR66" s="73">
        <v>472.9</v>
      </c>
      <c r="AS66" s="73">
        <v>478.37</v>
      </c>
      <c r="AT66" s="73">
        <v>469.77</v>
      </c>
      <c r="AU66" s="73"/>
      <c r="AV66" s="73">
        <v>618.97</v>
      </c>
      <c r="AW66" s="73">
        <v>478.92</v>
      </c>
    </row>
    <row r="67" spans="1:49" x14ac:dyDescent="0.35">
      <c r="A67" s="43" t="s">
        <v>196</v>
      </c>
      <c r="B67" s="43"/>
      <c r="C67" s="73">
        <v>487.23</v>
      </c>
      <c r="D67" s="73">
        <v>446.13</v>
      </c>
      <c r="E67" s="73">
        <v>471.74</v>
      </c>
      <c r="F67" s="73">
        <v>479.5</v>
      </c>
      <c r="G67" s="73">
        <v>451.55</v>
      </c>
      <c r="H67" s="73">
        <v>512.95000000000005</v>
      </c>
      <c r="I67" s="73">
        <v>396.28</v>
      </c>
      <c r="J67" s="73">
        <v>410.35</v>
      </c>
      <c r="K67" s="73">
        <v>421.18</v>
      </c>
      <c r="L67" s="73">
        <v>419.94</v>
      </c>
      <c r="M67" s="73">
        <v>481.64</v>
      </c>
      <c r="N67" s="73">
        <v>402.76</v>
      </c>
      <c r="AI67" s="43" t="s">
        <v>196</v>
      </c>
      <c r="AJ67" s="43"/>
      <c r="AK67" s="73">
        <v>487.23</v>
      </c>
      <c r="AL67" s="73">
        <v>446.13</v>
      </c>
      <c r="AM67" s="73">
        <v>471.74</v>
      </c>
      <c r="AN67" s="73">
        <v>479.5</v>
      </c>
      <c r="AO67" s="73">
        <v>451.55</v>
      </c>
      <c r="AP67" s="73">
        <v>512.95000000000005</v>
      </c>
      <c r="AQ67" s="73">
        <v>396.28</v>
      </c>
      <c r="AR67" s="73">
        <v>410.35</v>
      </c>
      <c r="AS67" s="73">
        <v>421.18</v>
      </c>
      <c r="AT67" s="73">
        <v>419.94</v>
      </c>
      <c r="AU67" s="73"/>
      <c r="AV67" s="73">
        <v>481.64</v>
      </c>
      <c r="AW67" s="73">
        <v>402.76</v>
      </c>
    </row>
    <row r="68" spans="1:49" x14ac:dyDescent="0.35">
      <c r="A68" s="43" t="s">
        <v>197</v>
      </c>
      <c r="B68" s="43"/>
      <c r="C68" s="73">
        <v>365.82</v>
      </c>
      <c r="D68" s="73">
        <v>438.65</v>
      </c>
      <c r="E68" s="73">
        <v>412.18</v>
      </c>
      <c r="F68" s="73">
        <v>391.35</v>
      </c>
      <c r="G68" s="73">
        <v>388.51</v>
      </c>
      <c r="H68" s="73">
        <v>397.58</v>
      </c>
      <c r="I68" s="73">
        <v>319.18</v>
      </c>
      <c r="J68" s="73">
        <v>341.62</v>
      </c>
      <c r="K68" s="73">
        <v>336.53</v>
      </c>
      <c r="L68" s="73">
        <v>337.89</v>
      </c>
      <c r="M68" s="73">
        <v>426.79</v>
      </c>
      <c r="N68" s="73">
        <v>438.46</v>
      </c>
      <c r="AI68" s="43" t="s">
        <v>197</v>
      </c>
      <c r="AJ68" s="43"/>
      <c r="AK68" s="73">
        <v>365.82</v>
      </c>
      <c r="AL68" s="73">
        <v>438.65</v>
      </c>
      <c r="AM68" s="73">
        <v>412.18</v>
      </c>
      <c r="AN68" s="73">
        <v>391.35</v>
      </c>
      <c r="AO68" s="73">
        <v>388.51</v>
      </c>
      <c r="AP68" s="73">
        <v>397.58</v>
      </c>
      <c r="AQ68" s="73">
        <v>319.18</v>
      </c>
      <c r="AR68" s="73">
        <v>341.62</v>
      </c>
      <c r="AS68" s="73">
        <v>336.53</v>
      </c>
      <c r="AT68" s="73">
        <v>337.89</v>
      </c>
      <c r="AU68" s="73"/>
      <c r="AV68" s="73">
        <v>426.79</v>
      </c>
      <c r="AW68" s="73">
        <v>438.46</v>
      </c>
    </row>
    <row r="69" spans="1:49" x14ac:dyDescent="0.35">
      <c r="A69" s="43" t="s">
        <v>198</v>
      </c>
      <c r="B69" s="43"/>
      <c r="C69" s="73">
        <v>456.86</v>
      </c>
      <c r="D69" s="73">
        <v>436.68</v>
      </c>
      <c r="E69" s="73">
        <v>463.08</v>
      </c>
      <c r="F69" s="73">
        <v>470.74</v>
      </c>
      <c r="G69" s="73">
        <v>436.66</v>
      </c>
      <c r="H69" s="73">
        <v>486.4</v>
      </c>
      <c r="I69" s="73">
        <v>375.31</v>
      </c>
      <c r="J69" s="73">
        <v>385.43</v>
      </c>
      <c r="K69" s="73">
        <v>401.09</v>
      </c>
      <c r="L69" s="73">
        <v>391.5</v>
      </c>
      <c r="M69" s="73">
        <v>426.79</v>
      </c>
      <c r="N69" s="73">
        <v>443.6</v>
      </c>
      <c r="AI69" s="43" t="s">
        <v>198</v>
      </c>
      <c r="AJ69" s="43"/>
      <c r="AK69" s="73">
        <v>456.86</v>
      </c>
      <c r="AL69" s="73">
        <v>436.68</v>
      </c>
      <c r="AM69" s="73">
        <v>463.08</v>
      </c>
      <c r="AN69" s="73">
        <v>470.74</v>
      </c>
      <c r="AO69" s="73">
        <v>436.66</v>
      </c>
      <c r="AP69" s="73">
        <v>486.4</v>
      </c>
      <c r="AQ69" s="73">
        <v>375.31</v>
      </c>
      <c r="AR69" s="73">
        <v>385.43</v>
      </c>
      <c r="AS69" s="73">
        <v>401.09</v>
      </c>
      <c r="AT69" s="73">
        <v>391.5</v>
      </c>
      <c r="AU69" s="73"/>
      <c r="AV69" s="73">
        <v>426.79</v>
      </c>
      <c r="AW69" s="73">
        <v>443.6</v>
      </c>
    </row>
    <row r="70" spans="1:49" x14ac:dyDescent="0.35">
      <c r="A70" s="43" t="s">
        <v>199</v>
      </c>
      <c r="B70" s="43"/>
      <c r="C70" s="73">
        <v>523.47</v>
      </c>
      <c r="D70" s="73">
        <v>434</v>
      </c>
      <c r="E70" s="73">
        <v>526.38</v>
      </c>
      <c r="F70" s="73">
        <v>459.55</v>
      </c>
      <c r="G70" s="73">
        <v>487.93</v>
      </c>
      <c r="H70" s="73">
        <v>594.21</v>
      </c>
      <c r="I70" s="73">
        <v>401.93</v>
      </c>
      <c r="J70" s="73">
        <v>444.32</v>
      </c>
      <c r="K70" s="73">
        <v>450.56</v>
      </c>
      <c r="L70" s="73">
        <v>492.79</v>
      </c>
      <c r="M70" s="73">
        <v>524.09</v>
      </c>
      <c r="N70" s="73">
        <v>341.39</v>
      </c>
      <c r="AI70" s="43" t="s">
        <v>199</v>
      </c>
      <c r="AJ70" s="43"/>
      <c r="AK70" s="73">
        <v>523.47</v>
      </c>
      <c r="AL70" s="73">
        <v>434</v>
      </c>
      <c r="AM70" s="73">
        <v>526.38</v>
      </c>
      <c r="AN70" s="73">
        <v>459.55</v>
      </c>
      <c r="AO70" s="73">
        <v>487.93</v>
      </c>
      <c r="AP70" s="73">
        <v>594.21</v>
      </c>
      <c r="AQ70" s="73">
        <v>401.93</v>
      </c>
      <c r="AR70" s="73">
        <v>444.32</v>
      </c>
      <c r="AS70" s="73">
        <v>450.56</v>
      </c>
      <c r="AT70" s="73">
        <v>492.79</v>
      </c>
      <c r="AU70" s="73"/>
      <c r="AV70" s="73">
        <v>524.09</v>
      </c>
      <c r="AW70" s="73">
        <v>341.39</v>
      </c>
    </row>
    <row r="71" spans="1:49" x14ac:dyDescent="0.35">
      <c r="A71" s="43" t="s">
        <v>200</v>
      </c>
      <c r="B71" s="43"/>
      <c r="C71" s="73">
        <v>519.25</v>
      </c>
      <c r="D71" s="73">
        <v>433.67</v>
      </c>
      <c r="E71" s="73">
        <v>561.1</v>
      </c>
      <c r="F71" s="73">
        <v>554.46</v>
      </c>
      <c r="G71" s="73">
        <v>539</v>
      </c>
      <c r="H71" s="73">
        <v>551.84</v>
      </c>
      <c r="I71" s="73">
        <v>477.4</v>
      </c>
      <c r="J71" s="73">
        <v>495.38</v>
      </c>
      <c r="K71" s="73">
        <v>499.68</v>
      </c>
      <c r="L71" s="73">
        <v>487.38</v>
      </c>
      <c r="M71" s="73">
        <v>717.81</v>
      </c>
      <c r="N71" s="73">
        <v>619.24</v>
      </c>
      <c r="AI71" s="43" t="s">
        <v>200</v>
      </c>
      <c r="AJ71" s="43"/>
      <c r="AK71" s="73">
        <v>519.25</v>
      </c>
      <c r="AL71" s="73">
        <v>433.67</v>
      </c>
      <c r="AM71" s="73">
        <v>561.1</v>
      </c>
      <c r="AN71" s="73">
        <v>554.46</v>
      </c>
      <c r="AO71" s="73">
        <v>539</v>
      </c>
      <c r="AP71" s="73">
        <v>551.84</v>
      </c>
      <c r="AQ71" s="73">
        <v>477.4</v>
      </c>
      <c r="AR71" s="73">
        <v>495.38</v>
      </c>
      <c r="AS71" s="73">
        <v>499.68</v>
      </c>
      <c r="AT71" s="73">
        <v>487.38</v>
      </c>
      <c r="AU71" s="73"/>
      <c r="AV71" s="73">
        <v>717.81</v>
      </c>
      <c r="AW71" s="73">
        <v>619.24</v>
      </c>
    </row>
    <row r="72" spans="1:49" x14ac:dyDescent="0.35">
      <c r="A72" s="43" t="s">
        <v>201</v>
      </c>
      <c r="B72" s="43"/>
      <c r="C72" s="73">
        <v>294.47000000000003</v>
      </c>
      <c r="D72" s="73">
        <v>417.48</v>
      </c>
      <c r="E72" s="73">
        <v>308.56</v>
      </c>
      <c r="F72" s="73">
        <v>335.91</v>
      </c>
      <c r="G72" s="73">
        <v>297.93</v>
      </c>
      <c r="H72" s="73">
        <v>297.14999999999998</v>
      </c>
      <c r="I72" s="73">
        <v>263.06</v>
      </c>
      <c r="J72" s="73">
        <v>274.44</v>
      </c>
      <c r="K72" s="73">
        <v>279.19</v>
      </c>
      <c r="L72" s="73">
        <v>278.7</v>
      </c>
      <c r="M72" s="73">
        <v>330.19</v>
      </c>
      <c r="N72" s="73">
        <v>325.2</v>
      </c>
      <c r="AI72" s="43" t="s">
        <v>201</v>
      </c>
      <c r="AJ72" s="43"/>
      <c r="AK72" s="73">
        <v>294.47000000000003</v>
      </c>
      <c r="AL72" s="73">
        <v>417.48</v>
      </c>
      <c r="AM72" s="73">
        <v>308.56</v>
      </c>
      <c r="AN72" s="73">
        <v>335.91</v>
      </c>
      <c r="AO72" s="73">
        <v>297.93</v>
      </c>
      <c r="AP72" s="73">
        <v>297.14999999999998</v>
      </c>
      <c r="AQ72" s="73">
        <v>263.06</v>
      </c>
      <c r="AR72" s="73">
        <v>274.44</v>
      </c>
      <c r="AS72" s="73">
        <v>279.19</v>
      </c>
      <c r="AT72" s="73">
        <v>278.7</v>
      </c>
      <c r="AU72" s="73"/>
      <c r="AV72" s="73">
        <v>330.19</v>
      </c>
      <c r="AW72" s="73">
        <v>325.2</v>
      </c>
    </row>
    <row r="73" spans="1:49" x14ac:dyDescent="0.35">
      <c r="A73" s="43" t="s">
        <v>202</v>
      </c>
      <c r="B73" s="43"/>
      <c r="C73" s="73">
        <v>432</v>
      </c>
      <c r="D73" s="73">
        <v>401.63</v>
      </c>
      <c r="E73" s="73">
        <v>434.36</v>
      </c>
      <c r="F73" s="73">
        <v>552.25</v>
      </c>
      <c r="G73" s="73">
        <v>526.14</v>
      </c>
      <c r="H73" s="73">
        <v>519.22</v>
      </c>
      <c r="I73" s="73">
        <v>473.87</v>
      </c>
      <c r="J73" s="73">
        <v>446.63</v>
      </c>
      <c r="K73" s="73">
        <v>440.2</v>
      </c>
      <c r="L73" s="73">
        <v>458.86</v>
      </c>
      <c r="M73" s="73">
        <v>1869.42</v>
      </c>
      <c r="N73" s="73">
        <v>62.99</v>
      </c>
      <c r="AI73" s="43" t="s">
        <v>202</v>
      </c>
      <c r="AJ73" s="43"/>
      <c r="AK73" s="73">
        <v>432</v>
      </c>
      <c r="AL73" s="73">
        <v>401.63</v>
      </c>
      <c r="AM73" s="73">
        <v>434.36</v>
      </c>
      <c r="AN73" s="73">
        <v>552.25</v>
      </c>
      <c r="AO73" s="73">
        <v>526.14</v>
      </c>
      <c r="AP73" s="73">
        <v>519.22</v>
      </c>
      <c r="AQ73" s="73">
        <v>473.87</v>
      </c>
      <c r="AR73" s="73">
        <v>446.63</v>
      </c>
      <c r="AS73" s="73">
        <v>440.2</v>
      </c>
      <c r="AT73" s="73">
        <v>458.86</v>
      </c>
      <c r="AU73" s="73"/>
      <c r="AV73" s="73">
        <v>1869.42</v>
      </c>
      <c r="AW73" s="73">
        <v>62.99</v>
      </c>
    </row>
    <row r="74" spans="1:49" x14ac:dyDescent="0.35">
      <c r="A74" s="43" t="s">
        <v>203</v>
      </c>
      <c r="B74" s="43"/>
      <c r="C74" s="73">
        <v>268.25</v>
      </c>
      <c r="D74" s="73">
        <v>374.27</v>
      </c>
      <c r="E74" s="73">
        <v>300.89</v>
      </c>
      <c r="F74" s="73">
        <v>320.81</v>
      </c>
      <c r="G74" s="73">
        <v>280.75</v>
      </c>
      <c r="H74" s="73">
        <v>251.68</v>
      </c>
      <c r="I74" s="73">
        <v>293.83999999999997</v>
      </c>
      <c r="J74" s="73">
        <v>288.31</v>
      </c>
      <c r="K74" s="73">
        <v>283.83999999999997</v>
      </c>
      <c r="L74" s="73">
        <v>293.05</v>
      </c>
      <c r="M74" s="73">
        <v>241.17</v>
      </c>
      <c r="N74" s="73">
        <v>266.38</v>
      </c>
      <c r="AI74" s="43" t="s">
        <v>203</v>
      </c>
      <c r="AJ74" s="43"/>
      <c r="AK74" s="73">
        <v>268.25</v>
      </c>
      <c r="AL74" s="73">
        <v>374.27</v>
      </c>
      <c r="AM74" s="73">
        <v>300.89</v>
      </c>
      <c r="AN74" s="73">
        <v>320.81</v>
      </c>
      <c r="AO74" s="73">
        <v>280.75</v>
      </c>
      <c r="AP74" s="73">
        <v>251.68</v>
      </c>
      <c r="AQ74" s="73">
        <v>293.83999999999997</v>
      </c>
      <c r="AR74" s="73">
        <v>288.31</v>
      </c>
      <c r="AS74" s="73">
        <v>283.83999999999997</v>
      </c>
      <c r="AT74" s="73">
        <v>293.05</v>
      </c>
      <c r="AU74" s="73"/>
      <c r="AV74" s="73">
        <v>241.17</v>
      </c>
      <c r="AW74" s="73">
        <v>266.38</v>
      </c>
    </row>
    <row r="75" spans="1:49" x14ac:dyDescent="0.35">
      <c r="A75" s="43" t="s">
        <v>204</v>
      </c>
      <c r="B75" s="43"/>
      <c r="C75" s="73">
        <v>560.08000000000004</v>
      </c>
      <c r="D75" s="73">
        <v>345.7</v>
      </c>
      <c r="E75" s="73">
        <v>589.82000000000005</v>
      </c>
      <c r="F75" s="73">
        <v>538.28</v>
      </c>
      <c r="G75" s="73">
        <v>531.07000000000005</v>
      </c>
      <c r="H75" s="73">
        <v>646.89</v>
      </c>
      <c r="I75" s="73">
        <v>402.99</v>
      </c>
      <c r="J75" s="73">
        <v>433.08</v>
      </c>
      <c r="K75" s="73">
        <v>457.64</v>
      </c>
      <c r="L75" s="73">
        <v>443.56</v>
      </c>
      <c r="M75" s="73">
        <v>501.8</v>
      </c>
      <c r="N75" s="73">
        <v>395.03</v>
      </c>
      <c r="AI75" s="43" t="s">
        <v>204</v>
      </c>
      <c r="AJ75" s="43"/>
      <c r="AK75" s="73">
        <v>560.08000000000004</v>
      </c>
      <c r="AL75" s="73">
        <v>345.7</v>
      </c>
      <c r="AM75" s="73">
        <v>589.82000000000005</v>
      </c>
      <c r="AN75" s="73">
        <v>538.28</v>
      </c>
      <c r="AO75" s="73">
        <v>531.07000000000005</v>
      </c>
      <c r="AP75" s="73">
        <v>646.89</v>
      </c>
      <c r="AQ75" s="73">
        <v>402.99</v>
      </c>
      <c r="AR75" s="73">
        <v>433.08</v>
      </c>
      <c r="AS75" s="73">
        <v>457.64</v>
      </c>
      <c r="AT75" s="73">
        <v>443.56</v>
      </c>
      <c r="AU75" s="73"/>
      <c r="AV75" s="73">
        <v>501.8</v>
      </c>
      <c r="AW75" s="73">
        <v>395.03</v>
      </c>
    </row>
    <row r="76" spans="1:49" x14ac:dyDescent="0.35">
      <c r="A76" s="43" t="s">
        <v>205</v>
      </c>
      <c r="B76" s="43"/>
      <c r="C76" s="73">
        <v>288.17</v>
      </c>
      <c r="D76" s="73">
        <v>341.52</v>
      </c>
      <c r="E76" s="73">
        <v>315.10000000000002</v>
      </c>
      <c r="F76" s="73">
        <v>280.62</v>
      </c>
      <c r="G76" s="73">
        <v>279.20999999999998</v>
      </c>
      <c r="H76" s="73">
        <v>364.71</v>
      </c>
      <c r="I76" s="73">
        <v>222.6</v>
      </c>
      <c r="J76" s="73">
        <v>235.2</v>
      </c>
      <c r="K76" s="73">
        <v>235.65</v>
      </c>
      <c r="L76" s="73">
        <v>262.89</v>
      </c>
      <c r="M76" s="73">
        <v>419.27</v>
      </c>
      <c r="N76" s="73">
        <v>301.43</v>
      </c>
      <c r="AI76" s="43" t="s">
        <v>205</v>
      </c>
      <c r="AJ76" s="43"/>
      <c r="AK76" s="73">
        <v>288.17</v>
      </c>
      <c r="AL76" s="73">
        <v>341.52</v>
      </c>
      <c r="AM76" s="73">
        <v>315.10000000000002</v>
      </c>
      <c r="AN76" s="73">
        <v>280.62</v>
      </c>
      <c r="AO76" s="73">
        <v>279.20999999999998</v>
      </c>
      <c r="AP76" s="73">
        <v>364.71</v>
      </c>
      <c r="AQ76" s="73">
        <v>222.6</v>
      </c>
      <c r="AR76" s="73">
        <v>235.2</v>
      </c>
      <c r="AS76" s="73">
        <v>235.65</v>
      </c>
      <c r="AT76" s="73">
        <v>262.89</v>
      </c>
      <c r="AU76" s="73"/>
      <c r="AV76" s="73">
        <v>419.27</v>
      </c>
      <c r="AW76" s="73">
        <v>301.43</v>
      </c>
    </row>
    <row r="77" spans="1:49" x14ac:dyDescent="0.35">
      <c r="A77" s="43" t="s">
        <v>206</v>
      </c>
      <c r="B77" s="43"/>
      <c r="C77" s="73">
        <v>220.19</v>
      </c>
      <c r="D77" s="73">
        <v>297.31</v>
      </c>
      <c r="E77" s="73">
        <v>218.16</v>
      </c>
      <c r="F77" s="73">
        <v>239.84</v>
      </c>
      <c r="G77" s="73">
        <v>225.04</v>
      </c>
      <c r="H77" s="73">
        <v>211.35</v>
      </c>
      <c r="I77" s="73">
        <v>204.46</v>
      </c>
      <c r="J77" s="73">
        <v>225.24</v>
      </c>
      <c r="K77" s="73">
        <v>220.35</v>
      </c>
      <c r="L77" s="73">
        <v>246.83</v>
      </c>
      <c r="M77" s="73">
        <v>371.71</v>
      </c>
      <c r="N77" s="73">
        <v>299.23</v>
      </c>
      <c r="AI77" s="43" t="s">
        <v>206</v>
      </c>
      <c r="AJ77" s="43"/>
      <c r="AK77" s="73">
        <v>220.19</v>
      </c>
      <c r="AL77" s="73">
        <v>297.31</v>
      </c>
      <c r="AM77" s="73">
        <v>218.16</v>
      </c>
      <c r="AN77" s="73">
        <v>239.84</v>
      </c>
      <c r="AO77" s="73">
        <v>225.04</v>
      </c>
      <c r="AP77" s="73">
        <v>211.35</v>
      </c>
      <c r="AQ77" s="73">
        <v>204.46</v>
      </c>
      <c r="AR77" s="73">
        <v>225.24</v>
      </c>
      <c r="AS77" s="73">
        <v>220.35</v>
      </c>
      <c r="AT77" s="73">
        <v>246.83</v>
      </c>
      <c r="AU77" s="73"/>
      <c r="AV77" s="73">
        <v>371.71</v>
      </c>
      <c r="AW77" s="73">
        <v>299.23</v>
      </c>
    </row>
    <row r="78" spans="1:49" x14ac:dyDescent="0.35">
      <c r="A78" s="43" t="s">
        <v>207</v>
      </c>
      <c r="B78" s="43"/>
      <c r="C78" s="73">
        <v>270.91000000000003</v>
      </c>
      <c r="D78" s="73">
        <v>277.48</v>
      </c>
      <c r="E78" s="73">
        <v>267.54000000000002</v>
      </c>
      <c r="F78" s="73">
        <v>290.16000000000003</v>
      </c>
      <c r="G78" s="73">
        <v>264.68</v>
      </c>
      <c r="H78" s="73">
        <v>269.62</v>
      </c>
      <c r="I78" s="73">
        <v>236.65</v>
      </c>
      <c r="J78" s="73">
        <v>239.89</v>
      </c>
      <c r="K78" s="73">
        <v>255.88</v>
      </c>
      <c r="L78" s="73">
        <v>252.07</v>
      </c>
      <c r="M78" s="73">
        <v>222.84</v>
      </c>
      <c r="N78" s="73">
        <v>238.82</v>
      </c>
      <c r="AI78" s="43" t="s">
        <v>207</v>
      </c>
      <c r="AJ78" s="43"/>
      <c r="AK78" s="73">
        <v>270.91000000000003</v>
      </c>
      <c r="AL78" s="73">
        <v>277.48</v>
      </c>
      <c r="AM78" s="73">
        <v>267.54000000000002</v>
      </c>
      <c r="AN78" s="73">
        <v>290.16000000000003</v>
      </c>
      <c r="AO78" s="73">
        <v>264.68</v>
      </c>
      <c r="AP78" s="73">
        <v>269.62</v>
      </c>
      <c r="AQ78" s="73">
        <v>236.65</v>
      </c>
      <c r="AR78" s="73">
        <v>239.89</v>
      </c>
      <c r="AS78" s="73">
        <v>255.88</v>
      </c>
      <c r="AT78" s="73">
        <v>252.07</v>
      </c>
      <c r="AU78" s="73"/>
      <c r="AV78" s="73">
        <v>222.84</v>
      </c>
      <c r="AW78" s="73">
        <v>238.82</v>
      </c>
    </row>
    <row r="79" spans="1:49" x14ac:dyDescent="0.35">
      <c r="A79" s="43" t="s">
        <v>208</v>
      </c>
      <c r="B79" s="43"/>
      <c r="C79" s="73">
        <v>312.74</v>
      </c>
      <c r="D79" s="73">
        <v>269.33</v>
      </c>
      <c r="E79" s="73">
        <v>296.56</v>
      </c>
      <c r="F79" s="73">
        <v>324.55</v>
      </c>
      <c r="G79" s="73">
        <v>308.3</v>
      </c>
      <c r="H79" s="73">
        <v>320.89999999999998</v>
      </c>
      <c r="I79" s="73">
        <v>255.71</v>
      </c>
      <c r="J79" s="73">
        <v>280.02999999999997</v>
      </c>
      <c r="K79" s="73">
        <v>284.69</v>
      </c>
      <c r="L79" s="73">
        <v>290.89999999999998</v>
      </c>
      <c r="M79" s="73">
        <v>289.18</v>
      </c>
      <c r="N79" s="73">
        <v>250.5</v>
      </c>
      <c r="AI79" s="43" t="s">
        <v>208</v>
      </c>
      <c r="AJ79" s="43"/>
      <c r="AK79" s="73">
        <v>312.74</v>
      </c>
      <c r="AL79" s="73">
        <v>269.33</v>
      </c>
      <c r="AM79" s="73">
        <v>296.56</v>
      </c>
      <c r="AN79" s="73">
        <v>324.55</v>
      </c>
      <c r="AO79" s="73">
        <v>308.3</v>
      </c>
      <c r="AP79" s="73">
        <v>320.89999999999998</v>
      </c>
      <c r="AQ79" s="73">
        <v>255.71</v>
      </c>
      <c r="AR79" s="73">
        <v>280.02999999999997</v>
      </c>
      <c r="AS79" s="73">
        <v>284.69</v>
      </c>
      <c r="AT79" s="73">
        <v>290.89999999999998</v>
      </c>
      <c r="AU79" s="73"/>
      <c r="AV79" s="73">
        <v>289.18</v>
      </c>
      <c r="AW79" s="73">
        <v>250.5</v>
      </c>
    </row>
    <row r="80" spans="1:49" x14ac:dyDescent="0.35">
      <c r="A80" s="43" t="s">
        <v>209</v>
      </c>
      <c r="B80" s="43"/>
      <c r="C80" s="73">
        <v>147.91999999999999</v>
      </c>
      <c r="D80" s="73">
        <v>269.24</v>
      </c>
      <c r="E80" s="73">
        <v>172.03</v>
      </c>
      <c r="F80" s="73">
        <v>163.08000000000001</v>
      </c>
      <c r="G80" s="73">
        <v>200.59</v>
      </c>
      <c r="H80" s="73">
        <v>163.84</v>
      </c>
      <c r="I80" s="73">
        <v>186.38</v>
      </c>
      <c r="J80" s="73">
        <v>190.95</v>
      </c>
      <c r="K80" s="73">
        <v>187.46</v>
      </c>
      <c r="L80" s="73">
        <v>176.64</v>
      </c>
      <c r="M80" s="73">
        <v>264.83</v>
      </c>
      <c r="N80" s="73">
        <v>330.14</v>
      </c>
      <c r="AI80" s="43" t="s">
        <v>209</v>
      </c>
      <c r="AJ80" s="43"/>
      <c r="AK80" s="73">
        <v>147.91999999999999</v>
      </c>
      <c r="AL80" s="73">
        <v>269.24</v>
      </c>
      <c r="AM80" s="73">
        <v>172.03</v>
      </c>
      <c r="AN80" s="73">
        <v>163.08000000000001</v>
      </c>
      <c r="AO80" s="73">
        <v>200.59</v>
      </c>
      <c r="AP80" s="73">
        <v>163.84</v>
      </c>
      <c r="AQ80" s="73">
        <v>186.38</v>
      </c>
      <c r="AR80" s="73">
        <v>190.95</v>
      </c>
      <c r="AS80" s="73">
        <v>187.46</v>
      </c>
      <c r="AT80" s="73">
        <v>176.64</v>
      </c>
      <c r="AU80" s="73"/>
      <c r="AV80" s="73">
        <v>264.83</v>
      </c>
      <c r="AW80" s="73">
        <v>330.14</v>
      </c>
    </row>
    <row r="81" spans="1:49" x14ac:dyDescent="0.35">
      <c r="A81" s="43" t="s">
        <v>210</v>
      </c>
      <c r="B81" s="43"/>
      <c r="C81" s="73">
        <v>313.02</v>
      </c>
      <c r="D81" s="73">
        <v>264.85000000000002</v>
      </c>
      <c r="E81" s="73">
        <v>286.52</v>
      </c>
      <c r="F81" s="73">
        <v>330.98</v>
      </c>
      <c r="G81" s="73">
        <v>300.52999999999997</v>
      </c>
      <c r="H81" s="73">
        <v>288.75</v>
      </c>
      <c r="I81" s="73">
        <v>292.36</v>
      </c>
      <c r="J81" s="73">
        <v>301.87</v>
      </c>
      <c r="K81" s="73">
        <v>294.92</v>
      </c>
      <c r="L81" s="73">
        <v>297.86</v>
      </c>
      <c r="M81" s="73">
        <v>357.7</v>
      </c>
      <c r="N81" s="73">
        <v>304.48</v>
      </c>
      <c r="AI81" s="43" t="s">
        <v>210</v>
      </c>
      <c r="AJ81" s="43"/>
      <c r="AK81" s="73">
        <v>313.02</v>
      </c>
      <c r="AL81" s="73">
        <v>264.85000000000002</v>
      </c>
      <c r="AM81" s="73">
        <v>286.52</v>
      </c>
      <c r="AN81" s="73">
        <v>330.98</v>
      </c>
      <c r="AO81" s="73">
        <v>300.52999999999997</v>
      </c>
      <c r="AP81" s="73">
        <v>288.75</v>
      </c>
      <c r="AQ81" s="73">
        <v>292.36</v>
      </c>
      <c r="AR81" s="73">
        <v>301.87</v>
      </c>
      <c r="AS81" s="73">
        <v>294.92</v>
      </c>
      <c r="AT81" s="73">
        <v>297.86</v>
      </c>
      <c r="AU81" s="73"/>
      <c r="AV81" s="73">
        <v>357.7</v>
      </c>
      <c r="AW81" s="73">
        <v>304.48</v>
      </c>
    </row>
    <row r="82" spans="1:49" x14ac:dyDescent="0.35">
      <c r="A82" s="43" t="s">
        <v>211</v>
      </c>
      <c r="B82" s="43"/>
      <c r="C82" s="73">
        <v>203.14</v>
      </c>
      <c r="D82" s="73">
        <v>245.23</v>
      </c>
      <c r="E82" s="73">
        <v>228.69</v>
      </c>
      <c r="F82" s="73">
        <v>214.81</v>
      </c>
      <c r="G82" s="73">
        <v>238.8</v>
      </c>
      <c r="H82" s="73">
        <v>180.81</v>
      </c>
      <c r="I82" s="73">
        <v>208.06</v>
      </c>
      <c r="J82" s="73">
        <v>236.68</v>
      </c>
      <c r="K82" s="73">
        <v>229.71</v>
      </c>
      <c r="L82" s="73">
        <v>217.53</v>
      </c>
      <c r="M82" s="73">
        <v>244.32</v>
      </c>
      <c r="N82" s="73">
        <v>235.93</v>
      </c>
      <c r="AI82" s="43" t="s">
        <v>211</v>
      </c>
      <c r="AJ82" s="43"/>
      <c r="AK82" s="73">
        <v>203.14</v>
      </c>
      <c r="AL82" s="73">
        <v>245.23</v>
      </c>
      <c r="AM82" s="73">
        <v>228.69</v>
      </c>
      <c r="AN82" s="73">
        <v>214.81</v>
      </c>
      <c r="AO82" s="73">
        <v>238.8</v>
      </c>
      <c r="AP82" s="73">
        <v>180.81</v>
      </c>
      <c r="AQ82" s="73">
        <v>208.06</v>
      </c>
      <c r="AR82" s="73">
        <v>236.68</v>
      </c>
      <c r="AS82" s="73">
        <v>229.71</v>
      </c>
      <c r="AT82" s="73">
        <v>217.53</v>
      </c>
      <c r="AU82" s="73"/>
      <c r="AV82" s="73">
        <v>244.32</v>
      </c>
      <c r="AW82" s="73">
        <v>235.93</v>
      </c>
    </row>
    <row r="83" spans="1:49" x14ac:dyDescent="0.35">
      <c r="A83" s="43" t="s">
        <v>212</v>
      </c>
      <c r="B83" s="43"/>
      <c r="C83" s="73">
        <v>264.60000000000002</v>
      </c>
      <c r="D83" s="73">
        <v>235.99</v>
      </c>
      <c r="E83" s="73">
        <v>220.77</v>
      </c>
      <c r="F83" s="73">
        <v>339.62</v>
      </c>
      <c r="G83" s="73">
        <v>205.1</v>
      </c>
      <c r="H83" s="73">
        <v>184.58</v>
      </c>
      <c r="I83" s="73">
        <v>232.56</v>
      </c>
      <c r="J83" s="73">
        <v>267.63</v>
      </c>
      <c r="K83" s="73">
        <v>273.76</v>
      </c>
      <c r="L83" s="73">
        <v>247.26</v>
      </c>
      <c r="M83" s="73">
        <v>364.53</v>
      </c>
      <c r="N83" s="73">
        <v>140.82</v>
      </c>
      <c r="AI83" s="43" t="s">
        <v>212</v>
      </c>
      <c r="AJ83" s="43"/>
      <c r="AK83" s="73">
        <v>264.60000000000002</v>
      </c>
      <c r="AL83" s="73">
        <v>235.99</v>
      </c>
      <c r="AM83" s="73">
        <v>220.77</v>
      </c>
      <c r="AN83" s="73">
        <v>339.62</v>
      </c>
      <c r="AO83" s="73">
        <v>205.1</v>
      </c>
      <c r="AP83" s="73">
        <v>184.58</v>
      </c>
      <c r="AQ83" s="73">
        <v>232.56</v>
      </c>
      <c r="AR83" s="73">
        <v>267.63</v>
      </c>
      <c r="AS83" s="73">
        <v>273.76</v>
      </c>
      <c r="AT83" s="73">
        <v>247.26</v>
      </c>
      <c r="AU83" s="73"/>
      <c r="AV83" s="73">
        <v>364.53</v>
      </c>
      <c r="AW83" s="73">
        <v>140.82</v>
      </c>
    </row>
    <row r="84" spans="1:49" x14ac:dyDescent="0.35">
      <c r="A84" s="43" t="s">
        <v>213</v>
      </c>
      <c r="B84" s="43"/>
      <c r="C84" s="73">
        <v>377.63</v>
      </c>
      <c r="D84" s="73">
        <v>233.65</v>
      </c>
      <c r="E84" s="73">
        <v>457.18</v>
      </c>
      <c r="F84" s="73">
        <v>308.10000000000002</v>
      </c>
      <c r="G84" s="73">
        <v>372.93</v>
      </c>
      <c r="H84" s="73">
        <v>412.51</v>
      </c>
      <c r="I84" s="73">
        <v>328.22</v>
      </c>
      <c r="J84" s="73">
        <v>340.98</v>
      </c>
      <c r="K84" s="73">
        <v>348.32</v>
      </c>
      <c r="L84" s="73">
        <v>349.32</v>
      </c>
      <c r="M84" s="73">
        <v>438.85</v>
      </c>
      <c r="N84" s="73">
        <v>337.64</v>
      </c>
      <c r="AI84" s="43" t="s">
        <v>213</v>
      </c>
      <c r="AJ84" s="43"/>
      <c r="AK84" s="73">
        <v>377.63</v>
      </c>
      <c r="AL84" s="73">
        <v>233.65</v>
      </c>
      <c r="AM84" s="73">
        <v>457.18</v>
      </c>
      <c r="AN84" s="73">
        <v>308.10000000000002</v>
      </c>
      <c r="AO84" s="73">
        <v>372.93</v>
      </c>
      <c r="AP84" s="73">
        <v>412.51</v>
      </c>
      <c r="AQ84" s="73">
        <v>328.22</v>
      </c>
      <c r="AR84" s="73">
        <v>340.98</v>
      </c>
      <c r="AS84" s="73">
        <v>348.32</v>
      </c>
      <c r="AT84" s="73">
        <v>349.32</v>
      </c>
      <c r="AU84" s="73"/>
      <c r="AV84" s="73">
        <v>438.85</v>
      </c>
      <c r="AW84" s="73">
        <v>337.64</v>
      </c>
    </row>
    <row r="85" spans="1:49" x14ac:dyDescent="0.35">
      <c r="A85" s="43" t="s">
        <v>214</v>
      </c>
      <c r="B85" s="43"/>
      <c r="C85" s="73">
        <v>286.38</v>
      </c>
      <c r="D85" s="73">
        <v>229.47</v>
      </c>
      <c r="E85" s="73">
        <v>319.02999999999997</v>
      </c>
      <c r="F85" s="73">
        <v>260.23</v>
      </c>
      <c r="G85" s="73">
        <v>295.57</v>
      </c>
      <c r="H85" s="73">
        <v>361.66</v>
      </c>
      <c r="I85" s="73">
        <v>202.69</v>
      </c>
      <c r="J85" s="73">
        <v>245.15</v>
      </c>
      <c r="K85" s="73">
        <v>263.39</v>
      </c>
      <c r="L85" s="73">
        <v>253.18</v>
      </c>
      <c r="M85" s="73">
        <v>259.02999999999997</v>
      </c>
      <c r="N85" s="73">
        <v>603.59</v>
      </c>
      <c r="AI85" s="43" t="s">
        <v>214</v>
      </c>
      <c r="AJ85" s="43"/>
      <c r="AK85" s="73">
        <v>286.38</v>
      </c>
      <c r="AL85" s="73">
        <v>229.47</v>
      </c>
      <c r="AM85" s="73">
        <v>319.02999999999997</v>
      </c>
      <c r="AN85" s="73">
        <v>260.23</v>
      </c>
      <c r="AO85" s="73">
        <v>295.57</v>
      </c>
      <c r="AP85" s="73">
        <v>361.66</v>
      </c>
      <c r="AQ85" s="73">
        <v>202.69</v>
      </c>
      <c r="AR85" s="73">
        <v>245.15</v>
      </c>
      <c r="AS85" s="73">
        <v>263.39</v>
      </c>
      <c r="AT85" s="73">
        <v>253.18</v>
      </c>
      <c r="AU85" s="73"/>
      <c r="AV85" s="73">
        <v>259.02999999999997</v>
      </c>
      <c r="AW85" s="73">
        <v>603.59</v>
      </c>
    </row>
    <row r="86" spans="1:49" x14ac:dyDescent="0.35">
      <c r="A86" s="43" t="s">
        <v>215</v>
      </c>
      <c r="B86" s="43"/>
      <c r="C86" s="73">
        <v>165.39</v>
      </c>
      <c r="D86" s="73">
        <v>221.43</v>
      </c>
      <c r="E86" s="73">
        <v>182.7</v>
      </c>
      <c r="F86" s="73">
        <v>192</v>
      </c>
      <c r="G86" s="73">
        <v>195.46</v>
      </c>
      <c r="H86" s="73">
        <v>147.77000000000001</v>
      </c>
      <c r="I86" s="73">
        <v>189.35</v>
      </c>
      <c r="J86" s="73">
        <v>192.04</v>
      </c>
      <c r="K86" s="73">
        <v>201.19</v>
      </c>
      <c r="L86" s="73">
        <v>188.23</v>
      </c>
      <c r="M86" s="73">
        <v>228.19</v>
      </c>
      <c r="N86" s="73">
        <v>203.16</v>
      </c>
      <c r="AI86" s="43" t="s">
        <v>215</v>
      </c>
      <c r="AJ86" s="43"/>
      <c r="AK86" s="73">
        <v>165.39</v>
      </c>
      <c r="AL86" s="73">
        <v>221.43</v>
      </c>
      <c r="AM86" s="73">
        <v>182.7</v>
      </c>
      <c r="AN86" s="73">
        <v>192</v>
      </c>
      <c r="AO86" s="73">
        <v>195.46</v>
      </c>
      <c r="AP86" s="73">
        <v>147.77000000000001</v>
      </c>
      <c r="AQ86" s="73">
        <v>189.35</v>
      </c>
      <c r="AR86" s="73">
        <v>192.04</v>
      </c>
      <c r="AS86" s="73">
        <v>201.19</v>
      </c>
      <c r="AT86" s="73">
        <v>188.23</v>
      </c>
      <c r="AU86" s="73"/>
      <c r="AV86" s="73">
        <v>228.19</v>
      </c>
      <c r="AW86" s="73">
        <v>203.16</v>
      </c>
    </row>
    <row r="87" spans="1:49" x14ac:dyDescent="0.35">
      <c r="A87" s="43" t="s">
        <v>216</v>
      </c>
      <c r="B87" s="43"/>
      <c r="C87" s="73">
        <v>163.03</v>
      </c>
      <c r="D87" s="73">
        <v>208.89</v>
      </c>
      <c r="E87" s="73">
        <v>174.98</v>
      </c>
      <c r="F87" s="73">
        <v>198.99</v>
      </c>
      <c r="G87" s="73">
        <v>188.58</v>
      </c>
      <c r="H87" s="73">
        <v>151.08000000000001</v>
      </c>
      <c r="I87" s="73">
        <v>185.96</v>
      </c>
      <c r="J87" s="73">
        <v>195.12</v>
      </c>
      <c r="K87" s="73">
        <v>183.6</v>
      </c>
      <c r="L87" s="73">
        <v>194.08</v>
      </c>
      <c r="M87" s="73">
        <v>215.32</v>
      </c>
      <c r="N87" s="73">
        <v>197.82</v>
      </c>
      <c r="AI87" s="43" t="s">
        <v>216</v>
      </c>
      <c r="AJ87" s="43"/>
      <c r="AK87" s="73">
        <v>163.03</v>
      </c>
      <c r="AL87" s="73">
        <v>208.89</v>
      </c>
      <c r="AM87" s="73">
        <v>174.98</v>
      </c>
      <c r="AN87" s="73">
        <v>198.99</v>
      </c>
      <c r="AO87" s="73">
        <v>188.58</v>
      </c>
      <c r="AP87" s="73">
        <v>151.08000000000001</v>
      </c>
      <c r="AQ87" s="73">
        <v>185.96</v>
      </c>
      <c r="AR87" s="73">
        <v>195.12</v>
      </c>
      <c r="AS87" s="73">
        <v>183.6</v>
      </c>
      <c r="AT87" s="73">
        <v>194.08</v>
      </c>
      <c r="AU87" s="73"/>
      <c r="AV87" s="73">
        <v>215.32</v>
      </c>
      <c r="AW87" s="73">
        <v>197.82</v>
      </c>
    </row>
    <row r="88" spans="1:49" x14ac:dyDescent="0.35">
      <c r="A88" s="43" t="s">
        <v>217</v>
      </c>
      <c r="B88" s="43"/>
      <c r="C88" s="73">
        <v>109.09</v>
      </c>
      <c r="D88" s="73">
        <v>180.95</v>
      </c>
      <c r="E88" s="73">
        <v>121.03</v>
      </c>
      <c r="F88" s="73">
        <v>135.03</v>
      </c>
      <c r="G88" s="73">
        <v>127.78</v>
      </c>
      <c r="H88" s="73">
        <v>112.65</v>
      </c>
      <c r="I88" s="73">
        <v>125.24</v>
      </c>
      <c r="J88" s="73">
        <v>130.96</v>
      </c>
      <c r="K88" s="73">
        <v>121.61</v>
      </c>
      <c r="L88" s="73">
        <v>124.92</v>
      </c>
      <c r="M88" s="73">
        <v>142.66999999999999</v>
      </c>
      <c r="N88" s="73">
        <v>198.29</v>
      </c>
      <c r="AI88" s="43" t="s">
        <v>217</v>
      </c>
      <c r="AJ88" s="43"/>
      <c r="AK88" s="73">
        <v>109.09</v>
      </c>
      <c r="AL88" s="73">
        <v>180.95</v>
      </c>
      <c r="AM88" s="73">
        <v>121.03</v>
      </c>
      <c r="AN88" s="73">
        <v>135.03</v>
      </c>
      <c r="AO88" s="73">
        <v>127.78</v>
      </c>
      <c r="AP88" s="73">
        <v>112.65</v>
      </c>
      <c r="AQ88" s="73">
        <v>125.24</v>
      </c>
      <c r="AR88" s="73">
        <v>130.96</v>
      </c>
      <c r="AS88" s="73">
        <v>121.61</v>
      </c>
      <c r="AT88" s="73">
        <v>124.92</v>
      </c>
      <c r="AU88" s="73"/>
      <c r="AV88" s="73">
        <v>142.66999999999999</v>
      </c>
      <c r="AW88" s="73">
        <v>198.29</v>
      </c>
    </row>
    <row r="89" spans="1:49" x14ac:dyDescent="0.35">
      <c r="A89" s="43" t="s">
        <v>218</v>
      </c>
      <c r="B89" s="43"/>
      <c r="C89" s="73">
        <v>164.89</v>
      </c>
      <c r="D89" s="73">
        <v>175.84</v>
      </c>
      <c r="E89" s="73">
        <v>159.69</v>
      </c>
      <c r="F89" s="73">
        <v>157.31</v>
      </c>
      <c r="G89" s="73">
        <v>171.45</v>
      </c>
      <c r="H89" s="73">
        <v>134.28</v>
      </c>
      <c r="I89" s="73">
        <v>154.61000000000001</v>
      </c>
      <c r="J89" s="73">
        <v>164.81</v>
      </c>
      <c r="K89" s="73">
        <v>161.58000000000001</v>
      </c>
      <c r="L89" s="73">
        <v>165.55</v>
      </c>
      <c r="M89" s="73">
        <v>193.61</v>
      </c>
      <c r="N89" s="73">
        <v>168.3</v>
      </c>
      <c r="AI89" s="43" t="s">
        <v>218</v>
      </c>
      <c r="AJ89" s="43"/>
      <c r="AK89" s="73">
        <v>164.89</v>
      </c>
      <c r="AL89" s="73">
        <v>175.84</v>
      </c>
      <c r="AM89" s="73">
        <v>159.69</v>
      </c>
      <c r="AN89" s="73">
        <v>157.31</v>
      </c>
      <c r="AO89" s="73">
        <v>171.45</v>
      </c>
      <c r="AP89" s="73">
        <v>134.28</v>
      </c>
      <c r="AQ89" s="73">
        <v>154.61000000000001</v>
      </c>
      <c r="AR89" s="73">
        <v>164.81</v>
      </c>
      <c r="AS89" s="73">
        <v>161.58000000000001</v>
      </c>
      <c r="AT89" s="73">
        <v>165.55</v>
      </c>
      <c r="AU89" s="73"/>
      <c r="AV89" s="73">
        <v>193.61</v>
      </c>
      <c r="AW89" s="73">
        <v>168.3</v>
      </c>
    </row>
    <row r="90" spans="1:49" x14ac:dyDescent="0.35">
      <c r="A90" s="43" t="s">
        <v>219</v>
      </c>
      <c r="B90" s="43"/>
      <c r="C90" s="73">
        <v>140.4</v>
      </c>
      <c r="D90" s="73">
        <v>170.15</v>
      </c>
      <c r="E90" s="73">
        <v>143.07</v>
      </c>
      <c r="F90" s="73">
        <v>147.94999999999999</v>
      </c>
      <c r="G90" s="73">
        <v>152.61000000000001</v>
      </c>
      <c r="H90" s="73">
        <v>136.49</v>
      </c>
      <c r="I90" s="73">
        <v>142.97</v>
      </c>
      <c r="J90" s="73">
        <v>148.81</v>
      </c>
      <c r="K90" s="73">
        <v>141.91999999999999</v>
      </c>
      <c r="L90" s="73">
        <v>145.62</v>
      </c>
      <c r="M90" s="73">
        <v>163.97</v>
      </c>
      <c r="N90" s="73">
        <v>166.1</v>
      </c>
      <c r="AI90" s="43" t="s">
        <v>219</v>
      </c>
      <c r="AJ90" s="43"/>
      <c r="AK90" s="73">
        <v>140.4</v>
      </c>
      <c r="AL90" s="73">
        <v>170.15</v>
      </c>
      <c r="AM90" s="73">
        <v>143.07</v>
      </c>
      <c r="AN90" s="73">
        <v>147.94999999999999</v>
      </c>
      <c r="AO90" s="73">
        <v>152.61000000000001</v>
      </c>
      <c r="AP90" s="73">
        <v>136.49</v>
      </c>
      <c r="AQ90" s="73">
        <v>142.97</v>
      </c>
      <c r="AR90" s="73">
        <v>148.81</v>
      </c>
      <c r="AS90" s="73">
        <v>141.91999999999999</v>
      </c>
      <c r="AT90" s="73">
        <v>145.62</v>
      </c>
      <c r="AU90" s="73"/>
      <c r="AV90" s="73">
        <v>163.97</v>
      </c>
      <c r="AW90" s="73">
        <v>166.1</v>
      </c>
    </row>
    <row r="91" spans="1:49" x14ac:dyDescent="0.35">
      <c r="A91" s="43" t="s">
        <v>220</v>
      </c>
      <c r="B91" s="43"/>
      <c r="C91" s="73">
        <v>159.44999999999999</v>
      </c>
      <c r="D91" s="73">
        <v>161.08000000000001</v>
      </c>
      <c r="E91" s="73">
        <v>186.05</v>
      </c>
      <c r="F91" s="73">
        <v>129.19999999999999</v>
      </c>
      <c r="G91" s="73">
        <v>176.66</v>
      </c>
      <c r="H91" s="73">
        <v>144.97</v>
      </c>
      <c r="I91" s="73">
        <v>154.26</v>
      </c>
      <c r="J91" s="73">
        <v>170.84</v>
      </c>
      <c r="K91" s="73">
        <v>167.3</v>
      </c>
      <c r="L91" s="73">
        <v>176.64</v>
      </c>
      <c r="M91" s="73">
        <v>317.38</v>
      </c>
      <c r="N91" s="73">
        <v>143.80000000000001</v>
      </c>
      <c r="AI91" s="43" t="s">
        <v>220</v>
      </c>
      <c r="AJ91" s="43"/>
      <c r="AK91" s="73">
        <v>159.44999999999999</v>
      </c>
      <c r="AL91" s="73">
        <v>161.08000000000001</v>
      </c>
      <c r="AM91" s="73">
        <v>186.05</v>
      </c>
      <c r="AN91" s="73">
        <v>129.19999999999999</v>
      </c>
      <c r="AO91" s="73">
        <v>176.66</v>
      </c>
      <c r="AP91" s="73">
        <v>144.97</v>
      </c>
      <c r="AQ91" s="73">
        <v>154.26</v>
      </c>
      <c r="AR91" s="73">
        <v>170.84</v>
      </c>
      <c r="AS91" s="73">
        <v>167.3</v>
      </c>
      <c r="AT91" s="73">
        <v>176.64</v>
      </c>
      <c r="AU91" s="73"/>
      <c r="AV91" s="73">
        <v>317.38</v>
      </c>
      <c r="AW91" s="73">
        <v>143.80000000000001</v>
      </c>
    </row>
    <row r="92" spans="1:49" x14ac:dyDescent="0.35">
      <c r="A92" s="43" t="s">
        <v>221</v>
      </c>
      <c r="B92" s="43"/>
      <c r="C92" s="73">
        <v>155.65</v>
      </c>
      <c r="D92" s="73">
        <v>141.04</v>
      </c>
      <c r="E92" s="73">
        <v>151.28</v>
      </c>
      <c r="F92" s="73">
        <v>164.04</v>
      </c>
      <c r="G92" s="73">
        <v>155.44999999999999</v>
      </c>
      <c r="H92" s="73">
        <v>141.53</v>
      </c>
      <c r="I92" s="73">
        <v>147.27000000000001</v>
      </c>
      <c r="J92" s="73">
        <v>155.16999999999999</v>
      </c>
      <c r="K92" s="73">
        <v>151.21</v>
      </c>
      <c r="L92" s="73">
        <v>149.22999999999999</v>
      </c>
      <c r="M92" s="73">
        <v>195.16</v>
      </c>
      <c r="N92" s="73">
        <v>234.23</v>
      </c>
      <c r="AI92" s="43" t="s">
        <v>221</v>
      </c>
      <c r="AJ92" s="43"/>
      <c r="AK92" s="73">
        <v>155.65</v>
      </c>
      <c r="AL92" s="73">
        <v>141.04</v>
      </c>
      <c r="AM92" s="73">
        <v>151.28</v>
      </c>
      <c r="AN92" s="73">
        <v>164.04</v>
      </c>
      <c r="AO92" s="73">
        <v>155.44999999999999</v>
      </c>
      <c r="AP92" s="73">
        <v>141.53</v>
      </c>
      <c r="AQ92" s="73">
        <v>147.27000000000001</v>
      </c>
      <c r="AR92" s="73">
        <v>155.16999999999999</v>
      </c>
      <c r="AS92" s="73">
        <v>151.21</v>
      </c>
      <c r="AT92" s="73">
        <v>149.22999999999999</v>
      </c>
      <c r="AU92" s="73"/>
      <c r="AV92" s="73">
        <v>195.16</v>
      </c>
      <c r="AW92" s="73">
        <v>234.23</v>
      </c>
    </row>
    <row r="93" spans="1:49" x14ac:dyDescent="0.35">
      <c r="A93" s="43" t="s">
        <v>222</v>
      </c>
      <c r="B93" s="43"/>
      <c r="C93" s="73">
        <v>151.63999999999999</v>
      </c>
      <c r="D93" s="73">
        <v>134.31</v>
      </c>
      <c r="E93" s="73">
        <v>165.25</v>
      </c>
      <c r="F93" s="73">
        <v>150.58000000000001</v>
      </c>
      <c r="G93" s="73">
        <v>177.47</v>
      </c>
      <c r="H93" s="73">
        <v>120.16</v>
      </c>
      <c r="I93" s="73">
        <v>160.54</v>
      </c>
      <c r="J93" s="73">
        <v>178.29</v>
      </c>
      <c r="K93" s="73">
        <v>165.8</v>
      </c>
      <c r="L93" s="73">
        <v>162.63</v>
      </c>
      <c r="M93" s="73">
        <v>237.72</v>
      </c>
      <c r="N93" s="73">
        <v>163.27000000000001</v>
      </c>
      <c r="AI93" s="43" t="s">
        <v>222</v>
      </c>
      <c r="AJ93" s="43"/>
      <c r="AK93" s="73">
        <v>151.63999999999999</v>
      </c>
      <c r="AL93" s="73">
        <v>134.31</v>
      </c>
      <c r="AM93" s="73">
        <v>165.25</v>
      </c>
      <c r="AN93" s="73">
        <v>150.58000000000001</v>
      </c>
      <c r="AO93" s="73">
        <v>177.47</v>
      </c>
      <c r="AP93" s="73">
        <v>120.16</v>
      </c>
      <c r="AQ93" s="73">
        <v>160.54</v>
      </c>
      <c r="AR93" s="73">
        <v>178.29</v>
      </c>
      <c r="AS93" s="73">
        <v>165.8</v>
      </c>
      <c r="AT93" s="73">
        <v>162.63</v>
      </c>
      <c r="AU93" s="73"/>
      <c r="AV93" s="73">
        <v>237.72</v>
      </c>
      <c r="AW93" s="73">
        <v>163.27000000000001</v>
      </c>
    </row>
    <row r="94" spans="1:49" x14ac:dyDescent="0.35">
      <c r="A94" s="43" t="s">
        <v>223</v>
      </c>
      <c r="B94" s="43"/>
      <c r="C94" s="73">
        <v>115.04</v>
      </c>
      <c r="D94" s="73">
        <v>127.78</v>
      </c>
      <c r="E94" s="73">
        <v>120.89</v>
      </c>
      <c r="F94" s="73">
        <v>123.07</v>
      </c>
      <c r="G94" s="73">
        <v>119.72</v>
      </c>
      <c r="H94" s="73">
        <v>110.02</v>
      </c>
      <c r="I94" s="73">
        <v>109.5</v>
      </c>
      <c r="J94" s="73">
        <v>117.41</v>
      </c>
      <c r="K94" s="73">
        <v>117.04</v>
      </c>
      <c r="L94" s="73">
        <v>112.89</v>
      </c>
      <c r="M94" s="73">
        <v>133.13</v>
      </c>
      <c r="N94" s="73">
        <v>132.44</v>
      </c>
      <c r="AI94" s="43" t="s">
        <v>223</v>
      </c>
      <c r="AJ94" s="43"/>
      <c r="AK94" s="73">
        <v>115.04</v>
      </c>
      <c r="AL94" s="73">
        <v>127.78</v>
      </c>
      <c r="AM94" s="73">
        <v>120.89</v>
      </c>
      <c r="AN94" s="73">
        <v>123.07</v>
      </c>
      <c r="AO94" s="73">
        <v>119.72</v>
      </c>
      <c r="AP94" s="73">
        <v>110.02</v>
      </c>
      <c r="AQ94" s="73">
        <v>109.5</v>
      </c>
      <c r="AR94" s="73">
        <v>117.41</v>
      </c>
      <c r="AS94" s="73">
        <v>117.04</v>
      </c>
      <c r="AT94" s="73">
        <v>112.89</v>
      </c>
      <c r="AU94" s="73"/>
      <c r="AV94" s="73">
        <v>133.13</v>
      </c>
      <c r="AW94" s="73">
        <v>132.44</v>
      </c>
    </row>
    <row r="95" spans="1:49" x14ac:dyDescent="0.35">
      <c r="A95" s="43" t="s">
        <v>224</v>
      </c>
      <c r="B95" s="43"/>
      <c r="C95" s="73">
        <v>156.01</v>
      </c>
      <c r="D95" s="73">
        <v>125.32</v>
      </c>
      <c r="E95" s="73">
        <v>155.11000000000001</v>
      </c>
      <c r="F95" s="73">
        <v>135.33000000000001</v>
      </c>
      <c r="G95" s="73">
        <v>159.44</v>
      </c>
      <c r="H95" s="73">
        <v>179.45</v>
      </c>
      <c r="I95" s="73">
        <v>146.57</v>
      </c>
      <c r="J95" s="73">
        <v>145.22</v>
      </c>
      <c r="K95" s="73">
        <v>143.49</v>
      </c>
      <c r="L95" s="73">
        <v>148.11000000000001</v>
      </c>
      <c r="M95" s="73">
        <v>457.29</v>
      </c>
      <c r="N95" s="73">
        <v>93.37</v>
      </c>
      <c r="AI95" s="43" t="s">
        <v>224</v>
      </c>
      <c r="AJ95" s="43"/>
      <c r="AK95" s="73">
        <v>156.01</v>
      </c>
      <c r="AL95" s="73">
        <v>125.32</v>
      </c>
      <c r="AM95" s="73">
        <v>155.11000000000001</v>
      </c>
      <c r="AN95" s="73">
        <v>135.33000000000001</v>
      </c>
      <c r="AO95" s="73">
        <v>159.44</v>
      </c>
      <c r="AP95" s="73">
        <v>179.45</v>
      </c>
      <c r="AQ95" s="73">
        <v>146.57</v>
      </c>
      <c r="AR95" s="73">
        <v>145.22</v>
      </c>
      <c r="AS95" s="73">
        <v>143.49</v>
      </c>
      <c r="AT95" s="73">
        <v>148.11000000000001</v>
      </c>
      <c r="AU95" s="73"/>
      <c r="AV95" s="73">
        <v>457.29</v>
      </c>
      <c r="AW95" s="73">
        <v>93.37</v>
      </c>
    </row>
    <row r="96" spans="1:49" x14ac:dyDescent="0.35">
      <c r="A96" s="43" t="s">
        <v>225</v>
      </c>
      <c r="B96" s="43"/>
      <c r="C96" s="73">
        <v>99.57</v>
      </c>
      <c r="D96" s="73">
        <v>120.84</v>
      </c>
      <c r="E96" s="73">
        <v>91.72</v>
      </c>
      <c r="F96" s="73">
        <v>114.61</v>
      </c>
      <c r="G96" s="73">
        <v>110.65</v>
      </c>
      <c r="H96" s="73">
        <v>79.06</v>
      </c>
      <c r="I96" s="73">
        <v>121.36</v>
      </c>
      <c r="J96" s="73">
        <v>125.56</v>
      </c>
      <c r="K96" s="73">
        <v>114.89</v>
      </c>
      <c r="L96" s="73">
        <v>113.4</v>
      </c>
      <c r="M96" s="73">
        <v>163.63</v>
      </c>
      <c r="N96" s="73">
        <v>273.41000000000003</v>
      </c>
      <c r="AI96" s="43" t="s">
        <v>225</v>
      </c>
      <c r="AJ96" s="43"/>
      <c r="AK96" s="73">
        <v>99.57</v>
      </c>
      <c r="AL96" s="73">
        <v>120.84</v>
      </c>
      <c r="AM96" s="73">
        <v>91.72</v>
      </c>
      <c r="AN96" s="73">
        <v>114.61</v>
      </c>
      <c r="AO96" s="73">
        <v>110.65</v>
      </c>
      <c r="AP96" s="73">
        <v>79.06</v>
      </c>
      <c r="AQ96" s="73">
        <v>121.36</v>
      </c>
      <c r="AR96" s="73">
        <v>125.56</v>
      </c>
      <c r="AS96" s="73">
        <v>114.89</v>
      </c>
      <c r="AT96" s="73">
        <v>113.4</v>
      </c>
      <c r="AU96" s="73"/>
      <c r="AV96" s="73">
        <v>163.63</v>
      </c>
      <c r="AW96" s="73">
        <v>273.41000000000003</v>
      </c>
    </row>
    <row r="97" spans="1:49" x14ac:dyDescent="0.35">
      <c r="A97" s="43" t="s">
        <v>226</v>
      </c>
      <c r="B97" s="43"/>
      <c r="C97" s="73">
        <v>92.76</v>
      </c>
      <c r="D97" s="73">
        <v>115.61</v>
      </c>
      <c r="E97" s="73">
        <v>97.92</v>
      </c>
      <c r="F97" s="73">
        <v>104.21</v>
      </c>
      <c r="G97" s="73">
        <v>121.47</v>
      </c>
      <c r="H97" s="73">
        <v>92.67</v>
      </c>
      <c r="I97" s="73">
        <v>149.94999999999999</v>
      </c>
      <c r="J97" s="73">
        <v>147.27000000000001</v>
      </c>
      <c r="K97" s="73">
        <v>128.83000000000001</v>
      </c>
      <c r="L97" s="73">
        <v>140.29</v>
      </c>
      <c r="M97" s="73">
        <v>39.97</v>
      </c>
      <c r="N97" s="73">
        <v>54.72</v>
      </c>
      <c r="AI97" s="43" t="s">
        <v>226</v>
      </c>
      <c r="AJ97" s="43"/>
      <c r="AK97" s="73">
        <v>92.76</v>
      </c>
      <c r="AL97" s="73">
        <v>115.61</v>
      </c>
      <c r="AM97" s="73">
        <v>97.92</v>
      </c>
      <c r="AN97" s="73">
        <v>104.21</v>
      </c>
      <c r="AO97" s="73">
        <v>121.47</v>
      </c>
      <c r="AP97" s="73">
        <v>92.67</v>
      </c>
      <c r="AQ97" s="73">
        <v>149.94999999999999</v>
      </c>
      <c r="AR97" s="73">
        <v>147.27000000000001</v>
      </c>
      <c r="AS97" s="73">
        <v>128.83000000000001</v>
      </c>
      <c r="AT97" s="73">
        <v>140.29</v>
      </c>
      <c r="AU97" s="73"/>
      <c r="AV97" s="73">
        <v>39.97</v>
      </c>
      <c r="AW97" s="73">
        <v>54.72</v>
      </c>
    </row>
    <row r="98" spans="1:49" x14ac:dyDescent="0.35">
      <c r="A98" s="43" t="s">
        <v>227</v>
      </c>
      <c r="B98" s="43"/>
      <c r="C98" s="73">
        <v>87.03</v>
      </c>
      <c r="D98" s="73">
        <v>112.98</v>
      </c>
      <c r="E98" s="73">
        <v>100.62</v>
      </c>
      <c r="F98" s="73">
        <v>112.07</v>
      </c>
      <c r="G98" s="73">
        <v>109.06</v>
      </c>
      <c r="H98" s="73">
        <v>81.05</v>
      </c>
      <c r="I98" s="73">
        <v>113.38</v>
      </c>
      <c r="J98" s="73">
        <v>117.6</v>
      </c>
      <c r="K98" s="73">
        <v>111.32</v>
      </c>
      <c r="L98" s="73">
        <v>115.04</v>
      </c>
      <c r="M98" s="73">
        <v>142.32</v>
      </c>
      <c r="N98" s="73">
        <v>119.99</v>
      </c>
      <c r="AI98" s="43" t="s">
        <v>227</v>
      </c>
      <c r="AJ98" s="43"/>
      <c r="AK98" s="73">
        <v>87.03</v>
      </c>
      <c r="AL98" s="73">
        <v>112.98</v>
      </c>
      <c r="AM98" s="73">
        <v>100.62</v>
      </c>
      <c r="AN98" s="73">
        <v>112.07</v>
      </c>
      <c r="AO98" s="73">
        <v>109.06</v>
      </c>
      <c r="AP98" s="73">
        <v>81.05</v>
      </c>
      <c r="AQ98" s="73">
        <v>113.38</v>
      </c>
      <c r="AR98" s="73">
        <v>117.6</v>
      </c>
      <c r="AS98" s="73">
        <v>111.32</v>
      </c>
      <c r="AT98" s="73">
        <v>115.04</v>
      </c>
      <c r="AU98" s="73"/>
      <c r="AV98" s="73">
        <v>142.32</v>
      </c>
      <c r="AW98" s="73">
        <v>119.99</v>
      </c>
    </row>
    <row r="99" spans="1:49" x14ac:dyDescent="0.35">
      <c r="A99" s="43" t="s">
        <v>228</v>
      </c>
      <c r="B99" s="43"/>
      <c r="C99" s="73">
        <v>154.15</v>
      </c>
      <c r="D99" s="73">
        <v>109.34</v>
      </c>
      <c r="E99" s="73">
        <v>81.64</v>
      </c>
      <c r="F99" s="73">
        <v>63.54</v>
      </c>
      <c r="G99" s="73">
        <v>82.08</v>
      </c>
      <c r="H99" s="73">
        <v>85.72</v>
      </c>
      <c r="I99" s="73">
        <v>110.91</v>
      </c>
      <c r="J99" s="73">
        <v>109.38</v>
      </c>
      <c r="K99" s="73">
        <v>110.67</v>
      </c>
      <c r="L99" s="73">
        <v>135.13999999999999</v>
      </c>
      <c r="M99" s="73">
        <v>210.67</v>
      </c>
      <c r="N99" s="73">
        <v>417.09</v>
      </c>
      <c r="AI99" s="43" t="s">
        <v>228</v>
      </c>
      <c r="AJ99" s="43"/>
      <c r="AK99" s="73">
        <v>154.15</v>
      </c>
      <c r="AL99" s="73">
        <v>109.34</v>
      </c>
      <c r="AM99" s="73">
        <v>81.64</v>
      </c>
      <c r="AN99" s="73">
        <v>63.54</v>
      </c>
      <c r="AO99" s="73">
        <v>82.08</v>
      </c>
      <c r="AP99" s="73">
        <v>85.72</v>
      </c>
      <c r="AQ99" s="73">
        <v>110.91</v>
      </c>
      <c r="AR99" s="73">
        <v>109.38</v>
      </c>
      <c r="AS99" s="73">
        <v>110.67</v>
      </c>
      <c r="AT99" s="73">
        <v>135.13999999999999</v>
      </c>
      <c r="AU99" s="73"/>
      <c r="AV99" s="73">
        <v>210.67</v>
      </c>
      <c r="AW99" s="73">
        <v>417.09</v>
      </c>
    </row>
    <row r="100" spans="1:49" x14ac:dyDescent="0.35">
      <c r="A100" s="43" t="s">
        <v>229</v>
      </c>
      <c r="B100" s="43"/>
      <c r="C100" s="73">
        <v>91.69</v>
      </c>
      <c r="D100" s="73">
        <v>105.36</v>
      </c>
      <c r="E100" s="73">
        <v>90.84</v>
      </c>
      <c r="F100" s="73">
        <v>100.23</v>
      </c>
      <c r="G100" s="73">
        <v>91.48</v>
      </c>
      <c r="H100" s="73">
        <v>76.599999999999994</v>
      </c>
      <c r="I100" s="73">
        <v>86.49</v>
      </c>
      <c r="J100" s="73">
        <v>90.24</v>
      </c>
      <c r="K100" s="73">
        <v>91.51</v>
      </c>
      <c r="L100" s="73">
        <v>90.29</v>
      </c>
      <c r="M100" s="73">
        <v>131.35</v>
      </c>
      <c r="N100" s="73">
        <v>105.58</v>
      </c>
      <c r="AI100" s="43" t="s">
        <v>229</v>
      </c>
      <c r="AJ100" s="43"/>
      <c r="AK100" s="73">
        <v>91.69</v>
      </c>
      <c r="AL100" s="73">
        <v>105.36</v>
      </c>
      <c r="AM100" s="73">
        <v>90.84</v>
      </c>
      <c r="AN100" s="73">
        <v>100.23</v>
      </c>
      <c r="AO100" s="73">
        <v>91.48</v>
      </c>
      <c r="AP100" s="73">
        <v>76.599999999999994</v>
      </c>
      <c r="AQ100" s="73">
        <v>86.49</v>
      </c>
      <c r="AR100" s="73">
        <v>90.24</v>
      </c>
      <c r="AS100" s="73">
        <v>91.51</v>
      </c>
      <c r="AT100" s="73">
        <v>90.29</v>
      </c>
      <c r="AU100" s="73"/>
      <c r="AV100" s="73">
        <v>131.35</v>
      </c>
      <c r="AW100" s="73">
        <v>105.58</v>
      </c>
    </row>
    <row r="101" spans="1:49" x14ac:dyDescent="0.35">
      <c r="A101" s="43" t="s">
        <v>230</v>
      </c>
      <c r="B101" s="43"/>
      <c r="C101" s="73">
        <v>106.01</v>
      </c>
      <c r="D101" s="73">
        <v>97.33</v>
      </c>
      <c r="E101" s="73">
        <v>104.21</v>
      </c>
      <c r="F101" s="73">
        <v>118.17</v>
      </c>
      <c r="G101" s="73">
        <v>96</v>
      </c>
      <c r="H101" s="73">
        <v>112.69</v>
      </c>
      <c r="I101" s="73">
        <v>68.41</v>
      </c>
      <c r="J101" s="73">
        <v>77.14</v>
      </c>
      <c r="K101" s="73">
        <v>73.569999999999993</v>
      </c>
      <c r="L101" s="73">
        <v>85.74</v>
      </c>
      <c r="M101" s="73">
        <v>93.96</v>
      </c>
      <c r="N101" s="73">
        <v>89.04</v>
      </c>
      <c r="AI101" s="43" t="s">
        <v>230</v>
      </c>
      <c r="AJ101" s="43"/>
      <c r="AK101" s="73">
        <v>106.01</v>
      </c>
      <c r="AL101" s="73">
        <v>97.33</v>
      </c>
      <c r="AM101" s="73">
        <v>104.21</v>
      </c>
      <c r="AN101" s="73">
        <v>118.17</v>
      </c>
      <c r="AO101" s="73">
        <v>96</v>
      </c>
      <c r="AP101" s="73">
        <v>112.69</v>
      </c>
      <c r="AQ101" s="73">
        <v>68.41</v>
      </c>
      <c r="AR101" s="73">
        <v>77.14</v>
      </c>
      <c r="AS101" s="73">
        <v>73.569999999999993</v>
      </c>
      <c r="AT101" s="73">
        <v>85.74</v>
      </c>
      <c r="AU101" s="73"/>
      <c r="AV101" s="73">
        <v>93.96</v>
      </c>
      <c r="AW101" s="73">
        <v>89.04</v>
      </c>
    </row>
    <row r="102" spans="1:49" x14ac:dyDescent="0.35">
      <c r="A102" s="43" t="s">
        <v>231</v>
      </c>
      <c r="B102" s="43"/>
      <c r="C102" s="73">
        <v>70.91</v>
      </c>
      <c r="D102" s="73">
        <v>96.58</v>
      </c>
      <c r="E102" s="73">
        <v>80.069999999999993</v>
      </c>
      <c r="F102" s="73">
        <v>83.25</v>
      </c>
      <c r="G102" s="73">
        <v>92.95</v>
      </c>
      <c r="H102" s="73">
        <v>68.5</v>
      </c>
      <c r="I102" s="73">
        <v>84.01</v>
      </c>
      <c r="J102" s="73">
        <v>90.82</v>
      </c>
      <c r="K102" s="73">
        <v>83.94</v>
      </c>
      <c r="L102" s="73">
        <v>88.15</v>
      </c>
      <c r="M102" s="73">
        <v>104.47</v>
      </c>
      <c r="N102" s="73">
        <v>92.36</v>
      </c>
      <c r="AI102" s="43" t="s">
        <v>231</v>
      </c>
      <c r="AJ102" s="43"/>
      <c r="AK102" s="73">
        <v>70.91</v>
      </c>
      <c r="AL102" s="73">
        <v>96.58</v>
      </c>
      <c r="AM102" s="73">
        <v>80.069999999999993</v>
      </c>
      <c r="AN102" s="73">
        <v>83.25</v>
      </c>
      <c r="AO102" s="73">
        <v>92.95</v>
      </c>
      <c r="AP102" s="73">
        <v>68.5</v>
      </c>
      <c r="AQ102" s="73">
        <v>84.01</v>
      </c>
      <c r="AR102" s="73">
        <v>90.82</v>
      </c>
      <c r="AS102" s="73">
        <v>83.94</v>
      </c>
      <c r="AT102" s="73">
        <v>88.15</v>
      </c>
      <c r="AU102" s="73"/>
      <c r="AV102" s="73">
        <v>104.47</v>
      </c>
      <c r="AW102" s="73">
        <v>92.36</v>
      </c>
    </row>
    <row r="103" spans="1:49" x14ac:dyDescent="0.35">
      <c r="A103" s="43" t="s">
        <v>232</v>
      </c>
      <c r="B103" s="43"/>
      <c r="C103" s="73">
        <v>66.900000000000006</v>
      </c>
      <c r="D103" s="73">
        <v>96.45</v>
      </c>
      <c r="E103" s="73">
        <v>71.41</v>
      </c>
      <c r="F103" s="73">
        <v>70.150000000000006</v>
      </c>
      <c r="G103" s="73">
        <v>70.239999999999995</v>
      </c>
      <c r="H103" s="73">
        <v>80.67</v>
      </c>
      <c r="I103" s="73">
        <v>65.8</v>
      </c>
      <c r="J103" s="73">
        <v>65.510000000000005</v>
      </c>
      <c r="K103" s="73">
        <v>64.349999999999994</v>
      </c>
      <c r="L103" s="73">
        <v>65.209999999999994</v>
      </c>
      <c r="M103" s="73">
        <v>132.5</v>
      </c>
      <c r="N103" s="73">
        <v>63.26</v>
      </c>
      <c r="AI103" s="43" t="s">
        <v>232</v>
      </c>
      <c r="AJ103" s="43"/>
      <c r="AK103" s="73">
        <v>66.900000000000006</v>
      </c>
      <c r="AL103" s="73">
        <v>96.45</v>
      </c>
      <c r="AM103" s="73">
        <v>71.41</v>
      </c>
      <c r="AN103" s="73">
        <v>70.150000000000006</v>
      </c>
      <c r="AO103" s="73">
        <v>70.239999999999995</v>
      </c>
      <c r="AP103" s="73">
        <v>80.67</v>
      </c>
      <c r="AQ103" s="73">
        <v>65.8</v>
      </c>
      <c r="AR103" s="73">
        <v>65.510000000000005</v>
      </c>
      <c r="AS103" s="73">
        <v>64.349999999999994</v>
      </c>
      <c r="AT103" s="73">
        <v>65.209999999999994</v>
      </c>
      <c r="AU103" s="73"/>
      <c r="AV103" s="73">
        <v>132.5</v>
      </c>
      <c r="AW103" s="73">
        <v>63.26</v>
      </c>
    </row>
    <row r="104" spans="1:49" x14ac:dyDescent="0.35">
      <c r="A104" s="43" t="s">
        <v>233</v>
      </c>
      <c r="B104" s="43"/>
      <c r="C104" s="73">
        <v>81.37</v>
      </c>
      <c r="D104" s="73">
        <v>94.28</v>
      </c>
      <c r="E104" s="73">
        <v>86.36</v>
      </c>
      <c r="F104" s="73">
        <v>85.19</v>
      </c>
      <c r="G104" s="73">
        <v>90.02</v>
      </c>
      <c r="H104" s="73">
        <v>95.9</v>
      </c>
      <c r="I104" s="73">
        <v>82.39</v>
      </c>
      <c r="J104" s="73">
        <v>75.47</v>
      </c>
      <c r="K104" s="73">
        <v>76.569999999999993</v>
      </c>
      <c r="L104" s="73">
        <v>84.28</v>
      </c>
      <c r="M104" s="73">
        <v>95.86</v>
      </c>
      <c r="N104" s="73">
        <v>86.37</v>
      </c>
      <c r="AI104" s="43" t="s">
        <v>233</v>
      </c>
      <c r="AJ104" s="43"/>
      <c r="AK104" s="73">
        <v>81.37</v>
      </c>
      <c r="AL104" s="73">
        <v>94.28</v>
      </c>
      <c r="AM104" s="73">
        <v>86.36</v>
      </c>
      <c r="AN104" s="73">
        <v>85.19</v>
      </c>
      <c r="AO104" s="73">
        <v>90.02</v>
      </c>
      <c r="AP104" s="73">
        <v>95.9</v>
      </c>
      <c r="AQ104" s="73">
        <v>82.39</v>
      </c>
      <c r="AR104" s="73">
        <v>75.47</v>
      </c>
      <c r="AS104" s="73">
        <v>76.569999999999993</v>
      </c>
      <c r="AT104" s="73">
        <v>84.28</v>
      </c>
      <c r="AU104" s="73"/>
      <c r="AV104" s="73">
        <v>95.86</v>
      </c>
      <c r="AW104" s="73">
        <v>86.37</v>
      </c>
    </row>
    <row r="105" spans="1:49" x14ac:dyDescent="0.35">
      <c r="A105" s="43" t="s">
        <v>234</v>
      </c>
      <c r="B105" s="43"/>
      <c r="C105" s="73">
        <v>81.87</v>
      </c>
      <c r="D105" s="73">
        <v>92.98</v>
      </c>
      <c r="E105" s="73">
        <v>84.93</v>
      </c>
      <c r="F105" s="73">
        <v>95.53</v>
      </c>
      <c r="G105" s="73">
        <v>96.77</v>
      </c>
      <c r="H105" s="73">
        <v>73.84</v>
      </c>
      <c r="I105" s="73">
        <v>106.11</v>
      </c>
      <c r="J105" s="73">
        <v>104.24</v>
      </c>
      <c r="K105" s="73">
        <v>101.59</v>
      </c>
      <c r="L105" s="73">
        <v>109.02</v>
      </c>
      <c r="M105" s="73">
        <v>130.78</v>
      </c>
      <c r="N105" s="73">
        <v>118.29</v>
      </c>
      <c r="AI105" s="43" t="s">
        <v>234</v>
      </c>
      <c r="AJ105" s="43"/>
      <c r="AK105" s="73">
        <v>81.87</v>
      </c>
      <c r="AL105" s="73">
        <v>92.98</v>
      </c>
      <c r="AM105" s="73">
        <v>84.93</v>
      </c>
      <c r="AN105" s="73">
        <v>95.53</v>
      </c>
      <c r="AO105" s="73">
        <v>96.77</v>
      </c>
      <c r="AP105" s="73">
        <v>73.84</v>
      </c>
      <c r="AQ105" s="73">
        <v>106.11</v>
      </c>
      <c r="AR105" s="73">
        <v>104.24</v>
      </c>
      <c r="AS105" s="73">
        <v>101.59</v>
      </c>
      <c r="AT105" s="73">
        <v>109.02</v>
      </c>
      <c r="AU105" s="73"/>
      <c r="AV105" s="73">
        <v>130.78</v>
      </c>
      <c r="AW105" s="73">
        <v>118.29</v>
      </c>
    </row>
    <row r="106" spans="1:49" x14ac:dyDescent="0.35">
      <c r="A106" s="43" t="s">
        <v>235</v>
      </c>
      <c r="B106" s="43"/>
      <c r="C106" s="73">
        <v>92.62</v>
      </c>
      <c r="D106" s="73">
        <v>86.42</v>
      </c>
      <c r="E106" s="73">
        <v>89.9</v>
      </c>
      <c r="F106" s="73">
        <v>92.13</v>
      </c>
      <c r="G106" s="73">
        <v>91.93</v>
      </c>
      <c r="H106" s="73">
        <v>92.5</v>
      </c>
      <c r="I106" s="73">
        <v>81.61</v>
      </c>
      <c r="J106" s="73">
        <v>88.5</v>
      </c>
      <c r="K106" s="73">
        <v>90.16</v>
      </c>
      <c r="L106" s="73">
        <v>90.55</v>
      </c>
      <c r="M106" s="73">
        <v>88.68</v>
      </c>
      <c r="N106" s="73">
        <v>84.36</v>
      </c>
      <c r="AI106" s="43" t="s">
        <v>235</v>
      </c>
      <c r="AJ106" s="43"/>
      <c r="AK106" s="73">
        <v>92.62</v>
      </c>
      <c r="AL106" s="73">
        <v>86.42</v>
      </c>
      <c r="AM106" s="73">
        <v>89.9</v>
      </c>
      <c r="AN106" s="73">
        <v>92.13</v>
      </c>
      <c r="AO106" s="73">
        <v>91.93</v>
      </c>
      <c r="AP106" s="73">
        <v>92.5</v>
      </c>
      <c r="AQ106" s="73">
        <v>81.61</v>
      </c>
      <c r="AR106" s="73">
        <v>88.5</v>
      </c>
      <c r="AS106" s="73">
        <v>90.16</v>
      </c>
      <c r="AT106" s="73">
        <v>90.55</v>
      </c>
      <c r="AU106" s="73"/>
      <c r="AV106" s="73">
        <v>88.68</v>
      </c>
      <c r="AW106" s="73">
        <v>84.36</v>
      </c>
    </row>
    <row r="107" spans="1:49" x14ac:dyDescent="0.35">
      <c r="A107" s="43" t="s">
        <v>236</v>
      </c>
      <c r="B107" s="43"/>
      <c r="C107" s="73">
        <v>15.9</v>
      </c>
      <c r="D107" s="73">
        <v>85.66</v>
      </c>
      <c r="E107" s="73">
        <v>26.9</v>
      </c>
      <c r="F107" s="73">
        <v>26.52</v>
      </c>
      <c r="G107" s="73">
        <v>22.42</v>
      </c>
      <c r="H107" s="73">
        <v>19.260000000000002</v>
      </c>
      <c r="I107" s="73">
        <v>27.04</v>
      </c>
      <c r="J107" s="73">
        <v>23.76</v>
      </c>
      <c r="K107" s="73">
        <v>19.52</v>
      </c>
      <c r="L107" s="73">
        <v>21.74</v>
      </c>
      <c r="M107" s="73">
        <v>30.78</v>
      </c>
      <c r="N107" s="73">
        <v>20.91</v>
      </c>
      <c r="AI107" s="43" t="s">
        <v>236</v>
      </c>
      <c r="AJ107" s="43"/>
      <c r="AK107" s="73">
        <v>15.9</v>
      </c>
      <c r="AL107" s="73">
        <v>85.66</v>
      </c>
      <c r="AM107" s="73">
        <v>26.9</v>
      </c>
      <c r="AN107" s="73">
        <v>26.52</v>
      </c>
      <c r="AO107" s="73">
        <v>22.42</v>
      </c>
      <c r="AP107" s="73">
        <v>19.260000000000002</v>
      </c>
      <c r="AQ107" s="73">
        <v>27.04</v>
      </c>
      <c r="AR107" s="73">
        <v>23.76</v>
      </c>
      <c r="AS107" s="73">
        <v>19.52</v>
      </c>
      <c r="AT107" s="73">
        <v>21.74</v>
      </c>
      <c r="AU107" s="73"/>
      <c r="AV107" s="73">
        <v>30.78</v>
      </c>
      <c r="AW107" s="73">
        <v>20.91</v>
      </c>
    </row>
    <row r="108" spans="1:49" x14ac:dyDescent="0.35">
      <c r="A108" s="43" t="s">
        <v>237</v>
      </c>
      <c r="B108" s="43"/>
      <c r="C108" s="73">
        <v>78.72</v>
      </c>
      <c r="D108" s="73">
        <v>73.78</v>
      </c>
      <c r="E108" s="73">
        <v>70.180000000000007</v>
      </c>
      <c r="F108" s="73">
        <v>77.239999999999995</v>
      </c>
      <c r="G108" s="73">
        <v>77.77</v>
      </c>
      <c r="H108" s="73">
        <v>65.06</v>
      </c>
      <c r="I108" s="73">
        <v>72.72</v>
      </c>
      <c r="J108" s="73">
        <v>71.680000000000007</v>
      </c>
      <c r="K108" s="73">
        <v>80.86</v>
      </c>
      <c r="L108" s="73">
        <v>76.81</v>
      </c>
      <c r="M108" s="73">
        <v>80.010000000000005</v>
      </c>
      <c r="N108" s="73">
        <v>78.099999999999994</v>
      </c>
      <c r="AI108" s="43" t="s">
        <v>237</v>
      </c>
      <c r="AJ108" s="43"/>
      <c r="AK108" s="73">
        <v>78.72</v>
      </c>
      <c r="AL108" s="73">
        <v>73.78</v>
      </c>
      <c r="AM108" s="73">
        <v>70.180000000000007</v>
      </c>
      <c r="AN108" s="73">
        <v>77.239999999999995</v>
      </c>
      <c r="AO108" s="73">
        <v>77.77</v>
      </c>
      <c r="AP108" s="73">
        <v>65.06</v>
      </c>
      <c r="AQ108" s="73">
        <v>72.72</v>
      </c>
      <c r="AR108" s="73">
        <v>71.680000000000007</v>
      </c>
      <c r="AS108" s="73">
        <v>80.86</v>
      </c>
      <c r="AT108" s="73">
        <v>76.81</v>
      </c>
      <c r="AU108" s="73"/>
      <c r="AV108" s="73">
        <v>80.010000000000005</v>
      </c>
      <c r="AW108" s="73">
        <v>78.099999999999994</v>
      </c>
    </row>
    <row r="109" spans="1:49" x14ac:dyDescent="0.35">
      <c r="A109" s="43" t="s">
        <v>238</v>
      </c>
      <c r="B109" s="43"/>
      <c r="C109" s="73">
        <v>81.44</v>
      </c>
      <c r="D109" s="73">
        <v>70.86</v>
      </c>
      <c r="E109" s="73">
        <v>69.69</v>
      </c>
      <c r="F109" s="73">
        <v>74.22</v>
      </c>
      <c r="G109" s="73">
        <v>62.02</v>
      </c>
      <c r="H109" s="73">
        <v>79.27</v>
      </c>
      <c r="I109" s="73">
        <v>56.9</v>
      </c>
      <c r="J109" s="73">
        <v>53.37</v>
      </c>
      <c r="K109" s="73">
        <v>59.91</v>
      </c>
      <c r="L109" s="73">
        <v>56.19</v>
      </c>
      <c r="M109" s="73">
        <v>57.72</v>
      </c>
      <c r="N109" s="73">
        <v>65.849999999999994</v>
      </c>
      <c r="AI109" s="43" t="s">
        <v>238</v>
      </c>
      <c r="AJ109" s="43"/>
      <c r="AK109" s="73">
        <v>81.44</v>
      </c>
      <c r="AL109" s="73">
        <v>70.86</v>
      </c>
      <c r="AM109" s="73">
        <v>69.69</v>
      </c>
      <c r="AN109" s="73">
        <v>74.22</v>
      </c>
      <c r="AO109" s="73">
        <v>62.02</v>
      </c>
      <c r="AP109" s="73">
        <v>79.27</v>
      </c>
      <c r="AQ109" s="73">
        <v>56.9</v>
      </c>
      <c r="AR109" s="73">
        <v>53.37</v>
      </c>
      <c r="AS109" s="73">
        <v>59.91</v>
      </c>
      <c r="AT109" s="73">
        <v>56.19</v>
      </c>
      <c r="AU109" s="73"/>
      <c r="AV109" s="73">
        <v>57.72</v>
      </c>
      <c r="AW109" s="73">
        <v>65.849999999999994</v>
      </c>
    </row>
    <row r="110" spans="1:49" x14ac:dyDescent="0.35">
      <c r="A110" s="43" t="s">
        <v>239</v>
      </c>
      <c r="B110" s="43"/>
      <c r="C110" s="73">
        <v>73.42</v>
      </c>
      <c r="D110" s="73">
        <v>69.73</v>
      </c>
      <c r="E110" s="73">
        <v>70.33</v>
      </c>
      <c r="F110" s="73">
        <v>74.16</v>
      </c>
      <c r="G110" s="73">
        <v>64.34</v>
      </c>
      <c r="H110" s="73">
        <v>84.11</v>
      </c>
      <c r="I110" s="73">
        <v>56.83</v>
      </c>
      <c r="J110" s="73">
        <v>63.2</v>
      </c>
      <c r="K110" s="73">
        <v>58.05</v>
      </c>
      <c r="L110" s="73">
        <v>56.87</v>
      </c>
      <c r="M110" s="73">
        <v>50.94</v>
      </c>
      <c r="N110" s="73">
        <v>51.59</v>
      </c>
      <c r="AI110" s="43" t="s">
        <v>239</v>
      </c>
      <c r="AJ110" s="43"/>
      <c r="AK110" s="73">
        <v>73.42</v>
      </c>
      <c r="AL110" s="73">
        <v>69.73</v>
      </c>
      <c r="AM110" s="73">
        <v>70.33</v>
      </c>
      <c r="AN110" s="73">
        <v>74.16</v>
      </c>
      <c r="AO110" s="73">
        <v>64.34</v>
      </c>
      <c r="AP110" s="73">
        <v>84.11</v>
      </c>
      <c r="AQ110" s="73">
        <v>56.83</v>
      </c>
      <c r="AR110" s="73">
        <v>63.2</v>
      </c>
      <c r="AS110" s="73">
        <v>58.05</v>
      </c>
      <c r="AT110" s="73">
        <v>56.87</v>
      </c>
      <c r="AU110" s="73"/>
      <c r="AV110" s="73">
        <v>50.94</v>
      </c>
      <c r="AW110" s="73">
        <v>51.59</v>
      </c>
    </row>
    <row r="111" spans="1:49" x14ac:dyDescent="0.35">
      <c r="A111" s="43" t="s">
        <v>240</v>
      </c>
      <c r="B111" s="43"/>
      <c r="C111" s="73">
        <v>75.430000000000007</v>
      </c>
      <c r="D111" s="73">
        <v>69.680000000000007</v>
      </c>
      <c r="E111" s="73">
        <v>72.39</v>
      </c>
      <c r="F111" s="73">
        <v>74.599999999999994</v>
      </c>
      <c r="G111" s="73">
        <v>70.28</v>
      </c>
      <c r="H111" s="73">
        <v>73.209999999999994</v>
      </c>
      <c r="I111" s="73">
        <v>58.67</v>
      </c>
      <c r="J111" s="73">
        <v>63.97</v>
      </c>
      <c r="K111" s="73">
        <v>66.78</v>
      </c>
      <c r="L111" s="73">
        <v>64</v>
      </c>
      <c r="M111" s="73">
        <v>65.13</v>
      </c>
      <c r="N111" s="73">
        <v>63.38</v>
      </c>
      <c r="AI111" s="43" t="s">
        <v>240</v>
      </c>
      <c r="AJ111" s="43"/>
      <c r="AK111" s="73">
        <v>75.430000000000007</v>
      </c>
      <c r="AL111" s="73">
        <v>69.680000000000007</v>
      </c>
      <c r="AM111" s="73">
        <v>72.39</v>
      </c>
      <c r="AN111" s="73">
        <v>74.599999999999994</v>
      </c>
      <c r="AO111" s="73">
        <v>70.28</v>
      </c>
      <c r="AP111" s="73">
        <v>73.209999999999994</v>
      </c>
      <c r="AQ111" s="73">
        <v>58.67</v>
      </c>
      <c r="AR111" s="73">
        <v>63.97</v>
      </c>
      <c r="AS111" s="73">
        <v>66.78</v>
      </c>
      <c r="AT111" s="73">
        <v>64</v>
      </c>
      <c r="AU111" s="73"/>
      <c r="AV111" s="73">
        <v>65.13</v>
      </c>
      <c r="AW111" s="73">
        <v>63.38</v>
      </c>
    </row>
    <row r="112" spans="1:49" x14ac:dyDescent="0.35">
      <c r="A112" s="43" t="s">
        <v>241</v>
      </c>
      <c r="B112" s="43"/>
      <c r="C112" s="73">
        <v>47.13</v>
      </c>
      <c r="D112" s="73">
        <v>68.849999999999994</v>
      </c>
      <c r="E112" s="73">
        <v>50.11</v>
      </c>
      <c r="F112" s="73">
        <v>59.32</v>
      </c>
      <c r="G112" s="73">
        <v>56</v>
      </c>
      <c r="H112" s="73">
        <v>41.01</v>
      </c>
      <c r="I112" s="73">
        <v>56.69</v>
      </c>
      <c r="J112" s="73">
        <v>57.68</v>
      </c>
      <c r="K112" s="73">
        <v>55.27</v>
      </c>
      <c r="L112" s="73">
        <v>56.36</v>
      </c>
      <c r="M112" s="73">
        <v>66.39</v>
      </c>
      <c r="N112" s="73">
        <v>64.88</v>
      </c>
      <c r="AI112" s="43" t="s">
        <v>241</v>
      </c>
      <c r="AJ112" s="43"/>
      <c r="AK112" s="73">
        <v>47.13</v>
      </c>
      <c r="AL112" s="73">
        <v>68.849999999999994</v>
      </c>
      <c r="AM112" s="73">
        <v>50.11</v>
      </c>
      <c r="AN112" s="73">
        <v>59.32</v>
      </c>
      <c r="AO112" s="73">
        <v>56</v>
      </c>
      <c r="AP112" s="73">
        <v>41.01</v>
      </c>
      <c r="AQ112" s="73">
        <v>56.69</v>
      </c>
      <c r="AR112" s="73">
        <v>57.68</v>
      </c>
      <c r="AS112" s="73">
        <v>55.27</v>
      </c>
      <c r="AT112" s="73">
        <v>56.36</v>
      </c>
      <c r="AU112" s="73"/>
      <c r="AV112" s="73">
        <v>66.39</v>
      </c>
      <c r="AW112" s="73">
        <v>64.88</v>
      </c>
    </row>
    <row r="113" spans="1:49" x14ac:dyDescent="0.35">
      <c r="A113" s="43" t="s">
        <v>242</v>
      </c>
      <c r="B113" s="43"/>
      <c r="C113" s="73">
        <v>55.66</v>
      </c>
      <c r="D113" s="73">
        <v>68.430000000000007</v>
      </c>
      <c r="E113" s="73">
        <v>54.89</v>
      </c>
      <c r="F113" s="73">
        <v>64.83</v>
      </c>
      <c r="G113" s="73">
        <v>63.12</v>
      </c>
      <c r="H113" s="73">
        <v>50.56</v>
      </c>
      <c r="I113" s="73">
        <v>67.849999999999994</v>
      </c>
      <c r="J113" s="73">
        <v>67.05</v>
      </c>
      <c r="K113" s="73">
        <v>65.06</v>
      </c>
      <c r="L113" s="73">
        <v>64.78</v>
      </c>
      <c r="M113" s="73">
        <v>78.23</v>
      </c>
      <c r="N113" s="73">
        <v>73.23</v>
      </c>
      <c r="AI113" s="43" t="s">
        <v>242</v>
      </c>
      <c r="AJ113" s="43"/>
      <c r="AK113" s="73">
        <v>55.66</v>
      </c>
      <c r="AL113" s="73">
        <v>68.430000000000007</v>
      </c>
      <c r="AM113" s="73">
        <v>54.89</v>
      </c>
      <c r="AN113" s="73">
        <v>64.83</v>
      </c>
      <c r="AO113" s="73">
        <v>63.12</v>
      </c>
      <c r="AP113" s="73">
        <v>50.56</v>
      </c>
      <c r="AQ113" s="73">
        <v>67.849999999999994</v>
      </c>
      <c r="AR113" s="73">
        <v>67.05</v>
      </c>
      <c r="AS113" s="73">
        <v>65.06</v>
      </c>
      <c r="AT113" s="73">
        <v>64.78</v>
      </c>
      <c r="AU113" s="73"/>
      <c r="AV113" s="73">
        <v>78.23</v>
      </c>
      <c r="AW113" s="73">
        <v>73.23</v>
      </c>
    </row>
    <row r="114" spans="1:49" x14ac:dyDescent="0.35">
      <c r="A114" s="43" t="s">
        <v>243</v>
      </c>
      <c r="B114" s="43"/>
      <c r="C114" s="73">
        <v>115.97</v>
      </c>
      <c r="D114" s="73">
        <v>65.540000000000006</v>
      </c>
      <c r="E114" s="73">
        <v>84.69</v>
      </c>
      <c r="F114" s="73">
        <v>126.6</v>
      </c>
      <c r="G114" s="73">
        <v>118.54</v>
      </c>
      <c r="H114" s="73">
        <v>58.87</v>
      </c>
      <c r="I114" s="73">
        <v>150.94</v>
      </c>
      <c r="J114" s="73">
        <v>147.72</v>
      </c>
      <c r="K114" s="73">
        <v>138.91999999999999</v>
      </c>
      <c r="L114" s="73">
        <v>148.88999999999999</v>
      </c>
      <c r="M114" s="73">
        <v>127.45</v>
      </c>
      <c r="N114" s="73">
        <v>48.15</v>
      </c>
      <c r="AI114" s="43" t="s">
        <v>243</v>
      </c>
      <c r="AJ114" s="43"/>
      <c r="AK114" s="73">
        <v>115.97</v>
      </c>
      <c r="AL114" s="73">
        <v>65.540000000000006</v>
      </c>
      <c r="AM114" s="73">
        <v>84.69</v>
      </c>
      <c r="AN114" s="73">
        <v>126.6</v>
      </c>
      <c r="AO114" s="73">
        <v>118.54</v>
      </c>
      <c r="AP114" s="73">
        <v>58.87</v>
      </c>
      <c r="AQ114" s="73">
        <v>150.94</v>
      </c>
      <c r="AR114" s="73">
        <v>147.72</v>
      </c>
      <c r="AS114" s="73">
        <v>138.91999999999999</v>
      </c>
      <c r="AT114" s="73">
        <v>148.88999999999999</v>
      </c>
      <c r="AU114" s="73"/>
      <c r="AV114" s="73">
        <v>127.45</v>
      </c>
      <c r="AW114" s="73">
        <v>48.15</v>
      </c>
    </row>
    <row r="115" spans="1:49" x14ac:dyDescent="0.35">
      <c r="A115" s="43" t="s">
        <v>244</v>
      </c>
      <c r="B115" s="43"/>
      <c r="C115" s="73">
        <v>122.85</v>
      </c>
      <c r="D115" s="73">
        <v>59.81</v>
      </c>
      <c r="E115" s="73">
        <v>118.62</v>
      </c>
      <c r="F115" s="73">
        <v>114.34</v>
      </c>
      <c r="G115" s="73">
        <v>115.9</v>
      </c>
      <c r="H115" s="73">
        <v>127.96</v>
      </c>
      <c r="I115" s="73">
        <v>102.44</v>
      </c>
      <c r="J115" s="73">
        <v>112.78</v>
      </c>
      <c r="K115" s="73">
        <v>114.68</v>
      </c>
      <c r="L115" s="73">
        <v>113.83</v>
      </c>
      <c r="M115" s="73">
        <v>84.83</v>
      </c>
      <c r="N115" s="73">
        <v>89.58</v>
      </c>
      <c r="AI115" s="43" t="s">
        <v>244</v>
      </c>
      <c r="AJ115" s="43"/>
      <c r="AK115" s="73">
        <v>122.85</v>
      </c>
      <c r="AL115" s="73">
        <v>59.81</v>
      </c>
      <c r="AM115" s="73">
        <v>118.62</v>
      </c>
      <c r="AN115" s="73">
        <v>114.34</v>
      </c>
      <c r="AO115" s="73">
        <v>115.9</v>
      </c>
      <c r="AP115" s="73">
        <v>127.96</v>
      </c>
      <c r="AQ115" s="73">
        <v>102.44</v>
      </c>
      <c r="AR115" s="73">
        <v>112.78</v>
      </c>
      <c r="AS115" s="73">
        <v>114.68</v>
      </c>
      <c r="AT115" s="73">
        <v>113.83</v>
      </c>
      <c r="AU115" s="73"/>
      <c r="AV115" s="73">
        <v>84.83</v>
      </c>
      <c r="AW115" s="73">
        <v>89.58</v>
      </c>
    </row>
    <row r="116" spans="1:49" x14ac:dyDescent="0.35">
      <c r="A116" s="43" t="s">
        <v>245</v>
      </c>
      <c r="B116" s="43"/>
      <c r="C116" s="73">
        <v>53.65</v>
      </c>
      <c r="D116" s="73">
        <v>54.46</v>
      </c>
      <c r="E116" s="73">
        <v>55.08</v>
      </c>
      <c r="F116" s="73">
        <v>58.52</v>
      </c>
      <c r="G116" s="73">
        <v>57.54</v>
      </c>
      <c r="H116" s="73">
        <v>57.89</v>
      </c>
      <c r="I116" s="73">
        <v>50.69</v>
      </c>
      <c r="J116" s="73">
        <v>51.06</v>
      </c>
      <c r="K116" s="73">
        <v>55.55</v>
      </c>
      <c r="L116" s="73">
        <v>54.9</v>
      </c>
      <c r="M116" s="73">
        <v>64.040000000000006</v>
      </c>
      <c r="N116" s="73">
        <v>57.12</v>
      </c>
      <c r="AI116" s="43" t="s">
        <v>245</v>
      </c>
      <c r="AJ116" s="43"/>
      <c r="AK116" s="73">
        <v>53.65</v>
      </c>
      <c r="AL116" s="73">
        <v>54.46</v>
      </c>
      <c r="AM116" s="73">
        <v>55.08</v>
      </c>
      <c r="AN116" s="73">
        <v>58.52</v>
      </c>
      <c r="AO116" s="73">
        <v>57.54</v>
      </c>
      <c r="AP116" s="73">
        <v>57.89</v>
      </c>
      <c r="AQ116" s="73">
        <v>50.69</v>
      </c>
      <c r="AR116" s="73">
        <v>51.06</v>
      </c>
      <c r="AS116" s="73">
        <v>55.55</v>
      </c>
      <c r="AT116" s="73">
        <v>54.9</v>
      </c>
      <c r="AU116" s="73"/>
      <c r="AV116" s="73">
        <v>64.040000000000006</v>
      </c>
      <c r="AW116" s="73">
        <v>57.12</v>
      </c>
    </row>
    <row r="117" spans="1:49" x14ac:dyDescent="0.35">
      <c r="A117" s="43" t="s">
        <v>246</v>
      </c>
      <c r="B117" s="43"/>
      <c r="C117" s="73">
        <v>56.37</v>
      </c>
      <c r="D117" s="73">
        <v>53.96</v>
      </c>
      <c r="E117" s="73">
        <v>44.11</v>
      </c>
      <c r="F117" s="73">
        <v>65.33</v>
      </c>
      <c r="G117" s="73">
        <v>50.5</v>
      </c>
      <c r="H117" s="73">
        <v>41.61</v>
      </c>
      <c r="I117" s="73">
        <v>49.98</v>
      </c>
      <c r="J117" s="73">
        <v>53.76</v>
      </c>
      <c r="K117" s="73">
        <v>53.98</v>
      </c>
      <c r="L117" s="73">
        <v>55.41</v>
      </c>
      <c r="M117" s="73">
        <v>59.9</v>
      </c>
      <c r="N117" s="73">
        <v>57.31</v>
      </c>
      <c r="AI117" s="43" t="s">
        <v>246</v>
      </c>
      <c r="AJ117" s="43"/>
      <c r="AK117" s="73">
        <v>56.37</v>
      </c>
      <c r="AL117" s="73">
        <v>53.96</v>
      </c>
      <c r="AM117" s="73">
        <v>44.11</v>
      </c>
      <c r="AN117" s="73">
        <v>65.33</v>
      </c>
      <c r="AO117" s="73">
        <v>50.5</v>
      </c>
      <c r="AP117" s="73">
        <v>41.61</v>
      </c>
      <c r="AQ117" s="73">
        <v>49.98</v>
      </c>
      <c r="AR117" s="73">
        <v>53.76</v>
      </c>
      <c r="AS117" s="73">
        <v>53.98</v>
      </c>
      <c r="AT117" s="73">
        <v>55.41</v>
      </c>
      <c r="AU117" s="73"/>
      <c r="AV117" s="73">
        <v>59.9</v>
      </c>
      <c r="AW117" s="73">
        <v>57.31</v>
      </c>
    </row>
    <row r="118" spans="1:49" x14ac:dyDescent="0.35">
      <c r="A118" s="43" t="s">
        <v>247</v>
      </c>
      <c r="B118" s="43"/>
      <c r="C118" s="73">
        <v>41.98</v>
      </c>
      <c r="D118" s="73">
        <v>51.41</v>
      </c>
      <c r="E118" s="73">
        <v>46.18</v>
      </c>
      <c r="F118" s="73">
        <v>52.78</v>
      </c>
      <c r="G118" s="73">
        <v>56.2</v>
      </c>
      <c r="H118" s="73">
        <v>36.049999999999997</v>
      </c>
      <c r="I118" s="73">
        <v>58.81</v>
      </c>
      <c r="J118" s="73">
        <v>58.13</v>
      </c>
      <c r="K118" s="73">
        <v>59.27</v>
      </c>
      <c r="L118" s="73">
        <v>58.08</v>
      </c>
      <c r="M118" s="73">
        <v>58.01</v>
      </c>
      <c r="N118" s="73">
        <v>60.83</v>
      </c>
      <c r="AI118" s="43" t="s">
        <v>247</v>
      </c>
      <c r="AJ118" s="43"/>
      <c r="AK118" s="73">
        <v>41.98</v>
      </c>
      <c r="AL118" s="73">
        <v>51.41</v>
      </c>
      <c r="AM118" s="73">
        <v>46.18</v>
      </c>
      <c r="AN118" s="73">
        <v>52.78</v>
      </c>
      <c r="AO118" s="73">
        <v>56.2</v>
      </c>
      <c r="AP118" s="73">
        <v>36.049999999999997</v>
      </c>
      <c r="AQ118" s="73">
        <v>58.81</v>
      </c>
      <c r="AR118" s="73">
        <v>58.13</v>
      </c>
      <c r="AS118" s="73">
        <v>59.27</v>
      </c>
      <c r="AT118" s="73">
        <v>58.08</v>
      </c>
      <c r="AU118" s="73"/>
      <c r="AV118" s="73">
        <v>58.01</v>
      </c>
      <c r="AW118" s="73">
        <v>60.83</v>
      </c>
    </row>
    <row r="119" spans="1:49" x14ac:dyDescent="0.35">
      <c r="A119" s="43" t="s">
        <v>248</v>
      </c>
      <c r="B119" s="43"/>
      <c r="C119" s="73">
        <v>110.31</v>
      </c>
      <c r="D119" s="73">
        <v>51.11</v>
      </c>
      <c r="E119" s="73">
        <v>70.62</v>
      </c>
      <c r="F119" s="73">
        <v>52.36</v>
      </c>
      <c r="G119" s="73">
        <v>78.7</v>
      </c>
      <c r="H119" s="73">
        <v>83.38</v>
      </c>
      <c r="I119" s="73">
        <v>108.02</v>
      </c>
      <c r="J119" s="73">
        <v>87.99</v>
      </c>
      <c r="K119" s="73">
        <v>111.1</v>
      </c>
      <c r="L119" s="73">
        <v>100.09</v>
      </c>
      <c r="M119" s="73">
        <v>118.95</v>
      </c>
      <c r="N119" s="73">
        <v>14.07</v>
      </c>
      <c r="AI119" s="43" t="s">
        <v>248</v>
      </c>
      <c r="AJ119" s="43"/>
      <c r="AK119" s="73">
        <v>110.31</v>
      </c>
      <c r="AL119" s="73">
        <v>51.11</v>
      </c>
      <c r="AM119" s="73">
        <v>70.62</v>
      </c>
      <c r="AN119" s="73">
        <v>52.36</v>
      </c>
      <c r="AO119" s="73">
        <v>78.7</v>
      </c>
      <c r="AP119" s="73">
        <v>83.38</v>
      </c>
      <c r="AQ119" s="73">
        <v>108.02</v>
      </c>
      <c r="AR119" s="73">
        <v>87.99</v>
      </c>
      <c r="AS119" s="73">
        <v>111.1</v>
      </c>
      <c r="AT119" s="73">
        <v>100.09</v>
      </c>
      <c r="AU119" s="73"/>
      <c r="AV119" s="73">
        <v>118.95</v>
      </c>
      <c r="AW119" s="73">
        <v>14.07</v>
      </c>
    </row>
    <row r="120" spans="1:49" x14ac:dyDescent="0.35">
      <c r="A120" s="43" t="s">
        <v>249</v>
      </c>
      <c r="B120" s="43"/>
      <c r="C120" s="73">
        <v>54.73</v>
      </c>
      <c r="D120" s="73">
        <v>48.77</v>
      </c>
      <c r="E120" s="73">
        <v>50.07</v>
      </c>
      <c r="F120" s="73">
        <v>53.64</v>
      </c>
      <c r="G120" s="73">
        <v>53.76</v>
      </c>
      <c r="H120" s="73">
        <v>49.11</v>
      </c>
      <c r="I120" s="73">
        <v>48.36</v>
      </c>
      <c r="J120" s="73">
        <v>49.01</v>
      </c>
      <c r="K120" s="73">
        <v>50.69</v>
      </c>
      <c r="L120" s="73">
        <v>48.02</v>
      </c>
      <c r="M120" s="73">
        <v>56.17</v>
      </c>
      <c r="N120" s="73">
        <v>46.22</v>
      </c>
      <c r="AI120" s="43" t="s">
        <v>249</v>
      </c>
      <c r="AJ120" s="43"/>
      <c r="AK120" s="73">
        <v>54.73</v>
      </c>
      <c r="AL120" s="73">
        <v>48.77</v>
      </c>
      <c r="AM120" s="73">
        <v>50.07</v>
      </c>
      <c r="AN120" s="73">
        <v>53.64</v>
      </c>
      <c r="AO120" s="73">
        <v>53.76</v>
      </c>
      <c r="AP120" s="73">
        <v>49.11</v>
      </c>
      <c r="AQ120" s="73">
        <v>48.36</v>
      </c>
      <c r="AR120" s="73">
        <v>49.01</v>
      </c>
      <c r="AS120" s="73">
        <v>50.69</v>
      </c>
      <c r="AT120" s="73">
        <v>48.02</v>
      </c>
      <c r="AU120" s="73"/>
      <c r="AV120" s="73">
        <v>56.17</v>
      </c>
      <c r="AW120" s="73">
        <v>46.22</v>
      </c>
    </row>
    <row r="121" spans="1:49" x14ac:dyDescent="0.35">
      <c r="A121" s="43" t="s">
        <v>250</v>
      </c>
      <c r="B121" s="43"/>
      <c r="C121" s="73">
        <v>41.98</v>
      </c>
      <c r="D121" s="73">
        <v>48.14</v>
      </c>
      <c r="E121" s="73">
        <v>48.34</v>
      </c>
      <c r="F121" s="73">
        <v>42.01</v>
      </c>
      <c r="G121" s="73">
        <v>47.94</v>
      </c>
      <c r="H121" s="73">
        <v>44.41</v>
      </c>
      <c r="I121" s="73">
        <v>38.340000000000003</v>
      </c>
      <c r="J121" s="73">
        <v>37.700000000000003</v>
      </c>
      <c r="K121" s="73">
        <v>40.39</v>
      </c>
      <c r="L121" s="73">
        <v>43.99</v>
      </c>
      <c r="M121" s="73">
        <v>47.04</v>
      </c>
      <c r="N121" s="73">
        <v>39.61</v>
      </c>
      <c r="AI121" s="43" t="s">
        <v>250</v>
      </c>
      <c r="AJ121" s="43"/>
      <c r="AK121" s="73">
        <v>41.98</v>
      </c>
      <c r="AL121" s="73">
        <v>48.14</v>
      </c>
      <c r="AM121" s="73">
        <v>48.34</v>
      </c>
      <c r="AN121" s="73">
        <v>42.01</v>
      </c>
      <c r="AO121" s="73">
        <v>47.94</v>
      </c>
      <c r="AP121" s="73">
        <v>44.41</v>
      </c>
      <c r="AQ121" s="73">
        <v>38.340000000000003</v>
      </c>
      <c r="AR121" s="73">
        <v>37.700000000000003</v>
      </c>
      <c r="AS121" s="73">
        <v>40.39</v>
      </c>
      <c r="AT121" s="73">
        <v>43.99</v>
      </c>
      <c r="AU121" s="73"/>
      <c r="AV121" s="73">
        <v>47.04</v>
      </c>
      <c r="AW121" s="73">
        <v>39.61</v>
      </c>
    </row>
    <row r="122" spans="1:49" x14ac:dyDescent="0.35">
      <c r="A122" s="43" t="s">
        <v>251</v>
      </c>
      <c r="B122" s="43"/>
      <c r="C122" s="73">
        <v>45.77</v>
      </c>
      <c r="D122" s="73">
        <v>46.55</v>
      </c>
      <c r="E122" s="73">
        <v>41.36</v>
      </c>
      <c r="F122" s="73">
        <v>47.48</v>
      </c>
      <c r="G122" s="73">
        <v>43.75</v>
      </c>
      <c r="H122" s="73">
        <v>40.380000000000003</v>
      </c>
      <c r="I122" s="73">
        <v>41.94</v>
      </c>
      <c r="J122" s="73">
        <v>50.48</v>
      </c>
      <c r="K122" s="73">
        <v>44.61</v>
      </c>
      <c r="L122" s="73">
        <v>42.87</v>
      </c>
      <c r="M122" s="73">
        <v>49.39</v>
      </c>
      <c r="N122" s="73">
        <v>59.17</v>
      </c>
      <c r="AI122" s="43" t="s">
        <v>251</v>
      </c>
      <c r="AJ122" s="43"/>
      <c r="AK122" s="73">
        <v>45.77</v>
      </c>
      <c r="AL122" s="73">
        <v>46.55</v>
      </c>
      <c r="AM122" s="73">
        <v>41.36</v>
      </c>
      <c r="AN122" s="73">
        <v>47.48</v>
      </c>
      <c r="AO122" s="73">
        <v>43.75</v>
      </c>
      <c r="AP122" s="73">
        <v>40.380000000000003</v>
      </c>
      <c r="AQ122" s="73">
        <v>41.94</v>
      </c>
      <c r="AR122" s="73">
        <v>50.48</v>
      </c>
      <c r="AS122" s="73">
        <v>44.61</v>
      </c>
      <c r="AT122" s="73">
        <v>42.87</v>
      </c>
      <c r="AU122" s="73"/>
      <c r="AV122" s="73">
        <v>49.39</v>
      </c>
      <c r="AW122" s="73">
        <v>59.17</v>
      </c>
    </row>
    <row r="123" spans="1:49" x14ac:dyDescent="0.35">
      <c r="A123" s="43" t="s">
        <v>252</v>
      </c>
      <c r="B123" s="43"/>
      <c r="C123" s="73">
        <v>55.58</v>
      </c>
      <c r="D123" s="73">
        <v>46.55</v>
      </c>
      <c r="E123" s="73">
        <v>59.9</v>
      </c>
      <c r="F123" s="73">
        <v>61.06</v>
      </c>
      <c r="G123" s="73">
        <v>55.51</v>
      </c>
      <c r="H123" s="73">
        <v>57.26</v>
      </c>
      <c r="I123" s="73">
        <v>44.62</v>
      </c>
      <c r="J123" s="73">
        <v>53.69</v>
      </c>
      <c r="K123" s="73">
        <v>52.33</v>
      </c>
      <c r="L123" s="73">
        <v>52.66</v>
      </c>
      <c r="M123" s="73">
        <v>40.03</v>
      </c>
      <c r="N123" s="73">
        <v>39.880000000000003</v>
      </c>
      <c r="AI123" s="43" t="s">
        <v>252</v>
      </c>
      <c r="AJ123" s="43"/>
      <c r="AK123" s="73">
        <v>55.58</v>
      </c>
      <c r="AL123" s="73">
        <v>46.55</v>
      </c>
      <c r="AM123" s="73">
        <v>59.9</v>
      </c>
      <c r="AN123" s="73">
        <v>61.06</v>
      </c>
      <c r="AO123" s="73">
        <v>55.51</v>
      </c>
      <c r="AP123" s="73">
        <v>57.26</v>
      </c>
      <c r="AQ123" s="73">
        <v>44.62</v>
      </c>
      <c r="AR123" s="73">
        <v>53.69</v>
      </c>
      <c r="AS123" s="73">
        <v>52.33</v>
      </c>
      <c r="AT123" s="73">
        <v>52.66</v>
      </c>
      <c r="AU123" s="73"/>
      <c r="AV123" s="73">
        <v>40.03</v>
      </c>
      <c r="AW123" s="73">
        <v>39.880000000000003</v>
      </c>
    </row>
    <row r="124" spans="1:49" x14ac:dyDescent="0.35">
      <c r="A124" s="43" t="s">
        <v>253</v>
      </c>
      <c r="B124" s="43"/>
      <c r="C124" s="73">
        <v>30.44</v>
      </c>
      <c r="D124" s="73">
        <v>44.84</v>
      </c>
      <c r="E124" s="73">
        <v>30.84</v>
      </c>
      <c r="F124" s="73">
        <v>34.03</v>
      </c>
      <c r="G124" s="73">
        <v>34.22</v>
      </c>
      <c r="H124" s="73">
        <v>24.47</v>
      </c>
      <c r="I124" s="73">
        <v>41.16</v>
      </c>
      <c r="J124" s="73">
        <v>40.01</v>
      </c>
      <c r="K124" s="73">
        <v>39.68</v>
      </c>
      <c r="L124" s="73">
        <v>37.799999999999997</v>
      </c>
      <c r="M124" s="73">
        <v>33.6</v>
      </c>
      <c r="N124" s="73">
        <v>40.92</v>
      </c>
      <c r="AI124" s="43" t="s">
        <v>253</v>
      </c>
      <c r="AJ124" s="43"/>
      <c r="AK124" s="73">
        <v>30.44</v>
      </c>
      <c r="AL124" s="73">
        <v>44.84</v>
      </c>
      <c r="AM124" s="73">
        <v>30.84</v>
      </c>
      <c r="AN124" s="73">
        <v>34.03</v>
      </c>
      <c r="AO124" s="73">
        <v>34.22</v>
      </c>
      <c r="AP124" s="73">
        <v>24.47</v>
      </c>
      <c r="AQ124" s="73">
        <v>41.16</v>
      </c>
      <c r="AR124" s="73">
        <v>40.01</v>
      </c>
      <c r="AS124" s="73">
        <v>39.68</v>
      </c>
      <c r="AT124" s="73">
        <v>37.799999999999997</v>
      </c>
      <c r="AU124" s="73"/>
      <c r="AV124" s="73">
        <v>33.6</v>
      </c>
      <c r="AW124" s="73">
        <v>40.92</v>
      </c>
    </row>
    <row r="125" spans="1:49" x14ac:dyDescent="0.35">
      <c r="A125" s="43" t="s">
        <v>254</v>
      </c>
      <c r="B125" s="43"/>
      <c r="C125" s="73">
        <v>40.54</v>
      </c>
      <c r="D125" s="73">
        <v>42.04</v>
      </c>
      <c r="E125" s="73">
        <v>39.64</v>
      </c>
      <c r="F125" s="73">
        <v>42.58</v>
      </c>
      <c r="G125" s="73">
        <v>39.11</v>
      </c>
      <c r="H125" s="73">
        <v>35.880000000000003</v>
      </c>
      <c r="I125" s="73">
        <v>37.49</v>
      </c>
      <c r="J125" s="73">
        <v>41.11</v>
      </c>
      <c r="K125" s="73">
        <v>40.18</v>
      </c>
      <c r="L125" s="73">
        <v>38.75</v>
      </c>
      <c r="M125" s="73">
        <v>30.38</v>
      </c>
      <c r="N125" s="73">
        <v>35.049999999999997</v>
      </c>
      <c r="AI125" s="43" t="s">
        <v>254</v>
      </c>
      <c r="AJ125" s="43"/>
      <c r="AK125" s="73">
        <v>40.54</v>
      </c>
      <c r="AL125" s="73">
        <v>42.04</v>
      </c>
      <c r="AM125" s="73">
        <v>39.64</v>
      </c>
      <c r="AN125" s="73">
        <v>42.58</v>
      </c>
      <c r="AO125" s="73">
        <v>39.11</v>
      </c>
      <c r="AP125" s="73">
        <v>35.880000000000003</v>
      </c>
      <c r="AQ125" s="73">
        <v>37.49</v>
      </c>
      <c r="AR125" s="73">
        <v>41.11</v>
      </c>
      <c r="AS125" s="73">
        <v>40.18</v>
      </c>
      <c r="AT125" s="73">
        <v>38.75</v>
      </c>
      <c r="AU125" s="73"/>
      <c r="AV125" s="73">
        <v>30.38</v>
      </c>
      <c r="AW125" s="73">
        <v>35.049999999999997</v>
      </c>
    </row>
    <row r="126" spans="1:49" x14ac:dyDescent="0.35">
      <c r="A126" s="43" t="s">
        <v>255</v>
      </c>
      <c r="B126" s="43"/>
      <c r="C126" s="73">
        <v>33.67</v>
      </c>
      <c r="D126" s="73">
        <v>38.86</v>
      </c>
      <c r="E126" s="73">
        <v>34.97</v>
      </c>
      <c r="F126" s="73">
        <v>36.24</v>
      </c>
      <c r="G126" s="73">
        <v>36.79</v>
      </c>
      <c r="H126" s="73">
        <v>30.03</v>
      </c>
      <c r="I126" s="73">
        <v>31.28</v>
      </c>
      <c r="J126" s="73">
        <v>33.21</v>
      </c>
      <c r="K126" s="73">
        <v>35.32</v>
      </c>
      <c r="L126" s="73">
        <v>38.06</v>
      </c>
      <c r="M126" s="73">
        <v>38.94</v>
      </c>
      <c r="N126" s="73">
        <v>36.869999999999997</v>
      </c>
      <c r="AI126" s="43" t="s">
        <v>255</v>
      </c>
      <c r="AJ126" s="43"/>
      <c r="AK126" s="73">
        <v>33.67</v>
      </c>
      <c r="AL126" s="73">
        <v>38.86</v>
      </c>
      <c r="AM126" s="73">
        <v>34.97</v>
      </c>
      <c r="AN126" s="73">
        <v>36.24</v>
      </c>
      <c r="AO126" s="73">
        <v>36.79</v>
      </c>
      <c r="AP126" s="73">
        <v>30.03</v>
      </c>
      <c r="AQ126" s="73">
        <v>31.28</v>
      </c>
      <c r="AR126" s="73">
        <v>33.21</v>
      </c>
      <c r="AS126" s="73">
        <v>35.32</v>
      </c>
      <c r="AT126" s="73">
        <v>38.06</v>
      </c>
      <c r="AU126" s="73"/>
      <c r="AV126" s="73">
        <v>38.94</v>
      </c>
      <c r="AW126" s="73">
        <v>36.869999999999997</v>
      </c>
    </row>
    <row r="127" spans="1:49" x14ac:dyDescent="0.35">
      <c r="A127" s="43" t="s">
        <v>256</v>
      </c>
      <c r="B127" s="43"/>
      <c r="C127" s="73">
        <v>36.89</v>
      </c>
      <c r="D127" s="73">
        <v>37.81</v>
      </c>
      <c r="E127" s="73">
        <v>32.659999999999997</v>
      </c>
      <c r="F127" s="73">
        <v>36.96</v>
      </c>
      <c r="G127" s="73">
        <v>36.01</v>
      </c>
      <c r="H127" s="73">
        <v>35.03</v>
      </c>
      <c r="I127" s="73">
        <v>35.020000000000003</v>
      </c>
      <c r="J127" s="73">
        <v>37.700000000000003</v>
      </c>
      <c r="K127" s="73">
        <v>36.25</v>
      </c>
      <c r="L127" s="73">
        <v>34.71</v>
      </c>
      <c r="M127" s="73">
        <v>36.869999999999997</v>
      </c>
      <c r="N127" s="73">
        <v>48.27</v>
      </c>
      <c r="AI127" s="43" t="s">
        <v>256</v>
      </c>
      <c r="AJ127" s="43"/>
      <c r="AK127" s="73">
        <v>36.89</v>
      </c>
      <c r="AL127" s="73">
        <v>37.81</v>
      </c>
      <c r="AM127" s="73">
        <v>32.659999999999997</v>
      </c>
      <c r="AN127" s="73">
        <v>36.96</v>
      </c>
      <c r="AO127" s="73">
        <v>36.01</v>
      </c>
      <c r="AP127" s="73">
        <v>35.03</v>
      </c>
      <c r="AQ127" s="73">
        <v>35.020000000000003</v>
      </c>
      <c r="AR127" s="73">
        <v>37.700000000000003</v>
      </c>
      <c r="AS127" s="73">
        <v>36.25</v>
      </c>
      <c r="AT127" s="73">
        <v>34.71</v>
      </c>
      <c r="AU127" s="73"/>
      <c r="AV127" s="73">
        <v>36.869999999999997</v>
      </c>
      <c r="AW127" s="73">
        <v>48.27</v>
      </c>
    </row>
    <row r="128" spans="1:49" x14ac:dyDescent="0.35">
      <c r="A128" s="43" t="s">
        <v>257</v>
      </c>
      <c r="B128" s="43"/>
      <c r="C128" s="73">
        <v>26.72</v>
      </c>
      <c r="D128" s="73">
        <v>35.89</v>
      </c>
      <c r="E128" s="73">
        <v>30.79</v>
      </c>
      <c r="F128" s="73">
        <v>33.85</v>
      </c>
      <c r="G128" s="73">
        <v>31.7</v>
      </c>
      <c r="H128" s="73">
        <v>26.42</v>
      </c>
      <c r="I128" s="73">
        <v>32.049999999999997</v>
      </c>
      <c r="J128" s="73">
        <v>39.5</v>
      </c>
      <c r="K128" s="73">
        <v>33.82</v>
      </c>
      <c r="L128" s="73">
        <v>35.83</v>
      </c>
      <c r="M128" s="73">
        <v>53.76</v>
      </c>
      <c r="N128" s="73">
        <v>35.17</v>
      </c>
      <c r="AI128" s="43" t="s">
        <v>257</v>
      </c>
      <c r="AJ128" s="43"/>
      <c r="AK128" s="73">
        <v>26.72</v>
      </c>
      <c r="AL128" s="73">
        <v>35.89</v>
      </c>
      <c r="AM128" s="73">
        <v>30.79</v>
      </c>
      <c r="AN128" s="73">
        <v>33.85</v>
      </c>
      <c r="AO128" s="73">
        <v>31.7</v>
      </c>
      <c r="AP128" s="73">
        <v>26.42</v>
      </c>
      <c r="AQ128" s="73">
        <v>32.049999999999997</v>
      </c>
      <c r="AR128" s="73">
        <v>39.5</v>
      </c>
      <c r="AS128" s="73">
        <v>33.82</v>
      </c>
      <c r="AT128" s="73">
        <v>35.83</v>
      </c>
      <c r="AU128" s="73"/>
      <c r="AV128" s="73">
        <v>53.76</v>
      </c>
      <c r="AW128" s="73">
        <v>35.17</v>
      </c>
    </row>
    <row r="129" spans="1:49" x14ac:dyDescent="0.35">
      <c r="A129" s="43" t="s">
        <v>258</v>
      </c>
      <c r="B129" s="43"/>
      <c r="C129" s="73">
        <v>45.99</v>
      </c>
      <c r="D129" s="73">
        <v>35.22</v>
      </c>
      <c r="E129" s="73">
        <v>34.869999999999997</v>
      </c>
      <c r="F129" s="73">
        <v>45.12</v>
      </c>
      <c r="G129" s="73">
        <v>42.16</v>
      </c>
      <c r="H129" s="73">
        <v>44.53</v>
      </c>
      <c r="I129" s="73">
        <v>41.3</v>
      </c>
      <c r="J129" s="73">
        <v>46.37</v>
      </c>
      <c r="K129" s="73">
        <v>48.19</v>
      </c>
      <c r="L129" s="73">
        <v>44.16</v>
      </c>
      <c r="M129" s="73">
        <v>27.22</v>
      </c>
      <c r="N129" s="73">
        <v>31.03</v>
      </c>
      <c r="AI129" s="43" t="s">
        <v>258</v>
      </c>
      <c r="AJ129" s="43"/>
      <c r="AK129" s="73">
        <v>45.99</v>
      </c>
      <c r="AL129" s="73">
        <v>35.22</v>
      </c>
      <c r="AM129" s="73">
        <v>34.869999999999997</v>
      </c>
      <c r="AN129" s="73">
        <v>45.12</v>
      </c>
      <c r="AO129" s="73">
        <v>42.16</v>
      </c>
      <c r="AP129" s="73">
        <v>44.53</v>
      </c>
      <c r="AQ129" s="73">
        <v>41.3</v>
      </c>
      <c r="AR129" s="73">
        <v>46.37</v>
      </c>
      <c r="AS129" s="73">
        <v>48.19</v>
      </c>
      <c r="AT129" s="73">
        <v>44.16</v>
      </c>
      <c r="AU129" s="73"/>
      <c r="AV129" s="73">
        <v>27.22</v>
      </c>
      <c r="AW129" s="73">
        <v>31.03</v>
      </c>
    </row>
    <row r="130" spans="1:49" x14ac:dyDescent="0.35">
      <c r="A130" s="43" t="s">
        <v>259</v>
      </c>
      <c r="B130" s="43"/>
      <c r="C130" s="73">
        <v>28.29</v>
      </c>
      <c r="D130" s="73">
        <v>33.67</v>
      </c>
      <c r="E130" s="73">
        <v>29.21</v>
      </c>
      <c r="F130" s="73">
        <v>32.29</v>
      </c>
      <c r="G130" s="73">
        <v>30.81</v>
      </c>
      <c r="H130" s="73">
        <v>26.17</v>
      </c>
      <c r="I130" s="73">
        <v>30.99</v>
      </c>
      <c r="J130" s="73">
        <v>30.83</v>
      </c>
      <c r="K130" s="73">
        <v>29.67</v>
      </c>
      <c r="L130" s="73">
        <v>28.01</v>
      </c>
      <c r="M130" s="73">
        <v>33.6</v>
      </c>
      <c r="N130" s="73">
        <v>31.53</v>
      </c>
      <c r="AI130" s="43" t="s">
        <v>259</v>
      </c>
      <c r="AJ130" s="43"/>
      <c r="AK130" s="73">
        <v>28.29</v>
      </c>
      <c r="AL130" s="73">
        <v>33.67</v>
      </c>
      <c r="AM130" s="73">
        <v>29.21</v>
      </c>
      <c r="AN130" s="73">
        <v>32.29</v>
      </c>
      <c r="AO130" s="73">
        <v>30.81</v>
      </c>
      <c r="AP130" s="73">
        <v>26.17</v>
      </c>
      <c r="AQ130" s="73">
        <v>30.99</v>
      </c>
      <c r="AR130" s="73">
        <v>30.83</v>
      </c>
      <c r="AS130" s="73">
        <v>29.67</v>
      </c>
      <c r="AT130" s="73">
        <v>28.01</v>
      </c>
      <c r="AU130" s="73"/>
      <c r="AV130" s="73">
        <v>33.6</v>
      </c>
      <c r="AW130" s="73">
        <v>31.53</v>
      </c>
    </row>
    <row r="131" spans="1:49" x14ac:dyDescent="0.35">
      <c r="A131" s="43" t="s">
        <v>260</v>
      </c>
      <c r="B131" s="43"/>
      <c r="C131" s="73">
        <v>33.520000000000003</v>
      </c>
      <c r="D131" s="73">
        <v>32.71</v>
      </c>
      <c r="E131" s="73">
        <v>36.15</v>
      </c>
      <c r="F131" s="73">
        <v>37.11</v>
      </c>
      <c r="G131" s="73">
        <v>40.08</v>
      </c>
      <c r="H131" s="73">
        <v>31.68</v>
      </c>
      <c r="I131" s="73">
        <v>35.369999999999997</v>
      </c>
      <c r="J131" s="73">
        <v>39.950000000000003</v>
      </c>
      <c r="K131" s="73">
        <v>36.25</v>
      </c>
      <c r="L131" s="73">
        <v>40.46</v>
      </c>
      <c r="M131" s="73">
        <v>40.659999999999997</v>
      </c>
      <c r="N131" s="73">
        <v>35.479999999999997</v>
      </c>
      <c r="AI131" s="43" t="s">
        <v>260</v>
      </c>
      <c r="AJ131" s="43"/>
      <c r="AK131" s="73">
        <v>33.520000000000003</v>
      </c>
      <c r="AL131" s="73">
        <v>32.71</v>
      </c>
      <c r="AM131" s="73">
        <v>36.15</v>
      </c>
      <c r="AN131" s="73">
        <v>37.11</v>
      </c>
      <c r="AO131" s="73">
        <v>40.08</v>
      </c>
      <c r="AP131" s="73">
        <v>31.68</v>
      </c>
      <c r="AQ131" s="73">
        <v>35.369999999999997</v>
      </c>
      <c r="AR131" s="73">
        <v>39.950000000000003</v>
      </c>
      <c r="AS131" s="73">
        <v>36.25</v>
      </c>
      <c r="AT131" s="73">
        <v>40.46</v>
      </c>
      <c r="AU131" s="73"/>
      <c r="AV131" s="73">
        <v>40.659999999999997</v>
      </c>
      <c r="AW131" s="73">
        <v>35.479999999999997</v>
      </c>
    </row>
    <row r="132" spans="1:49" x14ac:dyDescent="0.35">
      <c r="A132" s="43" t="s">
        <v>261</v>
      </c>
      <c r="B132" s="43"/>
      <c r="C132" s="73">
        <v>12.75</v>
      </c>
      <c r="D132" s="73">
        <v>28.65</v>
      </c>
      <c r="E132" s="73">
        <v>21</v>
      </c>
      <c r="F132" s="73">
        <v>10.97</v>
      </c>
      <c r="G132" s="73">
        <v>18.64</v>
      </c>
      <c r="H132" s="73">
        <v>22.61</v>
      </c>
      <c r="I132" s="73">
        <v>9.18</v>
      </c>
      <c r="J132" s="73">
        <v>12.33</v>
      </c>
      <c r="K132" s="73">
        <v>10.37</v>
      </c>
      <c r="L132" s="73">
        <v>10.220000000000001</v>
      </c>
      <c r="M132" s="73">
        <v>11.83</v>
      </c>
      <c r="N132" s="73">
        <v>10.67</v>
      </c>
      <c r="AI132" s="43" t="s">
        <v>261</v>
      </c>
      <c r="AJ132" s="43"/>
      <c r="AK132" s="73">
        <v>12.75</v>
      </c>
      <c r="AL132" s="73">
        <v>28.65</v>
      </c>
      <c r="AM132" s="73">
        <v>21</v>
      </c>
      <c r="AN132" s="73">
        <v>10.97</v>
      </c>
      <c r="AO132" s="73">
        <v>18.64</v>
      </c>
      <c r="AP132" s="73">
        <v>22.61</v>
      </c>
      <c r="AQ132" s="73">
        <v>9.18</v>
      </c>
      <c r="AR132" s="73">
        <v>12.33</v>
      </c>
      <c r="AS132" s="73">
        <v>10.37</v>
      </c>
      <c r="AT132" s="73">
        <v>10.220000000000001</v>
      </c>
      <c r="AU132" s="73"/>
      <c r="AV132" s="73">
        <v>11.83</v>
      </c>
      <c r="AW132" s="73">
        <v>10.67</v>
      </c>
    </row>
    <row r="133" spans="1:49" x14ac:dyDescent="0.35">
      <c r="A133" s="43" t="s">
        <v>262</v>
      </c>
      <c r="B133" s="43"/>
      <c r="C133" s="73">
        <v>21.63</v>
      </c>
      <c r="D133" s="73">
        <v>28.07</v>
      </c>
      <c r="E133" s="73">
        <v>25.03</v>
      </c>
      <c r="F133" s="73">
        <v>25.98</v>
      </c>
      <c r="G133" s="73">
        <v>25.84</v>
      </c>
      <c r="H133" s="73">
        <v>20.149999999999999</v>
      </c>
      <c r="I133" s="73">
        <v>25.91</v>
      </c>
      <c r="J133" s="73">
        <v>24.86</v>
      </c>
      <c r="K133" s="73">
        <v>29.38</v>
      </c>
      <c r="L133" s="73">
        <v>24.91</v>
      </c>
      <c r="M133" s="73">
        <v>31.76</v>
      </c>
      <c r="N133" s="73">
        <v>28.64</v>
      </c>
      <c r="AI133" s="43" t="s">
        <v>262</v>
      </c>
      <c r="AJ133" s="43"/>
      <c r="AK133" s="73">
        <v>21.63</v>
      </c>
      <c r="AL133" s="73">
        <v>28.07</v>
      </c>
      <c r="AM133" s="73">
        <v>25.03</v>
      </c>
      <c r="AN133" s="73">
        <v>25.98</v>
      </c>
      <c r="AO133" s="73">
        <v>25.84</v>
      </c>
      <c r="AP133" s="73">
        <v>20.149999999999999</v>
      </c>
      <c r="AQ133" s="73">
        <v>25.91</v>
      </c>
      <c r="AR133" s="73">
        <v>24.86</v>
      </c>
      <c r="AS133" s="73">
        <v>29.38</v>
      </c>
      <c r="AT133" s="73">
        <v>24.91</v>
      </c>
      <c r="AU133" s="73"/>
      <c r="AV133" s="73">
        <v>31.76</v>
      </c>
      <c r="AW133" s="73">
        <v>28.64</v>
      </c>
    </row>
    <row r="134" spans="1:49" x14ac:dyDescent="0.35">
      <c r="A134" s="43" t="s">
        <v>263</v>
      </c>
      <c r="B134" s="43"/>
      <c r="C134" s="73">
        <v>25.5</v>
      </c>
      <c r="D134" s="73">
        <v>27.44</v>
      </c>
      <c r="E134" s="73">
        <v>29.36</v>
      </c>
      <c r="F134" s="73">
        <v>29.36</v>
      </c>
      <c r="G134" s="73">
        <v>26.74</v>
      </c>
      <c r="H134" s="73">
        <v>27.95</v>
      </c>
      <c r="I134" s="73">
        <v>24.99</v>
      </c>
      <c r="J134" s="73">
        <v>27.36</v>
      </c>
      <c r="K134" s="73">
        <v>26.52</v>
      </c>
      <c r="L134" s="73">
        <v>28.44</v>
      </c>
      <c r="M134" s="73">
        <v>31.65</v>
      </c>
      <c r="N134" s="73">
        <v>31.92</v>
      </c>
      <c r="AI134" s="43" t="s">
        <v>263</v>
      </c>
      <c r="AJ134" s="43"/>
      <c r="AK134" s="73">
        <v>25.5</v>
      </c>
      <c r="AL134" s="73">
        <v>27.44</v>
      </c>
      <c r="AM134" s="73">
        <v>29.36</v>
      </c>
      <c r="AN134" s="73">
        <v>29.36</v>
      </c>
      <c r="AO134" s="73">
        <v>26.74</v>
      </c>
      <c r="AP134" s="73">
        <v>27.95</v>
      </c>
      <c r="AQ134" s="73">
        <v>24.99</v>
      </c>
      <c r="AR134" s="73">
        <v>27.36</v>
      </c>
      <c r="AS134" s="73">
        <v>26.52</v>
      </c>
      <c r="AT134" s="73">
        <v>28.44</v>
      </c>
      <c r="AU134" s="73"/>
      <c r="AV134" s="73">
        <v>31.65</v>
      </c>
      <c r="AW134" s="73">
        <v>31.92</v>
      </c>
    </row>
    <row r="135" spans="1:49" x14ac:dyDescent="0.35">
      <c r="A135" s="43" t="s">
        <v>264</v>
      </c>
      <c r="B135" s="43"/>
      <c r="C135" s="73">
        <v>21.27</v>
      </c>
      <c r="D135" s="73">
        <v>24.26</v>
      </c>
      <c r="E135" s="73">
        <v>26.46</v>
      </c>
      <c r="F135" s="73">
        <v>21.8</v>
      </c>
      <c r="G135" s="73">
        <v>20.8</v>
      </c>
      <c r="H135" s="73">
        <v>24.73</v>
      </c>
      <c r="I135" s="73">
        <v>16.940000000000001</v>
      </c>
      <c r="J135" s="73">
        <v>16.38</v>
      </c>
      <c r="K135" s="73">
        <v>15.66</v>
      </c>
      <c r="L135" s="73">
        <v>14.86</v>
      </c>
      <c r="M135" s="73">
        <v>50.77</v>
      </c>
      <c r="N135" s="73">
        <v>12.06</v>
      </c>
      <c r="AI135" s="43" t="s">
        <v>264</v>
      </c>
      <c r="AJ135" s="43"/>
      <c r="AK135" s="73">
        <v>21.27</v>
      </c>
      <c r="AL135" s="73">
        <v>24.26</v>
      </c>
      <c r="AM135" s="73">
        <v>26.46</v>
      </c>
      <c r="AN135" s="73">
        <v>21.8</v>
      </c>
      <c r="AO135" s="73">
        <v>20.8</v>
      </c>
      <c r="AP135" s="73">
        <v>24.73</v>
      </c>
      <c r="AQ135" s="73">
        <v>16.940000000000001</v>
      </c>
      <c r="AR135" s="73">
        <v>16.38</v>
      </c>
      <c r="AS135" s="73">
        <v>15.66</v>
      </c>
      <c r="AT135" s="73">
        <v>14.86</v>
      </c>
      <c r="AU135" s="73"/>
      <c r="AV135" s="73">
        <v>50.77</v>
      </c>
      <c r="AW135" s="73">
        <v>12.06</v>
      </c>
    </row>
    <row r="136" spans="1:49" x14ac:dyDescent="0.35">
      <c r="A136" s="43" t="s">
        <v>265</v>
      </c>
      <c r="B136" s="43"/>
      <c r="C136" s="73">
        <v>36.17</v>
      </c>
      <c r="D136" s="73">
        <v>23.93</v>
      </c>
      <c r="E136" s="73">
        <v>33.200000000000003</v>
      </c>
      <c r="F136" s="73">
        <v>35.07</v>
      </c>
      <c r="G136" s="73">
        <v>33.74</v>
      </c>
      <c r="H136" s="73">
        <v>29.35</v>
      </c>
      <c r="I136" s="73">
        <v>33.11</v>
      </c>
      <c r="J136" s="73">
        <v>32.31</v>
      </c>
      <c r="K136" s="73">
        <v>31.46</v>
      </c>
      <c r="L136" s="73">
        <v>30.24</v>
      </c>
      <c r="M136" s="73">
        <v>32.619999999999997</v>
      </c>
      <c r="N136" s="73">
        <v>33.97</v>
      </c>
      <c r="AI136" s="43" t="s">
        <v>265</v>
      </c>
      <c r="AJ136" s="43"/>
      <c r="AK136" s="73">
        <v>36.17</v>
      </c>
      <c r="AL136" s="73">
        <v>23.93</v>
      </c>
      <c r="AM136" s="73">
        <v>33.200000000000003</v>
      </c>
      <c r="AN136" s="73">
        <v>35.07</v>
      </c>
      <c r="AO136" s="73">
        <v>33.74</v>
      </c>
      <c r="AP136" s="73">
        <v>29.35</v>
      </c>
      <c r="AQ136" s="73">
        <v>33.11</v>
      </c>
      <c r="AR136" s="73">
        <v>32.31</v>
      </c>
      <c r="AS136" s="73">
        <v>31.46</v>
      </c>
      <c r="AT136" s="73">
        <v>30.24</v>
      </c>
      <c r="AU136" s="73"/>
      <c r="AV136" s="73">
        <v>32.619999999999997</v>
      </c>
      <c r="AW136" s="73">
        <v>33.97</v>
      </c>
    </row>
    <row r="137" spans="1:49" x14ac:dyDescent="0.35">
      <c r="A137" s="43" t="s">
        <v>266</v>
      </c>
      <c r="B137" s="43"/>
      <c r="C137" s="73">
        <v>22.92</v>
      </c>
      <c r="D137" s="73">
        <v>23.26</v>
      </c>
      <c r="E137" s="73">
        <v>24.89</v>
      </c>
      <c r="F137" s="73">
        <v>23.86</v>
      </c>
      <c r="G137" s="73">
        <v>25.11</v>
      </c>
      <c r="H137" s="73">
        <v>20.440000000000001</v>
      </c>
      <c r="I137" s="73">
        <v>27.18</v>
      </c>
      <c r="J137" s="73">
        <v>27.23</v>
      </c>
      <c r="K137" s="73">
        <v>27.6</v>
      </c>
      <c r="L137" s="73">
        <v>26.55</v>
      </c>
      <c r="M137" s="73">
        <v>30.1</v>
      </c>
      <c r="N137" s="73">
        <v>30.65</v>
      </c>
      <c r="AI137" s="43" t="s">
        <v>266</v>
      </c>
      <c r="AJ137" s="43"/>
      <c r="AK137" s="73">
        <v>22.92</v>
      </c>
      <c r="AL137" s="73">
        <v>23.26</v>
      </c>
      <c r="AM137" s="73">
        <v>24.89</v>
      </c>
      <c r="AN137" s="73">
        <v>23.86</v>
      </c>
      <c r="AO137" s="73">
        <v>25.11</v>
      </c>
      <c r="AP137" s="73">
        <v>20.440000000000001</v>
      </c>
      <c r="AQ137" s="73">
        <v>27.18</v>
      </c>
      <c r="AR137" s="73">
        <v>27.23</v>
      </c>
      <c r="AS137" s="73">
        <v>27.6</v>
      </c>
      <c r="AT137" s="73">
        <v>26.55</v>
      </c>
      <c r="AU137" s="73"/>
      <c r="AV137" s="73">
        <v>30.1</v>
      </c>
      <c r="AW137" s="73">
        <v>30.65</v>
      </c>
    </row>
    <row r="138" spans="1:49" x14ac:dyDescent="0.35">
      <c r="A138" s="43" t="s">
        <v>267</v>
      </c>
      <c r="B138" s="43"/>
      <c r="C138" s="73">
        <v>5.52</v>
      </c>
      <c r="D138" s="73">
        <v>21.5</v>
      </c>
      <c r="E138" s="73">
        <v>4.4800000000000004</v>
      </c>
      <c r="F138" s="73">
        <v>6.55</v>
      </c>
      <c r="G138" s="73">
        <v>6.88</v>
      </c>
      <c r="H138" s="73">
        <v>3.86</v>
      </c>
      <c r="I138" s="73">
        <v>6.99</v>
      </c>
      <c r="J138" s="73">
        <v>8.99</v>
      </c>
      <c r="K138" s="73">
        <v>9.2899999999999991</v>
      </c>
      <c r="L138" s="73">
        <v>7.65</v>
      </c>
      <c r="M138" s="73">
        <v>6.72</v>
      </c>
      <c r="N138" s="73">
        <v>8.77</v>
      </c>
      <c r="AI138" s="43" t="s">
        <v>267</v>
      </c>
      <c r="AJ138" s="43"/>
      <c r="AK138" s="73">
        <v>5.52</v>
      </c>
      <c r="AL138" s="73">
        <v>21.5</v>
      </c>
      <c r="AM138" s="73">
        <v>4.4800000000000004</v>
      </c>
      <c r="AN138" s="73">
        <v>6.55</v>
      </c>
      <c r="AO138" s="73">
        <v>6.88</v>
      </c>
      <c r="AP138" s="73">
        <v>3.86</v>
      </c>
      <c r="AQ138" s="73">
        <v>6.99</v>
      </c>
      <c r="AR138" s="73">
        <v>8.99</v>
      </c>
      <c r="AS138" s="73">
        <v>9.2899999999999991</v>
      </c>
      <c r="AT138" s="73">
        <v>7.65</v>
      </c>
      <c r="AU138" s="73"/>
      <c r="AV138" s="73">
        <v>6.72</v>
      </c>
      <c r="AW138" s="73">
        <v>8.77</v>
      </c>
    </row>
    <row r="139" spans="1:49" x14ac:dyDescent="0.35">
      <c r="A139" s="43" t="s">
        <v>268</v>
      </c>
      <c r="B139" s="43"/>
      <c r="C139" s="73">
        <v>24.28</v>
      </c>
      <c r="D139" s="73">
        <v>21.33</v>
      </c>
      <c r="E139" s="73">
        <v>21.98</v>
      </c>
      <c r="F139" s="73">
        <v>24.94</v>
      </c>
      <c r="G139" s="73">
        <v>22.02</v>
      </c>
      <c r="H139" s="73">
        <v>26.17</v>
      </c>
      <c r="I139" s="73">
        <v>19.559999999999999</v>
      </c>
      <c r="J139" s="73">
        <v>18.82</v>
      </c>
      <c r="K139" s="73">
        <v>19.73</v>
      </c>
      <c r="L139" s="73">
        <v>18.3</v>
      </c>
      <c r="M139" s="73">
        <v>21.42</v>
      </c>
      <c r="N139" s="73">
        <v>19.75</v>
      </c>
      <c r="AI139" s="43" t="s">
        <v>268</v>
      </c>
      <c r="AJ139" s="43"/>
      <c r="AK139" s="73">
        <v>24.28</v>
      </c>
      <c r="AL139" s="73">
        <v>21.33</v>
      </c>
      <c r="AM139" s="73">
        <v>21.98</v>
      </c>
      <c r="AN139" s="73">
        <v>24.94</v>
      </c>
      <c r="AO139" s="73">
        <v>22.02</v>
      </c>
      <c r="AP139" s="73">
        <v>26.17</v>
      </c>
      <c r="AQ139" s="73">
        <v>19.559999999999999</v>
      </c>
      <c r="AR139" s="73">
        <v>18.82</v>
      </c>
      <c r="AS139" s="73">
        <v>19.73</v>
      </c>
      <c r="AT139" s="73">
        <v>18.3</v>
      </c>
      <c r="AU139" s="73"/>
      <c r="AV139" s="73">
        <v>21.42</v>
      </c>
      <c r="AW139" s="73">
        <v>19.75</v>
      </c>
    </row>
    <row r="140" spans="1:49" x14ac:dyDescent="0.35">
      <c r="A140" s="43" t="s">
        <v>269</v>
      </c>
      <c r="B140" s="43"/>
      <c r="C140" s="73">
        <v>11.17</v>
      </c>
      <c r="D140" s="73">
        <v>15.1</v>
      </c>
      <c r="E140" s="73">
        <v>11.8</v>
      </c>
      <c r="F140" s="73">
        <v>13.43</v>
      </c>
      <c r="G140" s="73">
        <v>14.28</v>
      </c>
      <c r="H140" s="73">
        <v>8.74</v>
      </c>
      <c r="I140" s="73">
        <v>14.19</v>
      </c>
      <c r="J140" s="73">
        <v>14.52</v>
      </c>
      <c r="K140" s="73">
        <v>15.8</v>
      </c>
      <c r="L140" s="73">
        <v>15.98</v>
      </c>
      <c r="M140" s="73">
        <v>22.28</v>
      </c>
      <c r="N140" s="73">
        <v>21.33</v>
      </c>
      <c r="AI140" s="43" t="s">
        <v>269</v>
      </c>
      <c r="AJ140" s="43"/>
      <c r="AK140" s="73">
        <v>11.17</v>
      </c>
      <c r="AL140" s="73">
        <v>15.1</v>
      </c>
      <c r="AM140" s="73">
        <v>11.8</v>
      </c>
      <c r="AN140" s="73">
        <v>13.43</v>
      </c>
      <c r="AO140" s="73">
        <v>14.28</v>
      </c>
      <c r="AP140" s="73">
        <v>8.74</v>
      </c>
      <c r="AQ140" s="73">
        <v>14.19</v>
      </c>
      <c r="AR140" s="73">
        <v>14.52</v>
      </c>
      <c r="AS140" s="73">
        <v>15.8</v>
      </c>
      <c r="AT140" s="73">
        <v>15.98</v>
      </c>
      <c r="AU140" s="73"/>
      <c r="AV140" s="73">
        <v>22.28</v>
      </c>
      <c r="AW140" s="73">
        <v>21.33</v>
      </c>
    </row>
    <row r="141" spans="1:49" x14ac:dyDescent="0.35">
      <c r="A141" s="43" t="s">
        <v>270</v>
      </c>
      <c r="B141" s="43"/>
      <c r="C141" s="73">
        <v>14.33</v>
      </c>
      <c r="D141" s="73">
        <v>12.84</v>
      </c>
      <c r="E141" s="73">
        <v>14.8</v>
      </c>
      <c r="F141" s="73">
        <v>12.29</v>
      </c>
      <c r="G141" s="73">
        <v>12.66</v>
      </c>
      <c r="H141" s="73">
        <v>10.52</v>
      </c>
      <c r="I141" s="73">
        <v>11.44</v>
      </c>
      <c r="J141" s="73">
        <v>12.27</v>
      </c>
      <c r="K141" s="73">
        <v>12.01</v>
      </c>
      <c r="L141" s="73">
        <v>14.61</v>
      </c>
      <c r="M141" s="73">
        <v>13.67</v>
      </c>
      <c r="N141" s="73">
        <v>14.65</v>
      </c>
      <c r="AI141" s="43" t="s">
        <v>270</v>
      </c>
      <c r="AJ141" s="43"/>
      <c r="AK141" s="73">
        <v>14.33</v>
      </c>
      <c r="AL141" s="73">
        <v>12.84</v>
      </c>
      <c r="AM141" s="73">
        <v>14.8</v>
      </c>
      <c r="AN141" s="73">
        <v>12.29</v>
      </c>
      <c r="AO141" s="73">
        <v>12.66</v>
      </c>
      <c r="AP141" s="73">
        <v>10.52</v>
      </c>
      <c r="AQ141" s="73">
        <v>11.44</v>
      </c>
      <c r="AR141" s="73">
        <v>12.27</v>
      </c>
      <c r="AS141" s="73">
        <v>12.01</v>
      </c>
      <c r="AT141" s="73">
        <v>14.61</v>
      </c>
      <c r="AU141" s="73"/>
      <c r="AV141" s="73">
        <v>13.67</v>
      </c>
      <c r="AW141" s="73">
        <v>14.65</v>
      </c>
    </row>
    <row r="142" spans="1:49" x14ac:dyDescent="0.35">
      <c r="A142" s="43" t="s">
        <v>271</v>
      </c>
      <c r="B142" s="43"/>
      <c r="C142" s="73">
        <v>8.31</v>
      </c>
      <c r="D142" s="73">
        <v>9.2899999999999991</v>
      </c>
      <c r="E142" s="73">
        <v>8.4600000000000009</v>
      </c>
      <c r="F142" s="73">
        <v>9.39</v>
      </c>
      <c r="G142" s="73">
        <v>8.67</v>
      </c>
      <c r="H142" s="73">
        <v>7.59</v>
      </c>
      <c r="I142" s="73">
        <v>10.17</v>
      </c>
      <c r="J142" s="73">
        <v>12.27</v>
      </c>
      <c r="K142" s="73">
        <v>11.44</v>
      </c>
      <c r="L142" s="73">
        <v>10.91</v>
      </c>
      <c r="M142" s="73">
        <v>11.14</v>
      </c>
      <c r="N142" s="73">
        <v>9.39</v>
      </c>
      <c r="AI142" s="43" t="s">
        <v>271</v>
      </c>
      <c r="AJ142" s="43"/>
      <c r="AK142" s="73">
        <v>8.31</v>
      </c>
      <c r="AL142" s="73">
        <v>9.2899999999999991</v>
      </c>
      <c r="AM142" s="73">
        <v>8.4600000000000009</v>
      </c>
      <c r="AN142" s="73">
        <v>9.39</v>
      </c>
      <c r="AO142" s="73">
        <v>8.67</v>
      </c>
      <c r="AP142" s="73">
        <v>7.59</v>
      </c>
      <c r="AQ142" s="73">
        <v>10.17</v>
      </c>
      <c r="AR142" s="73">
        <v>12.27</v>
      </c>
      <c r="AS142" s="73">
        <v>11.44</v>
      </c>
      <c r="AT142" s="73">
        <v>10.91</v>
      </c>
      <c r="AU142" s="73"/>
      <c r="AV142" s="73">
        <v>11.14</v>
      </c>
      <c r="AW142" s="73">
        <v>9.39</v>
      </c>
    </row>
    <row r="143" spans="1:49" x14ac:dyDescent="0.35">
      <c r="A143" s="43" t="s">
        <v>272</v>
      </c>
      <c r="B143" s="43"/>
      <c r="C143" s="73">
        <v>7.09</v>
      </c>
      <c r="D143" s="73">
        <v>8.32</v>
      </c>
      <c r="E143" s="73">
        <v>5.7</v>
      </c>
      <c r="F143" s="73">
        <v>7.21</v>
      </c>
      <c r="G143" s="73">
        <v>7.28</v>
      </c>
      <c r="H143" s="73">
        <v>6.83</v>
      </c>
      <c r="I143" s="73">
        <v>6.78</v>
      </c>
      <c r="J143" s="73">
        <v>8.2200000000000006</v>
      </c>
      <c r="K143" s="73">
        <v>7.65</v>
      </c>
      <c r="L143" s="73">
        <v>6.7</v>
      </c>
      <c r="M143" s="73">
        <v>7.93</v>
      </c>
      <c r="N143" s="73">
        <v>7.81</v>
      </c>
      <c r="AI143" s="43" t="s">
        <v>272</v>
      </c>
      <c r="AJ143" s="43"/>
      <c r="AK143" s="73">
        <v>7.09</v>
      </c>
      <c r="AL143" s="73">
        <v>8.32</v>
      </c>
      <c r="AM143" s="73">
        <v>5.7</v>
      </c>
      <c r="AN143" s="73">
        <v>7.21</v>
      </c>
      <c r="AO143" s="73">
        <v>7.28</v>
      </c>
      <c r="AP143" s="73">
        <v>6.83</v>
      </c>
      <c r="AQ143" s="73">
        <v>6.78</v>
      </c>
      <c r="AR143" s="73">
        <v>8.2200000000000006</v>
      </c>
      <c r="AS143" s="73">
        <v>7.65</v>
      </c>
      <c r="AT143" s="73">
        <v>6.7</v>
      </c>
      <c r="AU143" s="73"/>
      <c r="AV143" s="73">
        <v>7.93</v>
      </c>
      <c r="AW143" s="73">
        <v>7.81</v>
      </c>
    </row>
    <row r="144" spans="1:49" x14ac:dyDescent="0.35">
      <c r="A144" s="43" t="s">
        <v>273</v>
      </c>
      <c r="B144" s="43"/>
      <c r="C144" s="73">
        <v>4.08</v>
      </c>
      <c r="D144" s="73">
        <v>6.94</v>
      </c>
      <c r="E144" s="73">
        <v>4.5199999999999996</v>
      </c>
      <c r="F144" s="73">
        <v>5.65</v>
      </c>
      <c r="G144" s="73">
        <v>5.41</v>
      </c>
      <c r="H144" s="73">
        <v>5.73</v>
      </c>
      <c r="I144" s="73">
        <v>6.21</v>
      </c>
      <c r="J144" s="73">
        <v>7.26</v>
      </c>
      <c r="K144" s="73">
        <v>5.08</v>
      </c>
      <c r="L144" s="73">
        <v>5.58</v>
      </c>
      <c r="M144" s="73">
        <v>7.41</v>
      </c>
      <c r="N144" s="73">
        <v>13.41</v>
      </c>
      <c r="AI144" s="43" t="s">
        <v>273</v>
      </c>
      <c r="AJ144" s="43"/>
      <c r="AK144" s="73">
        <v>4.08</v>
      </c>
      <c r="AL144" s="73">
        <v>6.94</v>
      </c>
      <c r="AM144" s="73">
        <v>4.5199999999999996</v>
      </c>
      <c r="AN144" s="73">
        <v>5.65</v>
      </c>
      <c r="AO144" s="73">
        <v>5.41</v>
      </c>
      <c r="AP144" s="73">
        <v>5.73</v>
      </c>
      <c r="AQ144" s="73">
        <v>6.21</v>
      </c>
      <c r="AR144" s="73">
        <v>7.26</v>
      </c>
      <c r="AS144" s="73">
        <v>5.08</v>
      </c>
      <c r="AT144" s="73">
        <v>5.58</v>
      </c>
      <c r="AU144" s="73"/>
      <c r="AV144" s="73">
        <v>7.41</v>
      </c>
      <c r="AW144" s="73">
        <v>13.41</v>
      </c>
    </row>
    <row r="145" spans="1:49" x14ac:dyDescent="0.35">
      <c r="A145" s="43" t="s">
        <v>274</v>
      </c>
      <c r="B145" s="43"/>
      <c r="C145" s="73">
        <v>89.18</v>
      </c>
      <c r="D145" s="73">
        <v>5.48</v>
      </c>
      <c r="E145" s="73">
        <v>54.74</v>
      </c>
      <c r="F145" s="73">
        <v>62.61</v>
      </c>
      <c r="G145" s="73">
        <v>55.3</v>
      </c>
      <c r="H145" s="73">
        <v>88.39</v>
      </c>
      <c r="I145" s="73">
        <v>40.880000000000003</v>
      </c>
      <c r="J145" s="73">
        <v>40.53</v>
      </c>
      <c r="K145" s="73">
        <v>47.47</v>
      </c>
      <c r="L145" s="73">
        <v>122.17</v>
      </c>
      <c r="M145" s="73">
        <v>374.53</v>
      </c>
      <c r="N145" s="73">
        <v>285.04000000000002</v>
      </c>
      <c r="AI145" s="43" t="s">
        <v>274</v>
      </c>
      <c r="AJ145" s="43"/>
      <c r="AK145" s="73">
        <v>89.18</v>
      </c>
      <c r="AL145" s="73">
        <v>5.48</v>
      </c>
      <c r="AM145" s="73">
        <v>54.74</v>
      </c>
      <c r="AN145" s="73">
        <v>62.61</v>
      </c>
      <c r="AO145" s="73">
        <v>55.3</v>
      </c>
      <c r="AP145" s="73">
        <v>88.39</v>
      </c>
      <c r="AQ145" s="73">
        <v>40.880000000000003</v>
      </c>
      <c r="AR145" s="73">
        <v>40.53</v>
      </c>
      <c r="AS145" s="73">
        <v>47.47</v>
      </c>
      <c r="AT145" s="73">
        <v>122.17</v>
      </c>
      <c r="AU145" s="73"/>
      <c r="AV145" s="73">
        <v>374.53</v>
      </c>
      <c r="AW145" s="73">
        <v>285.04000000000002</v>
      </c>
    </row>
    <row r="146" spans="1:49" x14ac:dyDescent="0.35">
      <c r="A146" s="43" t="s">
        <v>275</v>
      </c>
      <c r="B146" s="43"/>
      <c r="C146" s="73">
        <v>3.22</v>
      </c>
      <c r="D146" s="73">
        <v>4.6399999999999997</v>
      </c>
      <c r="E146" s="73">
        <v>2.75</v>
      </c>
      <c r="F146" s="73">
        <v>3.71</v>
      </c>
      <c r="G146" s="73">
        <v>3.62</v>
      </c>
      <c r="H146" s="73">
        <v>3.39</v>
      </c>
      <c r="I146" s="73">
        <v>2.82</v>
      </c>
      <c r="J146" s="73">
        <v>2.7</v>
      </c>
      <c r="K146" s="73">
        <v>3</v>
      </c>
      <c r="L146" s="73">
        <v>3.35</v>
      </c>
      <c r="M146" s="73">
        <v>2.1800000000000002</v>
      </c>
      <c r="N146" s="73">
        <v>3.28</v>
      </c>
      <c r="AI146" s="43" t="s">
        <v>275</v>
      </c>
      <c r="AJ146" s="43"/>
      <c r="AK146" s="73">
        <v>3.22</v>
      </c>
      <c r="AL146" s="73">
        <v>4.6399999999999997</v>
      </c>
      <c r="AM146" s="73">
        <v>2.75</v>
      </c>
      <c r="AN146" s="73">
        <v>3.71</v>
      </c>
      <c r="AO146" s="73">
        <v>3.62</v>
      </c>
      <c r="AP146" s="73">
        <v>3.39</v>
      </c>
      <c r="AQ146" s="73">
        <v>2.82</v>
      </c>
      <c r="AR146" s="73">
        <v>2.7</v>
      </c>
      <c r="AS146" s="73">
        <v>3</v>
      </c>
      <c r="AT146" s="73">
        <v>3.35</v>
      </c>
      <c r="AU146" s="73"/>
      <c r="AV146" s="73">
        <v>2.1800000000000002</v>
      </c>
      <c r="AW146" s="73">
        <v>3.28</v>
      </c>
    </row>
    <row r="147" spans="1:49" x14ac:dyDescent="0.35">
      <c r="A147" s="43" t="s">
        <v>276</v>
      </c>
      <c r="B147" s="43"/>
      <c r="C147" s="73">
        <v>4.2300000000000004</v>
      </c>
      <c r="D147" s="73">
        <v>4.1399999999999997</v>
      </c>
      <c r="E147" s="73">
        <v>4.72</v>
      </c>
      <c r="F147" s="73">
        <v>5.38</v>
      </c>
      <c r="G147" s="73">
        <v>5.37</v>
      </c>
      <c r="H147" s="73">
        <v>5.26</v>
      </c>
      <c r="I147" s="73">
        <v>3.81</v>
      </c>
      <c r="J147" s="73">
        <v>5.07</v>
      </c>
      <c r="K147" s="73">
        <v>3.93</v>
      </c>
      <c r="L147" s="73">
        <v>5.07</v>
      </c>
      <c r="M147" s="73">
        <v>3.39</v>
      </c>
      <c r="N147" s="73">
        <v>4.0999999999999996</v>
      </c>
      <c r="AI147" s="43" t="s">
        <v>276</v>
      </c>
      <c r="AJ147" s="43"/>
      <c r="AK147" s="73">
        <v>4.2300000000000004</v>
      </c>
      <c r="AL147" s="73">
        <v>4.1399999999999997</v>
      </c>
      <c r="AM147" s="73">
        <v>4.72</v>
      </c>
      <c r="AN147" s="73">
        <v>5.38</v>
      </c>
      <c r="AO147" s="73">
        <v>5.37</v>
      </c>
      <c r="AP147" s="73">
        <v>5.26</v>
      </c>
      <c r="AQ147" s="73">
        <v>3.81</v>
      </c>
      <c r="AR147" s="73">
        <v>5.07</v>
      </c>
      <c r="AS147" s="73">
        <v>3.93</v>
      </c>
      <c r="AT147" s="73">
        <v>5.07</v>
      </c>
      <c r="AU147" s="73"/>
      <c r="AV147" s="73">
        <v>3.39</v>
      </c>
      <c r="AW147" s="73">
        <v>4.0999999999999996</v>
      </c>
    </row>
    <row r="148" spans="1:49" x14ac:dyDescent="0.35">
      <c r="A148" s="43" t="s">
        <v>277</v>
      </c>
      <c r="B148" s="43"/>
      <c r="C148" s="73">
        <v>0.93</v>
      </c>
      <c r="D148" s="73">
        <v>1.46</v>
      </c>
      <c r="E148" s="73">
        <v>1.38</v>
      </c>
      <c r="F148" s="73">
        <v>1.85</v>
      </c>
      <c r="G148" s="73">
        <v>1.38</v>
      </c>
      <c r="H148" s="73">
        <v>1.27</v>
      </c>
      <c r="I148" s="73">
        <v>1.55</v>
      </c>
      <c r="J148" s="73">
        <v>1.67</v>
      </c>
      <c r="K148" s="73">
        <v>1.57</v>
      </c>
      <c r="L148" s="73">
        <v>1.29</v>
      </c>
      <c r="M148" s="73">
        <v>1.49</v>
      </c>
      <c r="N148" s="73">
        <v>1.1599999999999999</v>
      </c>
      <c r="AI148" s="43" t="s">
        <v>277</v>
      </c>
      <c r="AJ148" s="43"/>
      <c r="AK148" s="73">
        <v>0.93</v>
      </c>
      <c r="AL148" s="73">
        <v>1.46</v>
      </c>
      <c r="AM148" s="73">
        <v>1.38</v>
      </c>
      <c r="AN148" s="73">
        <v>1.85</v>
      </c>
      <c r="AO148" s="73">
        <v>1.38</v>
      </c>
      <c r="AP148" s="73">
        <v>1.27</v>
      </c>
      <c r="AQ148" s="73">
        <v>1.55</v>
      </c>
      <c r="AR148" s="73">
        <v>1.67</v>
      </c>
      <c r="AS148" s="73">
        <v>1.57</v>
      </c>
      <c r="AT148" s="73">
        <v>1.29</v>
      </c>
      <c r="AU148" s="73"/>
      <c r="AV148" s="73">
        <v>1.49</v>
      </c>
      <c r="AW148" s="73">
        <v>1.1599999999999999</v>
      </c>
    </row>
    <row r="149" spans="1:49" x14ac:dyDescent="0.35">
      <c r="A149" s="43" t="s">
        <v>278</v>
      </c>
      <c r="B149" s="43"/>
      <c r="C149" s="73">
        <v>2.2200000000000002</v>
      </c>
      <c r="D149" s="73">
        <v>1.1299999999999999</v>
      </c>
      <c r="E149" s="73">
        <v>1.82</v>
      </c>
      <c r="F149" s="73">
        <v>1.61</v>
      </c>
      <c r="G149" s="73">
        <v>1.59</v>
      </c>
      <c r="H149" s="73">
        <v>2.93</v>
      </c>
      <c r="I149" s="73">
        <v>1.77</v>
      </c>
      <c r="J149" s="73">
        <v>1.99</v>
      </c>
      <c r="K149" s="73">
        <v>1.57</v>
      </c>
      <c r="L149" s="73">
        <v>1.37</v>
      </c>
      <c r="M149" s="73">
        <v>1.49</v>
      </c>
      <c r="N149" s="73">
        <v>1.62</v>
      </c>
      <c r="AI149" s="43" t="s">
        <v>278</v>
      </c>
      <c r="AJ149" s="43"/>
      <c r="AK149" s="73">
        <v>2.2200000000000002</v>
      </c>
      <c r="AL149" s="73">
        <v>1.1299999999999999</v>
      </c>
      <c r="AM149" s="73">
        <v>1.82</v>
      </c>
      <c r="AN149" s="73">
        <v>1.61</v>
      </c>
      <c r="AO149" s="73">
        <v>1.59</v>
      </c>
      <c r="AP149" s="73">
        <v>2.93</v>
      </c>
      <c r="AQ149" s="73">
        <v>1.77</v>
      </c>
      <c r="AR149" s="73">
        <v>1.99</v>
      </c>
      <c r="AS149" s="73">
        <v>1.57</v>
      </c>
      <c r="AT149" s="73">
        <v>1.37</v>
      </c>
      <c r="AU149" s="73"/>
      <c r="AV149" s="73">
        <v>1.49</v>
      </c>
      <c r="AW149" s="73">
        <v>1.62</v>
      </c>
    </row>
    <row r="150" spans="1:49" x14ac:dyDescent="0.35">
      <c r="A150" s="43" t="s">
        <v>279</v>
      </c>
      <c r="B150" s="43"/>
      <c r="C150" s="73">
        <v>1.79</v>
      </c>
      <c r="D150" s="73">
        <v>0.84</v>
      </c>
      <c r="E150" s="73">
        <v>1.1299999999999999</v>
      </c>
      <c r="F150" s="73">
        <v>1.41</v>
      </c>
      <c r="G150" s="73">
        <v>1.51</v>
      </c>
      <c r="H150" s="73">
        <v>1.74</v>
      </c>
      <c r="I150" s="73">
        <v>1.62</v>
      </c>
      <c r="J150" s="73">
        <v>1.28</v>
      </c>
      <c r="K150" s="73">
        <v>1.86</v>
      </c>
      <c r="L150" s="73">
        <v>2.06</v>
      </c>
      <c r="M150" s="73">
        <v>0.4</v>
      </c>
      <c r="N150" s="73">
        <v>1</v>
      </c>
      <c r="AI150" s="43" t="s">
        <v>279</v>
      </c>
      <c r="AJ150" s="43"/>
      <c r="AK150" s="73">
        <v>1.79</v>
      </c>
      <c r="AL150" s="73">
        <v>0.84</v>
      </c>
      <c r="AM150" s="73">
        <v>1.1299999999999999</v>
      </c>
      <c r="AN150" s="73">
        <v>1.41</v>
      </c>
      <c r="AO150" s="73">
        <v>1.51</v>
      </c>
      <c r="AP150" s="73">
        <v>1.74</v>
      </c>
      <c r="AQ150" s="73">
        <v>1.62</v>
      </c>
      <c r="AR150" s="73">
        <v>1.28</v>
      </c>
      <c r="AS150" s="73">
        <v>1.86</v>
      </c>
      <c r="AT150" s="73">
        <v>2.06</v>
      </c>
      <c r="AU150" s="73"/>
      <c r="AV150" s="73">
        <v>0.4</v>
      </c>
      <c r="AW150" s="73">
        <v>1</v>
      </c>
    </row>
    <row r="151" spans="1:49" x14ac:dyDescent="0.35">
      <c r="A151" s="43" t="s">
        <v>280</v>
      </c>
      <c r="B151" s="43"/>
      <c r="C151" s="73">
        <v>0.56999999999999995</v>
      </c>
      <c r="D151" s="73">
        <v>0.84</v>
      </c>
      <c r="E151" s="73">
        <v>0.89</v>
      </c>
      <c r="F151" s="73">
        <v>0.69</v>
      </c>
      <c r="G151" s="73">
        <v>0.56999999999999995</v>
      </c>
      <c r="H151" s="73">
        <v>0.81</v>
      </c>
      <c r="I151" s="73">
        <v>1.06</v>
      </c>
      <c r="J151" s="73">
        <v>0.9</v>
      </c>
      <c r="K151" s="73">
        <v>0.93</v>
      </c>
      <c r="L151" s="73">
        <v>0.86</v>
      </c>
      <c r="M151" s="73">
        <v>0.75</v>
      </c>
      <c r="N151" s="73">
        <v>0.54</v>
      </c>
      <c r="AI151" s="43" t="s">
        <v>280</v>
      </c>
      <c r="AJ151" s="43"/>
      <c r="AK151" s="73">
        <v>0.56999999999999995</v>
      </c>
      <c r="AL151" s="73">
        <v>0.84</v>
      </c>
      <c r="AM151" s="73">
        <v>0.89</v>
      </c>
      <c r="AN151" s="73">
        <v>0.69</v>
      </c>
      <c r="AO151" s="73">
        <v>0.56999999999999995</v>
      </c>
      <c r="AP151" s="73">
        <v>0.81</v>
      </c>
      <c r="AQ151" s="73">
        <v>1.06</v>
      </c>
      <c r="AR151" s="73">
        <v>0.9</v>
      </c>
      <c r="AS151" s="73">
        <v>0.93</v>
      </c>
      <c r="AT151" s="73">
        <v>0.86</v>
      </c>
      <c r="AU151" s="73"/>
      <c r="AV151" s="73">
        <v>0.75</v>
      </c>
      <c r="AW151" s="73">
        <v>0.54</v>
      </c>
    </row>
    <row r="152" spans="1:49" x14ac:dyDescent="0.35">
      <c r="A152" s="43" t="s">
        <v>281</v>
      </c>
      <c r="B152" s="43"/>
      <c r="C152" s="73">
        <v>0.72</v>
      </c>
      <c r="D152" s="73">
        <v>0.84</v>
      </c>
      <c r="E152" s="73">
        <v>0.59</v>
      </c>
      <c r="F152" s="73">
        <v>1.02</v>
      </c>
      <c r="G152" s="73">
        <v>0.49</v>
      </c>
      <c r="H152" s="73">
        <v>1.23</v>
      </c>
      <c r="I152" s="73">
        <v>0.78</v>
      </c>
      <c r="J152" s="73">
        <v>0.64</v>
      </c>
      <c r="K152" s="73">
        <v>0.28999999999999998</v>
      </c>
      <c r="L152" s="73">
        <v>0.6</v>
      </c>
      <c r="M152" s="73">
        <v>0.28999999999999998</v>
      </c>
      <c r="N152" s="73">
        <v>0.77</v>
      </c>
      <c r="AI152" s="43" t="s">
        <v>281</v>
      </c>
      <c r="AJ152" s="43"/>
      <c r="AK152" s="73">
        <v>0.72</v>
      </c>
      <c r="AL152" s="73">
        <v>0.84</v>
      </c>
      <c r="AM152" s="73">
        <v>0.59</v>
      </c>
      <c r="AN152" s="73">
        <v>1.02</v>
      </c>
      <c r="AO152" s="73">
        <v>0.49</v>
      </c>
      <c r="AP152" s="73">
        <v>1.23</v>
      </c>
      <c r="AQ152" s="73">
        <v>0.78</v>
      </c>
      <c r="AR152" s="73">
        <v>0.64</v>
      </c>
      <c r="AS152" s="73">
        <v>0.28999999999999998</v>
      </c>
      <c r="AT152" s="73">
        <v>0.6</v>
      </c>
      <c r="AU152" s="73"/>
      <c r="AV152" s="73">
        <v>0.28999999999999998</v>
      </c>
      <c r="AW152" s="73">
        <v>0.77</v>
      </c>
    </row>
    <row r="153" spans="1:49" x14ac:dyDescent="0.35">
      <c r="A153" s="43" t="s">
        <v>282</v>
      </c>
      <c r="B153" s="43"/>
      <c r="C153" s="73">
        <v>0.72</v>
      </c>
      <c r="D153" s="73">
        <v>0.75</v>
      </c>
      <c r="E153" s="73">
        <v>1.48</v>
      </c>
      <c r="F153" s="73">
        <v>0.9</v>
      </c>
      <c r="G153" s="73">
        <v>0.9</v>
      </c>
      <c r="H153" s="73">
        <v>0.81</v>
      </c>
      <c r="I153" s="73">
        <v>0.35</v>
      </c>
      <c r="J153" s="73">
        <v>0.71</v>
      </c>
      <c r="K153" s="73">
        <v>0.79</v>
      </c>
      <c r="L153" s="73">
        <v>0.26</v>
      </c>
      <c r="M153" s="73">
        <v>0.69</v>
      </c>
      <c r="N153" s="73">
        <v>0.77</v>
      </c>
      <c r="AI153" s="43" t="s">
        <v>282</v>
      </c>
      <c r="AJ153" s="43"/>
      <c r="AK153" s="73">
        <v>0.72</v>
      </c>
      <c r="AL153" s="73">
        <v>0.75</v>
      </c>
      <c r="AM153" s="73">
        <v>1.48</v>
      </c>
      <c r="AN153" s="73">
        <v>0.9</v>
      </c>
      <c r="AO153" s="73">
        <v>0.9</v>
      </c>
      <c r="AP153" s="73">
        <v>0.81</v>
      </c>
      <c r="AQ153" s="73">
        <v>0.35</v>
      </c>
      <c r="AR153" s="73">
        <v>0.71</v>
      </c>
      <c r="AS153" s="73">
        <v>0.79</v>
      </c>
      <c r="AT153" s="73">
        <v>0.26</v>
      </c>
      <c r="AU153" s="73"/>
      <c r="AV153" s="73">
        <v>0.69</v>
      </c>
      <c r="AW153" s="73">
        <v>0.77</v>
      </c>
    </row>
    <row r="154" spans="1:49" x14ac:dyDescent="0.35">
      <c r="A154" s="43" t="s">
        <v>283</v>
      </c>
      <c r="B154" s="43"/>
      <c r="C154" s="73">
        <v>0.72</v>
      </c>
      <c r="D154" s="73">
        <v>0.13</v>
      </c>
      <c r="E154" s="73">
        <v>0.54</v>
      </c>
      <c r="F154" s="73">
        <v>0.15</v>
      </c>
      <c r="G154" s="73">
        <v>0.65</v>
      </c>
      <c r="H154" s="73">
        <v>0.47</v>
      </c>
      <c r="I154" s="73">
        <v>0.42</v>
      </c>
      <c r="J154" s="73">
        <v>0.51</v>
      </c>
      <c r="K154" s="73">
        <v>0.64</v>
      </c>
      <c r="L154" s="73">
        <v>0.26</v>
      </c>
      <c r="M154" s="73">
        <v>39.46</v>
      </c>
      <c r="N154" s="73">
        <v>0.77</v>
      </c>
      <c r="AI154" s="43" t="s">
        <v>283</v>
      </c>
      <c r="AJ154" s="43"/>
      <c r="AK154" s="73">
        <v>0.72</v>
      </c>
      <c r="AL154" s="73">
        <v>0.13</v>
      </c>
      <c r="AM154" s="73">
        <v>0.54</v>
      </c>
      <c r="AN154" s="73">
        <v>0.15</v>
      </c>
      <c r="AO154" s="73">
        <v>0.65</v>
      </c>
      <c r="AP154" s="73">
        <v>0.47</v>
      </c>
      <c r="AQ154" s="73">
        <v>0.42</v>
      </c>
      <c r="AR154" s="73">
        <v>0.51</v>
      </c>
      <c r="AS154" s="73">
        <v>0.64</v>
      </c>
      <c r="AT154" s="73">
        <v>0.26</v>
      </c>
      <c r="AU154" s="73"/>
      <c r="AV154" s="73">
        <v>39.46</v>
      </c>
      <c r="AW154" s="73">
        <v>0.77</v>
      </c>
    </row>
    <row r="155" spans="1:49" x14ac:dyDescent="0.35">
      <c r="A155" s="43" t="s">
        <v>284</v>
      </c>
      <c r="B155" s="43"/>
      <c r="C155" s="73">
        <v>0.64</v>
      </c>
      <c r="D155" s="73">
        <v>0.08</v>
      </c>
      <c r="E155" s="73">
        <v>0.54</v>
      </c>
      <c r="F155" s="73">
        <v>0.51</v>
      </c>
      <c r="G155" s="73">
        <v>0.9</v>
      </c>
      <c r="H155" s="73">
        <v>0.42</v>
      </c>
      <c r="I155" s="73">
        <v>0.78</v>
      </c>
      <c r="J155" s="73">
        <v>0.77</v>
      </c>
      <c r="K155" s="73">
        <v>0.36</v>
      </c>
      <c r="L155" s="73">
        <v>0.43</v>
      </c>
      <c r="M155" s="73">
        <v>0.34</v>
      </c>
      <c r="N155" s="73">
        <v>0.93</v>
      </c>
      <c r="AI155" s="43" t="s">
        <v>284</v>
      </c>
      <c r="AJ155" s="43"/>
      <c r="AK155" s="73">
        <v>0.64</v>
      </c>
      <c r="AL155" s="73">
        <v>0.08</v>
      </c>
      <c r="AM155" s="73">
        <v>0.54</v>
      </c>
      <c r="AN155" s="73">
        <v>0.51</v>
      </c>
      <c r="AO155" s="73">
        <v>0.9</v>
      </c>
      <c r="AP155" s="73">
        <v>0.42</v>
      </c>
      <c r="AQ155" s="73">
        <v>0.78</v>
      </c>
      <c r="AR155" s="73">
        <v>0.77</v>
      </c>
      <c r="AS155" s="73">
        <v>0.36</v>
      </c>
      <c r="AT155" s="73">
        <v>0.43</v>
      </c>
      <c r="AU155" s="73"/>
      <c r="AV155" s="73">
        <v>0.34</v>
      </c>
      <c r="AW155" s="73">
        <v>0.93</v>
      </c>
    </row>
    <row r="156" spans="1:49" x14ac:dyDescent="0.35">
      <c r="A156" s="43" t="s">
        <v>285</v>
      </c>
      <c r="B156" s="43"/>
      <c r="C156" s="73">
        <v>0</v>
      </c>
      <c r="D156" s="73">
        <v>0</v>
      </c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AI156" s="43" t="s">
        <v>285</v>
      </c>
      <c r="AJ156" s="43"/>
      <c r="AK156" s="73">
        <v>0</v>
      </c>
      <c r="AL156" s="73">
        <v>0</v>
      </c>
      <c r="AM156" s="73">
        <v>0</v>
      </c>
      <c r="AN156" s="73">
        <v>0</v>
      </c>
      <c r="AO156" s="73">
        <v>0</v>
      </c>
      <c r="AP156" s="73">
        <v>0</v>
      </c>
      <c r="AQ156" s="73">
        <v>0</v>
      </c>
      <c r="AR156" s="73">
        <v>0</v>
      </c>
      <c r="AS156" s="73">
        <v>0</v>
      </c>
      <c r="AT156" s="73">
        <v>0</v>
      </c>
      <c r="AU156" s="73"/>
      <c r="AV156" s="73">
        <v>0</v>
      </c>
      <c r="AW156" s="73">
        <v>0</v>
      </c>
    </row>
    <row r="157" spans="1:49" x14ac:dyDescent="0.35">
      <c r="A157" s="43" t="s">
        <v>286</v>
      </c>
      <c r="B157" s="43"/>
      <c r="C157" s="73">
        <v>0</v>
      </c>
      <c r="D157" s="73">
        <v>0</v>
      </c>
      <c r="E157" s="73">
        <v>0</v>
      </c>
      <c r="F157" s="73">
        <v>0</v>
      </c>
      <c r="G157" s="73">
        <v>0</v>
      </c>
      <c r="H157" s="73">
        <v>0</v>
      </c>
      <c r="I157" s="73">
        <v>0</v>
      </c>
      <c r="J157" s="73">
        <v>0</v>
      </c>
      <c r="K157" s="73">
        <v>0</v>
      </c>
      <c r="L157" s="73">
        <v>0</v>
      </c>
      <c r="M157" s="73">
        <v>0</v>
      </c>
      <c r="N157" s="73">
        <v>0</v>
      </c>
      <c r="AI157" s="43" t="s">
        <v>286</v>
      </c>
      <c r="AJ157" s="43"/>
      <c r="AK157" s="73">
        <v>0</v>
      </c>
      <c r="AL157" s="73">
        <v>0</v>
      </c>
      <c r="AM157" s="73">
        <v>0</v>
      </c>
      <c r="AN157" s="73">
        <v>0</v>
      </c>
      <c r="AO157" s="73">
        <v>0</v>
      </c>
      <c r="AP157" s="73">
        <v>0</v>
      </c>
      <c r="AQ157" s="73">
        <v>0</v>
      </c>
      <c r="AR157" s="73">
        <v>0</v>
      </c>
      <c r="AS157" s="73">
        <v>0</v>
      </c>
      <c r="AT157" s="73">
        <v>0</v>
      </c>
      <c r="AU157" s="73"/>
      <c r="AV157" s="73">
        <v>0</v>
      </c>
      <c r="AW157" s="73">
        <v>0</v>
      </c>
    </row>
    <row r="158" spans="1:49" x14ac:dyDescent="0.35">
      <c r="A158" s="43" t="s">
        <v>287</v>
      </c>
      <c r="B158" s="43"/>
      <c r="C158" s="73">
        <v>0</v>
      </c>
      <c r="D158" s="73">
        <v>0</v>
      </c>
      <c r="E158" s="73">
        <v>0</v>
      </c>
      <c r="F158" s="73">
        <v>0</v>
      </c>
      <c r="G158" s="73">
        <v>0</v>
      </c>
      <c r="H158" s="73">
        <v>0</v>
      </c>
      <c r="I158" s="73">
        <v>0</v>
      </c>
      <c r="J158" s="73">
        <v>0</v>
      </c>
      <c r="K158" s="73">
        <v>0</v>
      </c>
      <c r="L158" s="73">
        <v>0</v>
      </c>
      <c r="M158" s="73">
        <v>0</v>
      </c>
      <c r="N158" s="73">
        <v>0</v>
      </c>
      <c r="AI158" s="43" t="s">
        <v>287</v>
      </c>
      <c r="AJ158" s="43"/>
      <c r="AK158" s="73">
        <v>0</v>
      </c>
      <c r="AL158" s="73">
        <v>0</v>
      </c>
      <c r="AM158" s="73">
        <v>0</v>
      </c>
      <c r="AN158" s="73">
        <v>0</v>
      </c>
      <c r="AO158" s="73">
        <v>0</v>
      </c>
      <c r="AP158" s="73">
        <v>0</v>
      </c>
      <c r="AQ158" s="73">
        <v>0</v>
      </c>
      <c r="AR158" s="73">
        <v>0</v>
      </c>
      <c r="AS158" s="73">
        <v>0</v>
      </c>
      <c r="AT158" s="73">
        <v>0</v>
      </c>
      <c r="AU158" s="73"/>
      <c r="AV158" s="73">
        <v>0</v>
      </c>
      <c r="AW158" s="73">
        <v>0</v>
      </c>
    </row>
    <row r="159" spans="1:49" x14ac:dyDescent="0.35">
      <c r="A159" s="43" t="s">
        <v>288</v>
      </c>
      <c r="B159" s="43"/>
      <c r="C159" s="73">
        <v>0</v>
      </c>
      <c r="D159" s="73">
        <v>0</v>
      </c>
      <c r="E159" s="73">
        <v>0</v>
      </c>
      <c r="F159" s="73">
        <v>0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AI159" s="43" t="s">
        <v>288</v>
      </c>
      <c r="AJ159" s="43"/>
      <c r="AK159" s="73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/>
      <c r="AV159" s="73">
        <v>0</v>
      </c>
      <c r="AW159" s="73">
        <v>0</v>
      </c>
    </row>
    <row r="160" spans="1:49" x14ac:dyDescent="0.35">
      <c r="A160" t="s">
        <v>289</v>
      </c>
      <c r="C160" s="76">
        <v>40.47</v>
      </c>
      <c r="D160" s="76">
        <v>35.6</v>
      </c>
      <c r="E160" s="76">
        <v>38.659999999999997</v>
      </c>
      <c r="F160" s="76">
        <v>40.28</v>
      </c>
      <c r="G160" s="76">
        <v>38.46</v>
      </c>
      <c r="H160" s="76">
        <v>45.98</v>
      </c>
      <c r="I160" s="76">
        <v>34.380000000000003</v>
      </c>
      <c r="J160" s="76">
        <v>37.380000000000003</v>
      </c>
      <c r="K160" s="76">
        <v>38.54</v>
      </c>
      <c r="L160" s="76">
        <v>31.01</v>
      </c>
      <c r="M160" s="76">
        <v>34</v>
      </c>
      <c r="N160" s="76">
        <v>36.94</v>
      </c>
      <c r="AI160" t="s">
        <v>289</v>
      </c>
      <c r="AK160" s="76">
        <v>40.47</v>
      </c>
      <c r="AL160" s="76">
        <v>35.6</v>
      </c>
      <c r="AM160" s="76">
        <v>38.659999999999997</v>
      </c>
      <c r="AN160" s="76">
        <v>40.28</v>
      </c>
      <c r="AO160" s="76">
        <v>38.46</v>
      </c>
      <c r="AP160" s="76">
        <v>45.98</v>
      </c>
      <c r="AQ160" s="76">
        <v>34.380000000000003</v>
      </c>
      <c r="AR160" s="76">
        <v>37.380000000000003</v>
      </c>
      <c r="AS160" s="76">
        <v>38.54</v>
      </c>
      <c r="AT160" s="76">
        <v>31.01</v>
      </c>
      <c r="AU160" s="76"/>
      <c r="AV160" s="76">
        <v>34</v>
      </c>
      <c r="AW160" s="76">
        <v>36.94</v>
      </c>
    </row>
    <row r="161" spans="1:49" x14ac:dyDescent="0.35">
      <c r="A161" t="s">
        <v>290</v>
      </c>
      <c r="C161" s="76">
        <v>20.92</v>
      </c>
      <c r="D161" s="76">
        <v>17.48</v>
      </c>
      <c r="E161" s="76">
        <v>18.440000000000001</v>
      </c>
      <c r="F161" s="76">
        <v>21.65</v>
      </c>
      <c r="G161" s="76">
        <v>19.29</v>
      </c>
      <c r="H161" s="76">
        <v>22.44</v>
      </c>
      <c r="I161" s="76">
        <v>18.14</v>
      </c>
      <c r="J161" s="76">
        <v>17.86</v>
      </c>
      <c r="K161" s="76">
        <v>17.09</v>
      </c>
      <c r="L161" s="76">
        <v>18.04</v>
      </c>
      <c r="M161" s="76">
        <v>13.27</v>
      </c>
      <c r="N161" s="76">
        <v>18.78</v>
      </c>
      <c r="AI161" t="s">
        <v>290</v>
      </c>
      <c r="AK161" s="76">
        <v>20.92</v>
      </c>
      <c r="AL161" s="76">
        <v>17.48</v>
      </c>
      <c r="AM161" s="76">
        <v>18.440000000000001</v>
      </c>
      <c r="AN161" s="76">
        <v>21.65</v>
      </c>
      <c r="AO161" s="76">
        <v>19.29</v>
      </c>
      <c r="AP161" s="76">
        <v>22.44</v>
      </c>
      <c r="AQ161" s="76">
        <v>18.14</v>
      </c>
      <c r="AR161" s="76">
        <v>17.86</v>
      </c>
      <c r="AS161" s="76">
        <v>17.09</v>
      </c>
      <c r="AT161" s="76">
        <v>18.04</v>
      </c>
      <c r="AU161" s="76"/>
      <c r="AV161" s="76">
        <v>13.27</v>
      </c>
      <c r="AW161" s="76">
        <v>18.78</v>
      </c>
    </row>
    <row r="162" spans="1:49" x14ac:dyDescent="0.35">
      <c r="A162" t="s">
        <v>291</v>
      </c>
      <c r="C162" s="76">
        <v>16.899999999999999</v>
      </c>
      <c r="D162" s="76">
        <v>19.989999999999998</v>
      </c>
      <c r="E162" s="76">
        <v>18.98</v>
      </c>
      <c r="F162" s="76">
        <v>20.81</v>
      </c>
      <c r="G162" s="76">
        <v>17.09</v>
      </c>
      <c r="H162" s="76">
        <v>18.7</v>
      </c>
      <c r="I162" s="76">
        <v>16.170000000000002</v>
      </c>
      <c r="J162" s="76">
        <v>17.28</v>
      </c>
      <c r="K162" s="76">
        <v>17.09</v>
      </c>
      <c r="L162" s="76">
        <v>18.73</v>
      </c>
      <c r="M162" s="76">
        <v>14.82</v>
      </c>
      <c r="N162" s="76">
        <v>17.309999999999999</v>
      </c>
      <c r="AI162" t="s">
        <v>291</v>
      </c>
      <c r="AK162" s="76">
        <v>16.899999999999999</v>
      </c>
      <c r="AL162" s="76">
        <v>19.989999999999998</v>
      </c>
      <c r="AM162" s="76">
        <v>18.98</v>
      </c>
      <c r="AN162" s="76">
        <v>20.81</v>
      </c>
      <c r="AO162" s="76">
        <v>17.09</v>
      </c>
      <c r="AP162" s="76">
        <v>18.7</v>
      </c>
      <c r="AQ162" s="76">
        <v>16.170000000000002</v>
      </c>
      <c r="AR162" s="76">
        <v>17.28</v>
      </c>
      <c r="AS162" s="76">
        <v>17.09</v>
      </c>
      <c r="AT162" s="76">
        <v>18.73</v>
      </c>
      <c r="AU162" s="76"/>
      <c r="AV162" s="76">
        <v>14.82</v>
      </c>
      <c r="AW162" s="76">
        <v>17.309999999999999</v>
      </c>
    </row>
    <row r="163" spans="1:49" x14ac:dyDescent="0.35">
      <c r="A163" t="s">
        <v>292</v>
      </c>
      <c r="C163" s="76">
        <v>69.19</v>
      </c>
      <c r="D163" s="76">
        <v>70.23</v>
      </c>
      <c r="E163" s="76">
        <v>70.48</v>
      </c>
      <c r="F163" s="76">
        <v>68.56</v>
      </c>
      <c r="G163" s="76">
        <v>70.69</v>
      </c>
      <c r="H163" s="76">
        <v>71.59</v>
      </c>
      <c r="I163" s="76">
        <v>74.34</v>
      </c>
      <c r="J163" s="76">
        <v>67.25</v>
      </c>
      <c r="K163" s="76">
        <v>71.709999999999994</v>
      </c>
      <c r="L163" s="76">
        <v>64.52</v>
      </c>
      <c r="M163" s="76">
        <v>75.58</v>
      </c>
      <c r="N163" s="76">
        <v>68.400000000000006</v>
      </c>
      <c r="AI163" t="s">
        <v>292</v>
      </c>
      <c r="AK163" s="76">
        <v>69.19</v>
      </c>
      <c r="AL163" s="76">
        <v>70.23</v>
      </c>
      <c r="AM163" s="76">
        <v>70.48</v>
      </c>
      <c r="AN163" s="76">
        <v>68.56</v>
      </c>
      <c r="AO163" s="76">
        <v>70.69</v>
      </c>
      <c r="AP163" s="76">
        <v>71.59</v>
      </c>
      <c r="AQ163" s="76">
        <v>74.34</v>
      </c>
      <c r="AR163" s="76">
        <v>67.25</v>
      </c>
      <c r="AS163" s="76">
        <v>71.709999999999994</v>
      </c>
      <c r="AT163" s="76">
        <v>64.52</v>
      </c>
      <c r="AU163" s="76"/>
      <c r="AV163" s="76">
        <v>75.58</v>
      </c>
      <c r="AW163" s="76">
        <v>68.400000000000006</v>
      </c>
    </row>
    <row r="164" spans="1:49" x14ac:dyDescent="0.35">
      <c r="A164" t="s">
        <v>293</v>
      </c>
      <c r="C164" s="76">
        <v>31.59</v>
      </c>
      <c r="D164" s="76">
        <v>30.2</v>
      </c>
      <c r="E164" s="76">
        <v>32.020000000000003</v>
      </c>
      <c r="F164" s="76">
        <v>33.159999999999997</v>
      </c>
      <c r="G164" s="76">
        <v>29.95</v>
      </c>
      <c r="H164" s="76">
        <v>31.98</v>
      </c>
      <c r="I164" s="76">
        <v>31.84</v>
      </c>
      <c r="J164" s="76">
        <v>25.75</v>
      </c>
      <c r="K164" s="76">
        <v>25.74</v>
      </c>
      <c r="L164" s="76">
        <v>25.26</v>
      </c>
      <c r="M164" s="76">
        <v>26.65</v>
      </c>
      <c r="N164" s="76">
        <v>31.26</v>
      </c>
      <c r="AI164" t="s">
        <v>293</v>
      </c>
      <c r="AK164" s="76">
        <v>31.59</v>
      </c>
      <c r="AL164" s="76">
        <v>30.2</v>
      </c>
      <c r="AM164" s="76">
        <v>32.020000000000003</v>
      </c>
      <c r="AN164" s="76">
        <v>33.159999999999997</v>
      </c>
      <c r="AO164" s="76">
        <v>29.95</v>
      </c>
      <c r="AP164" s="76">
        <v>31.98</v>
      </c>
      <c r="AQ164" s="76">
        <v>31.84</v>
      </c>
      <c r="AR164" s="76">
        <v>25.75</v>
      </c>
      <c r="AS164" s="76">
        <v>25.74</v>
      </c>
      <c r="AT164" s="76">
        <v>25.26</v>
      </c>
      <c r="AU164" s="76"/>
      <c r="AV164" s="76">
        <v>26.65</v>
      </c>
      <c r="AW164" s="76">
        <v>31.26</v>
      </c>
    </row>
    <row r="165" spans="1:49" x14ac:dyDescent="0.35">
      <c r="A165" t="s">
        <v>294</v>
      </c>
      <c r="C165" s="76">
        <v>19.48</v>
      </c>
      <c r="D165" s="76">
        <v>25.47</v>
      </c>
      <c r="E165" s="76">
        <v>19.43</v>
      </c>
      <c r="F165" s="76">
        <v>19.940000000000001</v>
      </c>
      <c r="G165" s="76">
        <v>22.91</v>
      </c>
      <c r="H165" s="76">
        <v>16.07</v>
      </c>
      <c r="I165" s="76">
        <v>23.86</v>
      </c>
      <c r="J165" s="76">
        <v>23.31</v>
      </c>
      <c r="K165" s="76">
        <v>20.52</v>
      </c>
      <c r="L165" s="76">
        <v>23.37</v>
      </c>
      <c r="M165" s="76">
        <v>24.29</v>
      </c>
      <c r="N165" s="76">
        <v>22.68</v>
      </c>
      <c r="AI165" t="s">
        <v>294</v>
      </c>
      <c r="AK165" s="76">
        <v>19.48</v>
      </c>
      <c r="AL165" s="76">
        <v>25.47</v>
      </c>
      <c r="AM165" s="76">
        <v>19.43</v>
      </c>
      <c r="AN165" s="76">
        <v>19.940000000000001</v>
      </c>
      <c r="AO165" s="76">
        <v>22.91</v>
      </c>
      <c r="AP165" s="76">
        <v>16.07</v>
      </c>
      <c r="AQ165" s="76">
        <v>23.86</v>
      </c>
      <c r="AR165" s="76">
        <v>23.31</v>
      </c>
      <c r="AS165" s="76">
        <v>20.52</v>
      </c>
      <c r="AT165" s="76">
        <v>23.37</v>
      </c>
      <c r="AU165" s="76"/>
      <c r="AV165" s="76">
        <v>24.29</v>
      </c>
      <c r="AW165" s="76">
        <v>22.68</v>
      </c>
    </row>
    <row r="166" spans="1:49" x14ac:dyDescent="0.35">
      <c r="A166" t="s">
        <v>295</v>
      </c>
      <c r="C166" s="76">
        <v>25.79</v>
      </c>
      <c r="D166" s="76">
        <v>26.1</v>
      </c>
      <c r="E166" s="76">
        <v>23.41</v>
      </c>
      <c r="F166" s="76">
        <v>25.75</v>
      </c>
      <c r="G166" s="76">
        <v>23.16</v>
      </c>
      <c r="H166" s="76">
        <v>26.76</v>
      </c>
      <c r="I166" s="76">
        <v>24.92</v>
      </c>
      <c r="J166" s="76">
        <v>25.95</v>
      </c>
      <c r="K166" s="76">
        <v>25.6</v>
      </c>
      <c r="L166" s="76">
        <v>28.18</v>
      </c>
      <c r="M166" s="76">
        <v>29.92</v>
      </c>
      <c r="N166" s="76">
        <v>27.09</v>
      </c>
      <c r="AI166" t="s">
        <v>295</v>
      </c>
      <c r="AK166" s="76">
        <v>25.79</v>
      </c>
      <c r="AL166" s="76">
        <v>26.1</v>
      </c>
      <c r="AM166" s="76">
        <v>23.41</v>
      </c>
      <c r="AN166" s="76">
        <v>25.75</v>
      </c>
      <c r="AO166" s="76">
        <v>23.16</v>
      </c>
      <c r="AP166" s="76">
        <v>26.76</v>
      </c>
      <c r="AQ166" s="76">
        <v>24.92</v>
      </c>
      <c r="AR166" s="76">
        <v>25.95</v>
      </c>
      <c r="AS166" s="76">
        <v>25.6</v>
      </c>
      <c r="AT166" s="76">
        <v>28.18</v>
      </c>
      <c r="AU166" s="76"/>
      <c r="AV166" s="76">
        <v>29.92</v>
      </c>
      <c r="AW166" s="76">
        <v>27.09</v>
      </c>
    </row>
    <row r="167" spans="1:49" x14ac:dyDescent="0.35">
      <c r="A167" t="s">
        <v>296</v>
      </c>
      <c r="C167" s="76">
        <v>88.03</v>
      </c>
      <c r="D167" s="76">
        <v>76.63</v>
      </c>
      <c r="E167" s="76">
        <v>83.66</v>
      </c>
      <c r="F167" s="76">
        <v>81.78</v>
      </c>
      <c r="G167" s="76">
        <v>83.71</v>
      </c>
      <c r="H167" s="76">
        <v>96.66</v>
      </c>
      <c r="I167" s="76">
        <v>73.209999999999994</v>
      </c>
      <c r="J167" s="76">
        <v>74.89</v>
      </c>
      <c r="K167" s="76">
        <v>73.209999999999994</v>
      </c>
      <c r="L167" s="76">
        <v>78.61</v>
      </c>
      <c r="M167" s="76">
        <v>74.78</v>
      </c>
      <c r="N167" s="76">
        <v>74.349999999999994</v>
      </c>
      <c r="AI167" t="s">
        <v>296</v>
      </c>
      <c r="AK167" s="76">
        <v>88.03</v>
      </c>
      <c r="AL167" s="76">
        <v>76.63</v>
      </c>
      <c r="AM167" s="76">
        <v>83.66</v>
      </c>
      <c r="AN167" s="76">
        <v>81.78</v>
      </c>
      <c r="AO167" s="76">
        <v>83.71</v>
      </c>
      <c r="AP167" s="76">
        <v>96.66</v>
      </c>
      <c r="AQ167" s="76">
        <v>73.209999999999994</v>
      </c>
      <c r="AR167" s="76">
        <v>74.89</v>
      </c>
      <c r="AS167" s="76">
        <v>73.209999999999994</v>
      </c>
      <c r="AT167" s="76">
        <v>78.61</v>
      </c>
      <c r="AU167" s="76"/>
      <c r="AV167" s="76">
        <v>74.78</v>
      </c>
      <c r="AW167" s="76">
        <v>74.349999999999994</v>
      </c>
    </row>
    <row r="168" spans="1:49" x14ac:dyDescent="0.35">
      <c r="A168" t="s">
        <v>297</v>
      </c>
      <c r="C168" s="76">
        <v>41.04</v>
      </c>
      <c r="D168" s="76">
        <v>36.22</v>
      </c>
      <c r="E168" s="76">
        <v>39.979999999999997</v>
      </c>
      <c r="F168" s="76">
        <v>36.6</v>
      </c>
      <c r="G168" s="76">
        <v>35.57</v>
      </c>
      <c r="H168" s="76">
        <v>37.96</v>
      </c>
      <c r="I168" s="76">
        <v>31.63</v>
      </c>
      <c r="J168" s="76">
        <v>34.94</v>
      </c>
      <c r="K168" s="76">
        <v>33.89</v>
      </c>
      <c r="L168" s="76">
        <v>34.54</v>
      </c>
      <c r="M168" s="76">
        <v>34.92</v>
      </c>
      <c r="N168" s="76">
        <v>36.56</v>
      </c>
      <c r="AI168" t="s">
        <v>297</v>
      </c>
      <c r="AK168" s="76">
        <v>41.04</v>
      </c>
      <c r="AL168" s="76">
        <v>36.22</v>
      </c>
      <c r="AM168" s="76">
        <v>39.979999999999997</v>
      </c>
      <c r="AN168" s="76">
        <v>36.6</v>
      </c>
      <c r="AO168" s="76">
        <v>35.57</v>
      </c>
      <c r="AP168" s="76">
        <v>37.96</v>
      </c>
      <c r="AQ168" s="76">
        <v>31.63</v>
      </c>
      <c r="AR168" s="76">
        <v>34.94</v>
      </c>
      <c r="AS168" s="76">
        <v>33.89</v>
      </c>
      <c r="AT168" s="76">
        <v>34.54</v>
      </c>
      <c r="AU168" s="76"/>
      <c r="AV168" s="76">
        <v>34.92</v>
      </c>
      <c r="AW168" s="76">
        <v>36.56</v>
      </c>
    </row>
    <row r="169" spans="1:49" x14ac:dyDescent="0.35">
      <c r="A169" t="s">
        <v>298</v>
      </c>
      <c r="C169" s="76">
        <v>234.52</v>
      </c>
      <c r="D169" s="76">
        <v>249.79</v>
      </c>
      <c r="E169" s="76">
        <v>245.07</v>
      </c>
      <c r="F169" s="76">
        <v>238.4</v>
      </c>
      <c r="G169" s="76">
        <v>242.58</v>
      </c>
      <c r="H169" s="76">
        <v>228.61</v>
      </c>
      <c r="I169" s="76">
        <v>234.6</v>
      </c>
      <c r="J169" s="76">
        <v>231.86</v>
      </c>
      <c r="K169" s="76">
        <v>236.43</v>
      </c>
      <c r="L169" s="76">
        <v>243.82</v>
      </c>
      <c r="M169" s="76">
        <v>251.1</v>
      </c>
      <c r="N169" s="76">
        <v>250.8</v>
      </c>
      <c r="AI169" t="s">
        <v>298</v>
      </c>
      <c r="AK169" s="76">
        <v>234.52</v>
      </c>
      <c r="AL169" s="76">
        <v>249.79</v>
      </c>
      <c r="AM169" s="76">
        <v>245.07</v>
      </c>
      <c r="AN169" s="76">
        <v>238.4</v>
      </c>
      <c r="AO169" s="76">
        <v>242.58</v>
      </c>
      <c r="AP169" s="76">
        <v>228.61</v>
      </c>
      <c r="AQ169" s="76">
        <v>234.6</v>
      </c>
      <c r="AR169" s="76">
        <v>231.86</v>
      </c>
      <c r="AS169" s="76">
        <v>236.43</v>
      </c>
      <c r="AT169" s="76">
        <v>243.82</v>
      </c>
      <c r="AU169" s="76"/>
      <c r="AV169" s="76">
        <v>251.1</v>
      </c>
      <c r="AW169" s="76">
        <v>250.8</v>
      </c>
    </row>
    <row r="170" spans="1:49" x14ac:dyDescent="0.35">
      <c r="A170" t="s">
        <v>299</v>
      </c>
      <c r="C170" s="76">
        <v>20.56</v>
      </c>
      <c r="D170" s="76">
        <v>24.01</v>
      </c>
      <c r="E170" s="76">
        <v>22.08</v>
      </c>
      <c r="F170" s="76">
        <v>25.89</v>
      </c>
      <c r="G170" s="76">
        <v>26.94</v>
      </c>
      <c r="H170" s="76">
        <v>20.100000000000001</v>
      </c>
      <c r="I170" s="76">
        <v>29.16</v>
      </c>
      <c r="J170" s="76">
        <v>30.25</v>
      </c>
      <c r="K170" s="76">
        <v>23.74</v>
      </c>
      <c r="L170" s="76">
        <v>28.52</v>
      </c>
      <c r="M170" s="76">
        <v>31.19</v>
      </c>
      <c r="N170" s="76">
        <v>29.29</v>
      </c>
      <c r="AI170" t="s">
        <v>299</v>
      </c>
      <c r="AK170" s="76">
        <v>20.56</v>
      </c>
      <c r="AL170" s="76">
        <v>24.01</v>
      </c>
      <c r="AM170" s="76">
        <v>22.08</v>
      </c>
      <c r="AN170" s="76">
        <v>25.89</v>
      </c>
      <c r="AO170" s="76">
        <v>26.94</v>
      </c>
      <c r="AP170" s="76">
        <v>20.100000000000001</v>
      </c>
      <c r="AQ170" s="76">
        <v>29.16</v>
      </c>
      <c r="AR170" s="76">
        <v>30.25</v>
      </c>
      <c r="AS170" s="76">
        <v>23.74</v>
      </c>
      <c r="AT170" s="76">
        <v>28.52</v>
      </c>
      <c r="AU170" s="76"/>
      <c r="AV170" s="76">
        <v>31.19</v>
      </c>
      <c r="AW170" s="76">
        <v>29.29</v>
      </c>
    </row>
    <row r="171" spans="1:49" x14ac:dyDescent="0.35">
      <c r="A171" t="s">
        <v>300</v>
      </c>
      <c r="C171" s="76">
        <v>33.880000000000003</v>
      </c>
      <c r="D171" s="76">
        <v>34.17</v>
      </c>
      <c r="E171" s="76">
        <v>38.26</v>
      </c>
      <c r="F171" s="76">
        <v>32.979999999999997</v>
      </c>
      <c r="G171" s="76">
        <v>31.09</v>
      </c>
      <c r="H171" s="76">
        <v>39.06</v>
      </c>
      <c r="I171" s="76">
        <v>29.65</v>
      </c>
      <c r="J171" s="76">
        <v>27.3</v>
      </c>
      <c r="K171" s="76">
        <v>35.32</v>
      </c>
      <c r="L171" s="76">
        <v>27.92</v>
      </c>
      <c r="M171" s="76">
        <v>32.39</v>
      </c>
      <c r="N171" s="76">
        <v>32.229999999999997</v>
      </c>
      <c r="AI171" t="s">
        <v>300</v>
      </c>
      <c r="AK171" s="76">
        <v>33.880000000000003</v>
      </c>
      <c r="AL171" s="76">
        <v>34.17</v>
      </c>
      <c r="AM171" s="76">
        <v>38.26</v>
      </c>
      <c r="AN171" s="76">
        <v>32.979999999999997</v>
      </c>
      <c r="AO171" s="76">
        <v>31.09</v>
      </c>
      <c r="AP171" s="76">
        <v>39.06</v>
      </c>
      <c r="AQ171" s="76">
        <v>29.65</v>
      </c>
      <c r="AR171" s="76">
        <v>27.3</v>
      </c>
      <c r="AS171" s="76">
        <v>35.32</v>
      </c>
      <c r="AT171" s="76">
        <v>27.92</v>
      </c>
      <c r="AU171" s="76"/>
      <c r="AV171" s="76">
        <v>32.39</v>
      </c>
      <c r="AW171" s="76">
        <v>32.229999999999997</v>
      </c>
    </row>
    <row r="172" spans="1:49" x14ac:dyDescent="0.35">
      <c r="A172" t="s">
        <v>301</v>
      </c>
      <c r="C172" s="76">
        <v>26.43</v>
      </c>
      <c r="D172" s="76">
        <v>23.72</v>
      </c>
      <c r="E172" s="76">
        <v>26.41</v>
      </c>
      <c r="F172" s="76">
        <v>24.61</v>
      </c>
      <c r="G172" s="76">
        <v>23.32</v>
      </c>
      <c r="H172" s="76">
        <v>25.49</v>
      </c>
      <c r="I172" s="76">
        <v>22.59</v>
      </c>
      <c r="J172" s="76">
        <v>21.77</v>
      </c>
      <c r="K172" s="76">
        <v>23.74</v>
      </c>
      <c r="L172" s="76">
        <v>23.02</v>
      </c>
      <c r="M172" s="76">
        <v>22.86</v>
      </c>
      <c r="N172" s="76">
        <v>25.16</v>
      </c>
      <c r="AI172" t="s">
        <v>301</v>
      </c>
      <c r="AK172" s="76">
        <v>26.43</v>
      </c>
      <c r="AL172" s="76">
        <v>23.72</v>
      </c>
      <c r="AM172" s="76">
        <v>26.41</v>
      </c>
      <c r="AN172" s="76">
        <v>24.61</v>
      </c>
      <c r="AO172" s="76">
        <v>23.32</v>
      </c>
      <c r="AP172" s="76">
        <v>25.49</v>
      </c>
      <c r="AQ172" s="76">
        <v>22.59</v>
      </c>
      <c r="AR172" s="76">
        <v>21.77</v>
      </c>
      <c r="AS172" s="76">
        <v>23.74</v>
      </c>
      <c r="AT172" s="76">
        <v>23.02</v>
      </c>
      <c r="AU172" s="76"/>
      <c r="AV172" s="76">
        <v>22.86</v>
      </c>
      <c r="AW172" s="76">
        <v>25.16</v>
      </c>
    </row>
    <row r="173" spans="1:49" x14ac:dyDescent="0.35">
      <c r="A173" t="s">
        <v>302</v>
      </c>
      <c r="C173" s="76">
        <v>35.82</v>
      </c>
      <c r="D173" s="76">
        <v>38.9</v>
      </c>
      <c r="E173" s="76">
        <v>39.93</v>
      </c>
      <c r="F173" s="76">
        <v>40.64</v>
      </c>
      <c r="G173" s="76">
        <v>40.369999999999997</v>
      </c>
      <c r="H173" s="76">
        <v>42.54</v>
      </c>
      <c r="I173" s="76">
        <v>37.35</v>
      </c>
      <c r="J173" s="76">
        <v>37.51</v>
      </c>
      <c r="K173" s="76">
        <v>36.11</v>
      </c>
      <c r="L173" s="76">
        <v>37.200000000000003</v>
      </c>
      <c r="M173" s="76">
        <v>38.25</v>
      </c>
      <c r="N173" s="76">
        <v>39.15</v>
      </c>
      <c r="AI173" t="s">
        <v>302</v>
      </c>
      <c r="AK173" s="76">
        <v>35.82</v>
      </c>
      <c r="AL173" s="76">
        <v>38.9</v>
      </c>
      <c r="AM173" s="76">
        <v>39.93</v>
      </c>
      <c r="AN173" s="76">
        <v>40.64</v>
      </c>
      <c r="AO173" s="76">
        <v>40.369999999999997</v>
      </c>
      <c r="AP173" s="76">
        <v>42.54</v>
      </c>
      <c r="AQ173" s="76">
        <v>37.35</v>
      </c>
      <c r="AR173" s="76">
        <v>37.51</v>
      </c>
      <c r="AS173" s="76">
        <v>36.11</v>
      </c>
      <c r="AT173" s="76">
        <v>37.200000000000003</v>
      </c>
      <c r="AU173" s="76"/>
      <c r="AV173" s="76">
        <v>38.25</v>
      </c>
      <c r="AW173" s="76">
        <v>39.15</v>
      </c>
    </row>
    <row r="174" spans="1:49" x14ac:dyDescent="0.35">
      <c r="A174" t="s">
        <v>303</v>
      </c>
      <c r="C174" s="76">
        <v>41.83</v>
      </c>
      <c r="D174" s="76">
        <v>43.92</v>
      </c>
      <c r="E174" s="76">
        <v>45.74</v>
      </c>
      <c r="F174" s="76">
        <v>48.23</v>
      </c>
      <c r="G174" s="76">
        <v>43.14</v>
      </c>
      <c r="H174" s="76">
        <v>38.72</v>
      </c>
      <c r="I174" s="76">
        <v>49.14</v>
      </c>
      <c r="J174" s="76">
        <v>43.48</v>
      </c>
      <c r="K174" s="76">
        <v>46.4</v>
      </c>
      <c r="L174" s="76">
        <v>42.53</v>
      </c>
      <c r="M174" s="76">
        <v>47.9</v>
      </c>
      <c r="N174" s="76">
        <v>47.92</v>
      </c>
      <c r="AI174" t="s">
        <v>303</v>
      </c>
      <c r="AK174" s="76">
        <v>41.83</v>
      </c>
      <c r="AL174" s="76">
        <v>43.92</v>
      </c>
      <c r="AM174" s="76">
        <v>45.74</v>
      </c>
      <c r="AN174" s="76">
        <v>48.23</v>
      </c>
      <c r="AO174" s="76">
        <v>43.14</v>
      </c>
      <c r="AP174" s="76">
        <v>38.72</v>
      </c>
      <c r="AQ174" s="76">
        <v>49.14</v>
      </c>
      <c r="AR174" s="76">
        <v>43.48</v>
      </c>
      <c r="AS174" s="76">
        <v>46.4</v>
      </c>
      <c r="AT174" s="76">
        <v>42.53</v>
      </c>
      <c r="AU174" s="76"/>
      <c r="AV174" s="76">
        <v>47.9</v>
      </c>
      <c r="AW174" s="76">
        <v>47.92</v>
      </c>
    </row>
    <row r="175" spans="1:49" x14ac:dyDescent="0.35">
      <c r="A175" t="s">
        <v>304</v>
      </c>
      <c r="C175" s="76">
        <v>12.03</v>
      </c>
      <c r="D175" s="76">
        <v>12.42</v>
      </c>
      <c r="E175" s="76">
        <v>14.66</v>
      </c>
      <c r="F175" s="76">
        <v>14.38</v>
      </c>
      <c r="G175" s="76">
        <v>13.1</v>
      </c>
      <c r="H175" s="76">
        <v>15.95</v>
      </c>
      <c r="I175" s="76">
        <v>11.79</v>
      </c>
      <c r="J175" s="76">
        <v>8.73</v>
      </c>
      <c r="K175" s="76">
        <v>9.8699999999999992</v>
      </c>
      <c r="L175" s="76">
        <v>10.31</v>
      </c>
      <c r="M175" s="76">
        <v>12.35</v>
      </c>
      <c r="N175" s="76">
        <v>12.17</v>
      </c>
      <c r="AI175" t="s">
        <v>304</v>
      </c>
      <c r="AK175" s="76">
        <v>12.03</v>
      </c>
      <c r="AL175" s="76">
        <v>12.42</v>
      </c>
      <c r="AM175" s="76">
        <v>14.66</v>
      </c>
      <c r="AN175" s="76">
        <v>14.38</v>
      </c>
      <c r="AO175" s="76">
        <v>13.1</v>
      </c>
      <c r="AP175" s="76">
        <v>15.95</v>
      </c>
      <c r="AQ175" s="76">
        <v>11.79</v>
      </c>
      <c r="AR175" s="76">
        <v>8.73</v>
      </c>
      <c r="AS175" s="76">
        <v>9.8699999999999992</v>
      </c>
      <c r="AT175" s="76">
        <v>10.31</v>
      </c>
      <c r="AU175" s="76"/>
      <c r="AV175" s="76">
        <v>12.35</v>
      </c>
      <c r="AW175" s="76">
        <v>12.17</v>
      </c>
    </row>
    <row r="176" spans="1:49" x14ac:dyDescent="0.35">
      <c r="A176" t="s">
        <v>305</v>
      </c>
      <c r="C176" s="76">
        <v>11.39</v>
      </c>
      <c r="D176" s="76">
        <v>12.21</v>
      </c>
      <c r="E176" s="76">
        <v>11.8</v>
      </c>
      <c r="F176" s="76">
        <v>14.05</v>
      </c>
      <c r="G176" s="76">
        <v>11.48</v>
      </c>
      <c r="H176" s="76">
        <v>14.25</v>
      </c>
      <c r="I176" s="76">
        <v>13.63</v>
      </c>
      <c r="J176" s="76">
        <v>11.56</v>
      </c>
      <c r="K176" s="76">
        <v>13.66</v>
      </c>
      <c r="L176" s="76">
        <v>13.49</v>
      </c>
      <c r="M176" s="76">
        <v>11.72</v>
      </c>
      <c r="N176" s="76">
        <v>13.76</v>
      </c>
      <c r="AI176" t="s">
        <v>305</v>
      </c>
      <c r="AK176" s="76">
        <v>11.39</v>
      </c>
      <c r="AL176" s="76">
        <v>12.21</v>
      </c>
      <c r="AM176" s="76">
        <v>11.8</v>
      </c>
      <c r="AN176" s="76">
        <v>14.05</v>
      </c>
      <c r="AO176" s="76">
        <v>11.48</v>
      </c>
      <c r="AP176" s="76">
        <v>14.25</v>
      </c>
      <c r="AQ176" s="76">
        <v>13.63</v>
      </c>
      <c r="AR176" s="76">
        <v>11.56</v>
      </c>
      <c r="AS176" s="76">
        <v>13.66</v>
      </c>
      <c r="AT176" s="76">
        <v>13.49</v>
      </c>
      <c r="AU176" s="76"/>
      <c r="AV176" s="76">
        <v>11.72</v>
      </c>
      <c r="AW176" s="76">
        <v>13.76</v>
      </c>
    </row>
    <row r="177" spans="1:49" x14ac:dyDescent="0.35">
      <c r="A177" t="s">
        <v>306</v>
      </c>
      <c r="C177" s="76">
        <v>17.190000000000001</v>
      </c>
      <c r="D177" s="76">
        <v>17.149999999999999</v>
      </c>
      <c r="E177" s="76">
        <v>16.18</v>
      </c>
      <c r="F177" s="76">
        <v>18.72</v>
      </c>
      <c r="G177" s="76">
        <v>16.600000000000001</v>
      </c>
      <c r="H177" s="76">
        <v>15.91</v>
      </c>
      <c r="I177" s="76">
        <v>13.41</v>
      </c>
      <c r="J177" s="76">
        <v>12.52</v>
      </c>
      <c r="K177" s="76">
        <v>13.16</v>
      </c>
      <c r="L177" s="76">
        <v>13.06</v>
      </c>
      <c r="M177" s="76">
        <v>14.3</v>
      </c>
      <c r="N177" s="76">
        <v>14.26</v>
      </c>
      <c r="AI177" t="s">
        <v>306</v>
      </c>
      <c r="AK177" s="76">
        <v>17.190000000000001</v>
      </c>
      <c r="AL177" s="76">
        <v>17.149999999999999</v>
      </c>
      <c r="AM177" s="76">
        <v>16.18</v>
      </c>
      <c r="AN177" s="76">
        <v>18.72</v>
      </c>
      <c r="AO177" s="76">
        <v>16.600000000000001</v>
      </c>
      <c r="AP177" s="76">
        <v>15.91</v>
      </c>
      <c r="AQ177" s="76">
        <v>13.41</v>
      </c>
      <c r="AR177" s="76">
        <v>12.52</v>
      </c>
      <c r="AS177" s="76">
        <v>13.16</v>
      </c>
      <c r="AT177" s="76">
        <v>13.06</v>
      </c>
      <c r="AU177" s="76"/>
      <c r="AV177" s="76">
        <v>14.3</v>
      </c>
      <c r="AW177" s="76">
        <v>14.26</v>
      </c>
    </row>
    <row r="178" spans="1:49" x14ac:dyDescent="0.35">
      <c r="A178" t="s">
        <v>307</v>
      </c>
      <c r="C178" s="76">
        <v>34.1</v>
      </c>
      <c r="D178" s="76">
        <v>37.1</v>
      </c>
      <c r="E178" s="76">
        <v>35.36</v>
      </c>
      <c r="F178" s="76">
        <v>31.31</v>
      </c>
      <c r="G178" s="76">
        <v>34.270000000000003</v>
      </c>
      <c r="H178" s="76">
        <v>32.450000000000003</v>
      </c>
      <c r="I178" s="76">
        <v>33.96</v>
      </c>
      <c r="J178" s="76">
        <v>33.21</v>
      </c>
      <c r="K178" s="76">
        <v>33.39</v>
      </c>
      <c r="L178" s="76">
        <v>28.27</v>
      </c>
      <c r="M178" s="76">
        <v>32.57</v>
      </c>
      <c r="N178" s="76">
        <v>32.96</v>
      </c>
      <c r="AI178" t="s">
        <v>307</v>
      </c>
      <c r="AK178" s="76">
        <v>34.1</v>
      </c>
      <c r="AL178" s="76">
        <v>37.1</v>
      </c>
      <c r="AM178" s="76">
        <v>35.36</v>
      </c>
      <c r="AN178" s="76">
        <v>31.31</v>
      </c>
      <c r="AO178" s="76">
        <v>34.270000000000003</v>
      </c>
      <c r="AP178" s="76">
        <v>32.450000000000003</v>
      </c>
      <c r="AQ178" s="76">
        <v>33.96</v>
      </c>
      <c r="AR178" s="76">
        <v>33.21</v>
      </c>
      <c r="AS178" s="76">
        <v>33.39</v>
      </c>
      <c r="AT178" s="76">
        <v>28.27</v>
      </c>
      <c r="AU178" s="76"/>
      <c r="AV178" s="76">
        <v>32.57</v>
      </c>
      <c r="AW178" s="76">
        <v>32.96</v>
      </c>
    </row>
    <row r="179" spans="1:49" x14ac:dyDescent="0.35">
      <c r="A179" t="s">
        <v>308</v>
      </c>
      <c r="C179" s="76">
        <v>71.63</v>
      </c>
      <c r="D179" s="76">
        <v>74.41</v>
      </c>
      <c r="E179" s="76">
        <v>73.569999999999993</v>
      </c>
      <c r="F179" s="76">
        <v>77.53</v>
      </c>
      <c r="G179" s="76">
        <v>70.28</v>
      </c>
      <c r="H179" s="76">
        <v>67.44</v>
      </c>
      <c r="I179" s="76">
        <v>73</v>
      </c>
      <c r="J179" s="76">
        <v>75.150000000000006</v>
      </c>
      <c r="K179" s="76">
        <v>69.28</v>
      </c>
      <c r="L179" s="76">
        <v>76.459999999999994</v>
      </c>
      <c r="M179" s="76">
        <v>77.819999999999993</v>
      </c>
      <c r="N179" s="76">
        <v>76.17</v>
      </c>
      <c r="AI179" t="s">
        <v>308</v>
      </c>
      <c r="AK179" s="76">
        <v>71.63</v>
      </c>
      <c r="AL179" s="76">
        <v>74.41</v>
      </c>
      <c r="AM179" s="76">
        <v>73.569999999999993</v>
      </c>
      <c r="AN179" s="76">
        <v>77.53</v>
      </c>
      <c r="AO179" s="76">
        <v>70.28</v>
      </c>
      <c r="AP179" s="76">
        <v>67.44</v>
      </c>
      <c r="AQ179" s="76">
        <v>73</v>
      </c>
      <c r="AR179" s="76">
        <v>75.150000000000006</v>
      </c>
      <c r="AS179" s="76">
        <v>69.28</v>
      </c>
      <c r="AT179" s="76">
        <v>76.459999999999994</v>
      </c>
      <c r="AU179" s="76"/>
      <c r="AV179" s="76">
        <v>77.819999999999993</v>
      </c>
      <c r="AW179" s="76">
        <v>76.17</v>
      </c>
    </row>
    <row r="180" spans="1:49" x14ac:dyDescent="0.35">
      <c r="A180" t="s">
        <v>309</v>
      </c>
      <c r="C180" s="76">
        <v>41.98</v>
      </c>
      <c r="D180" s="76">
        <v>46.97</v>
      </c>
      <c r="E180" s="76">
        <v>45.34</v>
      </c>
      <c r="F180" s="76">
        <v>50.23</v>
      </c>
      <c r="G180" s="76">
        <v>45.17</v>
      </c>
      <c r="H180" s="76">
        <v>45.51</v>
      </c>
      <c r="I180" s="76">
        <v>43.63</v>
      </c>
      <c r="J180" s="76">
        <v>41.81</v>
      </c>
      <c r="K180" s="76">
        <v>45.18</v>
      </c>
      <c r="L180" s="76">
        <v>43.82</v>
      </c>
      <c r="M180" s="76">
        <v>49.22</v>
      </c>
      <c r="N180" s="76">
        <v>48.15</v>
      </c>
      <c r="AI180" t="s">
        <v>309</v>
      </c>
      <c r="AK180" s="76">
        <v>41.98</v>
      </c>
      <c r="AL180" s="76">
        <v>46.97</v>
      </c>
      <c r="AM180" s="76">
        <v>45.34</v>
      </c>
      <c r="AN180" s="76">
        <v>50.23</v>
      </c>
      <c r="AO180" s="76">
        <v>45.17</v>
      </c>
      <c r="AP180" s="76">
        <v>45.51</v>
      </c>
      <c r="AQ180" s="76">
        <v>43.63</v>
      </c>
      <c r="AR180" s="76">
        <v>41.81</v>
      </c>
      <c r="AS180" s="76">
        <v>45.18</v>
      </c>
      <c r="AT180" s="76">
        <v>43.82</v>
      </c>
      <c r="AU180" s="76"/>
      <c r="AV180" s="76">
        <v>49.22</v>
      </c>
      <c r="AW180" s="76">
        <v>48.15</v>
      </c>
    </row>
    <row r="181" spans="1:49" x14ac:dyDescent="0.35">
      <c r="A181" t="s">
        <v>310</v>
      </c>
      <c r="C181" s="76">
        <v>32.81</v>
      </c>
      <c r="D181" s="76">
        <v>34.090000000000003</v>
      </c>
      <c r="E181" s="76">
        <v>31.82</v>
      </c>
      <c r="F181" s="76">
        <v>35.159999999999997</v>
      </c>
      <c r="G181" s="76">
        <v>29.79</v>
      </c>
      <c r="H181" s="76">
        <v>35.25</v>
      </c>
      <c r="I181" s="76">
        <v>26.62</v>
      </c>
      <c r="J181" s="76">
        <v>32.43</v>
      </c>
      <c r="K181" s="76">
        <v>31.39</v>
      </c>
      <c r="L181" s="76">
        <v>31.36</v>
      </c>
      <c r="M181" s="76">
        <v>32.11</v>
      </c>
      <c r="N181" s="76">
        <v>34.159999999999997</v>
      </c>
      <c r="AI181" t="s">
        <v>310</v>
      </c>
      <c r="AK181" s="76">
        <v>32.81</v>
      </c>
      <c r="AL181" s="76">
        <v>34.090000000000003</v>
      </c>
      <c r="AM181" s="76">
        <v>31.82</v>
      </c>
      <c r="AN181" s="76">
        <v>35.159999999999997</v>
      </c>
      <c r="AO181" s="76">
        <v>29.79</v>
      </c>
      <c r="AP181" s="76">
        <v>35.25</v>
      </c>
      <c r="AQ181" s="76">
        <v>26.62</v>
      </c>
      <c r="AR181" s="76">
        <v>32.43</v>
      </c>
      <c r="AS181" s="76">
        <v>31.39</v>
      </c>
      <c r="AT181" s="76">
        <v>31.36</v>
      </c>
      <c r="AU181" s="76"/>
      <c r="AV181" s="76">
        <v>32.11</v>
      </c>
      <c r="AW181" s="76">
        <v>34.159999999999997</v>
      </c>
    </row>
    <row r="182" spans="1:49" x14ac:dyDescent="0.35">
      <c r="A182" t="s">
        <v>311</v>
      </c>
      <c r="C182" s="76">
        <v>2.79</v>
      </c>
      <c r="D182" s="76">
        <v>3.26</v>
      </c>
      <c r="E182" s="76">
        <v>3.1</v>
      </c>
      <c r="F182" s="76">
        <v>2.48</v>
      </c>
      <c r="G182" s="76">
        <v>3.62</v>
      </c>
      <c r="H182" s="76">
        <v>2.33</v>
      </c>
      <c r="I182" s="76">
        <v>3.04</v>
      </c>
      <c r="J182" s="76">
        <v>2.95</v>
      </c>
      <c r="K182" s="76">
        <v>3.29</v>
      </c>
      <c r="L182" s="76">
        <v>2.75</v>
      </c>
      <c r="M182" s="76">
        <v>3.73</v>
      </c>
      <c r="N182" s="76">
        <v>3.09</v>
      </c>
      <c r="AI182" t="s">
        <v>311</v>
      </c>
      <c r="AK182" s="76">
        <v>2.79</v>
      </c>
      <c r="AL182" s="76">
        <v>3.26</v>
      </c>
      <c r="AM182" s="76">
        <v>3.1</v>
      </c>
      <c r="AN182" s="76">
        <v>2.48</v>
      </c>
      <c r="AO182" s="76">
        <v>3.62</v>
      </c>
      <c r="AP182" s="76">
        <v>2.33</v>
      </c>
      <c r="AQ182" s="76">
        <v>3.04</v>
      </c>
      <c r="AR182" s="76">
        <v>2.95</v>
      </c>
      <c r="AS182" s="76">
        <v>3.29</v>
      </c>
      <c r="AT182" s="76">
        <v>2.75</v>
      </c>
      <c r="AU182" s="76"/>
      <c r="AV182" s="76">
        <v>3.73</v>
      </c>
      <c r="AW182" s="76">
        <v>3.09</v>
      </c>
    </row>
    <row r="183" spans="1:49" x14ac:dyDescent="0.35">
      <c r="A183" t="s">
        <v>312</v>
      </c>
      <c r="C183" s="76">
        <v>31.88</v>
      </c>
      <c r="D183" s="76">
        <v>27.31</v>
      </c>
      <c r="E183" s="76">
        <v>28.82</v>
      </c>
      <c r="F183" s="76">
        <v>32.14</v>
      </c>
      <c r="G183" s="76">
        <v>28.97</v>
      </c>
      <c r="H183" s="76">
        <v>29.01</v>
      </c>
      <c r="I183" s="76">
        <v>31.63</v>
      </c>
      <c r="J183" s="76">
        <v>27.17</v>
      </c>
      <c r="K183" s="76">
        <v>27.6</v>
      </c>
      <c r="L183" s="76">
        <v>26.98</v>
      </c>
      <c r="M183" s="76">
        <v>33.43</v>
      </c>
      <c r="N183" s="76">
        <v>30.57</v>
      </c>
      <c r="AI183" t="s">
        <v>312</v>
      </c>
      <c r="AK183" s="76">
        <v>31.88</v>
      </c>
      <c r="AL183" s="76">
        <v>27.31</v>
      </c>
      <c r="AM183" s="76">
        <v>28.82</v>
      </c>
      <c r="AN183" s="76">
        <v>32.14</v>
      </c>
      <c r="AO183" s="76">
        <v>28.97</v>
      </c>
      <c r="AP183" s="76">
        <v>29.01</v>
      </c>
      <c r="AQ183" s="76">
        <v>31.63</v>
      </c>
      <c r="AR183" s="76">
        <v>27.17</v>
      </c>
      <c r="AS183" s="76">
        <v>27.6</v>
      </c>
      <c r="AT183" s="76">
        <v>26.98</v>
      </c>
      <c r="AU183" s="76"/>
      <c r="AV183" s="76">
        <v>33.43</v>
      </c>
      <c r="AW183" s="76">
        <v>30.57</v>
      </c>
    </row>
    <row r="184" spans="1:49" x14ac:dyDescent="0.35">
      <c r="A184" t="s">
        <v>313</v>
      </c>
      <c r="C184" s="76">
        <v>5.09</v>
      </c>
      <c r="D184" s="76">
        <v>4.8099999999999996</v>
      </c>
      <c r="E184" s="76">
        <v>6.89</v>
      </c>
      <c r="F184" s="76">
        <v>6.88</v>
      </c>
      <c r="G184" s="76">
        <v>5.37</v>
      </c>
      <c r="H184" s="76">
        <v>4.84</v>
      </c>
      <c r="I184" s="76">
        <v>5.37</v>
      </c>
      <c r="J184" s="76">
        <v>4.3</v>
      </c>
      <c r="K184" s="76">
        <v>6.65</v>
      </c>
      <c r="L184" s="76">
        <v>6.1</v>
      </c>
      <c r="M184" s="76">
        <v>7.35</v>
      </c>
      <c r="N184" s="76">
        <v>7.77</v>
      </c>
      <c r="AI184" t="s">
        <v>313</v>
      </c>
      <c r="AK184" s="76">
        <v>5.09</v>
      </c>
      <c r="AL184" s="76">
        <v>4.8099999999999996</v>
      </c>
      <c r="AM184" s="76">
        <v>6.89</v>
      </c>
      <c r="AN184" s="76">
        <v>6.88</v>
      </c>
      <c r="AO184" s="76">
        <v>5.37</v>
      </c>
      <c r="AP184" s="76">
        <v>4.84</v>
      </c>
      <c r="AQ184" s="76">
        <v>5.37</v>
      </c>
      <c r="AR184" s="76">
        <v>4.3</v>
      </c>
      <c r="AS184" s="76">
        <v>6.65</v>
      </c>
      <c r="AT184" s="76">
        <v>6.1</v>
      </c>
      <c r="AU184" s="76"/>
      <c r="AV184" s="76">
        <v>7.35</v>
      </c>
      <c r="AW184" s="76">
        <v>7.77</v>
      </c>
    </row>
    <row r="185" spans="1:49" x14ac:dyDescent="0.35">
      <c r="A185" t="s">
        <v>314</v>
      </c>
      <c r="C185" s="76">
        <v>8.02</v>
      </c>
      <c r="D185" s="76">
        <v>5.52</v>
      </c>
      <c r="E185" s="76">
        <v>7.62</v>
      </c>
      <c r="F185" s="76">
        <v>6.61</v>
      </c>
      <c r="G185" s="76">
        <v>7</v>
      </c>
      <c r="H185" s="76">
        <v>7.76</v>
      </c>
      <c r="I185" s="76">
        <v>6.14</v>
      </c>
      <c r="J185" s="76">
        <v>6.62</v>
      </c>
      <c r="K185" s="76">
        <v>6.51</v>
      </c>
      <c r="L185" s="76">
        <v>5.76</v>
      </c>
      <c r="M185" s="76">
        <v>6.09</v>
      </c>
      <c r="N185" s="76">
        <v>6.34</v>
      </c>
      <c r="AI185" t="s">
        <v>314</v>
      </c>
      <c r="AK185" s="76">
        <v>8.02</v>
      </c>
      <c r="AL185" s="76">
        <v>5.52</v>
      </c>
      <c r="AM185" s="76">
        <v>7.62</v>
      </c>
      <c r="AN185" s="76">
        <v>6.61</v>
      </c>
      <c r="AO185" s="76">
        <v>7</v>
      </c>
      <c r="AP185" s="76">
        <v>7.76</v>
      </c>
      <c r="AQ185" s="76">
        <v>6.14</v>
      </c>
      <c r="AR185" s="76">
        <v>6.62</v>
      </c>
      <c r="AS185" s="76">
        <v>6.51</v>
      </c>
      <c r="AT185" s="76">
        <v>5.76</v>
      </c>
      <c r="AU185" s="76"/>
      <c r="AV185" s="76">
        <v>6.09</v>
      </c>
      <c r="AW185" s="76">
        <v>6.34</v>
      </c>
    </row>
    <row r="186" spans="1:49" x14ac:dyDescent="0.35">
      <c r="A186" t="s">
        <v>315</v>
      </c>
      <c r="C186" s="76">
        <v>26.07</v>
      </c>
      <c r="D186" s="76">
        <v>24.09</v>
      </c>
      <c r="E186" s="76">
        <v>28.48</v>
      </c>
      <c r="F186" s="76">
        <v>26.73</v>
      </c>
      <c r="G186" s="76">
        <v>21.53</v>
      </c>
      <c r="H186" s="76">
        <v>27.78</v>
      </c>
      <c r="I186" s="76">
        <v>20.12</v>
      </c>
      <c r="J186" s="76">
        <v>20.04</v>
      </c>
      <c r="K186" s="76">
        <v>22.74</v>
      </c>
      <c r="L186" s="76">
        <v>19.670000000000002</v>
      </c>
      <c r="M186" s="76">
        <v>16.48</v>
      </c>
      <c r="N186" s="76">
        <v>23.23</v>
      </c>
      <c r="AI186" t="s">
        <v>315</v>
      </c>
      <c r="AK186" s="76">
        <v>26.07</v>
      </c>
      <c r="AL186" s="76">
        <v>24.09</v>
      </c>
      <c r="AM186" s="76">
        <v>28.48</v>
      </c>
      <c r="AN186" s="76">
        <v>26.73</v>
      </c>
      <c r="AO186" s="76">
        <v>21.53</v>
      </c>
      <c r="AP186" s="76">
        <v>27.78</v>
      </c>
      <c r="AQ186" s="76">
        <v>20.12</v>
      </c>
      <c r="AR186" s="76">
        <v>20.04</v>
      </c>
      <c r="AS186" s="76">
        <v>22.74</v>
      </c>
      <c r="AT186" s="76">
        <v>19.670000000000002</v>
      </c>
      <c r="AU186" s="76"/>
      <c r="AV186" s="76">
        <v>16.48</v>
      </c>
      <c r="AW186" s="76">
        <v>23.23</v>
      </c>
    </row>
    <row r="187" spans="1:49" x14ac:dyDescent="0.35">
      <c r="A187" t="s">
        <v>316</v>
      </c>
      <c r="C187" s="76">
        <v>22.28</v>
      </c>
      <c r="D187" s="76">
        <v>30.62</v>
      </c>
      <c r="E187" s="76">
        <v>24.59</v>
      </c>
      <c r="F187" s="76">
        <v>27.54</v>
      </c>
      <c r="G187" s="76">
        <v>24.86</v>
      </c>
      <c r="H187" s="76">
        <v>19.809999999999999</v>
      </c>
      <c r="I187" s="76">
        <v>28.1</v>
      </c>
      <c r="J187" s="76">
        <v>22.99</v>
      </c>
      <c r="K187" s="76">
        <v>22.16</v>
      </c>
      <c r="L187" s="76">
        <v>23.88</v>
      </c>
      <c r="M187" s="76">
        <v>27.34</v>
      </c>
      <c r="N187" s="76">
        <v>28.21</v>
      </c>
      <c r="AI187" t="s">
        <v>316</v>
      </c>
      <c r="AK187" s="76">
        <v>22.28</v>
      </c>
      <c r="AL187" s="76">
        <v>30.62</v>
      </c>
      <c r="AM187" s="76">
        <v>24.59</v>
      </c>
      <c r="AN187" s="76">
        <v>27.54</v>
      </c>
      <c r="AO187" s="76">
        <v>24.86</v>
      </c>
      <c r="AP187" s="76">
        <v>19.809999999999999</v>
      </c>
      <c r="AQ187" s="76">
        <v>28.1</v>
      </c>
      <c r="AR187" s="76">
        <v>22.99</v>
      </c>
      <c r="AS187" s="76">
        <v>22.16</v>
      </c>
      <c r="AT187" s="76">
        <v>23.88</v>
      </c>
      <c r="AU187" s="76"/>
      <c r="AV187" s="76">
        <v>27.34</v>
      </c>
      <c r="AW187" s="76">
        <v>28.21</v>
      </c>
    </row>
    <row r="188" spans="1:49" x14ac:dyDescent="0.35">
      <c r="A188" t="s">
        <v>317</v>
      </c>
      <c r="C188" s="76">
        <v>17.91</v>
      </c>
      <c r="D188" s="76">
        <v>13.76</v>
      </c>
      <c r="E188" s="76">
        <v>19.48</v>
      </c>
      <c r="F188" s="76">
        <v>18.45</v>
      </c>
      <c r="G188" s="76">
        <v>16.93</v>
      </c>
      <c r="H188" s="76">
        <v>19.89</v>
      </c>
      <c r="I188" s="76">
        <v>16.38</v>
      </c>
      <c r="J188" s="76">
        <v>14.19</v>
      </c>
      <c r="K188" s="76">
        <v>17.440000000000001</v>
      </c>
      <c r="L188" s="76">
        <v>14.26</v>
      </c>
      <c r="M188" s="76">
        <v>15.74</v>
      </c>
      <c r="N188" s="76">
        <v>16.89</v>
      </c>
      <c r="AI188" t="s">
        <v>317</v>
      </c>
      <c r="AK188" s="76">
        <v>17.91</v>
      </c>
      <c r="AL188" s="76">
        <v>13.76</v>
      </c>
      <c r="AM188" s="76">
        <v>19.48</v>
      </c>
      <c r="AN188" s="76">
        <v>18.45</v>
      </c>
      <c r="AO188" s="76">
        <v>16.93</v>
      </c>
      <c r="AP188" s="76">
        <v>19.89</v>
      </c>
      <c r="AQ188" s="76">
        <v>16.38</v>
      </c>
      <c r="AR188" s="76">
        <v>14.19</v>
      </c>
      <c r="AS188" s="76">
        <v>17.440000000000001</v>
      </c>
      <c r="AT188" s="76">
        <v>14.26</v>
      </c>
      <c r="AU188" s="76"/>
      <c r="AV188" s="76">
        <v>15.74</v>
      </c>
      <c r="AW188" s="76">
        <v>16.89</v>
      </c>
    </row>
    <row r="189" spans="1:49" x14ac:dyDescent="0.35">
      <c r="A189" t="s">
        <v>318</v>
      </c>
      <c r="C189" s="76">
        <v>64.319999999999993</v>
      </c>
      <c r="D189" s="76">
        <v>67.64</v>
      </c>
      <c r="E189" s="76">
        <v>70.77</v>
      </c>
      <c r="F189" s="76">
        <v>74.569999999999993</v>
      </c>
      <c r="G189" s="76">
        <v>69.83</v>
      </c>
      <c r="H189" s="76">
        <v>76.849999999999994</v>
      </c>
      <c r="I189" s="76">
        <v>59.73</v>
      </c>
      <c r="J189" s="76">
        <v>60.82</v>
      </c>
      <c r="K189" s="76">
        <v>66.13</v>
      </c>
      <c r="L189" s="76">
        <v>62.72</v>
      </c>
      <c r="M189" s="76">
        <v>66.11</v>
      </c>
      <c r="N189" s="76">
        <v>69.41</v>
      </c>
      <c r="AI189" t="s">
        <v>318</v>
      </c>
      <c r="AK189" s="76">
        <v>64.319999999999993</v>
      </c>
      <c r="AL189" s="76">
        <v>67.64</v>
      </c>
      <c r="AM189" s="76">
        <v>70.77</v>
      </c>
      <c r="AN189" s="76">
        <v>74.569999999999993</v>
      </c>
      <c r="AO189" s="76">
        <v>69.83</v>
      </c>
      <c r="AP189" s="76">
        <v>76.849999999999994</v>
      </c>
      <c r="AQ189" s="76">
        <v>59.73</v>
      </c>
      <c r="AR189" s="76">
        <v>60.82</v>
      </c>
      <c r="AS189" s="76">
        <v>66.13</v>
      </c>
      <c r="AT189" s="76">
        <v>62.72</v>
      </c>
      <c r="AU189" s="76"/>
      <c r="AV189" s="76">
        <v>66.11</v>
      </c>
      <c r="AW189" s="76">
        <v>69.41</v>
      </c>
    </row>
    <row r="190" spans="1:49" x14ac:dyDescent="0.35">
      <c r="A190" t="s">
        <v>319</v>
      </c>
      <c r="C190" s="76">
        <v>13.75</v>
      </c>
      <c r="D190" s="76">
        <v>13.84</v>
      </c>
      <c r="E190" s="76">
        <v>16.62</v>
      </c>
      <c r="F190" s="76">
        <v>15.37</v>
      </c>
      <c r="G190" s="76">
        <v>14.32</v>
      </c>
      <c r="H190" s="76">
        <v>15.95</v>
      </c>
      <c r="I190" s="76">
        <v>13.41</v>
      </c>
      <c r="J190" s="76">
        <v>14.84</v>
      </c>
      <c r="K190" s="76">
        <v>13.01</v>
      </c>
      <c r="L190" s="76">
        <v>15.21</v>
      </c>
      <c r="M190" s="76">
        <v>13.96</v>
      </c>
      <c r="N190" s="76">
        <v>14.45</v>
      </c>
      <c r="AI190" t="s">
        <v>319</v>
      </c>
      <c r="AK190" s="76">
        <v>13.75</v>
      </c>
      <c r="AL190" s="76">
        <v>13.84</v>
      </c>
      <c r="AM190" s="76">
        <v>16.62</v>
      </c>
      <c r="AN190" s="76">
        <v>15.37</v>
      </c>
      <c r="AO190" s="76">
        <v>14.32</v>
      </c>
      <c r="AP190" s="76">
        <v>15.95</v>
      </c>
      <c r="AQ190" s="76">
        <v>13.41</v>
      </c>
      <c r="AR190" s="76">
        <v>14.84</v>
      </c>
      <c r="AS190" s="76">
        <v>13.01</v>
      </c>
      <c r="AT190" s="76">
        <v>15.21</v>
      </c>
      <c r="AU190" s="76"/>
      <c r="AV190" s="76">
        <v>13.96</v>
      </c>
      <c r="AW190" s="76">
        <v>14.45</v>
      </c>
    </row>
    <row r="191" spans="1:49" x14ac:dyDescent="0.35">
      <c r="A191" t="s">
        <v>320</v>
      </c>
      <c r="C191" s="76">
        <v>25.43</v>
      </c>
      <c r="D191" s="76">
        <v>27.1</v>
      </c>
      <c r="E191" s="76">
        <v>24.93</v>
      </c>
      <c r="F191" s="76">
        <v>26.25</v>
      </c>
      <c r="G191" s="76">
        <v>25.88</v>
      </c>
      <c r="H191" s="76">
        <v>26.21</v>
      </c>
      <c r="I191" s="76">
        <v>25.84</v>
      </c>
      <c r="J191" s="76">
        <v>26.46</v>
      </c>
      <c r="K191" s="76">
        <v>25.95</v>
      </c>
      <c r="L191" s="76">
        <v>25.86</v>
      </c>
      <c r="M191" s="76">
        <v>28.83</v>
      </c>
      <c r="N191" s="76">
        <v>30.65</v>
      </c>
      <c r="AI191" t="s">
        <v>320</v>
      </c>
      <c r="AK191" s="76">
        <v>25.43</v>
      </c>
      <c r="AL191" s="76">
        <v>27.1</v>
      </c>
      <c r="AM191" s="76">
        <v>24.93</v>
      </c>
      <c r="AN191" s="76">
        <v>26.25</v>
      </c>
      <c r="AO191" s="76">
        <v>25.88</v>
      </c>
      <c r="AP191" s="76">
        <v>26.21</v>
      </c>
      <c r="AQ191" s="76">
        <v>25.84</v>
      </c>
      <c r="AR191" s="76">
        <v>26.46</v>
      </c>
      <c r="AS191" s="76">
        <v>25.95</v>
      </c>
      <c r="AT191" s="76">
        <v>25.86</v>
      </c>
      <c r="AU191" s="76"/>
      <c r="AV191" s="76">
        <v>28.83</v>
      </c>
      <c r="AW191" s="76">
        <v>30.65</v>
      </c>
    </row>
    <row r="192" spans="1:49" x14ac:dyDescent="0.35">
      <c r="A192" t="s">
        <v>321</v>
      </c>
      <c r="C192" s="76">
        <v>35.74</v>
      </c>
      <c r="D192" s="76">
        <v>33.630000000000003</v>
      </c>
      <c r="E192" s="76">
        <v>37.229999999999997</v>
      </c>
      <c r="F192" s="76">
        <v>42.4</v>
      </c>
      <c r="G192" s="76">
        <v>39.47</v>
      </c>
      <c r="H192" s="76">
        <v>37.369999999999997</v>
      </c>
      <c r="I192" s="76">
        <v>37.909999999999997</v>
      </c>
      <c r="J192" s="76">
        <v>35.9</v>
      </c>
      <c r="K192" s="76">
        <v>36.68</v>
      </c>
      <c r="L192" s="76">
        <v>33.85</v>
      </c>
      <c r="M192" s="76">
        <v>29.58</v>
      </c>
      <c r="N192" s="76">
        <v>34.700000000000003</v>
      </c>
      <c r="AI192" t="s">
        <v>321</v>
      </c>
      <c r="AK192" s="76">
        <v>35.74</v>
      </c>
      <c r="AL192" s="76">
        <v>33.630000000000003</v>
      </c>
      <c r="AM192" s="76">
        <v>37.229999999999997</v>
      </c>
      <c r="AN192" s="76">
        <v>42.4</v>
      </c>
      <c r="AO192" s="76">
        <v>39.47</v>
      </c>
      <c r="AP192" s="76">
        <v>37.369999999999997</v>
      </c>
      <c r="AQ192" s="76">
        <v>37.909999999999997</v>
      </c>
      <c r="AR192" s="76">
        <v>35.9</v>
      </c>
      <c r="AS192" s="76">
        <v>36.68</v>
      </c>
      <c r="AT192" s="76">
        <v>33.85</v>
      </c>
      <c r="AU192" s="76"/>
      <c r="AV192" s="76">
        <v>29.58</v>
      </c>
      <c r="AW192" s="76">
        <v>34.700000000000003</v>
      </c>
    </row>
    <row r="193" spans="1:49" x14ac:dyDescent="0.35">
      <c r="A193" t="s">
        <v>322</v>
      </c>
      <c r="C193" s="76">
        <v>24.57</v>
      </c>
      <c r="D193" s="76">
        <v>20.87</v>
      </c>
      <c r="E193" s="76">
        <v>25.67</v>
      </c>
      <c r="F193" s="76">
        <v>23.74</v>
      </c>
      <c r="G193" s="76">
        <v>25.15</v>
      </c>
      <c r="H193" s="76">
        <v>27.53</v>
      </c>
      <c r="I193" s="76">
        <v>22.73</v>
      </c>
      <c r="J193" s="76">
        <v>20.55</v>
      </c>
      <c r="K193" s="76">
        <v>21.16</v>
      </c>
      <c r="L193" s="76">
        <v>23.45</v>
      </c>
      <c r="M193" s="76">
        <v>19.579999999999998</v>
      </c>
      <c r="N193" s="76">
        <v>21.91</v>
      </c>
      <c r="AI193" t="s">
        <v>322</v>
      </c>
      <c r="AK193" s="76">
        <v>24.57</v>
      </c>
      <c r="AL193" s="76">
        <v>20.87</v>
      </c>
      <c r="AM193" s="76">
        <v>25.67</v>
      </c>
      <c r="AN193" s="76">
        <v>23.74</v>
      </c>
      <c r="AO193" s="76">
        <v>25.15</v>
      </c>
      <c r="AP193" s="76">
        <v>27.53</v>
      </c>
      <c r="AQ193" s="76">
        <v>22.73</v>
      </c>
      <c r="AR193" s="76">
        <v>20.55</v>
      </c>
      <c r="AS193" s="76">
        <v>21.16</v>
      </c>
      <c r="AT193" s="76">
        <v>23.45</v>
      </c>
      <c r="AU193" s="76"/>
      <c r="AV193" s="76">
        <v>19.579999999999998</v>
      </c>
      <c r="AW193" s="76">
        <v>21.91</v>
      </c>
    </row>
    <row r="194" spans="1:49" x14ac:dyDescent="0.35">
      <c r="A194" t="s">
        <v>323</v>
      </c>
      <c r="C194" s="76">
        <v>12.75</v>
      </c>
      <c r="D194" s="76">
        <v>9.3699999999999992</v>
      </c>
      <c r="E194" s="76">
        <v>12.98</v>
      </c>
      <c r="F194" s="76">
        <v>10.02</v>
      </c>
      <c r="G194" s="76">
        <v>10.7</v>
      </c>
      <c r="H194" s="76">
        <v>11.62</v>
      </c>
      <c r="I194" s="76">
        <v>8.4</v>
      </c>
      <c r="J194" s="76">
        <v>9.6300000000000008</v>
      </c>
      <c r="K194" s="76">
        <v>8.8699999999999992</v>
      </c>
      <c r="L194" s="76">
        <v>7.73</v>
      </c>
      <c r="M194" s="76">
        <v>7.81</v>
      </c>
      <c r="N194" s="76">
        <v>10.86</v>
      </c>
      <c r="AI194" t="s">
        <v>323</v>
      </c>
      <c r="AK194" s="76">
        <v>12.75</v>
      </c>
      <c r="AL194" s="76">
        <v>9.3699999999999992</v>
      </c>
      <c r="AM194" s="76">
        <v>12.98</v>
      </c>
      <c r="AN194" s="76">
        <v>10.02</v>
      </c>
      <c r="AO194" s="76">
        <v>10.7</v>
      </c>
      <c r="AP194" s="76">
        <v>11.62</v>
      </c>
      <c r="AQ194" s="76">
        <v>8.4</v>
      </c>
      <c r="AR194" s="76">
        <v>9.6300000000000008</v>
      </c>
      <c r="AS194" s="76">
        <v>8.8699999999999992</v>
      </c>
      <c r="AT194" s="76">
        <v>7.73</v>
      </c>
      <c r="AU194" s="76"/>
      <c r="AV194" s="76">
        <v>7.81</v>
      </c>
      <c r="AW194" s="76">
        <v>10.86</v>
      </c>
    </row>
    <row r="195" spans="1:49" x14ac:dyDescent="0.35">
      <c r="A195" t="s">
        <v>324</v>
      </c>
      <c r="C195" s="76">
        <v>42.41</v>
      </c>
      <c r="D195" s="76">
        <v>36.68</v>
      </c>
      <c r="E195" s="76">
        <v>43.67</v>
      </c>
      <c r="F195" s="76">
        <v>42.13</v>
      </c>
      <c r="G195" s="76">
        <v>39.880000000000003</v>
      </c>
      <c r="H195" s="76">
        <v>45.42</v>
      </c>
      <c r="I195" s="76">
        <v>35.44</v>
      </c>
      <c r="J195" s="76">
        <v>30.64</v>
      </c>
      <c r="K195" s="76">
        <v>35.68</v>
      </c>
      <c r="L195" s="76">
        <v>29.81</v>
      </c>
      <c r="M195" s="76">
        <v>35.26</v>
      </c>
      <c r="N195" s="76">
        <v>37.68</v>
      </c>
      <c r="AI195" t="s">
        <v>324</v>
      </c>
      <c r="AK195" s="76">
        <v>42.41</v>
      </c>
      <c r="AL195" s="76">
        <v>36.68</v>
      </c>
      <c r="AM195" s="76">
        <v>43.67</v>
      </c>
      <c r="AN195" s="76">
        <v>42.13</v>
      </c>
      <c r="AO195" s="76">
        <v>39.880000000000003</v>
      </c>
      <c r="AP195" s="76">
        <v>45.42</v>
      </c>
      <c r="AQ195" s="76">
        <v>35.44</v>
      </c>
      <c r="AR195" s="76">
        <v>30.64</v>
      </c>
      <c r="AS195" s="76">
        <v>35.68</v>
      </c>
      <c r="AT195" s="76">
        <v>29.81</v>
      </c>
      <c r="AU195" s="76"/>
      <c r="AV195" s="76">
        <v>35.26</v>
      </c>
      <c r="AW195" s="76">
        <v>37.68</v>
      </c>
    </row>
    <row r="196" spans="1:49" x14ac:dyDescent="0.35">
      <c r="A196" t="s">
        <v>325</v>
      </c>
      <c r="C196" s="76">
        <v>6.73</v>
      </c>
      <c r="D196" s="76">
        <v>6.27</v>
      </c>
      <c r="E196" s="76">
        <v>5.41</v>
      </c>
      <c r="F196" s="76">
        <v>6.19</v>
      </c>
      <c r="G196" s="76">
        <v>5.66</v>
      </c>
      <c r="H196" s="76">
        <v>6.49</v>
      </c>
      <c r="I196" s="76">
        <v>4.5199999999999996</v>
      </c>
      <c r="J196" s="76">
        <v>5.59</v>
      </c>
      <c r="K196" s="76">
        <v>5.58</v>
      </c>
      <c r="L196" s="76">
        <v>6.44</v>
      </c>
      <c r="M196" s="76">
        <v>5.51</v>
      </c>
      <c r="N196" s="76">
        <v>5.99</v>
      </c>
      <c r="AI196" t="s">
        <v>325</v>
      </c>
      <c r="AK196" s="76">
        <v>6.73</v>
      </c>
      <c r="AL196" s="76">
        <v>6.27</v>
      </c>
      <c r="AM196" s="76">
        <v>5.41</v>
      </c>
      <c r="AN196" s="76">
        <v>6.19</v>
      </c>
      <c r="AO196" s="76">
        <v>5.66</v>
      </c>
      <c r="AP196" s="76">
        <v>6.49</v>
      </c>
      <c r="AQ196" s="76">
        <v>4.5199999999999996</v>
      </c>
      <c r="AR196" s="76">
        <v>5.59</v>
      </c>
      <c r="AS196" s="76">
        <v>5.58</v>
      </c>
      <c r="AT196" s="76">
        <v>6.44</v>
      </c>
      <c r="AU196" s="76"/>
      <c r="AV196" s="76">
        <v>5.51</v>
      </c>
      <c r="AW196" s="76">
        <v>5.99</v>
      </c>
    </row>
    <row r="197" spans="1:49" x14ac:dyDescent="0.35">
      <c r="A197" t="s">
        <v>326</v>
      </c>
      <c r="C197" s="76">
        <v>25.79</v>
      </c>
      <c r="D197" s="76">
        <v>23.47</v>
      </c>
      <c r="E197" s="76">
        <v>23.26</v>
      </c>
      <c r="F197" s="76">
        <v>22.19</v>
      </c>
      <c r="G197" s="76">
        <v>22.02</v>
      </c>
      <c r="H197" s="76">
        <v>24.6</v>
      </c>
      <c r="I197" s="76">
        <v>16.309999999999999</v>
      </c>
      <c r="J197" s="76">
        <v>17.47</v>
      </c>
      <c r="K197" s="76">
        <v>21.73</v>
      </c>
      <c r="L197" s="76">
        <v>18.559999999999999</v>
      </c>
      <c r="M197" s="76">
        <v>21.82</v>
      </c>
      <c r="N197" s="76">
        <v>24.62</v>
      </c>
      <c r="AI197" t="s">
        <v>326</v>
      </c>
      <c r="AK197" s="76">
        <v>25.79</v>
      </c>
      <c r="AL197" s="76">
        <v>23.47</v>
      </c>
      <c r="AM197" s="76">
        <v>23.26</v>
      </c>
      <c r="AN197" s="76">
        <v>22.19</v>
      </c>
      <c r="AO197" s="76">
        <v>22.02</v>
      </c>
      <c r="AP197" s="76">
        <v>24.6</v>
      </c>
      <c r="AQ197" s="76">
        <v>16.309999999999999</v>
      </c>
      <c r="AR197" s="76">
        <v>17.47</v>
      </c>
      <c r="AS197" s="76">
        <v>21.73</v>
      </c>
      <c r="AT197" s="76">
        <v>18.559999999999999</v>
      </c>
      <c r="AU197" s="76"/>
      <c r="AV197" s="76">
        <v>21.82</v>
      </c>
      <c r="AW197" s="76">
        <v>24.62</v>
      </c>
    </row>
    <row r="198" spans="1:49" x14ac:dyDescent="0.35">
      <c r="A198" t="s">
        <v>327</v>
      </c>
      <c r="C198" s="76">
        <v>14.76</v>
      </c>
      <c r="D198" s="76">
        <v>14.22</v>
      </c>
      <c r="E198" s="76">
        <v>16.62</v>
      </c>
      <c r="F198" s="76">
        <v>13.96</v>
      </c>
      <c r="G198" s="76">
        <v>13.35</v>
      </c>
      <c r="H198" s="76">
        <v>15.52</v>
      </c>
      <c r="I198" s="76">
        <v>11.51</v>
      </c>
      <c r="J198" s="76">
        <v>14.13</v>
      </c>
      <c r="K198" s="76">
        <v>12.73</v>
      </c>
      <c r="L198" s="76">
        <v>11.43</v>
      </c>
      <c r="M198" s="76">
        <v>13.61</v>
      </c>
      <c r="N198" s="76">
        <v>13.41</v>
      </c>
      <c r="AI198" t="s">
        <v>327</v>
      </c>
      <c r="AK198" s="76">
        <v>14.76</v>
      </c>
      <c r="AL198" s="76">
        <v>14.22</v>
      </c>
      <c r="AM198" s="76">
        <v>16.62</v>
      </c>
      <c r="AN198" s="76">
        <v>13.96</v>
      </c>
      <c r="AO198" s="76">
        <v>13.35</v>
      </c>
      <c r="AP198" s="76">
        <v>15.52</v>
      </c>
      <c r="AQ198" s="76">
        <v>11.51</v>
      </c>
      <c r="AR198" s="76">
        <v>14.13</v>
      </c>
      <c r="AS198" s="76">
        <v>12.73</v>
      </c>
      <c r="AT198" s="76">
        <v>11.43</v>
      </c>
      <c r="AU198" s="76"/>
      <c r="AV198" s="76">
        <v>13.61</v>
      </c>
      <c r="AW198" s="76">
        <v>13.41</v>
      </c>
    </row>
    <row r="199" spans="1:49" x14ac:dyDescent="0.35">
      <c r="A199" t="s">
        <v>328</v>
      </c>
      <c r="C199" s="76">
        <v>22.92</v>
      </c>
      <c r="D199" s="76">
        <v>24.47</v>
      </c>
      <c r="E199" s="76">
        <v>24.98</v>
      </c>
      <c r="F199" s="76">
        <v>27.93</v>
      </c>
      <c r="G199" s="76">
        <v>22.63</v>
      </c>
      <c r="H199" s="76">
        <v>25.28</v>
      </c>
      <c r="I199" s="76">
        <v>24.29</v>
      </c>
      <c r="J199" s="76">
        <v>24.79</v>
      </c>
      <c r="K199" s="76">
        <v>24.24</v>
      </c>
      <c r="L199" s="76">
        <v>23.45</v>
      </c>
      <c r="M199" s="76">
        <v>24.06</v>
      </c>
      <c r="N199" s="76">
        <v>26.59</v>
      </c>
      <c r="AI199" t="s">
        <v>328</v>
      </c>
      <c r="AK199" s="76">
        <v>22.92</v>
      </c>
      <c r="AL199" s="76">
        <v>24.47</v>
      </c>
      <c r="AM199" s="76">
        <v>24.98</v>
      </c>
      <c r="AN199" s="76">
        <v>27.93</v>
      </c>
      <c r="AO199" s="76">
        <v>22.63</v>
      </c>
      <c r="AP199" s="76">
        <v>25.28</v>
      </c>
      <c r="AQ199" s="76">
        <v>24.29</v>
      </c>
      <c r="AR199" s="76">
        <v>24.79</v>
      </c>
      <c r="AS199" s="76">
        <v>24.24</v>
      </c>
      <c r="AT199" s="76">
        <v>23.45</v>
      </c>
      <c r="AU199" s="76"/>
      <c r="AV199" s="76">
        <v>24.06</v>
      </c>
      <c r="AW199" s="76">
        <v>26.59</v>
      </c>
    </row>
    <row r="200" spans="1:49" x14ac:dyDescent="0.35">
      <c r="A200" t="s">
        <v>329</v>
      </c>
      <c r="C200" s="76">
        <v>14.97</v>
      </c>
      <c r="D200" s="76">
        <v>13.76</v>
      </c>
      <c r="E200" s="76">
        <v>13.48</v>
      </c>
      <c r="F200" s="76">
        <v>14.26</v>
      </c>
      <c r="G200" s="76">
        <v>14</v>
      </c>
      <c r="H200" s="76">
        <v>17.010000000000002</v>
      </c>
      <c r="I200" s="76">
        <v>13.13</v>
      </c>
      <c r="J200" s="76">
        <v>11.69</v>
      </c>
      <c r="K200" s="76">
        <v>13.58</v>
      </c>
      <c r="L200" s="76">
        <v>15.12</v>
      </c>
      <c r="M200" s="76">
        <v>15.97</v>
      </c>
      <c r="N200" s="76">
        <v>15.23</v>
      </c>
      <c r="AI200" t="s">
        <v>329</v>
      </c>
      <c r="AK200" s="76">
        <v>14.97</v>
      </c>
      <c r="AL200" s="76">
        <v>13.76</v>
      </c>
      <c r="AM200" s="76">
        <v>13.48</v>
      </c>
      <c r="AN200" s="76">
        <v>14.26</v>
      </c>
      <c r="AO200" s="76">
        <v>14</v>
      </c>
      <c r="AP200" s="76">
        <v>17.010000000000002</v>
      </c>
      <c r="AQ200" s="76">
        <v>13.13</v>
      </c>
      <c r="AR200" s="76">
        <v>11.69</v>
      </c>
      <c r="AS200" s="76">
        <v>13.58</v>
      </c>
      <c r="AT200" s="76">
        <v>15.12</v>
      </c>
      <c r="AU200" s="76"/>
      <c r="AV200" s="76">
        <v>15.97</v>
      </c>
      <c r="AW200" s="76">
        <v>15.23</v>
      </c>
    </row>
    <row r="201" spans="1:49" x14ac:dyDescent="0.35">
      <c r="A201" t="s">
        <v>330</v>
      </c>
      <c r="C201" s="76">
        <v>62.03</v>
      </c>
      <c r="D201" s="76">
        <v>62.74</v>
      </c>
      <c r="E201" s="76">
        <v>62.26</v>
      </c>
      <c r="F201" s="76">
        <v>58.97</v>
      </c>
      <c r="G201" s="76">
        <v>64.83</v>
      </c>
      <c r="H201" s="76">
        <v>67.23</v>
      </c>
      <c r="I201" s="76">
        <v>61.49</v>
      </c>
      <c r="J201" s="76">
        <v>62.43</v>
      </c>
      <c r="K201" s="76">
        <v>64.13</v>
      </c>
      <c r="L201" s="76">
        <v>66.84</v>
      </c>
      <c r="M201" s="76">
        <v>52.84</v>
      </c>
      <c r="N201" s="76">
        <v>63.22</v>
      </c>
      <c r="AI201" t="s">
        <v>330</v>
      </c>
      <c r="AK201" s="76">
        <v>62.03</v>
      </c>
      <c r="AL201" s="76">
        <v>62.74</v>
      </c>
      <c r="AM201" s="76">
        <v>62.26</v>
      </c>
      <c r="AN201" s="76">
        <v>58.97</v>
      </c>
      <c r="AO201" s="76">
        <v>64.83</v>
      </c>
      <c r="AP201" s="76">
        <v>67.23</v>
      </c>
      <c r="AQ201" s="76">
        <v>61.49</v>
      </c>
      <c r="AR201" s="76">
        <v>62.43</v>
      </c>
      <c r="AS201" s="76">
        <v>64.13</v>
      </c>
      <c r="AT201" s="76">
        <v>66.84</v>
      </c>
      <c r="AU201" s="76"/>
      <c r="AV201" s="76">
        <v>52.84</v>
      </c>
      <c r="AW201" s="76">
        <v>63.22</v>
      </c>
    </row>
    <row r="202" spans="1:49" x14ac:dyDescent="0.35">
      <c r="A202" t="s">
        <v>331</v>
      </c>
      <c r="C202" s="76">
        <v>30.3</v>
      </c>
      <c r="D202" s="76">
        <v>32.04</v>
      </c>
      <c r="E202" s="76">
        <v>34.57</v>
      </c>
      <c r="F202" s="76">
        <v>32.979999999999997</v>
      </c>
      <c r="G202" s="76">
        <v>27.79</v>
      </c>
      <c r="H202" s="76">
        <v>37.03</v>
      </c>
      <c r="I202" s="76">
        <v>30.78</v>
      </c>
      <c r="J202" s="76">
        <v>27.04</v>
      </c>
      <c r="K202" s="76">
        <v>27.81</v>
      </c>
      <c r="L202" s="76">
        <v>29.21</v>
      </c>
      <c r="M202" s="76">
        <v>30.84</v>
      </c>
      <c r="N202" s="76">
        <v>31.42</v>
      </c>
      <c r="AI202" t="s">
        <v>331</v>
      </c>
      <c r="AK202" s="76">
        <v>30.3</v>
      </c>
      <c r="AL202" s="76">
        <v>32.04</v>
      </c>
      <c r="AM202" s="76">
        <v>34.57</v>
      </c>
      <c r="AN202" s="76">
        <v>32.979999999999997</v>
      </c>
      <c r="AO202" s="76">
        <v>27.79</v>
      </c>
      <c r="AP202" s="76">
        <v>37.03</v>
      </c>
      <c r="AQ202" s="76">
        <v>30.78</v>
      </c>
      <c r="AR202" s="76">
        <v>27.04</v>
      </c>
      <c r="AS202" s="76">
        <v>27.81</v>
      </c>
      <c r="AT202" s="76">
        <v>29.21</v>
      </c>
      <c r="AU202" s="76"/>
      <c r="AV202" s="76">
        <v>30.84</v>
      </c>
      <c r="AW202" s="76">
        <v>31.42</v>
      </c>
    </row>
    <row r="203" spans="1:49" x14ac:dyDescent="0.35">
      <c r="A203" t="s">
        <v>332</v>
      </c>
      <c r="C203" s="76">
        <v>29.3</v>
      </c>
      <c r="D203" s="76">
        <v>26.6</v>
      </c>
      <c r="E203" s="76">
        <v>27.34</v>
      </c>
      <c r="F203" s="76">
        <v>30.5</v>
      </c>
      <c r="G203" s="76">
        <v>26.82</v>
      </c>
      <c r="H203" s="76">
        <v>26.81</v>
      </c>
      <c r="I203" s="76">
        <v>27.18</v>
      </c>
      <c r="J203" s="76">
        <v>29.03</v>
      </c>
      <c r="K203" s="76">
        <v>25.6</v>
      </c>
      <c r="L203" s="76">
        <v>30.76</v>
      </c>
      <c r="M203" s="76">
        <v>25.96</v>
      </c>
      <c r="N203" s="76">
        <v>32.380000000000003</v>
      </c>
      <c r="AI203" t="s">
        <v>332</v>
      </c>
      <c r="AK203" s="76">
        <v>29.3</v>
      </c>
      <c r="AL203" s="76">
        <v>26.6</v>
      </c>
      <c r="AM203" s="76">
        <v>27.34</v>
      </c>
      <c r="AN203" s="76">
        <v>30.5</v>
      </c>
      <c r="AO203" s="76">
        <v>26.82</v>
      </c>
      <c r="AP203" s="76">
        <v>26.81</v>
      </c>
      <c r="AQ203" s="76">
        <v>27.18</v>
      </c>
      <c r="AR203" s="76">
        <v>29.03</v>
      </c>
      <c r="AS203" s="76">
        <v>25.6</v>
      </c>
      <c r="AT203" s="76">
        <v>30.76</v>
      </c>
      <c r="AU203" s="76"/>
      <c r="AV203" s="76">
        <v>25.96</v>
      </c>
      <c r="AW203" s="76">
        <v>32.380000000000003</v>
      </c>
    </row>
    <row r="204" spans="1:49" x14ac:dyDescent="0.35">
      <c r="A204" t="s">
        <v>333</v>
      </c>
      <c r="C204" s="76">
        <v>35.89</v>
      </c>
      <c r="D204" s="76">
        <v>34.340000000000003</v>
      </c>
      <c r="E204" s="76">
        <v>39.79</v>
      </c>
      <c r="F204" s="76">
        <v>35.520000000000003</v>
      </c>
      <c r="G204" s="76">
        <v>35.65</v>
      </c>
      <c r="H204" s="76">
        <v>38.549999999999997</v>
      </c>
      <c r="I204" s="76">
        <v>35.090000000000003</v>
      </c>
      <c r="J204" s="76">
        <v>33.46</v>
      </c>
      <c r="K204" s="76">
        <v>35.75</v>
      </c>
      <c r="L204" s="76">
        <v>34.450000000000003</v>
      </c>
      <c r="M204" s="76">
        <v>30.9</v>
      </c>
      <c r="N204" s="76">
        <v>36.909999999999997</v>
      </c>
      <c r="AI204" t="s">
        <v>333</v>
      </c>
      <c r="AK204" s="76">
        <v>35.89</v>
      </c>
      <c r="AL204" s="76">
        <v>34.340000000000003</v>
      </c>
      <c r="AM204" s="76">
        <v>39.79</v>
      </c>
      <c r="AN204" s="76">
        <v>35.520000000000003</v>
      </c>
      <c r="AO204" s="76">
        <v>35.65</v>
      </c>
      <c r="AP204" s="76">
        <v>38.549999999999997</v>
      </c>
      <c r="AQ204" s="76">
        <v>35.090000000000003</v>
      </c>
      <c r="AR204" s="76">
        <v>33.46</v>
      </c>
      <c r="AS204" s="76">
        <v>35.75</v>
      </c>
      <c r="AT204" s="76">
        <v>34.450000000000003</v>
      </c>
      <c r="AU204" s="76"/>
      <c r="AV204" s="76">
        <v>30.9</v>
      </c>
      <c r="AW204" s="76">
        <v>36.909999999999997</v>
      </c>
    </row>
    <row r="205" spans="1:49" x14ac:dyDescent="0.35">
      <c r="A205" t="s">
        <v>334</v>
      </c>
      <c r="C205" s="76">
        <v>16.98</v>
      </c>
      <c r="D205" s="76">
        <v>20.87</v>
      </c>
      <c r="E205" s="76">
        <v>19.82</v>
      </c>
      <c r="F205" s="76">
        <v>18.989999999999998</v>
      </c>
      <c r="G205" s="76">
        <v>17.95</v>
      </c>
      <c r="H205" s="76">
        <v>21.21</v>
      </c>
      <c r="I205" s="76">
        <v>14.97</v>
      </c>
      <c r="J205" s="76">
        <v>17.47</v>
      </c>
      <c r="K205" s="76">
        <v>16.87</v>
      </c>
      <c r="L205" s="76">
        <v>17.18</v>
      </c>
      <c r="M205" s="76">
        <v>16.48</v>
      </c>
      <c r="N205" s="76">
        <v>19.010000000000002</v>
      </c>
      <c r="AI205" t="s">
        <v>334</v>
      </c>
      <c r="AK205" s="76">
        <v>16.98</v>
      </c>
      <c r="AL205" s="76">
        <v>20.87</v>
      </c>
      <c r="AM205" s="76">
        <v>19.82</v>
      </c>
      <c r="AN205" s="76">
        <v>18.989999999999998</v>
      </c>
      <c r="AO205" s="76">
        <v>17.95</v>
      </c>
      <c r="AP205" s="76">
        <v>21.21</v>
      </c>
      <c r="AQ205" s="76">
        <v>14.97</v>
      </c>
      <c r="AR205" s="76">
        <v>17.47</v>
      </c>
      <c r="AS205" s="76">
        <v>16.87</v>
      </c>
      <c r="AT205" s="76">
        <v>17.18</v>
      </c>
      <c r="AU205" s="76"/>
      <c r="AV205" s="76">
        <v>16.48</v>
      </c>
      <c r="AW205" s="76">
        <v>19.010000000000002</v>
      </c>
    </row>
    <row r="206" spans="1:49" x14ac:dyDescent="0.35">
      <c r="A206" t="s">
        <v>335</v>
      </c>
      <c r="C206" s="76">
        <v>10.17</v>
      </c>
      <c r="D206" s="76">
        <v>11.08</v>
      </c>
      <c r="E206" s="76">
        <v>10.72</v>
      </c>
      <c r="F206" s="76">
        <v>14.47</v>
      </c>
      <c r="G206" s="76">
        <v>11.35</v>
      </c>
      <c r="H206" s="76">
        <v>11.37</v>
      </c>
      <c r="I206" s="76">
        <v>10.1</v>
      </c>
      <c r="J206" s="76">
        <v>12.65</v>
      </c>
      <c r="K206" s="76">
        <v>11.08</v>
      </c>
      <c r="L206" s="76">
        <v>9.6199999999999992</v>
      </c>
      <c r="M206" s="76">
        <v>7.58</v>
      </c>
      <c r="N206" s="76">
        <v>11.05</v>
      </c>
      <c r="AI206" t="s">
        <v>335</v>
      </c>
      <c r="AK206" s="76">
        <v>10.17</v>
      </c>
      <c r="AL206" s="76">
        <v>11.08</v>
      </c>
      <c r="AM206" s="76">
        <v>10.72</v>
      </c>
      <c r="AN206" s="76">
        <v>14.47</v>
      </c>
      <c r="AO206" s="76">
        <v>11.35</v>
      </c>
      <c r="AP206" s="76">
        <v>11.37</v>
      </c>
      <c r="AQ206" s="76">
        <v>10.1</v>
      </c>
      <c r="AR206" s="76">
        <v>12.65</v>
      </c>
      <c r="AS206" s="76">
        <v>11.08</v>
      </c>
      <c r="AT206" s="76">
        <v>9.6199999999999992</v>
      </c>
      <c r="AU206" s="76"/>
      <c r="AV206" s="76">
        <v>7.58</v>
      </c>
      <c r="AW206" s="76">
        <v>11.05</v>
      </c>
    </row>
    <row r="207" spans="1:49" x14ac:dyDescent="0.35">
      <c r="A207" t="s">
        <v>336</v>
      </c>
      <c r="C207" s="76">
        <v>71.989999999999995</v>
      </c>
      <c r="D207" s="76">
        <v>65.959999999999994</v>
      </c>
      <c r="E207" s="76">
        <v>65.8</v>
      </c>
      <c r="F207" s="76">
        <v>74.87</v>
      </c>
      <c r="G207" s="76">
        <v>64.91</v>
      </c>
      <c r="H207" s="76">
        <v>76.73</v>
      </c>
      <c r="I207" s="76">
        <v>57.4</v>
      </c>
      <c r="J207" s="76">
        <v>60.95</v>
      </c>
      <c r="K207" s="76">
        <v>64.7</v>
      </c>
      <c r="L207" s="76">
        <v>57.22</v>
      </c>
      <c r="M207" s="76">
        <v>52.49</v>
      </c>
      <c r="N207" s="76">
        <v>69.14</v>
      </c>
      <c r="AI207" t="s">
        <v>336</v>
      </c>
      <c r="AK207" s="76">
        <v>71.989999999999995</v>
      </c>
      <c r="AL207" s="76">
        <v>65.959999999999994</v>
      </c>
      <c r="AM207" s="76">
        <v>65.8</v>
      </c>
      <c r="AN207" s="76">
        <v>74.87</v>
      </c>
      <c r="AO207" s="76">
        <v>64.91</v>
      </c>
      <c r="AP207" s="76">
        <v>76.73</v>
      </c>
      <c r="AQ207" s="76">
        <v>57.4</v>
      </c>
      <c r="AR207" s="76">
        <v>60.95</v>
      </c>
      <c r="AS207" s="76">
        <v>64.7</v>
      </c>
      <c r="AT207" s="76">
        <v>57.22</v>
      </c>
      <c r="AU207" s="76"/>
      <c r="AV207" s="76">
        <v>52.49</v>
      </c>
      <c r="AW207" s="76">
        <v>69.14</v>
      </c>
    </row>
    <row r="208" spans="1:49" x14ac:dyDescent="0.35">
      <c r="A208" t="s">
        <v>337</v>
      </c>
      <c r="C208" s="76">
        <v>16.55</v>
      </c>
      <c r="D208" s="76">
        <v>14.51</v>
      </c>
      <c r="E208" s="76">
        <v>16.57</v>
      </c>
      <c r="F208" s="76">
        <v>17.91</v>
      </c>
      <c r="G208" s="76">
        <v>14.98</v>
      </c>
      <c r="H208" s="76">
        <v>19.170000000000002</v>
      </c>
      <c r="I208" s="76">
        <v>14.12</v>
      </c>
      <c r="J208" s="76">
        <v>15.74</v>
      </c>
      <c r="K208" s="76">
        <v>11.58</v>
      </c>
      <c r="L208" s="76">
        <v>17.96</v>
      </c>
      <c r="M208" s="76">
        <v>16.25</v>
      </c>
      <c r="N208" s="76">
        <v>14.3</v>
      </c>
      <c r="AI208" t="s">
        <v>337</v>
      </c>
      <c r="AK208" s="76">
        <v>16.55</v>
      </c>
      <c r="AL208" s="76">
        <v>14.51</v>
      </c>
      <c r="AM208" s="76">
        <v>16.57</v>
      </c>
      <c r="AN208" s="76">
        <v>17.91</v>
      </c>
      <c r="AO208" s="76">
        <v>14.98</v>
      </c>
      <c r="AP208" s="76">
        <v>19.170000000000002</v>
      </c>
      <c r="AQ208" s="76">
        <v>14.12</v>
      </c>
      <c r="AR208" s="76">
        <v>15.74</v>
      </c>
      <c r="AS208" s="76">
        <v>11.58</v>
      </c>
      <c r="AT208" s="76">
        <v>17.96</v>
      </c>
      <c r="AU208" s="76"/>
      <c r="AV208" s="76">
        <v>16.25</v>
      </c>
      <c r="AW208" s="76">
        <v>14.3</v>
      </c>
    </row>
    <row r="209" spans="1:49" x14ac:dyDescent="0.35">
      <c r="A209" t="s">
        <v>338</v>
      </c>
      <c r="C209" s="76">
        <v>45.99</v>
      </c>
      <c r="D209" s="76">
        <v>43.04</v>
      </c>
      <c r="E209" s="76">
        <v>53.31</v>
      </c>
      <c r="F209" s="76">
        <v>48.35</v>
      </c>
      <c r="G209" s="76">
        <v>46.96</v>
      </c>
      <c r="H209" s="76">
        <v>54.2</v>
      </c>
      <c r="I209" s="76">
        <v>37.979999999999997</v>
      </c>
      <c r="J209" s="76">
        <v>39.24</v>
      </c>
      <c r="K209" s="76">
        <v>47.69</v>
      </c>
      <c r="L209" s="76">
        <v>37.97</v>
      </c>
      <c r="M209" s="76">
        <v>44.22</v>
      </c>
      <c r="N209" s="76">
        <v>40.5</v>
      </c>
      <c r="AI209" t="s">
        <v>338</v>
      </c>
      <c r="AK209" s="76">
        <v>45.99</v>
      </c>
      <c r="AL209" s="76">
        <v>43.04</v>
      </c>
      <c r="AM209" s="76">
        <v>53.31</v>
      </c>
      <c r="AN209" s="76">
        <v>48.35</v>
      </c>
      <c r="AO209" s="76">
        <v>46.96</v>
      </c>
      <c r="AP209" s="76">
        <v>54.2</v>
      </c>
      <c r="AQ209" s="76">
        <v>37.979999999999997</v>
      </c>
      <c r="AR209" s="76">
        <v>39.24</v>
      </c>
      <c r="AS209" s="76">
        <v>47.69</v>
      </c>
      <c r="AT209" s="76">
        <v>37.97</v>
      </c>
      <c r="AU209" s="76"/>
      <c r="AV209" s="76">
        <v>44.22</v>
      </c>
      <c r="AW209" s="76">
        <v>40.5</v>
      </c>
    </row>
    <row r="210" spans="1:49" x14ac:dyDescent="0.35">
      <c r="A210" t="s">
        <v>339</v>
      </c>
      <c r="C210" s="76">
        <v>20.059999999999999</v>
      </c>
      <c r="D210" s="76">
        <v>21.08</v>
      </c>
      <c r="E210" s="76">
        <v>21.49</v>
      </c>
      <c r="F210" s="76">
        <v>22.34</v>
      </c>
      <c r="G210" s="76">
        <v>19.25</v>
      </c>
      <c r="H210" s="76">
        <v>24.47</v>
      </c>
      <c r="I210" s="76">
        <v>17.579999999999998</v>
      </c>
      <c r="J210" s="76">
        <v>19.78</v>
      </c>
      <c r="K210" s="76">
        <v>16.37</v>
      </c>
      <c r="L210" s="76">
        <v>17.18</v>
      </c>
      <c r="M210" s="76">
        <v>17.86</v>
      </c>
      <c r="N210" s="76">
        <v>18.63</v>
      </c>
      <c r="AI210" t="s">
        <v>339</v>
      </c>
      <c r="AK210" s="76">
        <v>20.059999999999999</v>
      </c>
      <c r="AL210" s="76">
        <v>21.08</v>
      </c>
      <c r="AM210" s="76">
        <v>21.49</v>
      </c>
      <c r="AN210" s="76">
        <v>22.34</v>
      </c>
      <c r="AO210" s="76">
        <v>19.25</v>
      </c>
      <c r="AP210" s="76">
        <v>24.47</v>
      </c>
      <c r="AQ210" s="76">
        <v>17.579999999999998</v>
      </c>
      <c r="AR210" s="76">
        <v>19.78</v>
      </c>
      <c r="AS210" s="76">
        <v>16.37</v>
      </c>
      <c r="AT210" s="76">
        <v>17.18</v>
      </c>
      <c r="AU210" s="76"/>
      <c r="AV210" s="76">
        <v>17.86</v>
      </c>
      <c r="AW210" s="76">
        <v>18.63</v>
      </c>
    </row>
    <row r="211" spans="1:49" x14ac:dyDescent="0.35">
      <c r="A211" t="s">
        <v>340</v>
      </c>
      <c r="C211" s="76">
        <v>16.260000000000002</v>
      </c>
      <c r="D211" s="76">
        <v>15.98</v>
      </c>
      <c r="E211" s="76">
        <v>17.07</v>
      </c>
      <c r="F211" s="76">
        <v>14.77</v>
      </c>
      <c r="G211" s="76">
        <v>15.59</v>
      </c>
      <c r="H211" s="76">
        <v>18.149999999999999</v>
      </c>
      <c r="I211" s="76">
        <v>15.32</v>
      </c>
      <c r="J211" s="76">
        <v>12.07</v>
      </c>
      <c r="K211" s="76">
        <v>13.8</v>
      </c>
      <c r="L211" s="76">
        <v>14.18</v>
      </c>
      <c r="M211" s="76">
        <v>12.69</v>
      </c>
      <c r="N211" s="76">
        <v>17.2</v>
      </c>
      <c r="AI211" t="s">
        <v>340</v>
      </c>
      <c r="AK211" s="76">
        <v>16.260000000000002</v>
      </c>
      <c r="AL211" s="76">
        <v>15.98</v>
      </c>
      <c r="AM211" s="76">
        <v>17.07</v>
      </c>
      <c r="AN211" s="76">
        <v>14.77</v>
      </c>
      <c r="AO211" s="76">
        <v>15.59</v>
      </c>
      <c r="AP211" s="76">
        <v>18.149999999999999</v>
      </c>
      <c r="AQ211" s="76">
        <v>15.32</v>
      </c>
      <c r="AR211" s="76">
        <v>12.07</v>
      </c>
      <c r="AS211" s="76">
        <v>13.8</v>
      </c>
      <c r="AT211" s="76">
        <v>14.18</v>
      </c>
      <c r="AU211" s="76"/>
      <c r="AV211" s="76">
        <v>12.69</v>
      </c>
      <c r="AW211" s="76">
        <v>17.2</v>
      </c>
    </row>
    <row r="212" spans="1:49" x14ac:dyDescent="0.35">
      <c r="A212" t="s">
        <v>341</v>
      </c>
      <c r="C212" s="76">
        <v>27</v>
      </c>
      <c r="D212" s="76">
        <v>24.47</v>
      </c>
      <c r="E212" s="76">
        <v>27.84</v>
      </c>
      <c r="F212" s="76">
        <v>25.45</v>
      </c>
      <c r="G212" s="76">
        <v>22.38</v>
      </c>
      <c r="H212" s="76">
        <v>27.87</v>
      </c>
      <c r="I212" s="76">
        <v>21.6</v>
      </c>
      <c r="J212" s="76">
        <v>19.27</v>
      </c>
      <c r="K212" s="76">
        <v>21.16</v>
      </c>
      <c r="L212" s="76">
        <v>21.65</v>
      </c>
      <c r="M212" s="76">
        <v>20.329999999999998</v>
      </c>
      <c r="N212" s="76">
        <v>23.34</v>
      </c>
      <c r="AI212" t="s">
        <v>341</v>
      </c>
      <c r="AK212" s="76">
        <v>27</v>
      </c>
      <c r="AL212" s="76">
        <v>24.47</v>
      </c>
      <c r="AM212" s="76">
        <v>27.84</v>
      </c>
      <c r="AN212" s="76">
        <v>25.45</v>
      </c>
      <c r="AO212" s="76">
        <v>22.38</v>
      </c>
      <c r="AP212" s="76">
        <v>27.87</v>
      </c>
      <c r="AQ212" s="76">
        <v>21.6</v>
      </c>
      <c r="AR212" s="76">
        <v>19.27</v>
      </c>
      <c r="AS212" s="76">
        <v>21.16</v>
      </c>
      <c r="AT212" s="76">
        <v>21.65</v>
      </c>
      <c r="AU212" s="76"/>
      <c r="AV212" s="76">
        <v>20.329999999999998</v>
      </c>
      <c r="AW212" s="76">
        <v>23.34</v>
      </c>
    </row>
    <row r="213" spans="1:49" x14ac:dyDescent="0.35">
      <c r="A213" t="s">
        <v>342</v>
      </c>
      <c r="C213" s="76">
        <v>66.33</v>
      </c>
      <c r="D213" s="76">
        <v>60.48</v>
      </c>
      <c r="E213" s="76">
        <v>62.95</v>
      </c>
      <c r="F213" s="76">
        <v>61.15</v>
      </c>
      <c r="G213" s="76">
        <v>53.84</v>
      </c>
      <c r="H213" s="76">
        <v>66.459999999999994</v>
      </c>
      <c r="I213" s="76">
        <v>47.44</v>
      </c>
      <c r="J213" s="76">
        <v>51</v>
      </c>
      <c r="K213" s="76">
        <v>54.12</v>
      </c>
      <c r="L213" s="76">
        <v>49.14</v>
      </c>
      <c r="M213" s="76">
        <v>52.32</v>
      </c>
      <c r="N213" s="76">
        <v>55.96</v>
      </c>
      <c r="AI213" t="s">
        <v>342</v>
      </c>
      <c r="AK213" s="76">
        <v>66.33</v>
      </c>
      <c r="AL213" s="76">
        <v>60.48</v>
      </c>
      <c r="AM213" s="76">
        <v>62.95</v>
      </c>
      <c r="AN213" s="76">
        <v>61.15</v>
      </c>
      <c r="AO213" s="76">
        <v>53.84</v>
      </c>
      <c r="AP213" s="76">
        <v>66.459999999999994</v>
      </c>
      <c r="AQ213" s="76">
        <v>47.44</v>
      </c>
      <c r="AR213" s="76">
        <v>51</v>
      </c>
      <c r="AS213" s="76">
        <v>54.12</v>
      </c>
      <c r="AT213" s="76">
        <v>49.14</v>
      </c>
      <c r="AU213" s="76"/>
      <c r="AV213" s="76">
        <v>52.32</v>
      </c>
      <c r="AW213" s="76">
        <v>55.96</v>
      </c>
    </row>
    <row r="214" spans="1:49" x14ac:dyDescent="0.35">
      <c r="A214" t="s">
        <v>343</v>
      </c>
      <c r="C214" s="76">
        <v>27.15</v>
      </c>
      <c r="D214" s="76">
        <v>30.37</v>
      </c>
      <c r="E214" s="76">
        <v>30.93</v>
      </c>
      <c r="F214" s="76">
        <v>31.52</v>
      </c>
      <c r="G214" s="76">
        <v>28.41</v>
      </c>
      <c r="H214" s="76">
        <v>30.28</v>
      </c>
      <c r="I214" s="76">
        <v>30.5</v>
      </c>
      <c r="J214" s="76">
        <v>30.76</v>
      </c>
      <c r="K214" s="76">
        <v>26.45</v>
      </c>
      <c r="L214" s="76">
        <v>27.15</v>
      </c>
      <c r="M214" s="76">
        <v>29.92</v>
      </c>
      <c r="N214" s="76">
        <v>30.03</v>
      </c>
      <c r="AI214" t="s">
        <v>343</v>
      </c>
      <c r="AK214" s="76">
        <v>27.15</v>
      </c>
      <c r="AL214" s="76">
        <v>30.37</v>
      </c>
      <c r="AM214" s="76">
        <v>30.93</v>
      </c>
      <c r="AN214" s="76">
        <v>31.52</v>
      </c>
      <c r="AO214" s="76">
        <v>28.41</v>
      </c>
      <c r="AP214" s="76">
        <v>30.28</v>
      </c>
      <c r="AQ214" s="76">
        <v>30.5</v>
      </c>
      <c r="AR214" s="76">
        <v>30.76</v>
      </c>
      <c r="AS214" s="76">
        <v>26.45</v>
      </c>
      <c r="AT214" s="76">
        <v>27.15</v>
      </c>
      <c r="AU214" s="76"/>
      <c r="AV214" s="76">
        <v>29.92</v>
      </c>
      <c r="AW214" s="76">
        <v>30.03</v>
      </c>
    </row>
    <row r="215" spans="1:49" x14ac:dyDescent="0.35">
      <c r="A215" t="s">
        <v>344</v>
      </c>
      <c r="C215" s="76">
        <v>16.399999999999999</v>
      </c>
      <c r="D215" s="76">
        <v>15.94</v>
      </c>
      <c r="E215" s="76">
        <v>18</v>
      </c>
      <c r="F215" s="76">
        <v>15.94</v>
      </c>
      <c r="G215" s="76">
        <v>15.18</v>
      </c>
      <c r="H215" s="76">
        <v>15.1</v>
      </c>
      <c r="I215" s="76">
        <v>13.27</v>
      </c>
      <c r="J215" s="76">
        <v>12.85</v>
      </c>
      <c r="K215" s="76">
        <v>16.16</v>
      </c>
      <c r="L215" s="76">
        <v>13.06</v>
      </c>
      <c r="M215" s="76">
        <v>14.53</v>
      </c>
      <c r="N215" s="76">
        <v>13.56</v>
      </c>
      <c r="AI215" t="s">
        <v>344</v>
      </c>
      <c r="AK215" s="76">
        <v>16.399999999999999</v>
      </c>
      <c r="AL215" s="76">
        <v>15.94</v>
      </c>
      <c r="AM215" s="76">
        <v>18</v>
      </c>
      <c r="AN215" s="76">
        <v>15.94</v>
      </c>
      <c r="AO215" s="76">
        <v>15.18</v>
      </c>
      <c r="AP215" s="76">
        <v>15.1</v>
      </c>
      <c r="AQ215" s="76">
        <v>13.27</v>
      </c>
      <c r="AR215" s="76">
        <v>12.85</v>
      </c>
      <c r="AS215" s="76">
        <v>16.16</v>
      </c>
      <c r="AT215" s="76">
        <v>13.06</v>
      </c>
      <c r="AU215" s="76"/>
      <c r="AV215" s="76">
        <v>14.53</v>
      </c>
      <c r="AW215" s="76">
        <v>13.56</v>
      </c>
    </row>
    <row r="216" spans="1:49" x14ac:dyDescent="0.35">
      <c r="A216" t="s">
        <v>345</v>
      </c>
      <c r="C216" s="76">
        <v>14.9</v>
      </c>
      <c r="D216" s="76">
        <v>15.14</v>
      </c>
      <c r="E216" s="76">
        <v>16.87</v>
      </c>
      <c r="F216" s="76">
        <v>16.95</v>
      </c>
      <c r="G216" s="76">
        <v>17.13</v>
      </c>
      <c r="H216" s="76">
        <v>15.14</v>
      </c>
      <c r="I216" s="76">
        <v>18.36</v>
      </c>
      <c r="J216" s="76">
        <v>16.38</v>
      </c>
      <c r="K216" s="76">
        <v>16.16</v>
      </c>
      <c r="L216" s="76">
        <v>15.46</v>
      </c>
      <c r="M216" s="76">
        <v>15.74</v>
      </c>
      <c r="N216" s="76">
        <v>15.46</v>
      </c>
      <c r="AI216" t="s">
        <v>345</v>
      </c>
      <c r="AK216" s="76">
        <v>14.9</v>
      </c>
      <c r="AL216" s="76">
        <v>15.14</v>
      </c>
      <c r="AM216" s="76">
        <v>16.87</v>
      </c>
      <c r="AN216" s="76">
        <v>16.95</v>
      </c>
      <c r="AO216" s="76">
        <v>17.13</v>
      </c>
      <c r="AP216" s="76">
        <v>15.14</v>
      </c>
      <c r="AQ216" s="76">
        <v>18.36</v>
      </c>
      <c r="AR216" s="76">
        <v>16.38</v>
      </c>
      <c r="AS216" s="76">
        <v>16.16</v>
      </c>
      <c r="AT216" s="76">
        <v>15.46</v>
      </c>
      <c r="AU216" s="76"/>
      <c r="AV216" s="76">
        <v>15.74</v>
      </c>
      <c r="AW216" s="76">
        <v>15.46</v>
      </c>
    </row>
    <row r="217" spans="1:49" x14ac:dyDescent="0.35">
      <c r="A217" t="s">
        <v>346</v>
      </c>
      <c r="C217" s="76">
        <v>50.28</v>
      </c>
      <c r="D217" s="76">
        <v>46.39</v>
      </c>
      <c r="E217" s="76">
        <v>52.82</v>
      </c>
      <c r="F217" s="76">
        <v>54.84</v>
      </c>
      <c r="G217" s="76">
        <v>46.76</v>
      </c>
      <c r="H217" s="76">
        <v>59.8</v>
      </c>
      <c r="I217" s="76">
        <v>41.09</v>
      </c>
      <c r="J217" s="76">
        <v>40.72</v>
      </c>
      <c r="K217" s="76">
        <v>44.26</v>
      </c>
      <c r="L217" s="76">
        <v>37.200000000000003</v>
      </c>
      <c r="M217" s="76">
        <v>34.86</v>
      </c>
      <c r="N217" s="76">
        <v>45.91</v>
      </c>
      <c r="AI217" t="s">
        <v>346</v>
      </c>
      <c r="AK217" s="76">
        <v>50.28</v>
      </c>
      <c r="AL217" s="76">
        <v>46.39</v>
      </c>
      <c r="AM217" s="76">
        <v>52.82</v>
      </c>
      <c r="AN217" s="76">
        <v>54.84</v>
      </c>
      <c r="AO217" s="76">
        <v>46.76</v>
      </c>
      <c r="AP217" s="76">
        <v>59.8</v>
      </c>
      <c r="AQ217" s="76">
        <v>41.09</v>
      </c>
      <c r="AR217" s="76">
        <v>40.72</v>
      </c>
      <c r="AS217" s="76">
        <v>44.26</v>
      </c>
      <c r="AT217" s="76">
        <v>37.200000000000003</v>
      </c>
      <c r="AU217" s="76"/>
      <c r="AV217" s="76">
        <v>34.86</v>
      </c>
      <c r="AW217" s="76">
        <v>45.91</v>
      </c>
    </row>
    <row r="218" spans="1:49" x14ac:dyDescent="0.35">
      <c r="A218" t="s">
        <v>347</v>
      </c>
      <c r="C218" s="76">
        <v>18.98</v>
      </c>
      <c r="D218" s="76">
        <v>19.989999999999998</v>
      </c>
      <c r="E218" s="76">
        <v>18.93</v>
      </c>
      <c r="F218" s="76">
        <v>18.87</v>
      </c>
      <c r="G218" s="76">
        <v>15.59</v>
      </c>
      <c r="H218" s="76">
        <v>19.04</v>
      </c>
      <c r="I218" s="76">
        <v>15.18</v>
      </c>
      <c r="J218" s="76">
        <v>13.42</v>
      </c>
      <c r="K218" s="76">
        <v>18.52</v>
      </c>
      <c r="L218" s="76">
        <v>14.61</v>
      </c>
      <c r="M218" s="76">
        <v>19.579999999999998</v>
      </c>
      <c r="N218" s="76">
        <v>16.690000000000001</v>
      </c>
      <c r="AI218" t="s">
        <v>347</v>
      </c>
      <c r="AK218" s="76">
        <v>18.98</v>
      </c>
      <c r="AL218" s="76">
        <v>19.989999999999998</v>
      </c>
      <c r="AM218" s="76">
        <v>18.93</v>
      </c>
      <c r="AN218" s="76">
        <v>18.87</v>
      </c>
      <c r="AO218" s="76">
        <v>15.59</v>
      </c>
      <c r="AP218" s="76">
        <v>19.04</v>
      </c>
      <c r="AQ218" s="76">
        <v>15.18</v>
      </c>
      <c r="AR218" s="76">
        <v>13.42</v>
      </c>
      <c r="AS218" s="76">
        <v>18.52</v>
      </c>
      <c r="AT218" s="76">
        <v>14.61</v>
      </c>
      <c r="AU218" s="76"/>
      <c r="AV218" s="76">
        <v>19.579999999999998</v>
      </c>
      <c r="AW218" s="76">
        <v>16.690000000000001</v>
      </c>
    </row>
    <row r="219" spans="1:49" x14ac:dyDescent="0.35">
      <c r="A219" t="s">
        <v>348</v>
      </c>
      <c r="C219" s="76">
        <v>32.81</v>
      </c>
      <c r="D219" s="76">
        <v>30.95</v>
      </c>
      <c r="E219" s="76">
        <v>32.56</v>
      </c>
      <c r="F219" s="76">
        <v>31.87</v>
      </c>
      <c r="G219" s="76">
        <v>32.43</v>
      </c>
      <c r="H219" s="76">
        <v>37.619999999999997</v>
      </c>
      <c r="I219" s="76">
        <v>23.72</v>
      </c>
      <c r="J219" s="76">
        <v>27.3</v>
      </c>
      <c r="K219" s="76">
        <v>29.38</v>
      </c>
      <c r="L219" s="76">
        <v>24.91</v>
      </c>
      <c r="M219" s="76">
        <v>28.43</v>
      </c>
      <c r="N219" s="76">
        <v>29.06</v>
      </c>
      <c r="AI219" t="s">
        <v>348</v>
      </c>
      <c r="AK219" s="76">
        <v>32.81</v>
      </c>
      <c r="AL219" s="76">
        <v>30.95</v>
      </c>
      <c r="AM219" s="76">
        <v>32.56</v>
      </c>
      <c r="AN219" s="76">
        <v>31.87</v>
      </c>
      <c r="AO219" s="76">
        <v>32.43</v>
      </c>
      <c r="AP219" s="76">
        <v>37.619999999999997</v>
      </c>
      <c r="AQ219" s="76">
        <v>23.72</v>
      </c>
      <c r="AR219" s="76">
        <v>27.3</v>
      </c>
      <c r="AS219" s="76">
        <v>29.38</v>
      </c>
      <c r="AT219" s="76">
        <v>24.91</v>
      </c>
      <c r="AU219" s="76"/>
      <c r="AV219" s="76">
        <v>28.43</v>
      </c>
      <c r="AW219" s="76">
        <v>29.06</v>
      </c>
    </row>
    <row r="220" spans="1:49" x14ac:dyDescent="0.35">
      <c r="A220" t="s">
        <v>349</v>
      </c>
      <c r="C220" s="76">
        <v>13.32</v>
      </c>
      <c r="D220" s="76">
        <v>12.8</v>
      </c>
      <c r="E220" s="76">
        <v>12.79</v>
      </c>
      <c r="F220" s="76">
        <v>14.56</v>
      </c>
      <c r="G220" s="76">
        <v>13.23</v>
      </c>
      <c r="H220" s="76">
        <v>13.91</v>
      </c>
      <c r="I220" s="76">
        <v>12.57</v>
      </c>
      <c r="J220" s="76">
        <v>12.01</v>
      </c>
      <c r="K220" s="76">
        <v>9.94</v>
      </c>
      <c r="L220" s="76">
        <v>14.18</v>
      </c>
      <c r="M220" s="76">
        <v>14.24</v>
      </c>
      <c r="N220" s="76">
        <v>15.69</v>
      </c>
      <c r="AI220" t="s">
        <v>349</v>
      </c>
      <c r="AK220" s="76">
        <v>13.32</v>
      </c>
      <c r="AL220" s="76">
        <v>12.8</v>
      </c>
      <c r="AM220" s="76">
        <v>12.79</v>
      </c>
      <c r="AN220" s="76">
        <v>14.56</v>
      </c>
      <c r="AO220" s="76">
        <v>13.23</v>
      </c>
      <c r="AP220" s="76">
        <v>13.91</v>
      </c>
      <c r="AQ220" s="76">
        <v>12.57</v>
      </c>
      <c r="AR220" s="76">
        <v>12.01</v>
      </c>
      <c r="AS220" s="76">
        <v>9.94</v>
      </c>
      <c r="AT220" s="76">
        <v>14.18</v>
      </c>
      <c r="AU220" s="76"/>
      <c r="AV220" s="76">
        <v>14.24</v>
      </c>
      <c r="AW220" s="76">
        <v>15.69</v>
      </c>
    </row>
    <row r="221" spans="1:49" x14ac:dyDescent="0.35">
      <c r="A221" t="s">
        <v>350</v>
      </c>
      <c r="C221" s="76">
        <v>12.39</v>
      </c>
      <c r="D221" s="76">
        <v>12.92</v>
      </c>
      <c r="E221" s="76">
        <v>11.21</v>
      </c>
      <c r="F221" s="76">
        <v>12.92</v>
      </c>
      <c r="G221" s="76">
        <v>10.87</v>
      </c>
      <c r="H221" s="76">
        <v>13.23</v>
      </c>
      <c r="I221" s="76">
        <v>11.72</v>
      </c>
      <c r="J221" s="76">
        <v>13.42</v>
      </c>
      <c r="K221" s="76">
        <v>11.22</v>
      </c>
      <c r="L221" s="76">
        <v>12.29</v>
      </c>
      <c r="M221" s="76">
        <v>13.27</v>
      </c>
      <c r="N221" s="76">
        <v>13.8</v>
      </c>
      <c r="AI221" t="s">
        <v>350</v>
      </c>
      <c r="AK221" s="76">
        <v>12.39</v>
      </c>
      <c r="AL221" s="76">
        <v>12.92</v>
      </c>
      <c r="AM221" s="76">
        <v>11.21</v>
      </c>
      <c r="AN221" s="76">
        <v>12.92</v>
      </c>
      <c r="AO221" s="76">
        <v>10.87</v>
      </c>
      <c r="AP221" s="76">
        <v>13.23</v>
      </c>
      <c r="AQ221" s="76">
        <v>11.72</v>
      </c>
      <c r="AR221" s="76">
        <v>13.42</v>
      </c>
      <c r="AS221" s="76">
        <v>11.22</v>
      </c>
      <c r="AT221" s="76">
        <v>12.29</v>
      </c>
      <c r="AU221" s="76"/>
      <c r="AV221" s="76">
        <v>13.27</v>
      </c>
      <c r="AW221" s="76">
        <v>13.8</v>
      </c>
    </row>
    <row r="222" spans="1:49" x14ac:dyDescent="0.35">
      <c r="A222" t="s">
        <v>351</v>
      </c>
      <c r="C222" s="76">
        <v>46.49</v>
      </c>
      <c r="D222" s="76">
        <v>49.77</v>
      </c>
      <c r="E222" s="76">
        <v>51.44</v>
      </c>
      <c r="F222" s="76">
        <v>54.06</v>
      </c>
      <c r="G222" s="76">
        <v>52.9</v>
      </c>
      <c r="H222" s="76">
        <v>46.82</v>
      </c>
      <c r="I222" s="76">
        <v>54.93</v>
      </c>
      <c r="J222" s="76">
        <v>53.57</v>
      </c>
      <c r="K222" s="76">
        <v>47.69</v>
      </c>
      <c r="L222" s="76">
        <v>54.21</v>
      </c>
      <c r="M222" s="76">
        <v>49.8</v>
      </c>
      <c r="N222" s="76">
        <v>56.27</v>
      </c>
      <c r="AI222" t="s">
        <v>351</v>
      </c>
      <c r="AK222" s="76">
        <v>46.49</v>
      </c>
      <c r="AL222" s="76">
        <v>49.77</v>
      </c>
      <c r="AM222" s="76">
        <v>51.44</v>
      </c>
      <c r="AN222" s="76">
        <v>54.06</v>
      </c>
      <c r="AO222" s="76">
        <v>52.9</v>
      </c>
      <c r="AP222" s="76">
        <v>46.82</v>
      </c>
      <c r="AQ222" s="76">
        <v>54.93</v>
      </c>
      <c r="AR222" s="76">
        <v>53.57</v>
      </c>
      <c r="AS222" s="76">
        <v>47.69</v>
      </c>
      <c r="AT222" s="76">
        <v>54.21</v>
      </c>
      <c r="AU222" s="76"/>
      <c r="AV222" s="76">
        <v>49.8</v>
      </c>
      <c r="AW222" s="76">
        <v>56.27</v>
      </c>
    </row>
    <row r="223" spans="1:49" x14ac:dyDescent="0.35">
      <c r="A223" t="s">
        <v>352</v>
      </c>
      <c r="C223" s="76">
        <v>84.24</v>
      </c>
      <c r="D223" s="76">
        <v>97.25</v>
      </c>
      <c r="E223" s="76">
        <v>88.97</v>
      </c>
      <c r="F223" s="76">
        <v>100.35</v>
      </c>
      <c r="G223" s="76">
        <v>90.87</v>
      </c>
      <c r="H223" s="76">
        <v>80.37</v>
      </c>
      <c r="I223" s="76">
        <v>102.93</v>
      </c>
      <c r="J223" s="76">
        <v>97.37</v>
      </c>
      <c r="K223" s="76">
        <v>96.52</v>
      </c>
      <c r="L223" s="76">
        <v>99.92</v>
      </c>
      <c r="M223" s="76">
        <v>83.34</v>
      </c>
      <c r="N223" s="76">
        <v>101.44</v>
      </c>
      <c r="AI223" t="s">
        <v>352</v>
      </c>
      <c r="AK223" s="76">
        <v>84.24</v>
      </c>
      <c r="AL223" s="76">
        <v>97.25</v>
      </c>
      <c r="AM223" s="76">
        <v>88.97</v>
      </c>
      <c r="AN223" s="76">
        <v>100.35</v>
      </c>
      <c r="AO223" s="76">
        <v>90.87</v>
      </c>
      <c r="AP223" s="76">
        <v>80.37</v>
      </c>
      <c r="AQ223" s="76">
        <v>102.93</v>
      </c>
      <c r="AR223" s="76">
        <v>97.37</v>
      </c>
      <c r="AS223" s="76">
        <v>96.52</v>
      </c>
      <c r="AT223" s="76">
        <v>99.92</v>
      </c>
      <c r="AU223" s="76"/>
      <c r="AV223" s="76">
        <v>83.34</v>
      </c>
      <c r="AW223" s="76">
        <v>101.44</v>
      </c>
    </row>
    <row r="224" spans="1:49" x14ac:dyDescent="0.35">
      <c r="A224" t="s">
        <v>353</v>
      </c>
      <c r="C224" s="76">
        <v>68.84</v>
      </c>
      <c r="D224" s="76">
        <v>64.12</v>
      </c>
      <c r="E224" s="76">
        <v>71.260000000000005</v>
      </c>
      <c r="F224" s="76">
        <v>67.52</v>
      </c>
      <c r="G224" s="76">
        <v>64.3</v>
      </c>
      <c r="H224" s="76">
        <v>78.08</v>
      </c>
      <c r="I224" s="76">
        <v>57.82</v>
      </c>
      <c r="J224" s="76">
        <v>66.540000000000006</v>
      </c>
      <c r="K224" s="76">
        <v>67.13</v>
      </c>
      <c r="L224" s="76">
        <v>61.51</v>
      </c>
      <c r="M224" s="76">
        <v>61.11</v>
      </c>
      <c r="N224" s="76">
        <v>63.42</v>
      </c>
      <c r="AI224" t="s">
        <v>353</v>
      </c>
      <c r="AK224" s="76">
        <v>68.84</v>
      </c>
      <c r="AL224" s="76">
        <v>64.12</v>
      </c>
      <c r="AM224" s="76">
        <v>71.260000000000005</v>
      </c>
      <c r="AN224" s="76">
        <v>67.52</v>
      </c>
      <c r="AO224" s="76">
        <v>64.3</v>
      </c>
      <c r="AP224" s="76">
        <v>78.08</v>
      </c>
      <c r="AQ224" s="76">
        <v>57.82</v>
      </c>
      <c r="AR224" s="76">
        <v>66.540000000000006</v>
      </c>
      <c r="AS224" s="76">
        <v>67.13</v>
      </c>
      <c r="AT224" s="76">
        <v>61.51</v>
      </c>
      <c r="AU224" s="76"/>
      <c r="AV224" s="76">
        <v>61.11</v>
      </c>
      <c r="AW224" s="76">
        <v>63.42</v>
      </c>
    </row>
    <row r="225" spans="1:49" x14ac:dyDescent="0.35">
      <c r="A225" t="s">
        <v>354</v>
      </c>
      <c r="C225" s="76">
        <v>39.61</v>
      </c>
      <c r="D225" s="76">
        <v>39.61</v>
      </c>
      <c r="E225" s="76">
        <v>42.79</v>
      </c>
      <c r="F225" s="76">
        <v>39.619999999999997</v>
      </c>
      <c r="G225" s="76">
        <v>39.72</v>
      </c>
      <c r="H225" s="76">
        <v>38.72</v>
      </c>
      <c r="I225" s="76">
        <v>35.79</v>
      </c>
      <c r="J225" s="76">
        <v>34.81</v>
      </c>
      <c r="K225" s="76">
        <v>37.96</v>
      </c>
      <c r="L225" s="76">
        <v>40.29</v>
      </c>
      <c r="M225" s="76">
        <v>33.6</v>
      </c>
      <c r="N225" s="76">
        <v>40.07</v>
      </c>
      <c r="AI225" t="s">
        <v>354</v>
      </c>
      <c r="AK225" s="76">
        <v>39.61</v>
      </c>
      <c r="AL225" s="76">
        <v>39.61</v>
      </c>
      <c r="AM225" s="76">
        <v>42.79</v>
      </c>
      <c r="AN225" s="76">
        <v>39.619999999999997</v>
      </c>
      <c r="AO225" s="76">
        <v>39.72</v>
      </c>
      <c r="AP225" s="76">
        <v>38.72</v>
      </c>
      <c r="AQ225" s="76">
        <v>35.79</v>
      </c>
      <c r="AR225" s="76">
        <v>34.81</v>
      </c>
      <c r="AS225" s="76">
        <v>37.96</v>
      </c>
      <c r="AT225" s="76">
        <v>40.29</v>
      </c>
      <c r="AU225" s="76"/>
      <c r="AV225" s="76">
        <v>33.6</v>
      </c>
      <c r="AW225" s="76">
        <v>40.07</v>
      </c>
    </row>
    <row r="226" spans="1:49" x14ac:dyDescent="0.35">
      <c r="A226" t="s">
        <v>355</v>
      </c>
      <c r="C226" s="76">
        <v>52.29</v>
      </c>
      <c r="D226" s="76">
        <v>42.71</v>
      </c>
      <c r="E226" s="76">
        <v>45.64</v>
      </c>
      <c r="F226" s="76">
        <v>44.76</v>
      </c>
      <c r="G226" s="76">
        <v>46.92</v>
      </c>
      <c r="H226" s="76">
        <v>51.07</v>
      </c>
      <c r="I226" s="76">
        <v>45.04</v>
      </c>
      <c r="J226" s="76">
        <v>43.93</v>
      </c>
      <c r="K226" s="76">
        <v>42.18</v>
      </c>
      <c r="L226" s="76">
        <v>44.42</v>
      </c>
      <c r="M226" s="76">
        <v>33.94</v>
      </c>
      <c r="N226" s="76">
        <v>44.98</v>
      </c>
      <c r="AI226" t="s">
        <v>355</v>
      </c>
      <c r="AK226" s="76">
        <v>52.29</v>
      </c>
      <c r="AL226" s="76">
        <v>42.71</v>
      </c>
      <c r="AM226" s="76">
        <v>45.64</v>
      </c>
      <c r="AN226" s="76">
        <v>44.76</v>
      </c>
      <c r="AO226" s="76">
        <v>46.92</v>
      </c>
      <c r="AP226" s="76">
        <v>51.07</v>
      </c>
      <c r="AQ226" s="76">
        <v>45.04</v>
      </c>
      <c r="AR226" s="76">
        <v>43.93</v>
      </c>
      <c r="AS226" s="76">
        <v>42.18</v>
      </c>
      <c r="AT226" s="76">
        <v>44.42</v>
      </c>
      <c r="AU226" s="76"/>
      <c r="AV226" s="76">
        <v>33.94</v>
      </c>
      <c r="AW226" s="76">
        <v>44.98</v>
      </c>
    </row>
    <row r="227" spans="1:49" x14ac:dyDescent="0.35">
      <c r="A227" t="s">
        <v>356</v>
      </c>
      <c r="C227" s="76">
        <v>35.31</v>
      </c>
      <c r="D227" s="76">
        <v>37.770000000000003</v>
      </c>
      <c r="E227" s="76">
        <v>36.590000000000003</v>
      </c>
      <c r="F227" s="76">
        <v>38.21</v>
      </c>
      <c r="G227" s="76">
        <v>34.31</v>
      </c>
      <c r="H227" s="76">
        <v>46.32</v>
      </c>
      <c r="I227" s="76">
        <v>27.68</v>
      </c>
      <c r="J227" s="76">
        <v>33.01</v>
      </c>
      <c r="K227" s="76">
        <v>31.6</v>
      </c>
      <c r="L227" s="76">
        <v>28.61</v>
      </c>
      <c r="M227" s="76">
        <v>29.98</v>
      </c>
      <c r="N227" s="76">
        <v>29.76</v>
      </c>
      <c r="AI227" t="s">
        <v>356</v>
      </c>
      <c r="AK227" s="76">
        <v>35.31</v>
      </c>
      <c r="AL227" s="76">
        <v>37.770000000000003</v>
      </c>
      <c r="AM227" s="76">
        <v>36.590000000000003</v>
      </c>
      <c r="AN227" s="76">
        <v>38.21</v>
      </c>
      <c r="AO227" s="76">
        <v>34.31</v>
      </c>
      <c r="AP227" s="76">
        <v>46.32</v>
      </c>
      <c r="AQ227" s="76">
        <v>27.68</v>
      </c>
      <c r="AR227" s="76">
        <v>33.01</v>
      </c>
      <c r="AS227" s="76">
        <v>31.6</v>
      </c>
      <c r="AT227" s="76">
        <v>28.61</v>
      </c>
      <c r="AU227" s="76"/>
      <c r="AV227" s="76">
        <v>29.98</v>
      </c>
      <c r="AW227" s="76">
        <v>29.76</v>
      </c>
    </row>
    <row r="228" spans="1:49" x14ac:dyDescent="0.35">
      <c r="A228" t="s">
        <v>357</v>
      </c>
      <c r="C228" s="76">
        <v>18.91</v>
      </c>
      <c r="D228" s="76">
        <v>17.78</v>
      </c>
      <c r="E228" s="76">
        <v>20.61</v>
      </c>
      <c r="F228" s="76">
        <v>18.3</v>
      </c>
      <c r="G228" s="76">
        <v>18.600000000000001</v>
      </c>
      <c r="H228" s="76">
        <v>19.850000000000001</v>
      </c>
      <c r="I228" s="76">
        <v>16.170000000000002</v>
      </c>
      <c r="J228" s="76">
        <v>15.41</v>
      </c>
      <c r="K228" s="76">
        <v>17.73</v>
      </c>
      <c r="L228" s="76">
        <v>16.239999999999998</v>
      </c>
      <c r="M228" s="76">
        <v>16.079999999999998</v>
      </c>
      <c r="N228" s="76">
        <v>17.78</v>
      </c>
      <c r="AI228" t="s">
        <v>357</v>
      </c>
      <c r="AK228" s="76">
        <v>18.91</v>
      </c>
      <c r="AL228" s="76">
        <v>17.78</v>
      </c>
      <c r="AM228" s="76">
        <v>20.61</v>
      </c>
      <c r="AN228" s="76">
        <v>18.3</v>
      </c>
      <c r="AO228" s="76">
        <v>18.600000000000001</v>
      </c>
      <c r="AP228" s="76">
        <v>19.850000000000001</v>
      </c>
      <c r="AQ228" s="76">
        <v>16.170000000000002</v>
      </c>
      <c r="AR228" s="76">
        <v>15.41</v>
      </c>
      <c r="AS228" s="76">
        <v>17.73</v>
      </c>
      <c r="AT228" s="76">
        <v>16.239999999999998</v>
      </c>
      <c r="AU228" s="76"/>
      <c r="AV228" s="76">
        <v>16.079999999999998</v>
      </c>
      <c r="AW228" s="76">
        <v>17.78</v>
      </c>
    </row>
    <row r="229" spans="1:49" x14ac:dyDescent="0.35">
      <c r="A229" t="s">
        <v>358</v>
      </c>
      <c r="C229" s="76">
        <v>17.190000000000001</v>
      </c>
      <c r="D229" s="76">
        <v>26.73</v>
      </c>
      <c r="E229" s="76">
        <v>15.15</v>
      </c>
      <c r="F229" s="76">
        <v>19.32</v>
      </c>
      <c r="G229" s="76">
        <v>17.13</v>
      </c>
      <c r="H229" s="76">
        <v>16.920000000000002</v>
      </c>
      <c r="I229" s="76">
        <v>16.52</v>
      </c>
      <c r="J229" s="76">
        <v>14.58</v>
      </c>
      <c r="K229" s="76">
        <v>14.87</v>
      </c>
      <c r="L229" s="76">
        <v>15.38</v>
      </c>
      <c r="M229" s="76">
        <v>13.73</v>
      </c>
      <c r="N229" s="76">
        <v>17.66</v>
      </c>
      <c r="AI229" t="s">
        <v>358</v>
      </c>
      <c r="AK229" s="76">
        <v>17.190000000000001</v>
      </c>
      <c r="AL229" s="76">
        <v>26.73</v>
      </c>
      <c r="AM229" s="76">
        <v>15.15</v>
      </c>
      <c r="AN229" s="76">
        <v>19.32</v>
      </c>
      <c r="AO229" s="76">
        <v>17.13</v>
      </c>
      <c r="AP229" s="76">
        <v>16.920000000000002</v>
      </c>
      <c r="AQ229" s="76">
        <v>16.52</v>
      </c>
      <c r="AR229" s="76">
        <v>14.58</v>
      </c>
      <c r="AS229" s="76">
        <v>14.87</v>
      </c>
      <c r="AT229" s="76">
        <v>15.38</v>
      </c>
      <c r="AU229" s="76"/>
      <c r="AV229" s="76">
        <v>13.73</v>
      </c>
      <c r="AW229" s="76">
        <v>17.66</v>
      </c>
    </row>
    <row r="230" spans="1:49" x14ac:dyDescent="0.35">
      <c r="A230" t="s">
        <v>359</v>
      </c>
      <c r="C230" s="76">
        <v>24.43</v>
      </c>
      <c r="D230" s="76">
        <v>22.92</v>
      </c>
      <c r="E230" s="76">
        <v>23.66</v>
      </c>
      <c r="F230" s="76">
        <v>27.36</v>
      </c>
      <c r="G230" s="76">
        <v>24.09</v>
      </c>
      <c r="H230" s="76">
        <v>26.55</v>
      </c>
      <c r="I230" s="76">
        <v>20.62</v>
      </c>
      <c r="J230" s="76">
        <v>23.19</v>
      </c>
      <c r="K230" s="76">
        <v>22.24</v>
      </c>
      <c r="L230" s="76">
        <v>19.420000000000002</v>
      </c>
      <c r="M230" s="76">
        <v>25.21</v>
      </c>
      <c r="N230" s="76">
        <v>19.09</v>
      </c>
      <c r="AI230" t="s">
        <v>359</v>
      </c>
      <c r="AK230" s="76">
        <v>24.43</v>
      </c>
      <c r="AL230" s="76">
        <v>22.92</v>
      </c>
      <c r="AM230" s="76">
        <v>23.66</v>
      </c>
      <c r="AN230" s="76">
        <v>27.36</v>
      </c>
      <c r="AO230" s="76">
        <v>24.09</v>
      </c>
      <c r="AP230" s="76">
        <v>26.55</v>
      </c>
      <c r="AQ230" s="76">
        <v>20.62</v>
      </c>
      <c r="AR230" s="76">
        <v>23.19</v>
      </c>
      <c r="AS230" s="76">
        <v>22.24</v>
      </c>
      <c r="AT230" s="76">
        <v>19.420000000000002</v>
      </c>
      <c r="AU230" s="76"/>
      <c r="AV230" s="76">
        <v>25.21</v>
      </c>
      <c r="AW230" s="76">
        <v>19.09</v>
      </c>
    </row>
    <row r="231" spans="1:49" x14ac:dyDescent="0.35">
      <c r="A231" t="s">
        <v>360</v>
      </c>
      <c r="C231" s="76">
        <v>21.27</v>
      </c>
      <c r="D231" s="76">
        <v>19.07</v>
      </c>
      <c r="E231" s="76">
        <v>20.66</v>
      </c>
      <c r="F231" s="76">
        <v>20.45</v>
      </c>
      <c r="G231" s="76">
        <v>18.48</v>
      </c>
      <c r="H231" s="76">
        <v>21.25</v>
      </c>
      <c r="I231" s="76">
        <v>17.72</v>
      </c>
      <c r="J231" s="76">
        <v>15.29</v>
      </c>
      <c r="K231" s="76">
        <v>15.73</v>
      </c>
      <c r="L231" s="76">
        <v>15.98</v>
      </c>
      <c r="M231" s="76">
        <v>18.09</v>
      </c>
      <c r="N231" s="76">
        <v>19.21</v>
      </c>
      <c r="AI231" t="s">
        <v>360</v>
      </c>
      <c r="AK231" s="76">
        <v>21.27</v>
      </c>
      <c r="AL231" s="76">
        <v>19.07</v>
      </c>
      <c r="AM231" s="76">
        <v>20.66</v>
      </c>
      <c r="AN231" s="76">
        <v>20.45</v>
      </c>
      <c r="AO231" s="76">
        <v>18.48</v>
      </c>
      <c r="AP231" s="76">
        <v>21.25</v>
      </c>
      <c r="AQ231" s="76">
        <v>17.72</v>
      </c>
      <c r="AR231" s="76">
        <v>15.29</v>
      </c>
      <c r="AS231" s="76">
        <v>15.73</v>
      </c>
      <c r="AT231" s="76">
        <v>15.98</v>
      </c>
      <c r="AU231" s="76"/>
      <c r="AV231" s="76">
        <v>18.09</v>
      </c>
      <c r="AW231" s="76">
        <v>19.21</v>
      </c>
    </row>
    <row r="232" spans="1:49" x14ac:dyDescent="0.35">
      <c r="A232" t="s">
        <v>361</v>
      </c>
      <c r="C232" s="76">
        <v>20.84</v>
      </c>
      <c r="D232" s="76">
        <v>21.54</v>
      </c>
      <c r="E232" s="76">
        <v>22.92</v>
      </c>
      <c r="F232" s="76">
        <v>20.87</v>
      </c>
      <c r="G232" s="76">
        <v>20.84</v>
      </c>
      <c r="H232" s="76">
        <v>23.28</v>
      </c>
      <c r="I232" s="76">
        <v>18.29</v>
      </c>
      <c r="J232" s="76">
        <v>17.079999999999998</v>
      </c>
      <c r="K232" s="76">
        <v>19.16</v>
      </c>
      <c r="L232" s="76">
        <v>19.850000000000001</v>
      </c>
      <c r="M232" s="76">
        <v>19.989999999999998</v>
      </c>
      <c r="N232" s="76">
        <v>22.57</v>
      </c>
      <c r="AI232" t="s">
        <v>361</v>
      </c>
      <c r="AK232" s="76">
        <v>20.84</v>
      </c>
      <c r="AL232" s="76">
        <v>21.54</v>
      </c>
      <c r="AM232" s="76">
        <v>22.92</v>
      </c>
      <c r="AN232" s="76">
        <v>20.87</v>
      </c>
      <c r="AO232" s="76">
        <v>20.84</v>
      </c>
      <c r="AP232" s="76">
        <v>23.28</v>
      </c>
      <c r="AQ232" s="76">
        <v>18.29</v>
      </c>
      <c r="AR232" s="76">
        <v>17.079999999999998</v>
      </c>
      <c r="AS232" s="76">
        <v>19.16</v>
      </c>
      <c r="AT232" s="76">
        <v>19.850000000000001</v>
      </c>
      <c r="AU232" s="76"/>
      <c r="AV232" s="76">
        <v>19.989999999999998</v>
      </c>
      <c r="AW232" s="76">
        <v>22.57</v>
      </c>
    </row>
    <row r="233" spans="1:49" x14ac:dyDescent="0.35">
      <c r="A233" t="s">
        <v>362</v>
      </c>
      <c r="C233" s="76">
        <v>31.09</v>
      </c>
      <c r="D233" s="76">
        <v>29.53</v>
      </c>
      <c r="E233" s="76">
        <v>32.020000000000003</v>
      </c>
      <c r="F233" s="76">
        <v>30.29</v>
      </c>
      <c r="G233" s="76">
        <v>29.63</v>
      </c>
      <c r="H233" s="76">
        <v>27.19</v>
      </c>
      <c r="I233" s="76">
        <v>29.02</v>
      </c>
      <c r="J233" s="76">
        <v>27.23</v>
      </c>
      <c r="K233" s="76">
        <v>28.74</v>
      </c>
      <c r="L233" s="76">
        <v>27.75</v>
      </c>
      <c r="M233" s="76">
        <v>27.28</v>
      </c>
      <c r="N233" s="76">
        <v>27.9</v>
      </c>
      <c r="AI233" t="s">
        <v>362</v>
      </c>
      <c r="AK233" s="76">
        <v>31.09</v>
      </c>
      <c r="AL233" s="76">
        <v>29.53</v>
      </c>
      <c r="AM233" s="76">
        <v>32.020000000000003</v>
      </c>
      <c r="AN233" s="76">
        <v>30.29</v>
      </c>
      <c r="AO233" s="76">
        <v>29.63</v>
      </c>
      <c r="AP233" s="76">
        <v>27.19</v>
      </c>
      <c r="AQ233" s="76">
        <v>29.02</v>
      </c>
      <c r="AR233" s="76">
        <v>27.23</v>
      </c>
      <c r="AS233" s="76">
        <v>28.74</v>
      </c>
      <c r="AT233" s="76">
        <v>27.75</v>
      </c>
      <c r="AU233" s="76"/>
      <c r="AV233" s="76">
        <v>27.28</v>
      </c>
      <c r="AW233" s="76">
        <v>27.9</v>
      </c>
    </row>
    <row r="234" spans="1:49" x14ac:dyDescent="0.35">
      <c r="A234" t="s">
        <v>363</v>
      </c>
      <c r="C234" s="76">
        <v>28.87</v>
      </c>
      <c r="D234" s="76">
        <v>28.57</v>
      </c>
      <c r="E234" s="76">
        <v>28.03</v>
      </c>
      <c r="F234" s="76">
        <v>29</v>
      </c>
      <c r="G234" s="76">
        <v>26.33</v>
      </c>
      <c r="H234" s="76">
        <v>31.73</v>
      </c>
      <c r="I234" s="76">
        <v>25.7</v>
      </c>
      <c r="J234" s="76">
        <v>26.2</v>
      </c>
      <c r="K234" s="76">
        <v>27.03</v>
      </c>
      <c r="L234" s="76">
        <v>25.52</v>
      </c>
      <c r="M234" s="76">
        <v>21.31</v>
      </c>
      <c r="N234" s="76">
        <v>27.67</v>
      </c>
      <c r="AI234" t="s">
        <v>363</v>
      </c>
      <c r="AK234" s="76">
        <v>28.87</v>
      </c>
      <c r="AL234" s="76">
        <v>28.57</v>
      </c>
      <c r="AM234" s="76">
        <v>28.03</v>
      </c>
      <c r="AN234" s="76">
        <v>29</v>
      </c>
      <c r="AO234" s="76">
        <v>26.33</v>
      </c>
      <c r="AP234" s="76">
        <v>31.73</v>
      </c>
      <c r="AQ234" s="76">
        <v>25.7</v>
      </c>
      <c r="AR234" s="76">
        <v>26.2</v>
      </c>
      <c r="AS234" s="76">
        <v>27.03</v>
      </c>
      <c r="AT234" s="76">
        <v>25.52</v>
      </c>
      <c r="AU234" s="76"/>
      <c r="AV234" s="76">
        <v>21.31</v>
      </c>
      <c r="AW234" s="76">
        <v>27.67</v>
      </c>
    </row>
    <row r="235" spans="1:49" x14ac:dyDescent="0.35">
      <c r="A235" t="s">
        <v>364</v>
      </c>
      <c r="C235" s="76">
        <v>9.4600000000000009</v>
      </c>
      <c r="D235" s="76">
        <v>6.69</v>
      </c>
      <c r="E235" s="76">
        <v>8.2100000000000009</v>
      </c>
      <c r="F235" s="76">
        <v>8.2799999999999994</v>
      </c>
      <c r="G235" s="76">
        <v>7.28</v>
      </c>
      <c r="H235" s="76">
        <v>9.1199999999999992</v>
      </c>
      <c r="I235" s="76">
        <v>8.26</v>
      </c>
      <c r="J235" s="76">
        <v>7.39</v>
      </c>
      <c r="K235" s="76">
        <v>6.79</v>
      </c>
      <c r="L235" s="76">
        <v>5.5</v>
      </c>
      <c r="M235" s="76">
        <v>8.7899999999999991</v>
      </c>
      <c r="N235" s="76">
        <v>7.73</v>
      </c>
      <c r="AI235" t="s">
        <v>364</v>
      </c>
      <c r="AK235" s="76">
        <v>9.4600000000000009</v>
      </c>
      <c r="AL235" s="76">
        <v>6.69</v>
      </c>
      <c r="AM235" s="76">
        <v>8.2100000000000009</v>
      </c>
      <c r="AN235" s="76">
        <v>8.2799999999999994</v>
      </c>
      <c r="AO235" s="76">
        <v>7.28</v>
      </c>
      <c r="AP235" s="76">
        <v>9.1199999999999992</v>
      </c>
      <c r="AQ235" s="76">
        <v>8.26</v>
      </c>
      <c r="AR235" s="76">
        <v>7.39</v>
      </c>
      <c r="AS235" s="76">
        <v>6.79</v>
      </c>
      <c r="AT235" s="76">
        <v>5.5</v>
      </c>
      <c r="AU235" s="76"/>
      <c r="AV235" s="76">
        <v>8.7899999999999991</v>
      </c>
      <c r="AW235" s="76">
        <v>7.73</v>
      </c>
    </row>
    <row r="236" spans="1:49" x14ac:dyDescent="0.35">
      <c r="A236" t="s">
        <v>365</v>
      </c>
      <c r="C236" s="76">
        <v>21.27</v>
      </c>
      <c r="D236" s="76">
        <v>23.01</v>
      </c>
      <c r="E236" s="76">
        <v>25.52</v>
      </c>
      <c r="F236" s="76">
        <v>22.72</v>
      </c>
      <c r="G236" s="76">
        <v>21.69</v>
      </c>
      <c r="H236" s="76">
        <v>25.83</v>
      </c>
      <c r="I236" s="76">
        <v>21.32</v>
      </c>
      <c r="J236" s="76">
        <v>19.2</v>
      </c>
      <c r="K236" s="76">
        <v>21.52</v>
      </c>
      <c r="L236" s="76">
        <v>20.45</v>
      </c>
      <c r="M236" s="76">
        <v>21.54</v>
      </c>
      <c r="N236" s="76">
        <v>22.99</v>
      </c>
      <c r="AI236" t="s">
        <v>365</v>
      </c>
      <c r="AK236" s="76">
        <v>21.27</v>
      </c>
      <c r="AL236" s="76">
        <v>23.01</v>
      </c>
      <c r="AM236" s="76">
        <v>25.52</v>
      </c>
      <c r="AN236" s="76">
        <v>22.72</v>
      </c>
      <c r="AO236" s="76">
        <v>21.69</v>
      </c>
      <c r="AP236" s="76">
        <v>25.83</v>
      </c>
      <c r="AQ236" s="76">
        <v>21.32</v>
      </c>
      <c r="AR236" s="76">
        <v>19.2</v>
      </c>
      <c r="AS236" s="76">
        <v>21.52</v>
      </c>
      <c r="AT236" s="76">
        <v>20.45</v>
      </c>
      <c r="AU236" s="76"/>
      <c r="AV236" s="76">
        <v>21.54</v>
      </c>
      <c r="AW236" s="76">
        <v>22.99</v>
      </c>
    </row>
    <row r="237" spans="1:49" x14ac:dyDescent="0.35">
      <c r="A237" t="s">
        <v>366</v>
      </c>
      <c r="C237" s="76">
        <v>84.02</v>
      </c>
      <c r="D237" s="76">
        <v>80.14</v>
      </c>
      <c r="E237" s="76">
        <v>87.59</v>
      </c>
      <c r="F237" s="76">
        <v>86.06</v>
      </c>
      <c r="G237" s="76">
        <v>78.58</v>
      </c>
      <c r="H237" s="76">
        <v>94.28</v>
      </c>
      <c r="I237" s="76">
        <v>69.819999999999993</v>
      </c>
      <c r="J237" s="76">
        <v>70.709999999999994</v>
      </c>
      <c r="K237" s="76">
        <v>71.209999999999994</v>
      </c>
      <c r="L237" s="76">
        <v>69.069999999999993</v>
      </c>
      <c r="M237" s="76">
        <v>59.1</v>
      </c>
      <c r="N237" s="76">
        <v>76.05</v>
      </c>
      <c r="AI237" t="s">
        <v>366</v>
      </c>
      <c r="AK237" s="76">
        <v>84.02</v>
      </c>
      <c r="AL237" s="76">
        <v>80.14</v>
      </c>
      <c r="AM237" s="76">
        <v>87.59</v>
      </c>
      <c r="AN237" s="76">
        <v>86.06</v>
      </c>
      <c r="AO237" s="76">
        <v>78.58</v>
      </c>
      <c r="AP237" s="76">
        <v>94.28</v>
      </c>
      <c r="AQ237" s="76">
        <v>69.819999999999993</v>
      </c>
      <c r="AR237" s="76">
        <v>70.709999999999994</v>
      </c>
      <c r="AS237" s="76">
        <v>71.209999999999994</v>
      </c>
      <c r="AT237" s="76">
        <v>69.069999999999993</v>
      </c>
      <c r="AU237" s="76"/>
      <c r="AV237" s="76">
        <v>59.1</v>
      </c>
      <c r="AW237" s="76">
        <v>76.05</v>
      </c>
    </row>
    <row r="238" spans="1:49" x14ac:dyDescent="0.35">
      <c r="A238" t="s">
        <v>367</v>
      </c>
      <c r="C238" s="76">
        <v>30.73</v>
      </c>
      <c r="D238" s="76">
        <v>28.07</v>
      </c>
      <c r="E238" s="76">
        <v>37.43</v>
      </c>
      <c r="F238" s="76">
        <v>37.56</v>
      </c>
      <c r="G238" s="76">
        <v>30.85</v>
      </c>
      <c r="H238" s="76">
        <v>34.909999999999997</v>
      </c>
      <c r="I238" s="76">
        <v>28.73</v>
      </c>
      <c r="J238" s="76">
        <v>26.08</v>
      </c>
      <c r="K238" s="76">
        <v>29.6</v>
      </c>
      <c r="L238" s="76">
        <v>26.8</v>
      </c>
      <c r="M238" s="76">
        <v>25.56</v>
      </c>
      <c r="N238" s="76">
        <v>29.41</v>
      </c>
      <c r="AI238" t="s">
        <v>367</v>
      </c>
      <c r="AK238" s="76">
        <v>30.73</v>
      </c>
      <c r="AL238" s="76">
        <v>28.07</v>
      </c>
      <c r="AM238" s="76">
        <v>37.43</v>
      </c>
      <c r="AN238" s="76">
        <v>37.56</v>
      </c>
      <c r="AO238" s="76">
        <v>30.85</v>
      </c>
      <c r="AP238" s="76">
        <v>34.909999999999997</v>
      </c>
      <c r="AQ238" s="76">
        <v>28.73</v>
      </c>
      <c r="AR238" s="76">
        <v>26.08</v>
      </c>
      <c r="AS238" s="76">
        <v>29.6</v>
      </c>
      <c r="AT238" s="76">
        <v>26.8</v>
      </c>
      <c r="AU238" s="76"/>
      <c r="AV238" s="76">
        <v>25.56</v>
      </c>
      <c r="AW238" s="76">
        <v>29.41</v>
      </c>
    </row>
    <row r="239" spans="1:49" x14ac:dyDescent="0.35">
      <c r="A239" t="s">
        <v>368</v>
      </c>
      <c r="C239" s="76">
        <v>72.06</v>
      </c>
      <c r="D239" s="76">
        <v>73.66</v>
      </c>
      <c r="E239" s="76">
        <v>73.819999999999993</v>
      </c>
      <c r="F239" s="76">
        <v>75.739999999999995</v>
      </c>
      <c r="G239" s="76">
        <v>68.86</v>
      </c>
      <c r="H239" s="76">
        <v>76.13</v>
      </c>
      <c r="I239" s="76">
        <v>66.930000000000007</v>
      </c>
      <c r="J239" s="76">
        <v>68.27</v>
      </c>
      <c r="K239" s="76">
        <v>65.28</v>
      </c>
      <c r="L239" s="76">
        <v>59.11</v>
      </c>
      <c r="M239" s="76">
        <v>48.01</v>
      </c>
      <c r="N239" s="76">
        <v>68.56</v>
      </c>
      <c r="AI239" t="s">
        <v>368</v>
      </c>
      <c r="AK239" s="76">
        <v>72.06</v>
      </c>
      <c r="AL239" s="76">
        <v>73.66</v>
      </c>
      <c r="AM239" s="76">
        <v>73.819999999999993</v>
      </c>
      <c r="AN239" s="76">
        <v>75.739999999999995</v>
      </c>
      <c r="AO239" s="76">
        <v>68.86</v>
      </c>
      <c r="AP239" s="76">
        <v>76.13</v>
      </c>
      <c r="AQ239" s="76">
        <v>66.930000000000007</v>
      </c>
      <c r="AR239" s="76">
        <v>68.27</v>
      </c>
      <c r="AS239" s="76">
        <v>65.28</v>
      </c>
      <c r="AT239" s="76">
        <v>59.11</v>
      </c>
      <c r="AU239" s="76"/>
      <c r="AV239" s="76">
        <v>48.01</v>
      </c>
      <c r="AW239" s="76">
        <v>68.56</v>
      </c>
    </row>
    <row r="240" spans="1:49" x14ac:dyDescent="0.35">
      <c r="A240" t="s">
        <v>369</v>
      </c>
      <c r="C240" s="76">
        <v>29.3</v>
      </c>
      <c r="D240" s="76">
        <v>26.64</v>
      </c>
      <c r="E240" s="76">
        <v>30.69</v>
      </c>
      <c r="F240" s="76">
        <v>29.09</v>
      </c>
      <c r="G240" s="76">
        <v>27.43</v>
      </c>
      <c r="H240" s="76">
        <v>27.82</v>
      </c>
      <c r="I240" s="76">
        <v>23.72</v>
      </c>
      <c r="J240" s="76">
        <v>28.77</v>
      </c>
      <c r="K240" s="76">
        <v>30.31</v>
      </c>
      <c r="L240" s="76">
        <v>24.91</v>
      </c>
      <c r="M240" s="76">
        <v>26.08</v>
      </c>
      <c r="N240" s="76">
        <v>30.92</v>
      </c>
      <c r="AI240" t="s">
        <v>369</v>
      </c>
      <c r="AK240" s="76">
        <v>29.3</v>
      </c>
      <c r="AL240" s="76">
        <v>26.64</v>
      </c>
      <c r="AM240" s="76">
        <v>30.69</v>
      </c>
      <c r="AN240" s="76">
        <v>29.09</v>
      </c>
      <c r="AO240" s="76">
        <v>27.43</v>
      </c>
      <c r="AP240" s="76">
        <v>27.82</v>
      </c>
      <c r="AQ240" s="76">
        <v>23.72</v>
      </c>
      <c r="AR240" s="76">
        <v>28.77</v>
      </c>
      <c r="AS240" s="76">
        <v>30.31</v>
      </c>
      <c r="AT240" s="76">
        <v>24.91</v>
      </c>
      <c r="AU240" s="76"/>
      <c r="AV240" s="76">
        <v>26.08</v>
      </c>
      <c r="AW240" s="76">
        <v>30.92</v>
      </c>
    </row>
    <row r="241" spans="1:49" x14ac:dyDescent="0.35">
      <c r="A241" t="s">
        <v>370</v>
      </c>
      <c r="C241" s="76">
        <v>24.14</v>
      </c>
      <c r="D241" s="76">
        <v>24.89</v>
      </c>
      <c r="E241" s="76">
        <v>25.38</v>
      </c>
      <c r="F241" s="76">
        <v>31.28</v>
      </c>
      <c r="G241" s="76">
        <v>23.64</v>
      </c>
      <c r="H241" s="76">
        <v>27.99</v>
      </c>
      <c r="I241" s="76">
        <v>21.6</v>
      </c>
      <c r="J241" s="76">
        <v>22.42</v>
      </c>
      <c r="K241" s="76">
        <v>21.66</v>
      </c>
      <c r="L241" s="76">
        <v>23.71</v>
      </c>
      <c r="M241" s="76">
        <v>22.69</v>
      </c>
      <c r="N241" s="76">
        <v>25.54</v>
      </c>
      <c r="AI241" t="s">
        <v>370</v>
      </c>
      <c r="AK241" s="76">
        <v>24.14</v>
      </c>
      <c r="AL241" s="76">
        <v>24.89</v>
      </c>
      <c r="AM241" s="76">
        <v>25.38</v>
      </c>
      <c r="AN241" s="76">
        <v>31.28</v>
      </c>
      <c r="AO241" s="76">
        <v>23.64</v>
      </c>
      <c r="AP241" s="76">
        <v>27.99</v>
      </c>
      <c r="AQ241" s="76">
        <v>21.6</v>
      </c>
      <c r="AR241" s="76">
        <v>22.42</v>
      </c>
      <c r="AS241" s="76">
        <v>21.66</v>
      </c>
      <c r="AT241" s="76">
        <v>23.71</v>
      </c>
      <c r="AU241" s="76"/>
      <c r="AV241" s="76">
        <v>22.69</v>
      </c>
      <c r="AW241" s="76">
        <v>25.54</v>
      </c>
    </row>
    <row r="242" spans="1:49" x14ac:dyDescent="0.35">
      <c r="A242" t="s">
        <v>371</v>
      </c>
      <c r="C242" s="76">
        <v>25</v>
      </c>
      <c r="D242" s="76">
        <v>24.43</v>
      </c>
      <c r="E242" s="76">
        <v>26.31</v>
      </c>
      <c r="F242" s="76">
        <v>25.89</v>
      </c>
      <c r="G242" s="76">
        <v>21.16</v>
      </c>
      <c r="H242" s="76">
        <v>25.7</v>
      </c>
      <c r="I242" s="76">
        <v>20.62</v>
      </c>
      <c r="J242" s="76">
        <v>23.96</v>
      </c>
      <c r="K242" s="76">
        <v>21.88</v>
      </c>
      <c r="L242" s="76">
        <v>20.53</v>
      </c>
      <c r="M242" s="76">
        <v>24.47</v>
      </c>
      <c r="N242" s="76">
        <v>20.399999999999999</v>
      </c>
      <c r="AI242" t="s">
        <v>371</v>
      </c>
      <c r="AK242" s="76">
        <v>25</v>
      </c>
      <c r="AL242" s="76">
        <v>24.43</v>
      </c>
      <c r="AM242" s="76">
        <v>26.31</v>
      </c>
      <c r="AN242" s="76">
        <v>25.89</v>
      </c>
      <c r="AO242" s="76">
        <v>21.16</v>
      </c>
      <c r="AP242" s="76">
        <v>25.7</v>
      </c>
      <c r="AQ242" s="76">
        <v>20.62</v>
      </c>
      <c r="AR242" s="76">
        <v>23.96</v>
      </c>
      <c r="AS242" s="76">
        <v>21.88</v>
      </c>
      <c r="AT242" s="76">
        <v>20.53</v>
      </c>
      <c r="AU242" s="76"/>
      <c r="AV242" s="76">
        <v>24.47</v>
      </c>
      <c r="AW242" s="76">
        <v>20.399999999999999</v>
      </c>
    </row>
    <row r="243" spans="1:49" x14ac:dyDescent="0.35">
      <c r="A243" t="s">
        <v>372</v>
      </c>
      <c r="C243" s="76">
        <v>41.55</v>
      </c>
      <c r="D243" s="76">
        <v>40.78</v>
      </c>
      <c r="E243" s="76">
        <v>39.54</v>
      </c>
      <c r="F243" s="76">
        <v>40.4</v>
      </c>
      <c r="G243" s="76">
        <v>36.869999999999997</v>
      </c>
      <c r="H243" s="76">
        <v>39.020000000000003</v>
      </c>
      <c r="I243" s="76">
        <v>34.1</v>
      </c>
      <c r="J243" s="76">
        <v>35.32</v>
      </c>
      <c r="K243" s="76">
        <v>36.11</v>
      </c>
      <c r="L243" s="76">
        <v>37.29</v>
      </c>
      <c r="M243" s="76">
        <v>35.44</v>
      </c>
      <c r="N243" s="76">
        <v>37.83</v>
      </c>
      <c r="AI243" t="s">
        <v>372</v>
      </c>
      <c r="AK243" s="76">
        <v>41.55</v>
      </c>
      <c r="AL243" s="76">
        <v>40.78</v>
      </c>
      <c r="AM243" s="76">
        <v>39.54</v>
      </c>
      <c r="AN243" s="76">
        <v>40.4</v>
      </c>
      <c r="AO243" s="76">
        <v>36.869999999999997</v>
      </c>
      <c r="AP243" s="76">
        <v>39.020000000000003</v>
      </c>
      <c r="AQ243" s="76">
        <v>34.1</v>
      </c>
      <c r="AR243" s="76">
        <v>35.32</v>
      </c>
      <c r="AS243" s="76">
        <v>36.11</v>
      </c>
      <c r="AT243" s="76">
        <v>37.29</v>
      </c>
      <c r="AU243" s="76"/>
      <c r="AV243" s="76">
        <v>35.44</v>
      </c>
      <c r="AW243" s="76">
        <v>37.83</v>
      </c>
    </row>
    <row r="244" spans="1:49" x14ac:dyDescent="0.35">
      <c r="A244" t="s">
        <v>373</v>
      </c>
      <c r="C244" s="76">
        <v>23.06</v>
      </c>
      <c r="D244" s="76">
        <v>22.8</v>
      </c>
      <c r="E244" s="76">
        <v>21</v>
      </c>
      <c r="F244" s="76">
        <v>20.09</v>
      </c>
      <c r="G244" s="76">
        <v>21.98</v>
      </c>
      <c r="H244" s="76">
        <v>21.72</v>
      </c>
      <c r="I244" s="76">
        <v>20.47</v>
      </c>
      <c r="J244" s="76">
        <v>22.86</v>
      </c>
      <c r="K244" s="76">
        <v>19.45</v>
      </c>
      <c r="L244" s="76">
        <v>20.96</v>
      </c>
      <c r="M244" s="76">
        <v>19.93</v>
      </c>
      <c r="N244" s="76">
        <v>23.19</v>
      </c>
      <c r="AI244" t="s">
        <v>373</v>
      </c>
      <c r="AK244" s="76">
        <v>23.06</v>
      </c>
      <c r="AL244" s="76">
        <v>22.8</v>
      </c>
      <c r="AM244" s="76">
        <v>21</v>
      </c>
      <c r="AN244" s="76">
        <v>20.09</v>
      </c>
      <c r="AO244" s="76">
        <v>21.98</v>
      </c>
      <c r="AP244" s="76">
        <v>21.72</v>
      </c>
      <c r="AQ244" s="76">
        <v>20.47</v>
      </c>
      <c r="AR244" s="76">
        <v>22.86</v>
      </c>
      <c r="AS244" s="76">
        <v>19.45</v>
      </c>
      <c r="AT244" s="76">
        <v>20.96</v>
      </c>
      <c r="AU244" s="76"/>
      <c r="AV244" s="76">
        <v>19.93</v>
      </c>
      <c r="AW244" s="76">
        <v>23.19</v>
      </c>
    </row>
    <row r="245" spans="1:49" x14ac:dyDescent="0.35">
      <c r="A245" t="s">
        <v>374</v>
      </c>
      <c r="C245" s="76">
        <v>21.99</v>
      </c>
      <c r="D245" s="76">
        <v>21.42</v>
      </c>
      <c r="E245" s="76">
        <v>21.54</v>
      </c>
      <c r="F245" s="76">
        <v>21.95</v>
      </c>
      <c r="G245" s="76">
        <v>20.96</v>
      </c>
      <c r="H245" s="76">
        <v>19.98</v>
      </c>
      <c r="I245" s="76">
        <v>20.05</v>
      </c>
      <c r="J245" s="76">
        <v>21.52</v>
      </c>
      <c r="K245" s="76">
        <v>18.52</v>
      </c>
      <c r="L245" s="76">
        <v>16.41</v>
      </c>
      <c r="M245" s="76">
        <v>19.3</v>
      </c>
      <c r="N245" s="76">
        <v>23.42</v>
      </c>
      <c r="AI245" t="s">
        <v>374</v>
      </c>
      <c r="AK245" s="76">
        <v>21.99</v>
      </c>
      <c r="AL245" s="76">
        <v>21.42</v>
      </c>
      <c r="AM245" s="76">
        <v>21.54</v>
      </c>
      <c r="AN245" s="76">
        <v>21.95</v>
      </c>
      <c r="AO245" s="76">
        <v>20.96</v>
      </c>
      <c r="AP245" s="76">
        <v>19.98</v>
      </c>
      <c r="AQ245" s="76">
        <v>20.05</v>
      </c>
      <c r="AR245" s="76">
        <v>21.52</v>
      </c>
      <c r="AS245" s="76">
        <v>18.52</v>
      </c>
      <c r="AT245" s="76">
        <v>16.41</v>
      </c>
      <c r="AU245" s="76"/>
      <c r="AV245" s="76">
        <v>19.3</v>
      </c>
      <c r="AW245" s="76">
        <v>23.42</v>
      </c>
    </row>
    <row r="246" spans="1:49" x14ac:dyDescent="0.35">
      <c r="A246" t="s">
        <v>375</v>
      </c>
      <c r="C246" s="76">
        <v>50.71</v>
      </c>
      <c r="D246" s="76">
        <v>51.41</v>
      </c>
      <c r="E246" s="76">
        <v>53.26</v>
      </c>
      <c r="F246" s="76">
        <v>56.87</v>
      </c>
      <c r="G246" s="76">
        <v>49.4</v>
      </c>
      <c r="H246" s="76">
        <v>61.29</v>
      </c>
      <c r="I246" s="76">
        <v>47.44</v>
      </c>
      <c r="J246" s="76">
        <v>45.92</v>
      </c>
      <c r="K246" s="76">
        <v>44.97</v>
      </c>
      <c r="L246" s="76">
        <v>43.13</v>
      </c>
      <c r="M246" s="76">
        <v>42.04</v>
      </c>
      <c r="N246" s="76">
        <v>48.54</v>
      </c>
      <c r="AI246" t="s">
        <v>375</v>
      </c>
      <c r="AK246" s="76">
        <v>50.71</v>
      </c>
      <c r="AL246" s="76">
        <v>51.41</v>
      </c>
      <c r="AM246" s="76">
        <v>53.26</v>
      </c>
      <c r="AN246" s="76">
        <v>56.87</v>
      </c>
      <c r="AO246" s="76">
        <v>49.4</v>
      </c>
      <c r="AP246" s="76">
        <v>61.29</v>
      </c>
      <c r="AQ246" s="76">
        <v>47.44</v>
      </c>
      <c r="AR246" s="76">
        <v>45.92</v>
      </c>
      <c r="AS246" s="76">
        <v>44.97</v>
      </c>
      <c r="AT246" s="76">
        <v>43.13</v>
      </c>
      <c r="AU246" s="76"/>
      <c r="AV246" s="76">
        <v>42.04</v>
      </c>
      <c r="AW246" s="76">
        <v>48.54</v>
      </c>
    </row>
    <row r="247" spans="1:49" x14ac:dyDescent="0.35">
      <c r="A247" t="s">
        <v>376</v>
      </c>
      <c r="C247" s="76">
        <v>25.72</v>
      </c>
      <c r="D247" s="76">
        <v>28.86</v>
      </c>
      <c r="E247" s="76">
        <v>25.23</v>
      </c>
      <c r="F247" s="76">
        <v>30.56</v>
      </c>
      <c r="G247" s="76">
        <v>24.09</v>
      </c>
      <c r="H247" s="76">
        <v>27.7</v>
      </c>
      <c r="I247" s="76">
        <v>30.92</v>
      </c>
      <c r="J247" s="76">
        <v>28.71</v>
      </c>
      <c r="K247" s="76">
        <v>26.52</v>
      </c>
      <c r="L247" s="76">
        <v>26.03</v>
      </c>
      <c r="M247" s="76">
        <v>24.7</v>
      </c>
      <c r="N247" s="76">
        <v>30.65</v>
      </c>
      <c r="AI247" t="s">
        <v>376</v>
      </c>
      <c r="AK247" s="76">
        <v>25.72</v>
      </c>
      <c r="AL247" s="76">
        <v>28.86</v>
      </c>
      <c r="AM247" s="76">
        <v>25.23</v>
      </c>
      <c r="AN247" s="76">
        <v>30.56</v>
      </c>
      <c r="AO247" s="76">
        <v>24.09</v>
      </c>
      <c r="AP247" s="76">
        <v>27.7</v>
      </c>
      <c r="AQ247" s="76">
        <v>30.92</v>
      </c>
      <c r="AR247" s="76">
        <v>28.71</v>
      </c>
      <c r="AS247" s="76">
        <v>26.52</v>
      </c>
      <c r="AT247" s="76">
        <v>26.03</v>
      </c>
      <c r="AU247" s="76"/>
      <c r="AV247" s="76">
        <v>24.7</v>
      </c>
      <c r="AW247" s="76">
        <v>30.65</v>
      </c>
    </row>
    <row r="248" spans="1:49" x14ac:dyDescent="0.35">
      <c r="A248" t="s">
        <v>377</v>
      </c>
      <c r="C248" s="76">
        <v>13.47</v>
      </c>
      <c r="D248" s="76">
        <v>15.77</v>
      </c>
      <c r="E248" s="76">
        <v>14.41</v>
      </c>
      <c r="F248" s="76">
        <v>13.37</v>
      </c>
      <c r="G248" s="76">
        <v>16.97</v>
      </c>
      <c r="H248" s="76">
        <v>16.2</v>
      </c>
      <c r="I248" s="76">
        <v>12.43</v>
      </c>
      <c r="J248" s="76">
        <v>13.29</v>
      </c>
      <c r="K248" s="76">
        <v>16.8</v>
      </c>
      <c r="L248" s="76">
        <v>14.61</v>
      </c>
      <c r="M248" s="76">
        <v>13.67</v>
      </c>
      <c r="N248" s="76">
        <v>12.87</v>
      </c>
      <c r="AI248" t="s">
        <v>377</v>
      </c>
      <c r="AK248" s="76">
        <v>13.47</v>
      </c>
      <c r="AL248" s="76">
        <v>15.77</v>
      </c>
      <c r="AM248" s="76">
        <v>14.41</v>
      </c>
      <c r="AN248" s="76">
        <v>13.37</v>
      </c>
      <c r="AO248" s="76">
        <v>16.97</v>
      </c>
      <c r="AP248" s="76">
        <v>16.2</v>
      </c>
      <c r="AQ248" s="76">
        <v>12.43</v>
      </c>
      <c r="AR248" s="76">
        <v>13.29</v>
      </c>
      <c r="AS248" s="76">
        <v>16.8</v>
      </c>
      <c r="AT248" s="76">
        <v>14.61</v>
      </c>
      <c r="AU248" s="76"/>
      <c r="AV248" s="76">
        <v>13.67</v>
      </c>
      <c r="AW248" s="76">
        <v>12.87</v>
      </c>
    </row>
    <row r="249" spans="1:49" x14ac:dyDescent="0.35">
      <c r="A249" t="s">
        <v>378</v>
      </c>
      <c r="C249" s="76">
        <v>24.93</v>
      </c>
      <c r="D249" s="76">
        <v>20.079999999999998</v>
      </c>
      <c r="E249" s="76">
        <v>22.33</v>
      </c>
      <c r="F249" s="76">
        <v>20.48</v>
      </c>
      <c r="G249" s="76">
        <v>21.73</v>
      </c>
      <c r="H249" s="76">
        <v>23.54</v>
      </c>
      <c r="I249" s="76">
        <v>23.09</v>
      </c>
      <c r="J249" s="76">
        <v>17.66</v>
      </c>
      <c r="K249" s="76">
        <v>20.59</v>
      </c>
      <c r="L249" s="76">
        <v>19.670000000000002</v>
      </c>
      <c r="M249" s="76">
        <v>20.100000000000001</v>
      </c>
      <c r="N249" s="76">
        <v>19.940000000000001</v>
      </c>
      <c r="AI249" t="s">
        <v>378</v>
      </c>
      <c r="AK249" s="76">
        <v>24.93</v>
      </c>
      <c r="AL249" s="76">
        <v>20.079999999999998</v>
      </c>
      <c r="AM249" s="76">
        <v>22.33</v>
      </c>
      <c r="AN249" s="76">
        <v>20.48</v>
      </c>
      <c r="AO249" s="76">
        <v>21.73</v>
      </c>
      <c r="AP249" s="76">
        <v>23.54</v>
      </c>
      <c r="AQ249" s="76">
        <v>23.09</v>
      </c>
      <c r="AR249" s="76">
        <v>17.66</v>
      </c>
      <c r="AS249" s="76">
        <v>20.59</v>
      </c>
      <c r="AT249" s="76">
        <v>19.670000000000002</v>
      </c>
      <c r="AU249" s="76"/>
      <c r="AV249" s="76">
        <v>20.100000000000001</v>
      </c>
      <c r="AW249" s="76">
        <v>19.940000000000001</v>
      </c>
    </row>
    <row r="250" spans="1:49" x14ac:dyDescent="0.35">
      <c r="A250" t="s">
        <v>379</v>
      </c>
      <c r="C250" s="76">
        <v>72.42</v>
      </c>
      <c r="D250" s="76">
        <v>63.33</v>
      </c>
      <c r="E250" s="76">
        <v>65.61</v>
      </c>
      <c r="F250" s="76">
        <v>65.510000000000005</v>
      </c>
      <c r="G250" s="76">
        <v>59.94</v>
      </c>
      <c r="H250" s="76">
        <v>71.680000000000007</v>
      </c>
      <c r="I250" s="76">
        <v>63.68</v>
      </c>
      <c r="J250" s="76">
        <v>52.34</v>
      </c>
      <c r="K250" s="76">
        <v>63.92</v>
      </c>
      <c r="L250" s="76">
        <v>57.22</v>
      </c>
      <c r="M250" s="76">
        <v>59.85</v>
      </c>
      <c r="N250" s="76">
        <v>62.1</v>
      </c>
      <c r="AI250" t="s">
        <v>379</v>
      </c>
      <c r="AK250" s="76">
        <v>72.42</v>
      </c>
      <c r="AL250" s="76">
        <v>63.33</v>
      </c>
      <c r="AM250" s="76">
        <v>65.61</v>
      </c>
      <c r="AN250" s="76">
        <v>65.510000000000005</v>
      </c>
      <c r="AO250" s="76">
        <v>59.94</v>
      </c>
      <c r="AP250" s="76">
        <v>71.680000000000007</v>
      </c>
      <c r="AQ250" s="76">
        <v>63.68</v>
      </c>
      <c r="AR250" s="76">
        <v>52.34</v>
      </c>
      <c r="AS250" s="76">
        <v>63.92</v>
      </c>
      <c r="AT250" s="76">
        <v>57.22</v>
      </c>
      <c r="AU250" s="76"/>
      <c r="AV250" s="76">
        <v>59.85</v>
      </c>
      <c r="AW250" s="76">
        <v>62.1</v>
      </c>
    </row>
    <row r="251" spans="1:49" x14ac:dyDescent="0.35">
      <c r="A251" t="s">
        <v>380</v>
      </c>
      <c r="C251" s="76">
        <v>26.65</v>
      </c>
      <c r="D251" s="76">
        <v>22.92</v>
      </c>
      <c r="E251" s="76">
        <v>27.1</v>
      </c>
      <c r="F251" s="76">
        <v>22.43</v>
      </c>
      <c r="G251" s="76">
        <v>23.73</v>
      </c>
      <c r="H251" s="76">
        <v>27.78</v>
      </c>
      <c r="I251" s="76">
        <v>20.69</v>
      </c>
      <c r="J251" s="76">
        <v>21.77</v>
      </c>
      <c r="K251" s="76">
        <v>22.52</v>
      </c>
      <c r="L251" s="76">
        <v>24.23</v>
      </c>
      <c r="M251" s="76">
        <v>23.95</v>
      </c>
      <c r="N251" s="76">
        <v>23.88</v>
      </c>
      <c r="AI251" t="s">
        <v>380</v>
      </c>
      <c r="AK251" s="76">
        <v>26.65</v>
      </c>
      <c r="AL251" s="76">
        <v>22.92</v>
      </c>
      <c r="AM251" s="76">
        <v>27.1</v>
      </c>
      <c r="AN251" s="76">
        <v>22.43</v>
      </c>
      <c r="AO251" s="76">
        <v>23.73</v>
      </c>
      <c r="AP251" s="76">
        <v>27.78</v>
      </c>
      <c r="AQ251" s="76">
        <v>20.69</v>
      </c>
      <c r="AR251" s="76">
        <v>21.77</v>
      </c>
      <c r="AS251" s="76">
        <v>22.52</v>
      </c>
      <c r="AT251" s="76">
        <v>24.23</v>
      </c>
      <c r="AU251" s="76"/>
      <c r="AV251" s="76">
        <v>23.95</v>
      </c>
      <c r="AW251" s="76">
        <v>23.88</v>
      </c>
    </row>
    <row r="252" spans="1:49" x14ac:dyDescent="0.35">
      <c r="A252" t="s">
        <v>381</v>
      </c>
      <c r="C252" s="76">
        <v>35.24</v>
      </c>
      <c r="D252" s="76">
        <v>34.68</v>
      </c>
      <c r="E252" s="76">
        <v>35.07</v>
      </c>
      <c r="F252" s="76">
        <v>40.1</v>
      </c>
      <c r="G252" s="76">
        <v>35.28</v>
      </c>
      <c r="H252" s="76">
        <v>42.41</v>
      </c>
      <c r="I252" s="76">
        <v>30.5</v>
      </c>
      <c r="J252" s="76">
        <v>30.76</v>
      </c>
      <c r="K252" s="76">
        <v>30.24</v>
      </c>
      <c r="L252" s="76">
        <v>27.41</v>
      </c>
      <c r="M252" s="76">
        <v>34.75</v>
      </c>
      <c r="N252" s="76">
        <v>31.38</v>
      </c>
      <c r="AI252" t="s">
        <v>381</v>
      </c>
      <c r="AK252" s="76">
        <v>35.24</v>
      </c>
      <c r="AL252" s="76">
        <v>34.68</v>
      </c>
      <c r="AM252" s="76">
        <v>35.07</v>
      </c>
      <c r="AN252" s="76">
        <v>40.1</v>
      </c>
      <c r="AO252" s="76">
        <v>35.28</v>
      </c>
      <c r="AP252" s="76">
        <v>42.41</v>
      </c>
      <c r="AQ252" s="76">
        <v>30.5</v>
      </c>
      <c r="AR252" s="76">
        <v>30.76</v>
      </c>
      <c r="AS252" s="76">
        <v>30.24</v>
      </c>
      <c r="AT252" s="76">
        <v>27.41</v>
      </c>
      <c r="AU252" s="76"/>
      <c r="AV252" s="76">
        <v>34.75</v>
      </c>
      <c r="AW252" s="76">
        <v>31.38</v>
      </c>
    </row>
    <row r="253" spans="1:49" x14ac:dyDescent="0.35">
      <c r="A253" t="s">
        <v>382</v>
      </c>
      <c r="C253" s="76">
        <v>23.71</v>
      </c>
      <c r="D253" s="76">
        <v>21.88</v>
      </c>
      <c r="E253" s="76">
        <v>24.79</v>
      </c>
      <c r="F253" s="76">
        <v>22.96</v>
      </c>
      <c r="G253" s="76">
        <v>21.36</v>
      </c>
      <c r="H253" s="76">
        <v>25.7</v>
      </c>
      <c r="I253" s="76">
        <v>21.96</v>
      </c>
      <c r="J253" s="76">
        <v>19.010000000000002</v>
      </c>
      <c r="K253" s="76">
        <v>22.24</v>
      </c>
      <c r="L253" s="76">
        <v>20.62</v>
      </c>
      <c r="M253" s="76">
        <v>23.03</v>
      </c>
      <c r="N253" s="76">
        <v>21.99</v>
      </c>
      <c r="AI253" t="s">
        <v>382</v>
      </c>
      <c r="AK253" s="76">
        <v>23.71</v>
      </c>
      <c r="AL253" s="76">
        <v>21.88</v>
      </c>
      <c r="AM253" s="76">
        <v>24.79</v>
      </c>
      <c r="AN253" s="76">
        <v>22.96</v>
      </c>
      <c r="AO253" s="76">
        <v>21.36</v>
      </c>
      <c r="AP253" s="76">
        <v>25.7</v>
      </c>
      <c r="AQ253" s="76">
        <v>21.96</v>
      </c>
      <c r="AR253" s="76">
        <v>19.010000000000002</v>
      </c>
      <c r="AS253" s="76">
        <v>22.24</v>
      </c>
      <c r="AT253" s="76">
        <v>20.62</v>
      </c>
      <c r="AU253" s="76"/>
      <c r="AV253" s="76">
        <v>23.03</v>
      </c>
      <c r="AW253" s="76">
        <v>21.99</v>
      </c>
    </row>
    <row r="254" spans="1:49" x14ac:dyDescent="0.35">
      <c r="A254" t="s">
        <v>383</v>
      </c>
      <c r="C254" s="76">
        <v>14.83</v>
      </c>
      <c r="D254" s="76">
        <v>14.97</v>
      </c>
      <c r="E254" s="76">
        <v>12.69</v>
      </c>
      <c r="F254" s="76">
        <v>16.829999999999998</v>
      </c>
      <c r="G254" s="76">
        <v>14.49</v>
      </c>
      <c r="H254" s="76">
        <v>14.68</v>
      </c>
      <c r="I254" s="76">
        <v>15.32</v>
      </c>
      <c r="J254" s="76">
        <v>16.57</v>
      </c>
      <c r="K254" s="76">
        <v>18.23</v>
      </c>
      <c r="L254" s="76">
        <v>14.43</v>
      </c>
      <c r="M254" s="76">
        <v>17.29</v>
      </c>
      <c r="N254" s="76">
        <v>13.8</v>
      </c>
      <c r="AI254" t="s">
        <v>383</v>
      </c>
      <c r="AK254" s="76">
        <v>14.83</v>
      </c>
      <c r="AL254" s="76">
        <v>14.97</v>
      </c>
      <c r="AM254" s="76">
        <v>12.69</v>
      </c>
      <c r="AN254" s="76">
        <v>16.829999999999998</v>
      </c>
      <c r="AO254" s="76">
        <v>14.49</v>
      </c>
      <c r="AP254" s="76">
        <v>14.68</v>
      </c>
      <c r="AQ254" s="76">
        <v>15.32</v>
      </c>
      <c r="AR254" s="76">
        <v>16.57</v>
      </c>
      <c r="AS254" s="76">
        <v>18.23</v>
      </c>
      <c r="AT254" s="76">
        <v>14.43</v>
      </c>
      <c r="AU254" s="76"/>
      <c r="AV254" s="76">
        <v>17.29</v>
      </c>
      <c r="AW254" s="76">
        <v>13.8</v>
      </c>
    </row>
    <row r="255" spans="1:49" x14ac:dyDescent="0.35">
      <c r="A255" t="s">
        <v>384</v>
      </c>
      <c r="C255" s="76">
        <v>31.52</v>
      </c>
      <c r="D255" s="76">
        <v>35.299999999999997</v>
      </c>
      <c r="E255" s="76">
        <v>33.49</v>
      </c>
      <c r="F255" s="76">
        <v>33.880000000000003</v>
      </c>
      <c r="G255" s="76">
        <v>31.25</v>
      </c>
      <c r="H255" s="76">
        <v>36.69</v>
      </c>
      <c r="I255" s="76">
        <v>31.28</v>
      </c>
      <c r="J255" s="76">
        <v>29.8</v>
      </c>
      <c r="K255" s="76">
        <v>32.89</v>
      </c>
      <c r="L255" s="76">
        <v>28.44</v>
      </c>
      <c r="M255" s="76">
        <v>34.69</v>
      </c>
      <c r="N255" s="76">
        <v>34.200000000000003</v>
      </c>
      <c r="AI255" t="s">
        <v>384</v>
      </c>
      <c r="AK255" s="76">
        <v>31.52</v>
      </c>
      <c r="AL255" s="76">
        <v>35.299999999999997</v>
      </c>
      <c r="AM255" s="76">
        <v>33.49</v>
      </c>
      <c r="AN255" s="76">
        <v>33.880000000000003</v>
      </c>
      <c r="AO255" s="76">
        <v>31.25</v>
      </c>
      <c r="AP255" s="76">
        <v>36.69</v>
      </c>
      <c r="AQ255" s="76">
        <v>31.28</v>
      </c>
      <c r="AR255" s="76">
        <v>29.8</v>
      </c>
      <c r="AS255" s="76">
        <v>32.89</v>
      </c>
      <c r="AT255" s="76">
        <v>28.44</v>
      </c>
      <c r="AU255" s="76"/>
      <c r="AV255" s="76">
        <v>34.69</v>
      </c>
      <c r="AW255" s="76">
        <v>34.200000000000003</v>
      </c>
    </row>
    <row r="256" spans="1:49" x14ac:dyDescent="0.35">
      <c r="A256" t="s">
        <v>385</v>
      </c>
      <c r="C256" s="76">
        <v>17.84</v>
      </c>
      <c r="D256" s="76">
        <v>16.52</v>
      </c>
      <c r="E256" s="76">
        <v>16.23</v>
      </c>
      <c r="F256" s="76">
        <v>17.25</v>
      </c>
      <c r="G256" s="76">
        <v>15.71</v>
      </c>
      <c r="H256" s="76">
        <v>17.690000000000001</v>
      </c>
      <c r="I256" s="76">
        <v>14.76</v>
      </c>
      <c r="J256" s="76">
        <v>15.48</v>
      </c>
      <c r="K256" s="76">
        <v>16.52</v>
      </c>
      <c r="L256" s="76">
        <v>17.53</v>
      </c>
      <c r="M256" s="76">
        <v>13.15</v>
      </c>
      <c r="N256" s="76">
        <v>15.19</v>
      </c>
      <c r="AI256" t="s">
        <v>385</v>
      </c>
      <c r="AK256" s="76">
        <v>17.84</v>
      </c>
      <c r="AL256" s="76">
        <v>16.52</v>
      </c>
      <c r="AM256" s="76">
        <v>16.23</v>
      </c>
      <c r="AN256" s="76">
        <v>17.25</v>
      </c>
      <c r="AO256" s="76">
        <v>15.71</v>
      </c>
      <c r="AP256" s="76">
        <v>17.690000000000001</v>
      </c>
      <c r="AQ256" s="76">
        <v>14.76</v>
      </c>
      <c r="AR256" s="76">
        <v>15.48</v>
      </c>
      <c r="AS256" s="76">
        <v>16.52</v>
      </c>
      <c r="AT256" s="76">
        <v>17.53</v>
      </c>
      <c r="AU256" s="76"/>
      <c r="AV256" s="76">
        <v>13.15</v>
      </c>
      <c r="AW256" s="76">
        <v>15.19</v>
      </c>
    </row>
    <row r="257" spans="1:49" x14ac:dyDescent="0.35">
      <c r="A257" t="s">
        <v>386</v>
      </c>
      <c r="C257" s="76">
        <v>24.86</v>
      </c>
      <c r="D257" s="76">
        <v>30.32</v>
      </c>
      <c r="E257" s="76">
        <v>29.31</v>
      </c>
      <c r="F257" s="76">
        <v>28.77</v>
      </c>
      <c r="G257" s="76">
        <v>28.36</v>
      </c>
      <c r="H257" s="76">
        <v>26.34</v>
      </c>
      <c r="I257" s="76">
        <v>29.09</v>
      </c>
      <c r="J257" s="76">
        <v>32.049999999999997</v>
      </c>
      <c r="K257" s="76">
        <v>25.45</v>
      </c>
      <c r="L257" s="76">
        <v>28.87</v>
      </c>
      <c r="M257" s="76">
        <v>33.770000000000003</v>
      </c>
      <c r="N257" s="76">
        <v>29.25</v>
      </c>
      <c r="AI257" t="s">
        <v>386</v>
      </c>
      <c r="AK257" s="76">
        <v>24.86</v>
      </c>
      <c r="AL257" s="76">
        <v>30.32</v>
      </c>
      <c r="AM257" s="76">
        <v>29.31</v>
      </c>
      <c r="AN257" s="76">
        <v>28.77</v>
      </c>
      <c r="AO257" s="76">
        <v>28.36</v>
      </c>
      <c r="AP257" s="76">
        <v>26.34</v>
      </c>
      <c r="AQ257" s="76">
        <v>29.09</v>
      </c>
      <c r="AR257" s="76">
        <v>32.049999999999997</v>
      </c>
      <c r="AS257" s="76">
        <v>25.45</v>
      </c>
      <c r="AT257" s="76">
        <v>28.87</v>
      </c>
      <c r="AU257" s="76"/>
      <c r="AV257" s="76">
        <v>33.770000000000003</v>
      </c>
      <c r="AW257" s="76">
        <v>29.25</v>
      </c>
    </row>
    <row r="258" spans="1:49" x14ac:dyDescent="0.35">
      <c r="A258" t="s">
        <v>387</v>
      </c>
      <c r="C258" s="76">
        <v>28.22</v>
      </c>
      <c r="D258" s="76">
        <v>24.59</v>
      </c>
      <c r="E258" s="76">
        <v>27.05</v>
      </c>
      <c r="F258" s="76">
        <v>29.48</v>
      </c>
      <c r="G258" s="76">
        <v>26.57</v>
      </c>
      <c r="H258" s="76">
        <v>28.84</v>
      </c>
      <c r="I258" s="76">
        <v>24.57</v>
      </c>
      <c r="J258" s="76">
        <v>25.63</v>
      </c>
      <c r="K258" s="76">
        <v>25.6</v>
      </c>
      <c r="L258" s="76">
        <v>28.44</v>
      </c>
      <c r="M258" s="76">
        <v>25.56</v>
      </c>
      <c r="N258" s="76">
        <v>28.83</v>
      </c>
      <c r="AI258" t="s">
        <v>387</v>
      </c>
      <c r="AK258" s="76">
        <v>28.22</v>
      </c>
      <c r="AL258" s="76">
        <v>24.59</v>
      </c>
      <c r="AM258" s="76">
        <v>27.05</v>
      </c>
      <c r="AN258" s="76">
        <v>29.48</v>
      </c>
      <c r="AO258" s="76">
        <v>26.57</v>
      </c>
      <c r="AP258" s="76">
        <v>28.84</v>
      </c>
      <c r="AQ258" s="76">
        <v>24.57</v>
      </c>
      <c r="AR258" s="76">
        <v>25.63</v>
      </c>
      <c r="AS258" s="76">
        <v>25.6</v>
      </c>
      <c r="AT258" s="76">
        <v>28.44</v>
      </c>
      <c r="AU258" s="76"/>
      <c r="AV258" s="76">
        <v>25.56</v>
      </c>
      <c r="AW258" s="76">
        <v>28.83</v>
      </c>
    </row>
    <row r="259" spans="1:49" x14ac:dyDescent="0.35">
      <c r="A259" t="s">
        <v>388</v>
      </c>
      <c r="C259" s="76">
        <v>23.57</v>
      </c>
      <c r="D259" s="76">
        <v>22.38</v>
      </c>
      <c r="E259" s="76">
        <v>23.7</v>
      </c>
      <c r="F259" s="76">
        <v>26.64</v>
      </c>
      <c r="G259" s="76">
        <v>21.98</v>
      </c>
      <c r="H259" s="76">
        <v>28.2</v>
      </c>
      <c r="I259" s="76">
        <v>22.03</v>
      </c>
      <c r="J259" s="76">
        <v>23.64</v>
      </c>
      <c r="K259" s="76">
        <v>20.23</v>
      </c>
      <c r="L259" s="76">
        <v>20.100000000000001</v>
      </c>
      <c r="M259" s="76">
        <v>22.11</v>
      </c>
      <c r="N259" s="76">
        <v>24.04</v>
      </c>
      <c r="AI259" t="s">
        <v>388</v>
      </c>
      <c r="AK259" s="76">
        <v>23.57</v>
      </c>
      <c r="AL259" s="76">
        <v>22.38</v>
      </c>
      <c r="AM259" s="76">
        <v>23.7</v>
      </c>
      <c r="AN259" s="76">
        <v>26.64</v>
      </c>
      <c r="AO259" s="76">
        <v>21.98</v>
      </c>
      <c r="AP259" s="76">
        <v>28.2</v>
      </c>
      <c r="AQ259" s="76">
        <v>22.03</v>
      </c>
      <c r="AR259" s="76">
        <v>23.64</v>
      </c>
      <c r="AS259" s="76">
        <v>20.23</v>
      </c>
      <c r="AT259" s="76">
        <v>20.100000000000001</v>
      </c>
      <c r="AU259" s="76"/>
      <c r="AV259" s="76">
        <v>22.11</v>
      </c>
      <c r="AW259" s="76">
        <v>24.04</v>
      </c>
    </row>
    <row r="260" spans="1:49" x14ac:dyDescent="0.35">
      <c r="A260" t="s">
        <v>389</v>
      </c>
      <c r="C260" s="76">
        <v>0</v>
      </c>
      <c r="D260" s="76">
        <v>0</v>
      </c>
      <c r="E260" s="76">
        <v>0</v>
      </c>
      <c r="F260" s="76">
        <v>0</v>
      </c>
      <c r="G260" s="76">
        <v>0.08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0.11</v>
      </c>
      <c r="N260" s="76">
        <v>0.08</v>
      </c>
      <c r="AI260" t="s">
        <v>389</v>
      </c>
      <c r="AK260" s="76">
        <v>0</v>
      </c>
      <c r="AL260" s="76">
        <v>0</v>
      </c>
      <c r="AM260" s="76">
        <v>0</v>
      </c>
      <c r="AN260" s="76">
        <v>0</v>
      </c>
      <c r="AO260" s="76">
        <v>0.08</v>
      </c>
      <c r="AP260" s="76">
        <v>0</v>
      </c>
      <c r="AQ260" s="76">
        <v>0</v>
      </c>
      <c r="AR260" s="76">
        <v>0</v>
      </c>
      <c r="AS260" s="76">
        <v>0</v>
      </c>
      <c r="AT260" s="76">
        <v>0</v>
      </c>
      <c r="AU260" s="76"/>
      <c r="AV260" s="76">
        <v>0.11</v>
      </c>
      <c r="AW260" s="76">
        <v>0.08</v>
      </c>
    </row>
    <row r="261" spans="1:49" x14ac:dyDescent="0.35">
      <c r="A261" t="s">
        <v>390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 s="76">
        <v>0</v>
      </c>
      <c r="AI261" t="s">
        <v>390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V261">
        <v>0</v>
      </c>
      <c r="AW261" s="76">
        <v>0</v>
      </c>
    </row>
    <row r="262" spans="1:49" x14ac:dyDescent="0.35">
      <c r="A262" t="s">
        <v>391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 s="76">
        <v>0</v>
      </c>
      <c r="AI262" t="s">
        <v>391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V262">
        <v>0</v>
      </c>
      <c r="AW262" s="76">
        <v>0</v>
      </c>
    </row>
    <row r="263" spans="1:49" x14ac:dyDescent="0.35">
      <c r="A263" t="s">
        <v>392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 s="76">
        <v>0</v>
      </c>
      <c r="AI263" t="s">
        <v>392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V263">
        <v>0</v>
      </c>
      <c r="AW263" s="76">
        <v>0</v>
      </c>
    </row>
    <row r="264" spans="1:49" x14ac:dyDescent="0.35">
      <c r="A264" t="s">
        <v>393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 s="76">
        <v>0</v>
      </c>
      <c r="AI264" t="s">
        <v>393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V264">
        <v>0</v>
      </c>
      <c r="AW264" s="76">
        <v>0</v>
      </c>
    </row>
    <row r="265" spans="1:49" x14ac:dyDescent="0.35">
      <c r="A265" t="s">
        <v>394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 s="76">
        <v>0</v>
      </c>
      <c r="AI265" t="s">
        <v>394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V265">
        <v>0</v>
      </c>
      <c r="AW265" s="76">
        <v>0</v>
      </c>
    </row>
    <row r="266" spans="1:49" x14ac:dyDescent="0.35">
      <c r="A266" t="s">
        <v>395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 s="76">
        <v>0</v>
      </c>
      <c r="AI266" t="s">
        <v>395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V266">
        <v>0</v>
      </c>
      <c r="AW266" s="76">
        <v>0</v>
      </c>
    </row>
    <row r="267" spans="1:49" x14ac:dyDescent="0.35">
      <c r="A267" t="s">
        <v>396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 s="76">
        <v>0</v>
      </c>
      <c r="AI267" t="s">
        <v>396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V267">
        <v>0</v>
      </c>
      <c r="AW267" s="76">
        <v>0</v>
      </c>
    </row>
    <row r="268" spans="1:49" x14ac:dyDescent="0.35">
      <c r="A268" t="s">
        <v>397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 s="76">
        <v>0</v>
      </c>
      <c r="AI268" t="s">
        <v>397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V268">
        <v>0</v>
      </c>
      <c r="AW268" s="76">
        <v>0</v>
      </c>
    </row>
    <row r="269" spans="1:49" x14ac:dyDescent="0.35">
      <c r="A269" t="s">
        <v>398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 s="76">
        <v>0</v>
      </c>
      <c r="AI269" t="s">
        <v>398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V269">
        <v>0</v>
      </c>
      <c r="AW269" s="76">
        <v>0</v>
      </c>
    </row>
    <row r="270" spans="1:49" x14ac:dyDescent="0.35">
      <c r="A270" t="s">
        <v>399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 s="76">
        <v>0</v>
      </c>
      <c r="AI270" t="s">
        <v>399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V270">
        <v>0</v>
      </c>
      <c r="AW270" s="76">
        <v>0</v>
      </c>
    </row>
    <row r="271" spans="1:49" x14ac:dyDescent="0.35">
      <c r="A271" t="s">
        <v>400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 s="76">
        <v>0</v>
      </c>
      <c r="AI271" t="s">
        <v>400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V271">
        <v>0</v>
      </c>
      <c r="AW271" s="76">
        <v>0</v>
      </c>
    </row>
    <row r="272" spans="1:49" x14ac:dyDescent="0.35">
      <c r="A272" t="s">
        <v>401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 s="76">
        <v>0</v>
      </c>
      <c r="AI272" t="s">
        <v>401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V272">
        <v>0</v>
      </c>
      <c r="AW272" s="76">
        <v>0</v>
      </c>
    </row>
    <row r="273" spans="1:49" x14ac:dyDescent="0.35">
      <c r="A273" t="s">
        <v>402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 s="76">
        <v>0</v>
      </c>
      <c r="AI273" t="s">
        <v>402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V273">
        <v>0</v>
      </c>
      <c r="AW273" s="76">
        <v>0</v>
      </c>
    </row>
    <row r="274" spans="1:49" x14ac:dyDescent="0.35">
      <c r="A274" t="s">
        <v>403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 s="76">
        <v>0</v>
      </c>
      <c r="AI274" t="s">
        <v>403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V274">
        <v>0</v>
      </c>
      <c r="AW274" s="76">
        <v>0</v>
      </c>
    </row>
    <row r="275" spans="1:49" x14ac:dyDescent="0.35">
      <c r="A275" t="s">
        <v>404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 s="76">
        <v>0</v>
      </c>
      <c r="AI275" t="s">
        <v>404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V275">
        <v>0</v>
      </c>
      <c r="AW275" s="76">
        <v>0</v>
      </c>
    </row>
    <row r="276" spans="1:49" x14ac:dyDescent="0.35">
      <c r="A276" t="s">
        <v>405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 s="76">
        <v>0</v>
      </c>
      <c r="AI276" t="s">
        <v>405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V276">
        <v>0</v>
      </c>
      <c r="AW276" s="76">
        <v>0</v>
      </c>
    </row>
    <row r="277" spans="1:49" x14ac:dyDescent="0.35">
      <c r="A277" t="s">
        <v>406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 s="76">
        <v>0</v>
      </c>
      <c r="AI277" t="s">
        <v>406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V277">
        <v>0</v>
      </c>
      <c r="AW277" s="76">
        <v>0</v>
      </c>
    </row>
    <row r="278" spans="1:49" x14ac:dyDescent="0.35">
      <c r="A278" t="s">
        <v>407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7.0000000000000007E-2</v>
      </c>
      <c r="J278">
        <v>0</v>
      </c>
      <c r="K278">
        <v>0</v>
      </c>
      <c r="L278">
        <v>0</v>
      </c>
      <c r="M278">
        <v>0</v>
      </c>
      <c r="N278" s="76">
        <v>0</v>
      </c>
      <c r="AI278" t="s">
        <v>407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7.0000000000000007E-2</v>
      </c>
      <c r="AR278">
        <v>0</v>
      </c>
      <c r="AS278">
        <v>0</v>
      </c>
      <c r="AT278">
        <v>0</v>
      </c>
      <c r="AV278">
        <v>0</v>
      </c>
      <c r="AW278" s="76">
        <v>0</v>
      </c>
    </row>
    <row r="279" spans="1:49" x14ac:dyDescent="0.35">
      <c r="A279" t="s">
        <v>408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 s="76">
        <v>0</v>
      </c>
      <c r="AI279" t="s">
        <v>408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V279">
        <v>0</v>
      </c>
      <c r="AW279" s="76">
        <v>0</v>
      </c>
    </row>
    <row r="280" spans="1:49" x14ac:dyDescent="0.35">
      <c r="A280" t="s">
        <v>409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 s="76">
        <v>0</v>
      </c>
      <c r="AI280" t="s">
        <v>409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V280">
        <v>0</v>
      </c>
      <c r="AW280" s="76">
        <v>0</v>
      </c>
    </row>
    <row r="281" spans="1:49" x14ac:dyDescent="0.35">
      <c r="A281" t="s">
        <v>410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 s="76">
        <v>0</v>
      </c>
      <c r="AI281" t="s">
        <v>410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V281">
        <v>0</v>
      </c>
      <c r="AW281" s="76">
        <v>0</v>
      </c>
    </row>
  </sheetData>
  <conditionalFormatting sqref="C2:N2">
    <cfRule type="colorScale" priority="5">
      <colorScale>
        <cfvo type="num" val="0"/>
        <cfvo type="num" val="100"/>
        <cfvo type="num" val="3000"/>
        <color rgb="FF0000FF"/>
        <color theme="0"/>
        <color rgb="FFFF0000"/>
      </colorScale>
    </cfRule>
  </conditionalFormatting>
  <conditionalFormatting sqref="C3:N159">
    <cfRule type="colorScale" priority="4">
      <colorScale>
        <cfvo type="num" val="0"/>
        <cfvo type="num" val="100"/>
        <cfvo type="num" val="3000"/>
        <color rgb="FF0000FF"/>
        <color theme="0"/>
        <color rgb="FFFF0000"/>
      </colorScale>
    </cfRule>
  </conditionalFormatting>
  <conditionalFormatting sqref="T2:AE2">
    <cfRule type="colorScale" priority="3">
      <colorScale>
        <cfvo type="num" val="0"/>
        <cfvo type="num" val="100"/>
        <cfvo type="num" val="3000"/>
        <color rgb="FF0000FF"/>
        <color theme="0"/>
        <color rgb="FFFF0000"/>
      </colorScale>
    </cfRule>
  </conditionalFormatting>
  <conditionalFormatting sqref="AK2:AW2">
    <cfRule type="colorScale" priority="2">
      <colorScale>
        <cfvo type="num" val="0"/>
        <cfvo type="num" val="100"/>
        <cfvo type="num" val="3000"/>
        <color rgb="FF0000FF"/>
        <color theme="0"/>
        <color rgb="FFFF0000"/>
      </colorScale>
    </cfRule>
  </conditionalFormatting>
  <conditionalFormatting sqref="AK3:AW159">
    <cfRule type="colorScale" priority="1">
      <colorScale>
        <cfvo type="num" val="0"/>
        <cfvo type="num" val="100"/>
        <cfvo type="num" val="3000"/>
        <color rgb="FF0000FF"/>
        <color theme="0"/>
        <color rgb="FFFF0000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942F-5580-4648-A71A-190148A01209}">
  <dimension ref="A1:X43"/>
  <sheetViews>
    <sheetView workbookViewId="0">
      <selection activeCell="O29" sqref="O29"/>
    </sheetView>
  </sheetViews>
  <sheetFormatPr defaultRowHeight="14.5" x14ac:dyDescent="0.35"/>
  <cols>
    <col min="1" max="1" width="16.26953125" customWidth="1"/>
    <col min="2" max="3" width="8.453125" bestFit="1" customWidth="1"/>
    <col min="4" max="4" width="11.26953125" bestFit="1" customWidth="1"/>
    <col min="5" max="5" width="13.26953125" customWidth="1"/>
    <col min="6" max="6" width="11" bestFit="1" customWidth="1"/>
    <col min="7" max="7" width="14.453125" customWidth="1"/>
    <col min="8" max="8" width="4.26953125" customWidth="1"/>
    <col min="9" max="9" width="5.453125" customWidth="1"/>
    <col min="10" max="10" width="9" customWidth="1"/>
    <col min="13" max="13" width="10.1796875" bestFit="1" customWidth="1"/>
    <col min="14" max="15" width="8.7265625" customWidth="1"/>
    <col min="16" max="16" width="11" bestFit="1" customWidth="1"/>
    <col min="17" max="18" width="11.54296875" bestFit="1" customWidth="1"/>
    <col min="19" max="19" width="11.81640625" bestFit="1" customWidth="1"/>
    <col min="20" max="20" width="4.26953125" customWidth="1"/>
    <col min="21" max="21" width="5.453125" customWidth="1"/>
    <col min="22" max="23" width="5.54296875" customWidth="1"/>
  </cols>
  <sheetData>
    <row r="1" spans="1:24" x14ac:dyDescent="0.35">
      <c r="C1" s="41" t="s">
        <v>36</v>
      </c>
      <c r="D1" s="41"/>
      <c r="E1" s="41"/>
      <c r="F1" s="41"/>
      <c r="M1" s="42" t="s">
        <v>37</v>
      </c>
      <c r="N1" s="42" t="s">
        <v>38</v>
      </c>
      <c r="O1" s="42" t="s">
        <v>39</v>
      </c>
      <c r="P1" s="42" t="s">
        <v>40</v>
      </c>
      <c r="Q1" s="42" t="s">
        <v>41</v>
      </c>
      <c r="R1" s="42" t="s">
        <v>42</v>
      </c>
      <c r="S1" s="42" t="s">
        <v>43</v>
      </c>
      <c r="T1" s="42" t="s">
        <v>44</v>
      </c>
      <c r="U1" s="42" t="s">
        <v>45</v>
      </c>
      <c r="V1" s="42" t="s">
        <v>46</v>
      </c>
      <c r="W1" s="43"/>
    </row>
    <row r="2" spans="1:24" x14ac:dyDescent="0.35">
      <c r="A2" s="44" t="s">
        <v>47</v>
      </c>
      <c r="B2" s="44" t="s">
        <v>48</v>
      </c>
      <c r="C2" s="44" t="s">
        <v>49</v>
      </c>
      <c r="D2" s="44" t="s">
        <v>50</v>
      </c>
      <c r="E2" s="44" t="s">
        <v>51</v>
      </c>
      <c r="F2" s="44" t="s">
        <v>52</v>
      </c>
      <c r="G2" s="44" t="s">
        <v>53</v>
      </c>
      <c r="H2" s="44" t="s">
        <v>44</v>
      </c>
      <c r="I2" s="44" t="s">
        <v>45</v>
      </c>
      <c r="J2" s="44" t="s">
        <v>54</v>
      </c>
      <c r="M2" s="42" t="s">
        <v>55</v>
      </c>
      <c r="N2" s="45">
        <v>21.611000000000001</v>
      </c>
      <c r="O2" s="45">
        <v>21.733000000000001</v>
      </c>
      <c r="P2" s="45">
        <f>AVERAGE(N2:O2)</f>
        <v>21.672000000000001</v>
      </c>
      <c r="Q2" s="45">
        <v>13.087999999999999</v>
      </c>
      <c r="R2" s="45">
        <v>13.103</v>
      </c>
      <c r="S2" s="45">
        <f>AVERAGE(Q2:R2)</f>
        <v>13.095499999999999</v>
      </c>
      <c r="T2" s="45">
        <f>P2-S2</f>
        <v>8.5765000000000011</v>
      </c>
      <c r="U2" s="45">
        <f>T2-T2</f>
        <v>0</v>
      </c>
      <c r="V2" s="46">
        <f>2^(-U2)</f>
        <v>1</v>
      </c>
      <c r="W2" s="47">
        <v>1</v>
      </c>
    </row>
    <row r="3" spans="1:24" x14ac:dyDescent="0.35">
      <c r="A3" s="48" t="s">
        <v>56</v>
      </c>
      <c r="B3" s="49">
        <v>20.004000000000001</v>
      </c>
      <c r="C3" s="49">
        <v>19.841000000000001</v>
      </c>
      <c r="D3" s="49">
        <f>AVERAGE(B3:C3)</f>
        <v>19.922499999999999</v>
      </c>
      <c r="E3" s="49">
        <v>11.897</v>
      </c>
      <c r="F3" s="49">
        <v>11.988</v>
      </c>
      <c r="G3" s="49">
        <f>AVERAGE(E3:F3)</f>
        <v>11.942499999999999</v>
      </c>
      <c r="H3" s="49">
        <f>D3-G3</f>
        <v>7.98</v>
      </c>
      <c r="I3" s="49">
        <f>(H3-H3)</f>
        <v>0</v>
      </c>
      <c r="J3" s="50">
        <f>2^(I3)</f>
        <v>1</v>
      </c>
      <c r="M3" s="42" t="s">
        <v>57</v>
      </c>
      <c r="N3" s="45">
        <v>21.347999999999999</v>
      </c>
      <c r="O3" s="45">
        <v>21.338999999999999</v>
      </c>
      <c r="P3" s="45">
        <f t="shared" ref="P3:P19" si="0">AVERAGE(N3:O3)</f>
        <v>21.343499999999999</v>
      </c>
      <c r="Q3" s="45">
        <v>12.821999999999999</v>
      </c>
      <c r="R3" s="45">
        <v>13</v>
      </c>
      <c r="S3" s="45">
        <f t="shared" ref="S3:S19" si="1">AVERAGE(Q3:R3)</f>
        <v>12.911</v>
      </c>
      <c r="T3" s="45">
        <f t="shared" ref="T3:T19" si="2">P3-S3</f>
        <v>8.4324999999999992</v>
      </c>
      <c r="U3" s="45">
        <f>T3-T3</f>
        <v>0</v>
      </c>
      <c r="V3" s="46">
        <f t="shared" ref="V3:V19" si="3">2^(-U3)</f>
        <v>1</v>
      </c>
      <c r="W3" s="47">
        <v>1</v>
      </c>
    </row>
    <row r="4" spans="1:24" x14ac:dyDescent="0.35">
      <c r="A4" s="48" t="s">
        <v>58</v>
      </c>
      <c r="B4" s="49">
        <v>19.018000000000001</v>
      </c>
      <c r="C4" s="49">
        <v>19.117999999999999</v>
      </c>
      <c r="D4" s="49">
        <f t="shared" ref="D4:D5" si="4">AVERAGE(B4:C4)</f>
        <v>19.067999999999998</v>
      </c>
      <c r="E4" s="49">
        <v>14.27</v>
      </c>
      <c r="F4" s="49">
        <v>14.141</v>
      </c>
      <c r="G4" s="49">
        <f t="shared" ref="G4:G5" si="5">AVERAGE(E4:F4)</f>
        <v>14.205500000000001</v>
      </c>
      <c r="H4" s="49">
        <f t="shared" ref="H4:H5" si="6">D4-G4</f>
        <v>4.8624999999999972</v>
      </c>
      <c r="I4" s="49">
        <f>H4-H3</f>
        <v>-3.1175000000000033</v>
      </c>
      <c r="J4" s="50">
        <f>2^(I4)</f>
        <v>0.11522294958705644</v>
      </c>
      <c r="M4" s="42" t="s">
        <v>59</v>
      </c>
      <c r="N4" s="45">
        <v>19</v>
      </c>
      <c r="O4" s="45">
        <v>19.564</v>
      </c>
      <c r="P4" s="45">
        <f t="shared" si="0"/>
        <v>19.282</v>
      </c>
      <c r="Q4" s="45">
        <v>11.378</v>
      </c>
      <c r="R4" s="45">
        <v>10.871</v>
      </c>
      <c r="S4" s="45">
        <f t="shared" si="1"/>
        <v>11.124500000000001</v>
      </c>
      <c r="T4" s="45">
        <f t="shared" si="2"/>
        <v>8.1574999999999989</v>
      </c>
      <c r="U4" s="45">
        <f>T4-T4</f>
        <v>0</v>
      </c>
      <c r="V4" s="46">
        <f t="shared" si="3"/>
        <v>1</v>
      </c>
      <c r="W4" s="47">
        <v>1</v>
      </c>
    </row>
    <row r="5" spans="1:24" x14ac:dyDescent="0.35">
      <c r="A5" s="48" t="s">
        <v>60</v>
      </c>
      <c r="B5" s="49">
        <v>19.646000000000001</v>
      </c>
      <c r="C5" s="49">
        <v>19.648</v>
      </c>
      <c r="D5" s="49">
        <f t="shared" si="4"/>
        <v>19.646999999999998</v>
      </c>
      <c r="E5" s="49">
        <v>13.699</v>
      </c>
      <c r="F5" s="49">
        <v>13.625</v>
      </c>
      <c r="G5" s="49">
        <f t="shared" si="5"/>
        <v>13.661999999999999</v>
      </c>
      <c r="H5" s="49">
        <f t="shared" si="6"/>
        <v>5.9849999999999994</v>
      </c>
      <c r="I5" s="49">
        <f>(H5-H3)</f>
        <v>-1.995000000000001</v>
      </c>
      <c r="J5" s="50">
        <f t="shared" ref="J5" si="7">2^(I5)</f>
        <v>0.25086793712737554</v>
      </c>
      <c r="M5" s="42" t="s">
        <v>61</v>
      </c>
      <c r="N5" s="45">
        <v>20.619</v>
      </c>
      <c r="O5" s="45">
        <v>20.657</v>
      </c>
      <c r="P5" s="45">
        <f t="shared" si="0"/>
        <v>20.637999999999998</v>
      </c>
      <c r="Q5" s="45">
        <v>25.74</v>
      </c>
      <c r="R5" s="45">
        <v>25.532</v>
      </c>
      <c r="S5" s="45">
        <f t="shared" si="1"/>
        <v>25.635999999999999</v>
      </c>
      <c r="T5" s="45">
        <f t="shared" si="2"/>
        <v>-4.9980000000000011</v>
      </c>
      <c r="U5" s="45">
        <f>T2-T5</f>
        <v>13.574500000000002</v>
      </c>
      <c r="V5" s="46">
        <f t="shared" si="3"/>
        <v>8.1972527074734736E-5</v>
      </c>
      <c r="W5" s="47">
        <v>8.1972527074734736E-5</v>
      </c>
    </row>
    <row r="6" spans="1:24" x14ac:dyDescent="0.35">
      <c r="C6" s="41" t="s">
        <v>62</v>
      </c>
      <c r="D6" s="41"/>
      <c r="E6" s="41"/>
      <c r="F6" s="41"/>
      <c r="M6" s="42" t="s">
        <v>63</v>
      </c>
      <c r="N6" s="45">
        <v>21.251000000000001</v>
      </c>
      <c r="O6" s="45">
        <v>21.199000000000002</v>
      </c>
      <c r="P6" s="45">
        <f t="shared" si="0"/>
        <v>21.225000000000001</v>
      </c>
      <c r="Q6" s="45">
        <v>26.32</v>
      </c>
      <c r="R6" s="45">
        <v>26.702000000000002</v>
      </c>
      <c r="S6" s="45">
        <f t="shared" si="1"/>
        <v>26.511000000000003</v>
      </c>
      <c r="T6" s="45">
        <f t="shared" si="2"/>
        <v>-5.2860000000000014</v>
      </c>
      <c r="U6" s="45">
        <f>T3-T6</f>
        <v>13.718500000000001</v>
      </c>
      <c r="V6" s="46">
        <f t="shared" si="3"/>
        <v>7.4185666781478917E-5</v>
      </c>
      <c r="W6" s="47">
        <v>7.4185666781478917E-5</v>
      </c>
    </row>
    <row r="7" spans="1:24" x14ac:dyDescent="0.35">
      <c r="A7" s="44" t="s">
        <v>47</v>
      </c>
      <c r="B7" s="44" t="s">
        <v>48</v>
      </c>
      <c r="C7" s="44" t="s">
        <v>49</v>
      </c>
      <c r="D7" s="44" t="s">
        <v>50</v>
      </c>
      <c r="E7" s="44" t="s">
        <v>51</v>
      </c>
      <c r="F7" s="44" t="s">
        <v>52</v>
      </c>
      <c r="G7" s="44" t="s">
        <v>53</v>
      </c>
      <c r="H7" s="44" t="s">
        <v>44</v>
      </c>
      <c r="I7" s="44" t="s">
        <v>45</v>
      </c>
      <c r="J7" s="44" t="s">
        <v>54</v>
      </c>
      <c r="M7" s="42" t="s">
        <v>64</v>
      </c>
      <c r="N7" s="45">
        <v>20.135999999999999</v>
      </c>
      <c r="O7" s="45">
        <v>20.081</v>
      </c>
      <c r="P7" s="45">
        <f t="shared" si="0"/>
        <v>20.108499999999999</v>
      </c>
      <c r="Q7" s="45">
        <v>27.291</v>
      </c>
      <c r="R7" s="45">
        <v>27.512</v>
      </c>
      <c r="S7" s="45">
        <f t="shared" si="1"/>
        <v>27.401499999999999</v>
      </c>
      <c r="T7" s="45">
        <f t="shared" si="2"/>
        <v>-7.2929999999999993</v>
      </c>
      <c r="U7" s="45">
        <f>T4-T7</f>
        <v>15.450499999999998</v>
      </c>
      <c r="V7" s="46">
        <f t="shared" si="3"/>
        <v>2.2332433630789159E-5</v>
      </c>
      <c r="W7" s="47">
        <v>2.2332433630789159E-5</v>
      </c>
    </row>
    <row r="8" spans="1:24" x14ac:dyDescent="0.35">
      <c r="A8" s="43" t="s">
        <v>56</v>
      </c>
      <c r="B8" s="51">
        <v>20.779</v>
      </c>
      <c r="C8" s="51">
        <v>20.521000000000001</v>
      </c>
      <c r="D8" s="51">
        <f t="shared" ref="D8:D12" si="8">AVERAGE(B8:C8)</f>
        <v>20.65</v>
      </c>
      <c r="E8" s="51">
        <v>12.324</v>
      </c>
      <c r="F8" s="51">
        <v>12.318</v>
      </c>
      <c r="G8" s="49">
        <f t="shared" ref="G8:G12" si="9">AVERAGE(E8:F8)</f>
        <v>12.321</v>
      </c>
      <c r="H8" s="49">
        <f t="shared" ref="H8:H12" si="10">G8-D8</f>
        <v>-8.3289999999999988</v>
      </c>
      <c r="I8" s="49">
        <f>H8-H8</f>
        <v>0</v>
      </c>
      <c r="J8" s="50">
        <f t="shared" ref="J8:J12" si="11">2^(-I8)</f>
        <v>1</v>
      </c>
      <c r="M8" s="42" t="s">
        <v>65</v>
      </c>
      <c r="N8" s="45">
        <v>20.518999999999998</v>
      </c>
      <c r="O8" s="45">
        <v>20.344000000000001</v>
      </c>
      <c r="P8" s="45">
        <f t="shared" si="0"/>
        <v>20.4315</v>
      </c>
      <c r="Q8" s="45">
        <v>14.57</v>
      </c>
      <c r="R8" s="45">
        <v>14.989000000000001</v>
      </c>
      <c r="S8" s="45">
        <f t="shared" si="1"/>
        <v>14.779500000000001</v>
      </c>
      <c r="T8" s="45">
        <f t="shared" si="2"/>
        <v>5.6519999999999992</v>
      </c>
      <c r="U8" s="45">
        <f>T2-T8</f>
        <v>2.9245000000000019</v>
      </c>
      <c r="V8" s="46">
        <f t="shared" si="3"/>
        <v>0.13171577079244323</v>
      </c>
      <c r="W8" s="47">
        <v>0.13171577079244323</v>
      </c>
      <c r="X8" s="52"/>
    </row>
    <row r="9" spans="1:24" x14ac:dyDescent="0.35">
      <c r="A9" s="48" t="s">
        <v>66</v>
      </c>
      <c r="B9" s="51">
        <v>19.195</v>
      </c>
      <c r="C9" s="51">
        <v>18.95</v>
      </c>
      <c r="D9" s="51">
        <f t="shared" si="8"/>
        <v>19.072499999999998</v>
      </c>
      <c r="E9" s="51">
        <v>12.239000000000001</v>
      </c>
      <c r="F9" s="51">
        <v>12.291</v>
      </c>
      <c r="G9" s="49">
        <f t="shared" si="9"/>
        <v>12.265000000000001</v>
      </c>
      <c r="H9" s="49">
        <f t="shared" si="10"/>
        <v>-6.8074999999999974</v>
      </c>
      <c r="I9" s="49">
        <f>H9-H8</f>
        <v>1.5215000000000014</v>
      </c>
      <c r="J9" s="50">
        <f t="shared" si="11"/>
        <v>0.34832356900042394</v>
      </c>
      <c r="M9" s="42" t="s">
        <v>67</v>
      </c>
      <c r="N9" s="45">
        <v>21.033999999999999</v>
      </c>
      <c r="O9" s="45">
        <v>21.013000000000002</v>
      </c>
      <c r="P9" s="45">
        <f>AVERAGE(N9:O9)</f>
        <v>21.023499999999999</v>
      </c>
      <c r="Q9" s="45">
        <v>14.39</v>
      </c>
      <c r="R9" s="45">
        <v>14.602</v>
      </c>
      <c r="S9" s="45">
        <f>AVERAGE(Q9:R9)</f>
        <v>14.496</v>
      </c>
      <c r="T9" s="45">
        <f t="shared" si="2"/>
        <v>6.5274999999999981</v>
      </c>
      <c r="U9" s="45">
        <f>T3-T9</f>
        <v>1.9050000000000011</v>
      </c>
      <c r="V9" s="46">
        <f t="shared" si="3"/>
        <v>0.26701635201196267</v>
      </c>
      <c r="W9" s="47">
        <v>0.26701635201196267</v>
      </c>
    </row>
    <row r="10" spans="1:24" x14ac:dyDescent="0.35">
      <c r="A10" s="48" t="s">
        <v>68</v>
      </c>
      <c r="B10" s="51">
        <v>18.631</v>
      </c>
      <c r="C10" s="51">
        <v>18.491</v>
      </c>
      <c r="D10" s="51">
        <f t="shared" si="8"/>
        <v>18.561</v>
      </c>
      <c r="E10" s="51">
        <v>12.081</v>
      </c>
      <c r="F10" s="51">
        <v>11.994999999999999</v>
      </c>
      <c r="G10" s="49">
        <f t="shared" si="9"/>
        <v>12.038</v>
      </c>
      <c r="H10" s="49">
        <f t="shared" si="10"/>
        <v>-6.5229999999999997</v>
      </c>
      <c r="I10" s="49">
        <f>H10-H8</f>
        <v>1.8059999999999992</v>
      </c>
      <c r="J10" s="50">
        <f t="shared" si="11"/>
        <v>0.28598274330095202</v>
      </c>
      <c r="M10" s="42" t="s">
        <v>69</v>
      </c>
      <c r="N10" s="45">
        <v>18.574000000000002</v>
      </c>
      <c r="O10" s="45">
        <v>19.760999999999999</v>
      </c>
      <c r="P10" s="45">
        <f>AVERAGE(N10:O10)</f>
        <v>19.1675</v>
      </c>
      <c r="Q10" s="45">
        <v>14.192</v>
      </c>
      <c r="R10" s="45">
        <v>14.28</v>
      </c>
      <c r="S10" s="45">
        <f>AVERAGE(Q10:R10)</f>
        <v>14.236000000000001</v>
      </c>
      <c r="T10" s="45">
        <f t="shared" si="2"/>
        <v>4.9314999999999998</v>
      </c>
      <c r="U10" s="45">
        <f>T4-T10</f>
        <v>3.2259999999999991</v>
      </c>
      <c r="V10" s="46">
        <f t="shared" si="3"/>
        <v>0.10687527223649666</v>
      </c>
      <c r="W10" s="47">
        <v>0.10687527223649666</v>
      </c>
    </row>
    <row r="11" spans="1:24" x14ac:dyDescent="0.35">
      <c r="A11" s="48" t="s">
        <v>70</v>
      </c>
      <c r="B11" s="51">
        <v>19.631</v>
      </c>
      <c r="C11" s="51">
        <v>19.648</v>
      </c>
      <c r="D11" s="51">
        <f t="shared" si="8"/>
        <v>19.639499999999998</v>
      </c>
      <c r="E11" s="51">
        <v>14.19</v>
      </c>
      <c r="F11" s="51">
        <v>14.12</v>
      </c>
      <c r="G11" s="49">
        <f t="shared" si="9"/>
        <v>14.154999999999999</v>
      </c>
      <c r="H11" s="49">
        <f t="shared" si="10"/>
        <v>-5.4844999999999988</v>
      </c>
      <c r="I11" s="49">
        <f>H11-H8</f>
        <v>2.8445</v>
      </c>
      <c r="J11" s="50">
        <f t="shared" si="11"/>
        <v>0.13922594595406043</v>
      </c>
      <c r="M11" s="42" t="s">
        <v>71</v>
      </c>
      <c r="N11" s="45">
        <v>20.309999999999999</v>
      </c>
      <c r="O11" s="45">
        <v>20.257999999999999</v>
      </c>
      <c r="P11" s="45">
        <f t="shared" si="0"/>
        <v>20.283999999999999</v>
      </c>
      <c r="Q11" s="45">
        <v>15.074</v>
      </c>
      <c r="R11" s="45">
        <v>15.346</v>
      </c>
      <c r="S11" s="45">
        <f t="shared" si="1"/>
        <v>15.21</v>
      </c>
      <c r="T11" s="45">
        <f t="shared" si="2"/>
        <v>5.0739999999999981</v>
      </c>
      <c r="U11" s="45">
        <f>T2-T11</f>
        <v>3.5025000000000031</v>
      </c>
      <c r="V11" s="46">
        <f t="shared" si="3"/>
        <v>8.8235314944429627E-2</v>
      </c>
      <c r="W11" s="47">
        <v>8.8235314944429627E-2</v>
      </c>
    </row>
    <row r="12" spans="1:24" x14ac:dyDescent="0.35">
      <c r="A12" s="48" t="s">
        <v>72</v>
      </c>
      <c r="B12" s="51">
        <v>19.611999999999998</v>
      </c>
      <c r="C12" s="51">
        <v>19.527000000000001</v>
      </c>
      <c r="D12" s="51">
        <f t="shared" si="8"/>
        <v>19.569499999999998</v>
      </c>
      <c r="E12" s="51">
        <v>13.326000000000001</v>
      </c>
      <c r="F12" s="51">
        <v>13.282</v>
      </c>
      <c r="G12" s="49">
        <f t="shared" si="9"/>
        <v>13.304</v>
      </c>
      <c r="H12" s="49">
        <f t="shared" si="10"/>
        <v>-6.2654999999999976</v>
      </c>
      <c r="I12" s="49">
        <f>H12-H8</f>
        <v>2.0635000000000012</v>
      </c>
      <c r="J12" s="50">
        <f t="shared" si="11"/>
        <v>0.23923493766825277</v>
      </c>
      <c r="M12" s="42" t="s">
        <v>73</v>
      </c>
      <c r="N12" s="45">
        <v>19.832999999999998</v>
      </c>
      <c r="O12" s="45">
        <v>19.888999999999999</v>
      </c>
      <c r="P12" s="45">
        <f t="shared" si="0"/>
        <v>19.860999999999997</v>
      </c>
      <c r="Q12" s="45">
        <v>14.33</v>
      </c>
      <c r="R12" s="45">
        <v>14.625</v>
      </c>
      <c r="S12" s="45">
        <f t="shared" si="1"/>
        <v>14.477499999999999</v>
      </c>
      <c r="T12" s="45">
        <f t="shared" si="2"/>
        <v>5.383499999999998</v>
      </c>
      <c r="U12" s="45">
        <f>T3-T12</f>
        <v>3.0490000000000013</v>
      </c>
      <c r="V12" s="46">
        <f t="shared" si="3"/>
        <v>0.12082576213312156</v>
      </c>
      <c r="W12" s="47">
        <v>0.12082576213312156</v>
      </c>
    </row>
    <row r="13" spans="1:24" x14ac:dyDescent="0.35">
      <c r="C13" s="41" t="s">
        <v>74</v>
      </c>
      <c r="D13" s="41"/>
      <c r="E13" s="41"/>
      <c r="F13" s="41"/>
      <c r="M13" s="42" t="s">
        <v>75</v>
      </c>
      <c r="N13" s="45">
        <v>20.378</v>
      </c>
      <c r="O13" s="45">
        <v>20.286000000000001</v>
      </c>
      <c r="P13" s="45">
        <f t="shared" si="0"/>
        <v>20.332000000000001</v>
      </c>
      <c r="Q13" s="45">
        <v>15.262</v>
      </c>
      <c r="R13" s="45">
        <v>15.725</v>
      </c>
      <c r="S13" s="45">
        <f t="shared" si="1"/>
        <v>15.493500000000001</v>
      </c>
      <c r="T13" s="45">
        <f t="shared" si="2"/>
        <v>4.8384999999999998</v>
      </c>
      <c r="U13" s="45">
        <f>T4-T13</f>
        <v>3.3189999999999991</v>
      </c>
      <c r="V13" s="46">
        <f t="shared" si="3"/>
        <v>0.10020316617492429</v>
      </c>
      <c r="W13" s="47">
        <v>0.10020316617492429</v>
      </c>
    </row>
    <row r="14" spans="1:24" x14ac:dyDescent="0.35">
      <c r="A14" s="44" t="s">
        <v>47</v>
      </c>
      <c r="B14" s="44" t="s">
        <v>48</v>
      </c>
      <c r="C14" s="44" t="s">
        <v>49</v>
      </c>
      <c r="D14" s="44" t="s">
        <v>50</v>
      </c>
      <c r="E14" s="44" t="s">
        <v>51</v>
      </c>
      <c r="F14" s="44" t="s">
        <v>52</v>
      </c>
      <c r="G14" s="44" t="s">
        <v>53</v>
      </c>
      <c r="H14" s="44" t="s">
        <v>44</v>
      </c>
      <c r="I14" s="44" t="s">
        <v>45</v>
      </c>
      <c r="J14" s="44" t="s">
        <v>54</v>
      </c>
      <c r="M14" s="42" t="s">
        <v>76</v>
      </c>
      <c r="N14" s="45">
        <v>20.094999999999999</v>
      </c>
      <c r="O14" s="45">
        <v>20.466999999999999</v>
      </c>
      <c r="P14" s="45">
        <f>AVERAGE(N14:O14)</f>
        <v>20.280999999999999</v>
      </c>
      <c r="Q14" s="45">
        <v>15.933</v>
      </c>
      <c r="R14" s="45">
        <v>16.05</v>
      </c>
      <c r="S14" s="45">
        <f>AVERAGE(Q14:R14)</f>
        <v>15.9915</v>
      </c>
      <c r="T14" s="45">
        <f>P14-S14</f>
        <v>4.2894999999999985</v>
      </c>
      <c r="U14" s="45">
        <f>T2-T14</f>
        <v>4.2870000000000026</v>
      </c>
      <c r="V14" s="46">
        <f>2^(-U14)</f>
        <v>5.1225287977344727E-2</v>
      </c>
      <c r="W14" s="47">
        <v>5.1225287977344727E-2</v>
      </c>
    </row>
    <row r="15" spans="1:24" x14ac:dyDescent="0.35">
      <c r="A15" s="49" t="s">
        <v>56</v>
      </c>
      <c r="B15" s="51">
        <v>19.277999999999999</v>
      </c>
      <c r="C15" s="51">
        <v>18.623999999999999</v>
      </c>
      <c r="D15" s="51">
        <f>AVERAGE(B15:C15)</f>
        <v>18.951000000000001</v>
      </c>
      <c r="E15" s="51">
        <v>9.4730000000000008</v>
      </c>
      <c r="F15" s="51">
        <v>9.5380000000000003</v>
      </c>
      <c r="G15" s="49">
        <f>AVERAGE(E15:F15)</f>
        <v>9.5055000000000014</v>
      </c>
      <c r="H15" s="49">
        <f>G15-D15</f>
        <v>-9.4454999999999991</v>
      </c>
      <c r="I15" s="49">
        <f>H15-H15</f>
        <v>0</v>
      </c>
      <c r="J15" s="50">
        <f>2^(-I15)</f>
        <v>1</v>
      </c>
      <c r="M15" s="42" t="s">
        <v>77</v>
      </c>
      <c r="N15" s="45">
        <v>20.556000000000001</v>
      </c>
      <c r="O15" s="45">
        <v>20.744</v>
      </c>
      <c r="P15" s="45">
        <f t="shared" si="0"/>
        <v>20.65</v>
      </c>
      <c r="Q15" s="45">
        <v>16.359000000000002</v>
      </c>
      <c r="R15" s="45">
        <v>16.434000000000001</v>
      </c>
      <c r="S15" s="45">
        <f t="shared" si="1"/>
        <v>16.396500000000003</v>
      </c>
      <c r="T15" s="45">
        <f t="shared" si="2"/>
        <v>4.2534999999999954</v>
      </c>
      <c r="U15" s="45">
        <f>T3-T15</f>
        <v>4.1790000000000038</v>
      </c>
      <c r="V15" s="46">
        <f t="shared" si="3"/>
        <v>5.520719071759142E-2</v>
      </c>
      <c r="W15" s="47">
        <v>5.520719071759142E-2</v>
      </c>
    </row>
    <row r="16" spans="1:24" x14ac:dyDescent="0.35">
      <c r="A16" s="49" t="s">
        <v>78</v>
      </c>
      <c r="B16" s="51">
        <v>20.181999999999999</v>
      </c>
      <c r="C16" s="51">
        <v>19.324999999999999</v>
      </c>
      <c r="D16" s="51">
        <f>AVERAGE(B16:C16)</f>
        <v>19.753499999999999</v>
      </c>
      <c r="E16" s="51">
        <v>13</v>
      </c>
      <c r="F16" s="51">
        <v>11.342000000000001</v>
      </c>
      <c r="G16" s="49">
        <f>AVERAGE(E16:F16)</f>
        <v>12.170999999999999</v>
      </c>
      <c r="H16" s="49">
        <f>G16-D16</f>
        <v>-7.5824999999999996</v>
      </c>
      <c r="I16" s="49">
        <f>H16-H15</f>
        <v>1.8629999999999995</v>
      </c>
      <c r="J16" s="50">
        <f>2^(-I16)</f>
        <v>0.27490403732863794</v>
      </c>
      <c r="M16" s="42" t="s">
        <v>79</v>
      </c>
      <c r="N16" s="45">
        <v>20.654</v>
      </c>
      <c r="O16" s="45">
        <v>20.797000000000001</v>
      </c>
      <c r="P16" s="45">
        <f t="shared" si="0"/>
        <v>20.7255</v>
      </c>
      <c r="Q16" s="45">
        <v>16.138000000000002</v>
      </c>
      <c r="R16" s="45">
        <v>16.443999999999999</v>
      </c>
      <c r="S16" s="45">
        <f t="shared" si="1"/>
        <v>16.291</v>
      </c>
      <c r="T16" s="45">
        <f t="shared" si="2"/>
        <v>4.4344999999999999</v>
      </c>
      <c r="U16" s="45">
        <f>T4-T16</f>
        <v>3.722999999999999</v>
      </c>
      <c r="V16" s="46">
        <f t="shared" si="3"/>
        <v>7.5729541276890272E-2</v>
      </c>
      <c r="W16" s="47">
        <v>7.5729541276890272E-2</v>
      </c>
    </row>
    <row r="17" spans="1:23" x14ac:dyDescent="0.35">
      <c r="A17" s="49" t="s">
        <v>80</v>
      </c>
      <c r="B17" s="51">
        <v>20.753</v>
      </c>
      <c r="C17" s="51">
        <v>20.405999999999999</v>
      </c>
      <c r="D17" s="51">
        <f>AVERAGE(B17:C17)</f>
        <v>20.579499999999999</v>
      </c>
      <c r="E17" s="51">
        <v>13.183</v>
      </c>
      <c r="F17" s="51">
        <v>13.134</v>
      </c>
      <c r="G17" s="49">
        <f>AVERAGE(E17:F17)</f>
        <v>13.1585</v>
      </c>
      <c r="H17" s="49">
        <f>G17-D17</f>
        <v>-7.4209999999999994</v>
      </c>
      <c r="I17" s="49">
        <f>H17-H15</f>
        <v>2.0244999999999997</v>
      </c>
      <c r="J17" s="50">
        <f>2^(-I17)</f>
        <v>0.2457903193100999</v>
      </c>
      <c r="M17" s="42" t="s">
        <v>81</v>
      </c>
      <c r="N17" s="45">
        <v>20.75</v>
      </c>
      <c r="O17" s="45">
        <v>20.812999999999999</v>
      </c>
      <c r="P17" s="45">
        <f t="shared" si="0"/>
        <v>20.781500000000001</v>
      </c>
      <c r="Q17" s="45">
        <v>15</v>
      </c>
      <c r="R17" s="45">
        <v>14.968999999999999</v>
      </c>
      <c r="S17" s="45">
        <f t="shared" si="1"/>
        <v>14.984500000000001</v>
      </c>
      <c r="T17" s="45">
        <f t="shared" si="2"/>
        <v>5.7970000000000006</v>
      </c>
      <c r="U17" s="45">
        <f>T2-T17</f>
        <v>2.7795000000000005</v>
      </c>
      <c r="V17" s="46">
        <f t="shared" si="3"/>
        <v>0.14564216529091117</v>
      </c>
      <c r="W17" s="47">
        <v>0.14564216529091117</v>
      </c>
    </row>
    <row r="18" spans="1:23" x14ac:dyDescent="0.35">
      <c r="C18" s="41" t="s">
        <v>82</v>
      </c>
      <c r="D18" s="41"/>
      <c r="E18" s="41"/>
      <c r="F18" s="41"/>
      <c r="M18" s="42" t="s">
        <v>83</v>
      </c>
      <c r="N18" s="45">
        <v>19.760999999999999</v>
      </c>
      <c r="O18" s="45">
        <v>19.658000000000001</v>
      </c>
      <c r="P18" s="45">
        <f t="shared" si="0"/>
        <v>19.709499999999998</v>
      </c>
      <c r="Q18" s="45">
        <v>13.54</v>
      </c>
      <c r="R18" s="45">
        <v>13.682</v>
      </c>
      <c r="S18" s="45">
        <f t="shared" si="1"/>
        <v>13.611000000000001</v>
      </c>
      <c r="T18" s="45">
        <f t="shared" si="2"/>
        <v>6.0984999999999978</v>
      </c>
      <c r="U18" s="45">
        <f>T3-T18</f>
        <v>2.3340000000000014</v>
      </c>
      <c r="V18" s="46">
        <f t="shared" si="3"/>
        <v>0.19833346079778555</v>
      </c>
      <c r="W18" s="47">
        <v>0.19833346079778555</v>
      </c>
    </row>
    <row r="19" spans="1:23" x14ac:dyDescent="0.35">
      <c r="A19" s="44" t="s">
        <v>47</v>
      </c>
      <c r="B19" s="44" t="s">
        <v>48</v>
      </c>
      <c r="C19" s="44" t="s">
        <v>49</v>
      </c>
      <c r="D19" s="44" t="s">
        <v>50</v>
      </c>
      <c r="E19" s="44" t="s">
        <v>51</v>
      </c>
      <c r="F19" s="44" t="s">
        <v>52</v>
      </c>
      <c r="G19" s="44" t="s">
        <v>53</v>
      </c>
      <c r="H19" s="44" t="s">
        <v>44</v>
      </c>
      <c r="I19" s="44" t="s">
        <v>45</v>
      </c>
      <c r="J19" s="44" t="s">
        <v>54</v>
      </c>
      <c r="M19" s="42" t="s">
        <v>84</v>
      </c>
      <c r="N19" s="45">
        <v>21.721</v>
      </c>
      <c r="O19" s="45">
        <v>21.736999999999998</v>
      </c>
      <c r="P19" s="45">
        <f t="shared" si="0"/>
        <v>21.728999999999999</v>
      </c>
      <c r="Q19" s="45">
        <v>15.211</v>
      </c>
      <c r="R19" s="45">
        <v>15.327999999999999</v>
      </c>
      <c r="S19" s="45">
        <f t="shared" si="1"/>
        <v>15.269500000000001</v>
      </c>
      <c r="T19" s="45">
        <f t="shared" si="2"/>
        <v>6.4594999999999985</v>
      </c>
      <c r="U19" s="45">
        <f>T4-T19</f>
        <v>1.6980000000000004</v>
      </c>
      <c r="V19" s="46">
        <f t="shared" si="3"/>
        <v>0.30821308136595155</v>
      </c>
      <c r="W19" s="47">
        <v>0.30821308136595155</v>
      </c>
    </row>
    <row r="20" spans="1:23" x14ac:dyDescent="0.35">
      <c r="A20" s="49" t="s">
        <v>56</v>
      </c>
      <c r="B20" s="51">
        <v>19.411999999999999</v>
      </c>
      <c r="C20" s="51">
        <v>19.247</v>
      </c>
      <c r="D20" s="51">
        <f>AVERAGE(B20:C20)</f>
        <v>19.329499999999999</v>
      </c>
      <c r="E20" s="51">
        <v>9.6120000000000001</v>
      </c>
      <c r="F20" s="51">
        <v>9.6419999999999995</v>
      </c>
      <c r="G20" s="49">
        <f>AVERAGE(E20:F20)</f>
        <v>9.6269999999999989</v>
      </c>
      <c r="H20" s="49">
        <f>G20-D20</f>
        <v>-9.7025000000000006</v>
      </c>
      <c r="I20" s="49">
        <f>H20-H20</f>
        <v>0</v>
      </c>
      <c r="J20" s="50">
        <f>2^(-I20)</f>
        <v>1</v>
      </c>
    </row>
    <row r="21" spans="1:23" x14ac:dyDescent="0.35">
      <c r="A21" s="48" t="s">
        <v>85</v>
      </c>
      <c r="B21" s="51">
        <v>20.181999999999999</v>
      </c>
      <c r="C21" s="51">
        <v>19.324999999999999</v>
      </c>
      <c r="D21" s="51">
        <f>AVERAGE(B21:C21)</f>
        <v>19.753499999999999</v>
      </c>
      <c r="E21" s="51">
        <v>13</v>
      </c>
      <c r="F21" s="51">
        <v>11.342000000000001</v>
      </c>
      <c r="G21" s="49">
        <f>AVERAGE(E21:F21)</f>
        <v>12.170999999999999</v>
      </c>
      <c r="H21" s="49">
        <f>G21-D21</f>
        <v>-7.5824999999999996</v>
      </c>
      <c r="I21" s="49">
        <f>H21-H20</f>
        <v>2.120000000000001</v>
      </c>
      <c r="J21" s="50">
        <f>2^(-I21)</f>
        <v>0.2300469126562186</v>
      </c>
      <c r="O21" s="53"/>
      <c r="P21" s="53" t="s">
        <v>86</v>
      </c>
      <c r="Q21" s="53" t="s">
        <v>87</v>
      </c>
      <c r="R21" s="53" t="s">
        <v>88</v>
      </c>
      <c r="S21" s="53" t="s">
        <v>89</v>
      </c>
      <c r="T21" s="53" t="s">
        <v>90</v>
      </c>
    </row>
    <row r="22" spans="1:23" ht="15.5" x14ac:dyDescent="0.35">
      <c r="A22" s="48" t="s">
        <v>91</v>
      </c>
      <c r="B22" s="51">
        <v>19.8</v>
      </c>
      <c r="C22" s="51">
        <v>19.222000000000001</v>
      </c>
      <c r="D22" s="51">
        <f>AVERAGE(B22:C22)</f>
        <v>19.511000000000003</v>
      </c>
      <c r="E22" s="51">
        <v>12.242000000000001</v>
      </c>
      <c r="F22" s="51">
        <v>12.058</v>
      </c>
      <c r="G22" s="49">
        <f>AVERAGE(E22:F22)</f>
        <v>12.15</v>
      </c>
      <c r="H22" s="49">
        <f>G22-D22</f>
        <v>-7.3610000000000024</v>
      </c>
      <c r="I22" s="49">
        <f>H22-H20</f>
        <v>2.3414999999999981</v>
      </c>
      <c r="J22" s="50">
        <f>2^(-I22)</f>
        <v>0.1973050790946502</v>
      </c>
      <c r="O22" s="53" t="s">
        <v>92</v>
      </c>
      <c r="P22" s="46">
        <v>0.13171577079244323</v>
      </c>
      <c r="Q22" s="46">
        <v>0.26701635201196267</v>
      </c>
      <c r="R22" s="46">
        <v>0.10687527223649666</v>
      </c>
      <c r="S22" s="54">
        <f>AVERAGE(P22:R22)</f>
        <v>0.16853579834696752</v>
      </c>
      <c r="T22" s="54">
        <f>_xlfn.STDEV.P(P22:R22)</f>
        <v>7.0370813929971368E-2</v>
      </c>
    </row>
    <row r="23" spans="1:23" ht="15.5" x14ac:dyDescent="0.35">
      <c r="A23" s="48" t="s">
        <v>68</v>
      </c>
      <c r="B23" s="51">
        <v>20.257000000000001</v>
      </c>
      <c r="C23" s="51">
        <v>18.951000000000001</v>
      </c>
      <c r="D23" s="51">
        <f>AVERAGE(B23:C23)</f>
        <v>19.603999999999999</v>
      </c>
      <c r="E23" s="51">
        <v>11.459</v>
      </c>
      <c r="F23" s="51">
        <v>11.449</v>
      </c>
      <c r="G23" s="49">
        <f>AVERAGE(E23:F23)</f>
        <v>11.454000000000001</v>
      </c>
      <c r="H23" s="49">
        <f>G23-D23</f>
        <v>-8.1499999999999986</v>
      </c>
      <c r="I23" s="49">
        <f>H23-H20</f>
        <v>1.552500000000002</v>
      </c>
      <c r="J23" s="50">
        <f>2^(-I23)</f>
        <v>0.3409187847957999</v>
      </c>
      <c r="O23" s="53" t="s">
        <v>93</v>
      </c>
      <c r="P23" s="46">
        <v>8.8235314944429627E-2</v>
      </c>
      <c r="Q23" s="46">
        <v>0.12082576213312156</v>
      </c>
      <c r="R23" s="46">
        <v>0.10020316617492429</v>
      </c>
      <c r="S23" s="54">
        <f t="shared" ref="S23:S25" si="12">AVERAGE(P23:R23)</f>
        <v>0.1030880810841585</v>
      </c>
      <c r="T23" s="54">
        <f t="shared" ref="T23:T25" si="13">_xlfn.STDEV.P(P23:R23)</f>
        <v>1.3460469593464445E-2</v>
      </c>
    </row>
    <row r="24" spans="1:23" ht="15.5" x14ac:dyDescent="0.35">
      <c r="A24" s="48" t="s">
        <v>94</v>
      </c>
      <c r="B24" s="51">
        <v>20.381</v>
      </c>
      <c r="C24" s="51">
        <v>20.135000000000002</v>
      </c>
      <c r="D24" s="51">
        <f>AVERAGE(B24:C24)</f>
        <v>20.258000000000003</v>
      </c>
      <c r="E24" s="51">
        <v>13.334</v>
      </c>
      <c r="F24" s="51">
        <v>12.939</v>
      </c>
      <c r="G24" s="49">
        <f>AVERAGE(E24:F24)</f>
        <v>13.1365</v>
      </c>
      <c r="H24" s="49">
        <f>G24-D24</f>
        <v>-7.1215000000000028</v>
      </c>
      <c r="I24" s="49">
        <f>H24-H20</f>
        <v>2.5809999999999977</v>
      </c>
      <c r="J24" s="50">
        <f>2^(-I24)</f>
        <v>0.167125061925642</v>
      </c>
      <c r="O24" s="53" t="s">
        <v>95</v>
      </c>
      <c r="P24" s="46">
        <v>5.1225287977344727E-2</v>
      </c>
      <c r="Q24" s="46">
        <v>5.520719071759142E-2</v>
      </c>
      <c r="R24" s="46">
        <v>7.5729541276890272E-2</v>
      </c>
      <c r="S24" s="54">
        <f t="shared" si="12"/>
        <v>6.0720673323942133E-2</v>
      </c>
      <c r="T24" s="54">
        <f t="shared" si="13"/>
        <v>1.0736649858622004E-2</v>
      </c>
    </row>
    <row r="25" spans="1:23" ht="15.5" x14ac:dyDescent="0.35">
      <c r="A25" s="55"/>
      <c r="B25" s="56"/>
      <c r="C25" s="56"/>
      <c r="D25" s="56"/>
      <c r="E25" s="56"/>
      <c r="F25" s="56"/>
      <c r="G25" s="57"/>
      <c r="H25" s="57"/>
      <c r="I25" s="57"/>
      <c r="J25" s="58"/>
      <c r="O25" s="53" t="s">
        <v>96</v>
      </c>
      <c r="P25" s="46">
        <v>0.14564216529091117</v>
      </c>
      <c r="Q25" s="46">
        <v>0.19833346079778555</v>
      </c>
      <c r="R25" s="46">
        <v>0.30821308136595155</v>
      </c>
      <c r="S25" s="54">
        <f t="shared" si="12"/>
        <v>0.21739623581821607</v>
      </c>
      <c r="T25" s="54">
        <f t="shared" si="13"/>
        <v>6.7724282853243167E-2</v>
      </c>
    </row>
    <row r="26" spans="1:23" x14ac:dyDescent="0.35">
      <c r="C26" s="41" t="s">
        <v>97</v>
      </c>
      <c r="D26" s="41"/>
      <c r="E26" s="41"/>
      <c r="F26" s="41"/>
    </row>
    <row r="27" spans="1:23" x14ac:dyDescent="0.35">
      <c r="A27" s="44" t="s">
        <v>47</v>
      </c>
      <c r="B27" s="44" t="s">
        <v>48</v>
      </c>
      <c r="C27" s="44" t="s">
        <v>49</v>
      </c>
      <c r="D27" s="44" t="s">
        <v>50</v>
      </c>
      <c r="E27" s="44" t="s">
        <v>51</v>
      </c>
      <c r="F27" s="44" t="s">
        <v>52</v>
      </c>
      <c r="G27" s="44" t="s">
        <v>53</v>
      </c>
      <c r="H27" s="44" t="s">
        <v>44</v>
      </c>
      <c r="I27" s="44" t="s">
        <v>45</v>
      </c>
      <c r="J27" s="44" t="s">
        <v>54</v>
      </c>
    </row>
    <row r="28" spans="1:23" ht="15.5" x14ac:dyDescent="0.35">
      <c r="A28" s="49" t="s">
        <v>98</v>
      </c>
      <c r="B28" s="59">
        <v>19.600000000000001</v>
      </c>
      <c r="C28" s="59">
        <v>19.335999999999999</v>
      </c>
      <c r="D28" s="59">
        <f>AVERAGE(B28:C28)</f>
        <v>19.468</v>
      </c>
      <c r="E28" s="59">
        <v>11.507999999999999</v>
      </c>
      <c r="F28" s="59">
        <v>11.435</v>
      </c>
      <c r="G28" s="60">
        <f>AVERAGE(E28:F28)</f>
        <v>11.471499999999999</v>
      </c>
      <c r="H28" s="60">
        <f>G28-D28</f>
        <v>-7.9965000000000011</v>
      </c>
      <c r="I28" s="60">
        <f>H28-H28</f>
        <v>0</v>
      </c>
      <c r="J28" s="61">
        <f>2^(-I28)</f>
        <v>1</v>
      </c>
    </row>
    <row r="29" spans="1:23" ht="15.5" x14ac:dyDescent="0.35">
      <c r="A29" s="48" t="s">
        <v>99</v>
      </c>
      <c r="B29" s="60">
        <v>19.483000000000001</v>
      </c>
      <c r="C29" s="60">
        <v>19.675000000000001</v>
      </c>
      <c r="D29" s="59">
        <f t="shared" ref="D29:D30" si="14">AVERAGE(B29:C29)</f>
        <v>19.579000000000001</v>
      </c>
      <c r="E29" s="60">
        <v>13.209</v>
      </c>
      <c r="F29" s="60">
        <v>13.284000000000001</v>
      </c>
      <c r="G29" s="60">
        <f t="shared" ref="G29:G30" si="15">AVERAGE(E29:F29)</f>
        <v>13.246500000000001</v>
      </c>
      <c r="H29" s="60">
        <f t="shared" ref="H29:H30" si="16">G29-D29</f>
        <v>-6.3324999999999996</v>
      </c>
      <c r="I29" s="60">
        <f>H29-H28</f>
        <v>1.6640000000000015</v>
      </c>
      <c r="J29" s="61">
        <f t="shared" ref="J29:J30" si="17">2^(-I29)</f>
        <v>0.31556300802802861</v>
      </c>
    </row>
    <row r="30" spans="1:23" ht="15.5" x14ac:dyDescent="0.35">
      <c r="A30" s="48" t="s">
        <v>100</v>
      </c>
      <c r="B30" s="60">
        <v>19.812000000000001</v>
      </c>
      <c r="C30" s="60">
        <v>19.971</v>
      </c>
      <c r="D30" s="59">
        <f t="shared" si="14"/>
        <v>19.891500000000001</v>
      </c>
      <c r="E30" s="60">
        <v>14.262</v>
      </c>
      <c r="F30" s="60">
        <v>14.252000000000001</v>
      </c>
      <c r="G30" s="60">
        <f t="shared" si="15"/>
        <v>14.257000000000001</v>
      </c>
      <c r="H30" s="60">
        <f t="shared" si="16"/>
        <v>-5.6344999999999992</v>
      </c>
      <c r="I30" s="60">
        <f>H30-H28</f>
        <v>2.3620000000000019</v>
      </c>
      <c r="J30" s="61">
        <f t="shared" si="17"/>
        <v>0.19452129413885438</v>
      </c>
    </row>
    <row r="33" spans="1:6" ht="15.5" x14ac:dyDescent="0.35">
      <c r="A33" s="62" t="s">
        <v>47</v>
      </c>
      <c r="B33" s="63" t="s">
        <v>86</v>
      </c>
      <c r="C33" s="63" t="s">
        <v>87</v>
      </c>
      <c r="D33" s="63" t="s">
        <v>88</v>
      </c>
      <c r="E33" s="62" t="s">
        <v>101</v>
      </c>
      <c r="F33" s="64" t="s">
        <v>90</v>
      </c>
    </row>
    <row r="34" spans="1:6" ht="15.5" x14ac:dyDescent="0.35">
      <c r="A34" s="62" t="s">
        <v>102</v>
      </c>
      <c r="B34" s="65">
        <v>0</v>
      </c>
      <c r="C34" s="65">
        <v>0</v>
      </c>
      <c r="D34" s="65">
        <v>0</v>
      </c>
      <c r="E34" s="66">
        <f t="shared" ref="E34:E43" si="18">AVERAGE(B34:D34)</f>
        <v>0</v>
      </c>
      <c r="F34" s="66">
        <f>_xlfn.STDEV.P(B34:D34)</f>
        <v>0</v>
      </c>
    </row>
    <row r="35" spans="1:6" ht="15.5" x14ac:dyDescent="0.35">
      <c r="A35" s="64" t="s">
        <v>103</v>
      </c>
      <c r="B35" s="66">
        <v>1</v>
      </c>
      <c r="C35" s="66">
        <v>1</v>
      </c>
      <c r="D35" s="66">
        <v>1</v>
      </c>
      <c r="E35" s="66">
        <f t="shared" si="18"/>
        <v>1</v>
      </c>
      <c r="F35" s="66">
        <f>_xlfn.STDEV.P(B35:D35)</f>
        <v>0</v>
      </c>
    </row>
    <row r="36" spans="1:6" ht="15.5" x14ac:dyDescent="0.35">
      <c r="A36" s="64" t="s">
        <v>104</v>
      </c>
      <c r="B36" s="66">
        <v>0.34799999999999998</v>
      </c>
      <c r="C36" s="66">
        <v>0.27500000000000002</v>
      </c>
      <c r="D36" s="66">
        <v>0.23</v>
      </c>
      <c r="E36" s="66">
        <f t="shared" si="18"/>
        <v>0.28433333333333333</v>
      </c>
      <c r="F36" s="66">
        <f>_xlfn.STDEV.P(B36:D36)</f>
        <v>4.8623268321064395E-2</v>
      </c>
    </row>
    <row r="37" spans="1:6" ht="15.5" x14ac:dyDescent="0.35">
      <c r="A37" s="64" t="s">
        <v>105</v>
      </c>
      <c r="B37" s="66">
        <v>0.316</v>
      </c>
      <c r="C37" s="66">
        <v>0.34100000000000003</v>
      </c>
      <c r="D37" s="66">
        <v>0.28599999999999998</v>
      </c>
      <c r="E37" s="66">
        <f t="shared" si="18"/>
        <v>0.31433333333333335</v>
      </c>
      <c r="F37" s="66">
        <f t="shared" ref="F37:F39" si="19">_xlfn.STDEV.P(B37:D37)</f>
        <v>2.2484562605386758E-2</v>
      </c>
    </row>
    <row r="38" spans="1:6" ht="15.5" x14ac:dyDescent="0.35">
      <c r="A38" s="64" t="s">
        <v>106</v>
      </c>
      <c r="B38" s="66">
        <v>0.11522294958705644</v>
      </c>
      <c r="C38" s="66">
        <v>0.13900000000000001</v>
      </c>
      <c r="D38" s="66">
        <v>0.16700000000000001</v>
      </c>
      <c r="E38" s="66">
        <f t="shared" si="18"/>
        <v>0.14040764986235213</v>
      </c>
      <c r="F38" s="66">
        <f>_xlfn.STDEV.P(B38:D38)</f>
        <v>2.1161314482916964E-2</v>
      </c>
    </row>
    <row r="39" spans="1:6" ht="15.5" x14ac:dyDescent="0.35">
      <c r="A39" s="64" t="s">
        <v>107</v>
      </c>
      <c r="B39" s="66">
        <v>0.14839352007110709</v>
      </c>
      <c r="C39" s="66">
        <v>0.23899999999999999</v>
      </c>
      <c r="D39" s="66">
        <v>0.19700000000000001</v>
      </c>
      <c r="E39" s="66">
        <f t="shared" si="18"/>
        <v>0.19479784002370235</v>
      </c>
      <c r="F39" s="66">
        <f t="shared" si="19"/>
        <v>3.702270188859029E-2</v>
      </c>
    </row>
    <row r="40" spans="1:6" ht="15.5" x14ac:dyDescent="0.35">
      <c r="A40" s="53" t="s">
        <v>92</v>
      </c>
      <c r="B40" s="46">
        <v>0.13171577079244323</v>
      </c>
      <c r="C40" s="46">
        <v>0.26701635201196267</v>
      </c>
      <c r="D40" s="46">
        <v>0.10687527223649666</v>
      </c>
      <c r="E40" s="67">
        <f t="shared" si="18"/>
        <v>0.16853579834696752</v>
      </c>
      <c r="F40" s="67">
        <f>_xlfn.STDEV.P(B40:D40)</f>
        <v>7.0370813929971368E-2</v>
      </c>
    </row>
    <row r="41" spans="1:6" ht="15.5" x14ac:dyDescent="0.35">
      <c r="A41" s="53" t="s">
        <v>93</v>
      </c>
      <c r="B41" s="46">
        <v>8.8235314944429627E-2</v>
      </c>
      <c r="C41" s="46">
        <v>0.12082576213312156</v>
      </c>
      <c r="D41" s="46">
        <v>0.10020316617492429</v>
      </c>
      <c r="E41" s="67">
        <f t="shared" si="18"/>
        <v>0.1030880810841585</v>
      </c>
      <c r="F41" s="67">
        <f t="shared" ref="F41:F43" si="20">_xlfn.STDEV.P(B41:D41)</f>
        <v>1.3460469593464445E-2</v>
      </c>
    </row>
    <row r="42" spans="1:6" ht="15.5" x14ac:dyDescent="0.35">
      <c r="A42" s="53" t="s">
        <v>95</v>
      </c>
      <c r="B42" s="46">
        <v>5.1225287977344727E-2</v>
      </c>
      <c r="C42" s="46">
        <v>5.520719071759142E-2</v>
      </c>
      <c r="D42" s="46">
        <v>7.5729541276890272E-2</v>
      </c>
      <c r="E42" s="67">
        <f t="shared" si="18"/>
        <v>6.0720673323942133E-2</v>
      </c>
      <c r="F42" s="67">
        <f t="shared" si="20"/>
        <v>1.0736649858622004E-2</v>
      </c>
    </row>
    <row r="43" spans="1:6" ht="15.5" x14ac:dyDescent="0.35">
      <c r="A43" s="53" t="s">
        <v>96</v>
      </c>
      <c r="B43" s="46">
        <v>0.14564216529091117</v>
      </c>
      <c r="C43" s="46">
        <v>0.19833346079778555</v>
      </c>
      <c r="D43" s="46">
        <v>0.30821308136595155</v>
      </c>
      <c r="E43" s="67">
        <f t="shared" si="18"/>
        <v>0.21739623581821607</v>
      </c>
      <c r="F43" s="67">
        <f t="shared" si="20"/>
        <v>6.7724282853243167E-2</v>
      </c>
    </row>
  </sheetData>
  <mergeCells count="5">
    <mergeCell ref="C1:F1"/>
    <mergeCell ref="C6:F6"/>
    <mergeCell ref="C13:F13"/>
    <mergeCell ref="C18:F18"/>
    <mergeCell ref="C26:F26"/>
  </mergeCells>
  <pageMargins left="1.2" right="0.7" top="0.75" bottom="1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Fig2B</vt:lpstr>
      <vt:lpstr>Fig2D</vt:lpstr>
      <vt:lpstr>Fig2E</vt:lpstr>
      <vt:lpstr>Fig2F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2019-07-10T17:06:08Z</dcterms:modified>
</cp:coreProperties>
</file>