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filterPrivacy="1"/>
  <xr:revisionPtr revIDLastSave="0" documentId="13_ncr:1_{906E0676-531A-43DA-AA52-31C3E9164F56}" xr6:coauthVersionLast="43" xr6:coauthVersionMax="43" xr10:uidLastSave="{00000000-0000-0000-0000-000000000000}"/>
  <bookViews>
    <workbookView xWindow="4000" yWindow="1930" windowWidth="23290" windowHeight="15110" tabRatio="735" xr2:uid="{00000000-000D-0000-FFFF-FFFF00000000}"/>
  </bookViews>
  <sheets>
    <sheet name="Fig3C" sheetId="8" r:id="rId1"/>
    <sheet name="Fig3D" sheetId="7" r:id="rId2"/>
    <sheet name="Fig3S1B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7" l="1"/>
  <c r="G21" i="7"/>
  <c r="G28" i="7"/>
  <c r="J28" i="7"/>
  <c r="H27" i="7"/>
  <c r="H20" i="7"/>
  <c r="H41" i="7" l="1"/>
  <c r="H40" i="7"/>
  <c r="G42" i="7"/>
  <c r="F42" i="7"/>
  <c r="G36" i="7"/>
  <c r="F32" i="7"/>
  <c r="H38" i="7"/>
  <c r="H37" i="7"/>
  <c r="F36" i="7"/>
  <c r="H35" i="7"/>
  <c r="H34" i="7"/>
  <c r="H33" i="7"/>
  <c r="G32" i="7"/>
  <c r="H31" i="7"/>
  <c r="H30" i="7"/>
  <c r="H29" i="7"/>
  <c r="H42" i="7" l="1"/>
  <c r="H36" i="7"/>
  <c r="J42" i="7"/>
  <c r="H39" i="7"/>
  <c r="H32" i="7"/>
  <c r="H25" i="7" l="1"/>
  <c r="H26" i="7"/>
  <c r="J24" i="7"/>
  <c r="H24" i="7"/>
  <c r="H23" i="7"/>
  <c r="H22" i="7"/>
  <c r="H19" i="7"/>
  <c r="H18" i="7"/>
  <c r="G17" i="7"/>
  <c r="F17" i="7"/>
  <c r="G14" i="7"/>
  <c r="F14" i="7"/>
  <c r="G11" i="7"/>
  <c r="F11" i="7"/>
  <c r="H8" i="7"/>
  <c r="H9" i="7"/>
  <c r="H10" i="7"/>
  <c r="H12" i="7"/>
  <c r="H13" i="7"/>
  <c r="H15" i="7"/>
  <c r="H16" i="7"/>
  <c r="G7" i="7"/>
  <c r="F7" i="7"/>
  <c r="J7" i="7" s="1"/>
  <c r="H6" i="7"/>
  <c r="H5" i="7"/>
  <c r="H4" i="7"/>
  <c r="H21" i="7" l="1"/>
  <c r="J14" i="7"/>
  <c r="J21" i="7"/>
  <c r="H17" i="7"/>
  <c r="H11" i="7"/>
  <c r="J11" i="7"/>
  <c r="H7" i="7"/>
  <c r="H14" i="7"/>
  <c r="J17" i="7"/>
  <c r="H28" i="7"/>
</calcChain>
</file>

<file path=xl/sharedStrings.xml><?xml version="1.0" encoding="utf-8"?>
<sst xmlns="http://schemas.openxmlformats.org/spreadsheetml/2006/main" count="133" uniqueCount="52">
  <si>
    <t>VIAL ID</t>
  </si>
  <si>
    <t>Date</t>
  </si>
  <si>
    <t>Female in cross</t>
  </si>
  <si>
    <t>Male in cross</t>
  </si>
  <si>
    <t>Notes</t>
  </si>
  <si>
    <t>F1 female with                                 &gt;2 eggs (fertile)</t>
  </si>
  <si>
    <t>Dysgenic                       F1 females</t>
  </si>
  <si>
    <t>% Dysgenic females</t>
  </si>
  <si>
    <t>Total F1 assayed</t>
  </si>
  <si>
    <t>HISR-D 2943</t>
  </si>
  <si>
    <t>#53 Harwich</t>
  </si>
  <si>
    <t>HISR-D 4322</t>
  </si>
  <si>
    <t>HISR-D 4671</t>
  </si>
  <si>
    <t>HISR-D 5146</t>
  </si>
  <si>
    <t>HISR-N 1033</t>
  </si>
  <si>
    <t>Maternal repression of    P-element by HISR-N lines</t>
  </si>
  <si>
    <t>HISR-N 1741</t>
  </si>
  <si>
    <t>Maternal repression of             P-element by HISR-D lines</t>
  </si>
  <si>
    <t>HISR-N 2541</t>
  </si>
  <si>
    <t>tester females x Harwich males</t>
  </si>
  <si>
    <t>pi[2]</t>
  </si>
  <si>
    <t>OreR-mod</t>
  </si>
  <si>
    <t>OreR-TK</t>
  </si>
  <si>
    <t>Birm2;TM6/Sb</t>
  </si>
  <si>
    <t>Maternal repression of Harwich                 P-elements by wild type lines</t>
  </si>
  <si>
    <t>HISR-D 29</t>
  </si>
  <si>
    <t>HISR-D 43</t>
  </si>
  <si>
    <t>HISR-D 46</t>
  </si>
  <si>
    <t>HISR-D 51</t>
  </si>
  <si>
    <t>HISR-N 10</t>
  </si>
  <si>
    <t>HISR-N 17</t>
  </si>
  <si>
    <t>HISR-N 25</t>
  </si>
  <si>
    <t xml:space="preserve">F1 ♀ GD rate </t>
  </si>
  <si>
    <t>(+)</t>
  </si>
  <si>
    <t>(-)</t>
  </si>
  <si>
    <t>Har</t>
  </si>
  <si>
    <t>ISO1</t>
  </si>
  <si>
    <t>HISR-D29</t>
  </si>
  <si>
    <t>HISR-D43</t>
  </si>
  <si>
    <t>HISR-D46</t>
  </si>
  <si>
    <t>HISR-D51</t>
  </si>
  <si>
    <t>HISR-N10</t>
  </si>
  <si>
    <t>HISR-N17</t>
  </si>
  <si>
    <t>HISR-N25</t>
  </si>
  <si>
    <t>HISR-N31</t>
  </si>
  <si>
    <t>Avg % F1 dysgenesis</t>
  </si>
  <si>
    <t>Control</t>
  </si>
  <si>
    <t>N10/Fm7a, Sp, Sb</t>
  </si>
  <si>
    <t>Harwich</t>
  </si>
  <si>
    <t>w/ B</t>
  </si>
  <si>
    <t>rep 1</t>
  </si>
  <si>
    <t>w/o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</si>
</sst>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/dd/yy;@"/>
    <numFmt numFmtId="166" formatCode="m/d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9" fontId="5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9" fontId="5" fillId="3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9" fontId="4" fillId="0" borderId="1" xfId="0" applyNumberFormat="1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5" fillId="3" borderId="1" xfId="0" applyNumberFormat="1" applyFont="1" applyFill="1" applyBorder="1" applyAlignment="1">
      <alignment horizontal="center"/>
    </xf>
    <xf numFmtId="0" fontId="0" fillId="0" borderId="0" xfId="0" quotePrefix="1"/>
    <xf numFmtId="0" fontId="6" fillId="0" borderId="0" xfId="0" applyFont="1"/>
    <xf numFmtId="0" fontId="0" fillId="0" borderId="1" xfId="0" applyBorder="1"/>
    <xf numFmtId="166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81977252843393"/>
          <c:y val="5.0925925925925923E-2"/>
          <c:w val="0.83818022747156606"/>
          <c:h val="0.726690361621463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Fig3C!$C$1</c:f>
              <c:strCache>
                <c:ptCount val="1"/>
                <c:pt idx="0">
                  <c:v>(+)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Fig3C!$B$2:$B$13</c:f>
              <c:strCache>
                <c:ptCount val="12"/>
                <c:pt idx="0">
                  <c:v>Har</c:v>
                </c:pt>
                <c:pt idx="1">
                  <c:v>ISO1</c:v>
                </c:pt>
                <c:pt idx="3">
                  <c:v>HISR-D29</c:v>
                </c:pt>
                <c:pt idx="4">
                  <c:v>HISR-D43</c:v>
                </c:pt>
                <c:pt idx="5">
                  <c:v>HISR-D46</c:v>
                </c:pt>
                <c:pt idx="6">
                  <c:v>HISR-D51</c:v>
                </c:pt>
                <c:pt idx="8">
                  <c:v>HISR-N10</c:v>
                </c:pt>
                <c:pt idx="9">
                  <c:v>HISR-N17</c:v>
                </c:pt>
                <c:pt idx="10">
                  <c:v>HISR-N25</c:v>
                </c:pt>
                <c:pt idx="11">
                  <c:v>HISR-N31</c:v>
                </c:pt>
              </c:strCache>
            </c:strRef>
          </c:cat>
          <c:val>
            <c:numRef>
              <c:f>Fig3C!$C$2:$C$13</c:f>
              <c:numCache>
                <c:formatCode>General</c:formatCode>
                <c:ptCount val="12"/>
                <c:pt idx="0">
                  <c:v>126</c:v>
                </c:pt>
                <c:pt idx="1">
                  <c:v>0</c:v>
                </c:pt>
                <c:pt idx="3">
                  <c:v>193</c:v>
                </c:pt>
                <c:pt idx="4">
                  <c:v>92</c:v>
                </c:pt>
                <c:pt idx="5">
                  <c:v>93</c:v>
                </c:pt>
                <c:pt idx="6">
                  <c:v>89</c:v>
                </c:pt>
                <c:pt idx="8">
                  <c:v>94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6-49BF-8C3E-E00AD2359B50}"/>
            </c:ext>
          </c:extLst>
        </c:ser>
        <c:ser>
          <c:idx val="1"/>
          <c:order val="1"/>
          <c:tx>
            <c:strRef>
              <c:f>Fig3C!$D$1</c:f>
              <c:strCache>
                <c:ptCount val="1"/>
                <c:pt idx="0">
                  <c:v>(-)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/>
          </c:spPr>
          <c:invertIfNegative val="0"/>
          <c:cat>
            <c:strRef>
              <c:f>Fig3C!$B$2:$B$13</c:f>
              <c:strCache>
                <c:ptCount val="12"/>
                <c:pt idx="0">
                  <c:v>Har</c:v>
                </c:pt>
                <c:pt idx="1">
                  <c:v>ISO1</c:v>
                </c:pt>
                <c:pt idx="3">
                  <c:v>HISR-D29</c:v>
                </c:pt>
                <c:pt idx="4">
                  <c:v>HISR-D43</c:v>
                </c:pt>
                <c:pt idx="5">
                  <c:v>HISR-D46</c:v>
                </c:pt>
                <c:pt idx="6">
                  <c:v>HISR-D51</c:v>
                </c:pt>
                <c:pt idx="8">
                  <c:v>HISR-N10</c:v>
                </c:pt>
                <c:pt idx="9">
                  <c:v>HISR-N17</c:v>
                </c:pt>
                <c:pt idx="10">
                  <c:v>HISR-N25</c:v>
                </c:pt>
                <c:pt idx="11">
                  <c:v>HISR-N31</c:v>
                </c:pt>
              </c:strCache>
            </c:strRef>
          </c:cat>
          <c:val>
            <c:numRef>
              <c:f>Fig3C!$D$2:$D$13</c:f>
              <c:numCache>
                <c:formatCode>General</c:formatCode>
                <c:ptCount val="12"/>
                <c:pt idx="0">
                  <c:v>258</c:v>
                </c:pt>
                <c:pt idx="1">
                  <c:v>0</c:v>
                </c:pt>
                <c:pt idx="3">
                  <c:v>447</c:v>
                </c:pt>
                <c:pt idx="4">
                  <c:v>286</c:v>
                </c:pt>
                <c:pt idx="5">
                  <c:v>314</c:v>
                </c:pt>
                <c:pt idx="6">
                  <c:v>205</c:v>
                </c:pt>
                <c:pt idx="8">
                  <c:v>211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16-49BF-8C3E-E00AD2359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7663560"/>
        <c:axId val="487663888"/>
      </c:barChart>
      <c:catAx>
        <c:axId val="48766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7663888"/>
        <c:crosses val="autoZero"/>
        <c:auto val="1"/>
        <c:lblAlgn val="ctr"/>
        <c:lblOffset val="100"/>
        <c:noMultiLvlLbl val="0"/>
      </c:catAx>
      <c:valAx>
        <c:axId val="48766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7663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Maternal</a:t>
            </a:r>
            <a:r>
              <a:rPr lang="en-US" b="1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r</a:t>
            </a:r>
            <a:r>
              <a:rPr lang="en-US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epression</a:t>
            </a:r>
            <a:r>
              <a:rPr lang="en-US" b="1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potential of GD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579060349415087"/>
          <c:y val="0.12906334690193783"/>
          <c:w val="0.83900893831570023"/>
          <c:h val="0.641778776107960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Fig3D!$C$47</c:f>
              <c:strCache>
                <c:ptCount val="1"/>
                <c:pt idx="0">
                  <c:v>% Dysgenic females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Fig3D!$B$47:$B$59</c15:sqref>
                  </c15:fullRef>
                </c:ext>
              </c:extLst>
              <c:f>Fig3D!$B$49:$B$59</c:f>
              <c:strCache>
                <c:ptCount val="11"/>
                <c:pt idx="0">
                  <c:v>HISR-D 29</c:v>
                </c:pt>
                <c:pt idx="1">
                  <c:v>HISR-D 43</c:v>
                </c:pt>
                <c:pt idx="2">
                  <c:v>HISR-D 46</c:v>
                </c:pt>
                <c:pt idx="3">
                  <c:v>HISR-D 51</c:v>
                </c:pt>
                <c:pt idx="4">
                  <c:v>HISR-N 10</c:v>
                </c:pt>
                <c:pt idx="5">
                  <c:v>HISR-N 17</c:v>
                </c:pt>
                <c:pt idx="6">
                  <c:v>HISR-N 25</c:v>
                </c:pt>
                <c:pt idx="7">
                  <c:v>pi[2]</c:v>
                </c:pt>
                <c:pt idx="8">
                  <c:v>OreR-mod</c:v>
                </c:pt>
                <c:pt idx="9">
                  <c:v>OreR-TK</c:v>
                </c:pt>
                <c:pt idx="10">
                  <c:v>Birm2;TM6/Sb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Fig3D!$C$47:$C$59</c15:sqref>
                  </c15:fullRef>
                </c:ext>
              </c:extLst>
              <c:f>Fig3D!$C$49:$C$59</c:f>
              <c:numCache>
                <c:formatCode>General</c:formatCode>
                <c:ptCount val="11"/>
                <c:pt idx="0" formatCode="0%">
                  <c:v>0.2636221701795472</c:v>
                </c:pt>
                <c:pt idx="1" formatCode="0%">
                  <c:v>0.3850008379420144</c:v>
                </c:pt>
                <c:pt idx="2" formatCode="0%">
                  <c:v>0.23248922413793102</c:v>
                </c:pt>
                <c:pt idx="3" formatCode="0%">
                  <c:v>0.25641025641025639</c:v>
                </c:pt>
                <c:pt idx="4" formatCode="0%">
                  <c:v>0.20823529411764707</c:v>
                </c:pt>
                <c:pt idx="5" formatCode="0%">
                  <c:v>1</c:v>
                </c:pt>
                <c:pt idx="6" formatCode="0%">
                  <c:v>1</c:v>
                </c:pt>
                <c:pt idx="7" formatCode="0%">
                  <c:v>7.4692437490412641E-2</c:v>
                </c:pt>
                <c:pt idx="8" formatCode="0%">
                  <c:v>0.8512783182229281</c:v>
                </c:pt>
                <c:pt idx="9" formatCode="0%">
                  <c:v>0.70407636738906088</c:v>
                </c:pt>
                <c:pt idx="10" formatCode="0%">
                  <c:v>0.91868131868131875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4E-47DA-B1B2-6F4F5DC05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4577808"/>
        <c:axId val="294579472"/>
      </c:barChart>
      <c:catAx>
        <c:axId val="29457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2520000" spcFirstLastPara="1" vertOverflow="ellipsis" wrap="square" anchor="ctr" anchorCtr="1"/>
          <a:lstStyle/>
          <a:p>
            <a:pPr>
              <a:defRPr sz="1200" b="1" i="1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4579472"/>
        <c:crosses val="autoZero"/>
        <c:auto val="1"/>
        <c:lblAlgn val="ctr"/>
        <c:lblOffset val="100"/>
        <c:noMultiLvlLbl val="0"/>
      </c:catAx>
      <c:valAx>
        <c:axId val="2945794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9457780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49530</xdr:rowOff>
    </xdr:from>
    <xdr:to>
      <xdr:col>11</xdr:col>
      <xdr:colOff>403860</xdr:colOff>
      <xdr:row>16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61C692-B0C8-43A3-9689-D63EAF16B2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45</xdr:row>
      <xdr:rowOff>128586</xdr:rowOff>
    </xdr:from>
    <xdr:to>
      <xdr:col>10</xdr:col>
      <xdr:colOff>438150</xdr:colOff>
      <xdr:row>63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61914</xdr:colOff>
      <xdr:row>49</xdr:row>
      <xdr:rowOff>209549</xdr:rowOff>
    </xdr:from>
    <xdr:to>
      <xdr:col>4</xdr:col>
      <xdr:colOff>357189</xdr:colOff>
      <xdr:row>55</xdr:row>
      <xdr:rowOff>185736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23C259F-E676-498D-88A1-B18446681673}"/>
            </a:ext>
          </a:extLst>
        </xdr:cNvPr>
        <xdr:cNvSpPr txBox="1"/>
      </xdr:nvSpPr>
      <xdr:spPr>
        <a:xfrm rot="16200000">
          <a:off x="2583658" y="11089480"/>
          <a:ext cx="1233487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F1 </a:t>
          </a:r>
          <a:r>
            <a:rPr lang="en-US"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♀</a:t>
          </a:r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GD</a:t>
          </a:r>
          <a:endParaRPr lang="en-US" sz="12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B0B6D-278E-45C4-BD76-5018D47DDA71}">
  <dimension ref="B1:D13"/>
  <sheetViews>
    <sheetView tabSelected="1" workbookViewId="0">
      <selection activeCell="B7" activeCellId="1" sqref="B10:B13 B7"/>
    </sheetView>
  </sheetViews>
  <sheetFormatPr defaultRowHeight="14.5" x14ac:dyDescent="0.35"/>
  <sheetData>
    <row r="1" spans="2:4" x14ac:dyDescent="0.35">
      <c r="C1" s="29" t="s">
        <v>33</v>
      </c>
      <c r="D1" s="29" t="s">
        <v>34</v>
      </c>
    </row>
    <row r="2" spans="2:4" x14ac:dyDescent="0.35">
      <c r="B2" s="30" t="s">
        <v>35</v>
      </c>
      <c r="C2">
        <v>126</v>
      </c>
      <c r="D2">
        <v>258</v>
      </c>
    </row>
    <row r="3" spans="2:4" x14ac:dyDescent="0.35">
      <c r="B3" s="30" t="s">
        <v>36</v>
      </c>
      <c r="C3">
        <v>0</v>
      </c>
      <c r="D3">
        <v>0</v>
      </c>
    </row>
    <row r="4" spans="2:4" x14ac:dyDescent="0.35">
      <c r="B4" s="30"/>
    </row>
    <row r="5" spans="2:4" x14ac:dyDescent="0.35">
      <c r="B5" s="30" t="s">
        <v>37</v>
      </c>
      <c r="C5">
        <v>193</v>
      </c>
      <c r="D5">
        <v>447</v>
      </c>
    </row>
    <row r="6" spans="2:4" x14ac:dyDescent="0.35">
      <c r="B6" s="30" t="s">
        <v>38</v>
      </c>
      <c r="C6">
        <v>92</v>
      </c>
      <c r="D6">
        <v>286</v>
      </c>
    </row>
    <row r="7" spans="2:4" x14ac:dyDescent="0.35">
      <c r="B7" s="30" t="s">
        <v>39</v>
      </c>
      <c r="C7">
        <v>93</v>
      </c>
      <c r="D7">
        <v>314</v>
      </c>
    </row>
    <row r="8" spans="2:4" x14ac:dyDescent="0.35">
      <c r="B8" s="30" t="s">
        <v>40</v>
      </c>
      <c r="C8">
        <v>89</v>
      </c>
      <c r="D8">
        <v>205</v>
      </c>
    </row>
    <row r="9" spans="2:4" x14ac:dyDescent="0.35">
      <c r="B9" s="30"/>
    </row>
    <row r="10" spans="2:4" x14ac:dyDescent="0.35">
      <c r="B10" s="30" t="s">
        <v>41</v>
      </c>
      <c r="C10">
        <v>94</v>
      </c>
      <c r="D10">
        <v>211</v>
      </c>
    </row>
    <row r="11" spans="2:4" x14ac:dyDescent="0.35">
      <c r="B11" s="30" t="s">
        <v>42</v>
      </c>
      <c r="C11">
        <v>1</v>
      </c>
      <c r="D11">
        <v>0</v>
      </c>
    </row>
    <row r="12" spans="2:4" x14ac:dyDescent="0.35">
      <c r="B12" s="30" t="s">
        <v>43</v>
      </c>
      <c r="C12">
        <v>0</v>
      </c>
      <c r="D12">
        <v>0</v>
      </c>
    </row>
    <row r="13" spans="2:4" x14ac:dyDescent="0.35">
      <c r="B13" s="30" t="s">
        <v>44</v>
      </c>
      <c r="C13">
        <v>1</v>
      </c>
      <c r="D13">
        <v>1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62"/>
  <sheetViews>
    <sheetView workbookViewId="0">
      <selection activeCell="C66" sqref="C66"/>
    </sheetView>
  </sheetViews>
  <sheetFormatPr defaultRowHeight="14.5" x14ac:dyDescent="0.35"/>
  <cols>
    <col min="1" max="1" width="1.81640625" customWidth="1"/>
    <col min="2" max="2" width="15" customWidth="1"/>
    <col min="3" max="3" width="13" customWidth="1"/>
    <col min="4" max="5" width="15" customWidth="1"/>
    <col min="6" max="6" width="14.453125" customWidth="1"/>
    <col min="7" max="7" width="12.1796875" customWidth="1"/>
    <col min="8" max="8" width="12" customWidth="1"/>
    <col min="9" max="9" width="11.81640625" customWidth="1"/>
    <col min="10" max="10" width="8.1796875" customWidth="1"/>
    <col min="11" max="11" width="8.81640625" customWidth="1"/>
  </cols>
  <sheetData>
    <row r="2" spans="2:10" ht="15" customHeight="1" x14ac:dyDescent="0.35">
      <c r="B2" s="33" t="s">
        <v>0</v>
      </c>
      <c r="C2" s="33" t="s">
        <v>1</v>
      </c>
      <c r="D2" s="33" t="s">
        <v>2</v>
      </c>
      <c r="E2" s="33" t="s">
        <v>3</v>
      </c>
      <c r="F2" s="33" t="s">
        <v>5</v>
      </c>
      <c r="G2" s="33" t="s">
        <v>6</v>
      </c>
      <c r="H2" s="33" t="s">
        <v>7</v>
      </c>
      <c r="I2" s="33" t="s">
        <v>4</v>
      </c>
      <c r="J2" s="34" t="s">
        <v>8</v>
      </c>
    </row>
    <row r="3" spans="2:10" ht="28.5" customHeight="1" x14ac:dyDescent="0.35">
      <c r="B3" s="33"/>
      <c r="C3" s="33"/>
      <c r="D3" s="33"/>
      <c r="E3" s="33"/>
      <c r="F3" s="33"/>
      <c r="G3" s="33"/>
      <c r="H3" s="33"/>
      <c r="I3" s="33"/>
      <c r="J3" s="34"/>
    </row>
    <row r="4" spans="2:10" ht="15" customHeight="1" x14ac:dyDescent="0.35">
      <c r="B4" s="35" t="s">
        <v>17</v>
      </c>
      <c r="C4" s="9">
        <v>43388</v>
      </c>
      <c r="D4" s="2" t="s">
        <v>9</v>
      </c>
      <c r="E4" s="2" t="s">
        <v>10</v>
      </c>
      <c r="F4" s="2">
        <v>33</v>
      </c>
      <c r="G4" s="2">
        <v>9</v>
      </c>
      <c r="H4" s="3">
        <f>G4/(G4+F4)</f>
        <v>0.21428571428571427</v>
      </c>
      <c r="I4" s="2"/>
      <c r="J4" s="2"/>
    </row>
    <row r="5" spans="2:10" ht="15.5" x14ac:dyDescent="0.35">
      <c r="B5" s="36"/>
      <c r="C5" s="9">
        <v>43392</v>
      </c>
      <c r="D5" s="2" t="s">
        <v>9</v>
      </c>
      <c r="E5" s="2" t="s">
        <v>10</v>
      </c>
      <c r="F5" s="2">
        <v>48</v>
      </c>
      <c r="G5" s="2">
        <v>22</v>
      </c>
      <c r="H5" s="3">
        <f>G5/(G5+F5)</f>
        <v>0.31428571428571428</v>
      </c>
      <c r="I5" s="2"/>
      <c r="J5" s="2"/>
    </row>
    <row r="6" spans="2:10" ht="15.5" x14ac:dyDescent="0.35">
      <c r="B6" s="36"/>
      <c r="C6" s="9">
        <v>43395</v>
      </c>
      <c r="D6" s="2" t="s">
        <v>9</v>
      </c>
      <c r="E6" s="2" t="s">
        <v>10</v>
      </c>
      <c r="F6" s="2">
        <v>45</v>
      </c>
      <c r="G6" s="2">
        <v>16</v>
      </c>
      <c r="H6" s="3">
        <f>G6/(G6+F6)</f>
        <v>0.26229508196721313</v>
      </c>
      <c r="I6" s="2"/>
      <c r="J6" s="2"/>
    </row>
    <row r="7" spans="2:10" ht="15.5" x14ac:dyDescent="0.35">
      <c r="B7" s="36"/>
      <c r="C7" s="25"/>
      <c r="D7" s="4" t="s">
        <v>9</v>
      </c>
      <c r="E7" s="4" t="s">
        <v>10</v>
      </c>
      <c r="F7" s="6">
        <f>SUM(F4:F6)</f>
        <v>126</v>
      </c>
      <c r="G7" s="6">
        <f>SUM(G4:G6)</f>
        <v>47</v>
      </c>
      <c r="H7" s="5">
        <f>AVERAGE(H4:H6)</f>
        <v>0.2636221701795472</v>
      </c>
      <c r="I7" s="6"/>
      <c r="J7" s="6">
        <f>SUM(F7:G7)</f>
        <v>173</v>
      </c>
    </row>
    <row r="8" spans="2:10" ht="15.5" x14ac:dyDescent="0.35">
      <c r="B8" s="36"/>
      <c r="C8" s="9">
        <v>43388</v>
      </c>
      <c r="D8" s="2" t="s">
        <v>11</v>
      </c>
      <c r="E8" s="2" t="s">
        <v>10</v>
      </c>
      <c r="F8" s="2">
        <v>42</v>
      </c>
      <c r="G8" s="2">
        <v>26</v>
      </c>
      <c r="H8" s="3">
        <f t="shared" ref="H8:H17" si="0">G8/(G8+F8)</f>
        <v>0.38235294117647056</v>
      </c>
      <c r="I8" s="2"/>
      <c r="J8" s="2"/>
    </row>
    <row r="9" spans="2:10" ht="15.5" x14ac:dyDescent="0.35">
      <c r="B9" s="36"/>
      <c r="C9" s="9">
        <v>43392</v>
      </c>
      <c r="D9" s="2" t="s">
        <v>11</v>
      </c>
      <c r="E9" s="2" t="s">
        <v>10</v>
      </c>
      <c r="F9" s="2">
        <v>31</v>
      </c>
      <c r="G9" s="2">
        <v>14</v>
      </c>
      <c r="H9" s="3">
        <f t="shared" si="0"/>
        <v>0.31111111111111112</v>
      </c>
      <c r="I9" s="2"/>
      <c r="J9" s="2"/>
    </row>
    <row r="10" spans="2:10" ht="15.5" x14ac:dyDescent="0.35">
      <c r="B10" s="36"/>
      <c r="C10" s="9">
        <v>43395</v>
      </c>
      <c r="D10" s="2" t="s">
        <v>11</v>
      </c>
      <c r="E10" s="2" t="s">
        <v>10</v>
      </c>
      <c r="F10" s="2">
        <v>7</v>
      </c>
      <c r="G10" s="2">
        <v>6</v>
      </c>
      <c r="H10" s="3">
        <f t="shared" si="0"/>
        <v>0.46153846153846156</v>
      </c>
      <c r="I10" s="2"/>
      <c r="J10" s="2"/>
    </row>
    <row r="11" spans="2:10" ht="15.5" x14ac:dyDescent="0.35">
      <c r="B11" s="36"/>
      <c r="C11" s="25"/>
      <c r="D11" s="4" t="s">
        <v>11</v>
      </c>
      <c r="E11" s="4" t="s">
        <v>10</v>
      </c>
      <c r="F11" s="6">
        <f>SUM(F8:F10)</f>
        <v>80</v>
      </c>
      <c r="G11" s="6">
        <f>SUM(G8:G10)</f>
        <v>46</v>
      </c>
      <c r="H11" s="5">
        <f>AVERAGE(H8:H10)</f>
        <v>0.3850008379420144</v>
      </c>
      <c r="I11" s="6"/>
      <c r="J11" s="6">
        <f>SUM(F11:G11)</f>
        <v>126</v>
      </c>
    </row>
    <row r="12" spans="2:10" ht="15.5" x14ac:dyDescent="0.35">
      <c r="B12" s="36"/>
      <c r="C12" s="9">
        <v>43388</v>
      </c>
      <c r="D12" s="2" t="s">
        <v>12</v>
      </c>
      <c r="E12" s="2" t="s">
        <v>10</v>
      </c>
      <c r="F12" s="2">
        <v>53</v>
      </c>
      <c r="G12" s="2">
        <v>11</v>
      </c>
      <c r="H12" s="3">
        <f t="shared" si="0"/>
        <v>0.171875</v>
      </c>
      <c r="I12" s="2"/>
      <c r="J12" s="2"/>
    </row>
    <row r="13" spans="2:10" ht="15.5" x14ac:dyDescent="0.35">
      <c r="B13" s="36"/>
      <c r="C13" s="9">
        <v>43392</v>
      </c>
      <c r="D13" s="2" t="s">
        <v>12</v>
      </c>
      <c r="E13" s="2" t="s">
        <v>10</v>
      </c>
      <c r="F13" s="2">
        <v>41</v>
      </c>
      <c r="G13" s="2">
        <v>17</v>
      </c>
      <c r="H13" s="3">
        <f t="shared" si="0"/>
        <v>0.29310344827586204</v>
      </c>
      <c r="I13" s="2"/>
      <c r="J13" s="2"/>
    </row>
    <row r="14" spans="2:10" ht="15.5" x14ac:dyDescent="0.35">
      <c r="B14" s="36"/>
      <c r="C14" s="25"/>
      <c r="D14" s="4" t="s">
        <v>12</v>
      </c>
      <c r="E14" s="4" t="s">
        <v>10</v>
      </c>
      <c r="F14" s="6">
        <f>SUM(F12:F13)</f>
        <v>94</v>
      </c>
      <c r="G14" s="6">
        <f>SUM(G12:G13)</f>
        <v>28</v>
      </c>
      <c r="H14" s="5">
        <f>AVERAGE(H12:H13)</f>
        <v>0.23248922413793102</v>
      </c>
      <c r="I14" s="6"/>
      <c r="J14" s="6">
        <f>SUM(F14:G14)</f>
        <v>122</v>
      </c>
    </row>
    <row r="15" spans="2:10" ht="15.5" x14ac:dyDescent="0.35">
      <c r="B15" s="36"/>
      <c r="C15" s="9">
        <v>43388</v>
      </c>
      <c r="D15" s="2" t="s">
        <v>13</v>
      </c>
      <c r="E15" s="2" t="s">
        <v>10</v>
      </c>
      <c r="F15" s="2">
        <v>86</v>
      </c>
      <c r="G15" s="2">
        <v>28</v>
      </c>
      <c r="H15" s="3">
        <f t="shared" si="0"/>
        <v>0.24561403508771928</v>
      </c>
      <c r="I15" s="2"/>
      <c r="J15" s="2"/>
    </row>
    <row r="16" spans="2:10" ht="15.5" x14ac:dyDescent="0.35">
      <c r="B16" s="36"/>
      <c r="C16" s="9">
        <v>43392</v>
      </c>
      <c r="D16" s="2" t="s">
        <v>13</v>
      </c>
      <c r="E16" s="2" t="s">
        <v>10</v>
      </c>
      <c r="F16" s="2">
        <v>30</v>
      </c>
      <c r="G16" s="2">
        <v>12</v>
      </c>
      <c r="H16" s="3">
        <f t="shared" si="0"/>
        <v>0.2857142857142857</v>
      </c>
      <c r="I16" s="2"/>
      <c r="J16" s="2"/>
    </row>
    <row r="17" spans="2:10" ht="15.5" x14ac:dyDescent="0.35">
      <c r="B17" s="37"/>
      <c r="C17" s="26"/>
      <c r="D17" s="4" t="s">
        <v>13</v>
      </c>
      <c r="E17" s="4" t="s">
        <v>10</v>
      </c>
      <c r="F17" s="6">
        <f>SUM(F15:F16)</f>
        <v>116</v>
      </c>
      <c r="G17" s="6">
        <f>SUM(G15:G16)</f>
        <v>40</v>
      </c>
      <c r="H17" s="5">
        <f t="shared" si="0"/>
        <v>0.25641025641025639</v>
      </c>
      <c r="I17" s="4"/>
      <c r="J17" s="6">
        <f>SUM(F17:G17)</f>
        <v>156</v>
      </c>
    </row>
    <row r="18" spans="2:10" ht="15" customHeight="1" x14ac:dyDescent="0.35">
      <c r="B18" s="41" t="s">
        <v>15</v>
      </c>
      <c r="C18" s="9">
        <v>43388</v>
      </c>
      <c r="D18" s="2" t="s">
        <v>14</v>
      </c>
      <c r="E18" s="2" t="s">
        <v>10</v>
      </c>
      <c r="F18" s="2">
        <v>70</v>
      </c>
      <c r="G18" s="2">
        <v>15</v>
      </c>
      <c r="H18" s="3">
        <f>G18/(G18+F18)</f>
        <v>0.17647058823529413</v>
      </c>
      <c r="I18" s="2"/>
      <c r="J18" s="7"/>
    </row>
    <row r="19" spans="2:10" ht="15.5" x14ac:dyDescent="0.35">
      <c r="B19" s="41"/>
      <c r="C19" s="9">
        <v>43392</v>
      </c>
      <c r="D19" s="2" t="s">
        <v>14</v>
      </c>
      <c r="E19" s="2" t="s">
        <v>10</v>
      </c>
      <c r="F19" s="2">
        <v>19</v>
      </c>
      <c r="G19" s="2">
        <v>6</v>
      </c>
      <c r="H19" s="3">
        <f>G19/(G19+F19)</f>
        <v>0.24</v>
      </c>
      <c r="I19" s="2"/>
      <c r="J19" s="7"/>
    </row>
    <row r="20" spans="2:10" ht="15.5" x14ac:dyDescent="0.35">
      <c r="B20" s="41"/>
      <c r="C20" s="9">
        <v>43623</v>
      </c>
      <c r="D20" s="2" t="s">
        <v>14</v>
      </c>
      <c r="E20" s="2" t="s">
        <v>10</v>
      </c>
      <c r="F20" s="2">
        <v>28</v>
      </c>
      <c r="G20" s="2">
        <v>1</v>
      </c>
      <c r="H20" s="3">
        <f>G20/(G20+F20)</f>
        <v>3.4482758620689655E-2</v>
      </c>
      <c r="I20" s="2"/>
      <c r="J20" s="7"/>
    </row>
    <row r="21" spans="2:10" ht="15.5" x14ac:dyDescent="0.35">
      <c r="B21" s="41"/>
      <c r="C21" s="25"/>
      <c r="D21" s="4" t="s">
        <v>14</v>
      </c>
      <c r="E21" s="4" t="s">
        <v>10</v>
      </c>
      <c r="F21" s="6">
        <f>SUM(F18:F20)</f>
        <v>117</v>
      </c>
      <c r="G21" s="6">
        <f>SUM(G18:G20)</f>
        <v>22</v>
      </c>
      <c r="H21" s="5">
        <f>AVERAGE(H18:H20)</f>
        <v>0.15031778228532794</v>
      </c>
      <c r="I21" s="6"/>
      <c r="J21" s="6">
        <f t="shared" ref="J21" si="1">SUM(F21:G21)</f>
        <v>139</v>
      </c>
    </row>
    <row r="22" spans="2:10" ht="15.5" x14ac:dyDescent="0.35">
      <c r="B22" s="41"/>
      <c r="C22" s="9">
        <v>43388</v>
      </c>
      <c r="D22" s="2" t="s">
        <v>16</v>
      </c>
      <c r="E22" s="2" t="s">
        <v>10</v>
      </c>
      <c r="F22" s="2">
        <v>0</v>
      </c>
      <c r="G22" s="2">
        <v>120</v>
      </c>
      <c r="H22" s="3">
        <f>G22/(G22+F22)</f>
        <v>1</v>
      </c>
      <c r="I22" s="2"/>
      <c r="J22" s="2"/>
    </row>
    <row r="23" spans="2:10" ht="15.5" x14ac:dyDescent="0.35">
      <c r="B23" s="41"/>
      <c r="C23" s="20">
        <v>43395</v>
      </c>
      <c r="D23" s="7" t="s">
        <v>16</v>
      </c>
      <c r="E23" s="7" t="s">
        <v>10</v>
      </c>
      <c r="F23" s="7">
        <v>0</v>
      </c>
      <c r="G23" s="7">
        <v>9</v>
      </c>
      <c r="H23" s="8">
        <f>G23/(G23+F23)</f>
        <v>1</v>
      </c>
      <c r="I23" s="7"/>
      <c r="J23" s="2"/>
    </row>
    <row r="24" spans="2:10" ht="15.5" x14ac:dyDescent="0.35">
      <c r="B24" s="41"/>
      <c r="C24" s="25"/>
      <c r="D24" s="4" t="s">
        <v>16</v>
      </c>
      <c r="E24" s="4" t="s">
        <v>10</v>
      </c>
      <c r="F24" s="6">
        <v>0</v>
      </c>
      <c r="G24" s="6">
        <v>129</v>
      </c>
      <c r="H24" s="5">
        <f>G24/(G24+F24)</f>
        <v>1</v>
      </c>
      <c r="I24" s="6"/>
      <c r="J24" s="6">
        <f t="shared" ref="J24" si="2">SUM(F24:G24)</f>
        <v>129</v>
      </c>
    </row>
    <row r="25" spans="2:10" ht="15.5" x14ac:dyDescent="0.35">
      <c r="B25" s="41"/>
      <c r="C25" s="9">
        <v>43388</v>
      </c>
      <c r="D25" s="2" t="s">
        <v>18</v>
      </c>
      <c r="E25" s="2" t="s">
        <v>10</v>
      </c>
      <c r="F25" s="2">
        <v>0</v>
      </c>
      <c r="G25" s="2">
        <v>91</v>
      </c>
      <c r="H25" s="3">
        <f t="shared" ref="H25:H27" si="3">G25/(G25+F25)</f>
        <v>1</v>
      </c>
      <c r="I25" s="2"/>
      <c r="J25" s="2"/>
    </row>
    <row r="26" spans="2:10" ht="15.5" x14ac:dyDescent="0.35">
      <c r="B26" s="41"/>
      <c r="C26" s="9">
        <v>43392</v>
      </c>
      <c r="D26" s="2" t="s">
        <v>18</v>
      </c>
      <c r="E26" s="2" t="s">
        <v>10</v>
      </c>
      <c r="F26" s="2">
        <v>0</v>
      </c>
      <c r="G26" s="2">
        <v>22</v>
      </c>
      <c r="H26" s="3">
        <f t="shared" si="3"/>
        <v>1</v>
      </c>
      <c r="I26" s="2"/>
      <c r="J26" s="2"/>
    </row>
    <row r="27" spans="2:10" ht="15.5" x14ac:dyDescent="0.35">
      <c r="B27" s="41"/>
      <c r="C27" s="9">
        <v>43623</v>
      </c>
      <c r="D27" s="2" t="s">
        <v>18</v>
      </c>
      <c r="E27" s="2" t="s">
        <v>10</v>
      </c>
      <c r="F27" s="2">
        <v>0</v>
      </c>
      <c r="G27" s="2">
        <v>25</v>
      </c>
      <c r="H27" s="3">
        <f t="shared" si="3"/>
        <v>1</v>
      </c>
      <c r="I27" s="2"/>
      <c r="J27" s="2"/>
    </row>
    <row r="28" spans="2:10" ht="16.5" customHeight="1" x14ac:dyDescent="0.35">
      <c r="B28" s="41"/>
      <c r="C28" s="25"/>
      <c r="D28" s="4" t="s">
        <v>18</v>
      </c>
      <c r="E28" s="4" t="s">
        <v>10</v>
      </c>
      <c r="F28" s="6">
        <v>0</v>
      </c>
      <c r="G28" s="6">
        <f>SUM(G25:G27)</f>
        <v>138</v>
      </c>
      <c r="H28" s="5">
        <f>G28/(G28+F28)</f>
        <v>1</v>
      </c>
      <c r="I28" s="6"/>
      <c r="J28" s="6">
        <f>SUM(F28:G28)</f>
        <v>138</v>
      </c>
    </row>
    <row r="29" spans="2:10" ht="20.25" customHeight="1" x14ac:dyDescent="0.35">
      <c r="B29" s="35" t="s">
        <v>24</v>
      </c>
      <c r="C29" s="9">
        <v>43523</v>
      </c>
      <c r="D29" s="2" t="s">
        <v>20</v>
      </c>
      <c r="E29" s="2" t="s">
        <v>10</v>
      </c>
      <c r="F29" s="2">
        <v>35</v>
      </c>
      <c r="G29" s="2">
        <v>6</v>
      </c>
      <c r="H29" s="10">
        <f>G29/(F29+G29)</f>
        <v>0.14634146341463414</v>
      </c>
      <c r="I29" s="11"/>
      <c r="J29" s="12"/>
    </row>
    <row r="30" spans="2:10" ht="15" customHeight="1" x14ac:dyDescent="0.35">
      <c r="B30" s="36"/>
      <c r="C30" s="9">
        <v>43563</v>
      </c>
      <c r="D30" s="2" t="s">
        <v>20</v>
      </c>
      <c r="E30" s="2" t="s">
        <v>10</v>
      </c>
      <c r="F30" s="2">
        <v>51</v>
      </c>
      <c r="G30" s="2">
        <v>2</v>
      </c>
      <c r="H30" s="10">
        <f t="shared" ref="H30:H31" si="4">G30/(F30+G30)</f>
        <v>3.7735849056603772E-2</v>
      </c>
      <c r="I30" s="11"/>
      <c r="J30" s="12"/>
    </row>
    <row r="31" spans="2:10" ht="15" customHeight="1" x14ac:dyDescent="0.35">
      <c r="B31" s="36"/>
      <c r="C31" s="9">
        <v>43571</v>
      </c>
      <c r="D31" s="2" t="s">
        <v>20</v>
      </c>
      <c r="E31" s="2" t="s">
        <v>10</v>
      </c>
      <c r="F31" s="2">
        <v>48</v>
      </c>
      <c r="G31" s="2">
        <v>2</v>
      </c>
      <c r="H31" s="10">
        <f t="shared" si="4"/>
        <v>0.04</v>
      </c>
      <c r="I31" s="11"/>
      <c r="J31" s="12"/>
    </row>
    <row r="32" spans="2:10" ht="15.5" x14ac:dyDescent="0.35">
      <c r="B32" s="36"/>
      <c r="C32" s="27"/>
      <c r="D32" s="4" t="s">
        <v>20</v>
      </c>
      <c r="E32" s="4" t="s">
        <v>10</v>
      </c>
      <c r="F32" s="6">
        <f>SUM(F29:F31)</f>
        <v>134</v>
      </c>
      <c r="G32" s="6">
        <f>SUM(G29:G31)</f>
        <v>10</v>
      </c>
      <c r="H32" s="13">
        <f>AVERAGE(H29:H31)</f>
        <v>7.4692437490412641E-2</v>
      </c>
      <c r="I32" s="14"/>
      <c r="J32" s="15">
        <v>144</v>
      </c>
    </row>
    <row r="33" spans="2:10" ht="15.5" x14ac:dyDescent="0.35">
      <c r="B33" s="36"/>
      <c r="C33" s="9">
        <v>43523</v>
      </c>
      <c r="D33" s="2" t="s">
        <v>21</v>
      </c>
      <c r="E33" s="2" t="s">
        <v>10</v>
      </c>
      <c r="F33" s="2">
        <v>10</v>
      </c>
      <c r="G33" s="2">
        <v>63</v>
      </c>
      <c r="H33" s="10">
        <f>G33/(G33+F33)</f>
        <v>0.86301369863013699</v>
      </c>
      <c r="I33" s="2"/>
      <c r="J33" s="2"/>
    </row>
    <row r="34" spans="2:10" ht="15.5" x14ac:dyDescent="0.35">
      <c r="B34" s="36"/>
      <c r="C34" s="9">
        <v>43563</v>
      </c>
      <c r="D34" s="2" t="s">
        <v>21</v>
      </c>
      <c r="E34" s="2" t="s">
        <v>10</v>
      </c>
      <c r="F34" s="2">
        <v>12</v>
      </c>
      <c r="G34" s="2">
        <v>42</v>
      </c>
      <c r="H34" s="10">
        <f t="shared" ref="H34:H38" si="5">G34/(G34+F34)</f>
        <v>0.77777777777777779</v>
      </c>
      <c r="I34" s="2"/>
      <c r="J34" s="2"/>
    </row>
    <row r="35" spans="2:10" ht="15" customHeight="1" x14ac:dyDescent="0.35">
      <c r="B35" s="36"/>
      <c r="C35" s="9">
        <v>43571</v>
      </c>
      <c r="D35" s="2" t="s">
        <v>21</v>
      </c>
      <c r="E35" s="2" t="s">
        <v>10</v>
      </c>
      <c r="F35" s="2">
        <v>6</v>
      </c>
      <c r="G35" s="2">
        <v>63</v>
      </c>
      <c r="H35" s="10">
        <f t="shared" si="5"/>
        <v>0.91304347826086951</v>
      </c>
      <c r="I35" s="2"/>
      <c r="J35" s="2"/>
    </row>
    <row r="36" spans="2:10" ht="15" customHeight="1" x14ac:dyDescent="0.35">
      <c r="B36" s="36"/>
      <c r="C36" s="25"/>
      <c r="D36" s="4" t="s">
        <v>21</v>
      </c>
      <c r="E36" s="4" t="s">
        <v>10</v>
      </c>
      <c r="F36" s="6">
        <f>SUM(F33:F35)</f>
        <v>28</v>
      </c>
      <c r="G36" s="6">
        <f>SUM(G33:G35)</f>
        <v>168</v>
      </c>
      <c r="H36" s="13">
        <f>AVERAGE(H33:H35)</f>
        <v>0.8512783182229281</v>
      </c>
      <c r="I36" s="6"/>
      <c r="J36" s="6">
        <v>196</v>
      </c>
    </row>
    <row r="37" spans="2:10" ht="15" customHeight="1" x14ac:dyDescent="0.35">
      <c r="B37" s="36"/>
      <c r="C37" s="9">
        <v>43577</v>
      </c>
      <c r="D37" s="12" t="s">
        <v>22</v>
      </c>
      <c r="E37" s="2" t="s">
        <v>10</v>
      </c>
      <c r="F37" s="12">
        <v>22</v>
      </c>
      <c r="G37" s="12">
        <v>35</v>
      </c>
      <c r="H37" s="16">
        <f t="shared" si="5"/>
        <v>0.61403508771929827</v>
      </c>
      <c r="I37" s="12"/>
      <c r="J37" s="12"/>
    </row>
    <row r="38" spans="2:10" ht="15" customHeight="1" x14ac:dyDescent="0.35">
      <c r="B38" s="36"/>
      <c r="C38" s="17">
        <v>43578</v>
      </c>
      <c r="D38" s="12" t="s">
        <v>22</v>
      </c>
      <c r="E38" s="2" t="s">
        <v>10</v>
      </c>
      <c r="F38" s="12">
        <v>14</v>
      </c>
      <c r="G38" s="12">
        <v>54</v>
      </c>
      <c r="H38" s="16">
        <f t="shared" si="5"/>
        <v>0.79411764705882348</v>
      </c>
      <c r="I38" s="12"/>
      <c r="J38" s="12"/>
    </row>
    <row r="39" spans="2:10" ht="15.5" x14ac:dyDescent="0.35">
      <c r="B39" s="36"/>
      <c r="C39" s="28"/>
      <c r="D39" s="18" t="s">
        <v>22</v>
      </c>
      <c r="E39" s="4" t="s">
        <v>10</v>
      </c>
      <c r="F39" s="15">
        <v>36</v>
      </c>
      <c r="G39" s="15">
        <v>89</v>
      </c>
      <c r="H39" s="19">
        <f>AVERAGE(H37:H38)</f>
        <v>0.70407636738906088</v>
      </c>
      <c r="I39" s="18"/>
      <c r="J39" s="15">
        <v>125</v>
      </c>
    </row>
    <row r="40" spans="2:10" ht="15.5" x14ac:dyDescent="0.35">
      <c r="B40" s="36"/>
      <c r="C40" s="9">
        <v>43601</v>
      </c>
      <c r="D40" s="2" t="s">
        <v>23</v>
      </c>
      <c r="E40" s="2" t="s">
        <v>10</v>
      </c>
      <c r="F40" s="2">
        <v>3</v>
      </c>
      <c r="G40" s="2">
        <v>32</v>
      </c>
      <c r="H40" s="3">
        <f>G40/(G40+F40)</f>
        <v>0.91428571428571426</v>
      </c>
      <c r="I40" s="11"/>
      <c r="J40" s="11"/>
    </row>
    <row r="41" spans="2:10" ht="15.5" x14ac:dyDescent="0.35">
      <c r="B41" s="36"/>
      <c r="C41" s="9">
        <v>43605</v>
      </c>
      <c r="D41" s="2" t="s">
        <v>23</v>
      </c>
      <c r="E41" s="2" t="s">
        <v>10</v>
      </c>
      <c r="F41" s="2">
        <v>2</v>
      </c>
      <c r="G41" s="2">
        <v>24</v>
      </c>
      <c r="H41" s="3">
        <f>G41/(G41+F41)</f>
        <v>0.92307692307692313</v>
      </c>
      <c r="I41" s="11"/>
      <c r="J41" s="11"/>
    </row>
    <row r="42" spans="2:10" ht="15.5" x14ac:dyDescent="0.35">
      <c r="B42" s="37"/>
      <c r="C42" s="27"/>
      <c r="D42" s="4" t="s">
        <v>23</v>
      </c>
      <c r="E42" s="4" t="s">
        <v>10</v>
      </c>
      <c r="F42" s="6">
        <f>SUM(F40:F41)</f>
        <v>5</v>
      </c>
      <c r="G42" s="6">
        <f>SUM(G40:G41)</f>
        <v>56</v>
      </c>
      <c r="H42" s="5">
        <f>AVERAGE(H40:H41)</f>
        <v>0.91868131868131875</v>
      </c>
      <c r="I42" s="14"/>
      <c r="J42" s="6">
        <f>SUM(F42:G42)</f>
        <v>61</v>
      </c>
    </row>
    <row r="47" spans="2:10" x14ac:dyDescent="0.35">
      <c r="B47" s="40" t="s">
        <v>19</v>
      </c>
      <c r="C47" s="38" t="s">
        <v>7</v>
      </c>
    </row>
    <row r="48" spans="2:10" x14ac:dyDescent="0.35">
      <c r="B48" s="40"/>
      <c r="C48" s="39"/>
    </row>
    <row r="49" spans="2:4" x14ac:dyDescent="0.35">
      <c r="B49" s="1" t="s">
        <v>25</v>
      </c>
      <c r="C49" s="24">
        <v>0.2636221701795472</v>
      </c>
    </row>
    <row r="50" spans="2:4" x14ac:dyDescent="0.35">
      <c r="B50" s="1" t="s">
        <v>26</v>
      </c>
      <c r="C50" s="24">
        <v>0.3850008379420144</v>
      </c>
    </row>
    <row r="51" spans="2:4" x14ac:dyDescent="0.35">
      <c r="B51" s="1" t="s">
        <v>27</v>
      </c>
      <c r="C51" s="24">
        <v>0.23248922413793102</v>
      </c>
    </row>
    <row r="52" spans="2:4" x14ac:dyDescent="0.35">
      <c r="B52" s="1" t="s">
        <v>28</v>
      </c>
      <c r="C52" s="24">
        <v>0.25641025641025639</v>
      </c>
    </row>
    <row r="53" spans="2:4" x14ac:dyDescent="0.35">
      <c r="B53" s="1" t="s">
        <v>29</v>
      </c>
      <c r="C53" s="24">
        <v>0.20823529411764707</v>
      </c>
    </row>
    <row r="54" spans="2:4" x14ac:dyDescent="0.35">
      <c r="B54" s="1" t="s">
        <v>30</v>
      </c>
      <c r="C54" s="24">
        <v>1</v>
      </c>
    </row>
    <row r="55" spans="2:4" x14ac:dyDescent="0.35">
      <c r="B55" s="1" t="s">
        <v>31</v>
      </c>
      <c r="C55" s="24">
        <v>1</v>
      </c>
    </row>
    <row r="56" spans="2:4" ht="15.5" x14ac:dyDescent="0.35">
      <c r="B56" s="7" t="s">
        <v>20</v>
      </c>
      <c r="C56" s="21">
        <v>7.4692437490412641E-2</v>
      </c>
    </row>
    <row r="57" spans="2:4" ht="15.5" x14ac:dyDescent="0.35">
      <c r="B57" s="7" t="s">
        <v>21</v>
      </c>
      <c r="C57" s="21">
        <v>0.8512783182229281</v>
      </c>
    </row>
    <row r="58" spans="2:4" ht="15.5" x14ac:dyDescent="0.35">
      <c r="B58" s="22" t="s">
        <v>22</v>
      </c>
      <c r="C58" s="23">
        <v>0.70407636738906088</v>
      </c>
    </row>
    <row r="59" spans="2:4" ht="15.5" x14ac:dyDescent="0.35">
      <c r="B59" s="7" t="s">
        <v>23</v>
      </c>
      <c r="C59" s="21">
        <v>0.91868131868131875</v>
      </c>
    </row>
    <row r="62" spans="2:4" x14ac:dyDescent="0.35">
      <c r="D62" t="s">
        <v>32</v>
      </c>
    </row>
  </sheetData>
  <mergeCells count="14">
    <mergeCell ref="B4:B17"/>
    <mergeCell ref="C47:C48"/>
    <mergeCell ref="B47:B48"/>
    <mergeCell ref="G2:G3"/>
    <mergeCell ref="B29:B42"/>
    <mergeCell ref="B18:B28"/>
    <mergeCell ref="H2:H3"/>
    <mergeCell ref="I2:I3"/>
    <mergeCell ref="J2:J3"/>
    <mergeCell ref="B2:B3"/>
    <mergeCell ref="C2:C3"/>
    <mergeCell ref="D2:D3"/>
    <mergeCell ref="E2:E3"/>
    <mergeCell ref="F2:F3"/>
  </mergeCells>
  <pageMargins left="0.7" right="0.7" top="0.75" bottom="0.75" header="0.3" footer="0.3"/>
  <pageSetup orientation="portrait" r:id="rId1"/>
  <ignoredErrors>
    <ignoredError sqref="H7 H11 H14 H36 H39 H21" formula="1"/>
    <ignoredError sqref="F32 F42:G42 G2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FB49A-2BB4-4D35-A3E9-3BF25152B854}">
  <dimension ref="A1:I4"/>
  <sheetViews>
    <sheetView workbookViewId="0">
      <selection activeCell="D35" sqref="D35"/>
    </sheetView>
  </sheetViews>
  <sheetFormatPr defaultRowHeight="14.5" x14ac:dyDescent="0.35"/>
  <cols>
    <col min="3" max="3" width="17.54296875" customWidth="1"/>
    <col min="6" max="6" width="13.453125" customWidth="1"/>
  </cols>
  <sheetData>
    <row r="1" spans="1:9" x14ac:dyDescent="0.35">
      <c r="A1" s="33" t="s">
        <v>0</v>
      </c>
      <c r="B1" s="44" t="s">
        <v>1</v>
      </c>
      <c r="C1" s="33" t="s">
        <v>2</v>
      </c>
      <c r="D1" s="33" t="s">
        <v>3</v>
      </c>
      <c r="E1" s="33" t="s">
        <v>5</v>
      </c>
      <c r="F1" s="33" t="s">
        <v>6</v>
      </c>
      <c r="G1" s="33" t="s">
        <v>7</v>
      </c>
      <c r="H1" s="42" t="s">
        <v>45</v>
      </c>
      <c r="I1" s="44" t="s">
        <v>4</v>
      </c>
    </row>
    <row r="2" spans="1:9" x14ac:dyDescent="0.35">
      <c r="A2" s="33"/>
      <c r="B2" s="44"/>
      <c r="C2" s="33"/>
      <c r="D2" s="33"/>
      <c r="E2" s="33"/>
      <c r="F2" s="33"/>
      <c r="G2" s="33"/>
      <c r="H2" s="43"/>
      <c r="I2" s="44"/>
    </row>
    <row r="3" spans="1:9" ht="15.5" x14ac:dyDescent="0.35">
      <c r="A3" s="31" t="s">
        <v>46</v>
      </c>
      <c r="B3" s="32">
        <v>43508</v>
      </c>
      <c r="C3" s="2" t="s">
        <v>47</v>
      </c>
      <c r="D3" s="2" t="s">
        <v>48</v>
      </c>
      <c r="E3" s="12">
        <v>0</v>
      </c>
      <c r="F3" s="12">
        <v>28</v>
      </c>
      <c r="G3" s="16">
        <v>1</v>
      </c>
      <c r="H3" s="2" t="s">
        <v>49</v>
      </c>
      <c r="I3" s="45" t="s">
        <v>50</v>
      </c>
    </row>
    <row r="4" spans="1:9" ht="15.5" x14ac:dyDescent="0.35">
      <c r="A4" s="31"/>
      <c r="B4" s="32">
        <v>43508</v>
      </c>
      <c r="C4" s="2" t="s">
        <v>47</v>
      </c>
      <c r="D4" s="2" t="s">
        <v>48</v>
      </c>
      <c r="E4" s="12">
        <v>5</v>
      </c>
      <c r="F4" s="12">
        <v>20</v>
      </c>
      <c r="G4" s="16">
        <v>0.8</v>
      </c>
      <c r="H4" s="2" t="s">
        <v>51</v>
      </c>
      <c r="I4" s="46"/>
    </row>
  </sheetData>
  <mergeCells count="10">
    <mergeCell ref="G1:G2"/>
    <mergeCell ref="H1:H2"/>
    <mergeCell ref="I1:I2"/>
    <mergeCell ref="I3:I4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Fig3C</vt:lpstr>
      <vt:lpstr>Fig3D</vt:lpstr>
      <vt:lpstr>Fig3S1B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2019-07-10T14:58:46Z</dcterms:modified>
</cp:coreProperties>
</file>