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lau\Labwork_BUMC\Projects\SuperP_HarP_project\paperdraft_20190915\"/>
    </mc:Choice>
  </mc:AlternateContent>
  <xr:revisionPtr revIDLastSave="0" documentId="13_ncr:1_{C288B561-8FA8-45BB-8776-EB3902436842}" xr6:coauthVersionLast="45" xr6:coauthVersionMax="45" xr10:uidLastSave="{00000000-0000-0000-0000-000000000000}"/>
  <bookViews>
    <workbookView xWindow="3040" yWindow="3040" windowWidth="23040" windowHeight="12320" activeTab="2" xr2:uid="{00000000-000D-0000-FFFF-FFFF00000000}"/>
  </bookViews>
  <sheets>
    <sheet name="PL_D2-3 CP" sheetId="1" r:id="rId1"/>
    <sheet name="PL_D2-3 99B" sheetId="2" r:id="rId2"/>
    <sheet name="GD_D2-3 CP" sheetId="3" r:id="rId3"/>
    <sheet name="GD_D2-3 99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4" l="1"/>
  <c r="M7" i="4"/>
  <c r="N7" i="4"/>
  <c r="N9" i="4" s="1"/>
  <c r="L8" i="4"/>
  <c r="L9" i="4" s="1"/>
  <c r="M8" i="4"/>
  <c r="N8" i="4"/>
  <c r="M9" i="4"/>
  <c r="K11" i="3"/>
  <c r="L11" i="3"/>
  <c r="M11" i="3"/>
  <c r="N11" i="3"/>
  <c r="L15" i="3"/>
  <c r="M15" i="3"/>
  <c r="N15" i="3"/>
  <c r="O15" i="3"/>
  <c r="P15" i="3"/>
  <c r="Q15" i="3"/>
  <c r="R15" i="3"/>
  <c r="K16" i="3"/>
  <c r="L16" i="3"/>
  <c r="M16" i="3"/>
  <c r="N16" i="3"/>
  <c r="O16" i="3"/>
  <c r="P16" i="3"/>
  <c r="Q16" i="3"/>
  <c r="R16" i="3"/>
  <c r="K17" i="3"/>
  <c r="L17" i="3"/>
  <c r="M17" i="3"/>
  <c r="N17" i="3"/>
  <c r="O17" i="3"/>
  <c r="P17" i="3"/>
  <c r="Q17" i="3"/>
  <c r="R17" i="3"/>
  <c r="L36" i="3"/>
  <c r="M36" i="3"/>
  <c r="N36" i="3"/>
  <c r="O36" i="3"/>
  <c r="O38" i="3" s="1"/>
  <c r="P36" i="3"/>
  <c r="Q36" i="3"/>
  <c r="R36" i="3"/>
  <c r="L37" i="3"/>
  <c r="L38" i="3" s="1"/>
  <c r="M37" i="3"/>
  <c r="N37" i="3"/>
  <c r="N38" i="3" s="1"/>
  <c r="O37" i="3"/>
  <c r="P37" i="3"/>
  <c r="P38" i="3" s="1"/>
  <c r="Q37" i="3"/>
  <c r="R37" i="3"/>
  <c r="R38" i="3" s="1"/>
  <c r="M38" i="3"/>
  <c r="Q38" i="3"/>
  <c r="K5" i="1" l="1"/>
  <c r="M5" i="1"/>
  <c r="M6" i="1"/>
  <c r="K6" i="1"/>
  <c r="N5" i="1"/>
  <c r="K7" i="2" l="1"/>
  <c r="N6" i="2"/>
  <c r="N5" i="2"/>
  <c r="N7" i="2" s="1"/>
  <c r="M6" i="2"/>
  <c r="M7" i="2" s="1"/>
  <c r="M5" i="2"/>
  <c r="L6" i="2"/>
  <c r="L7" i="2" s="1"/>
  <c r="L5" i="2"/>
  <c r="K6" i="2"/>
  <c r="L6" i="1"/>
  <c r="L5" i="1"/>
  <c r="R6" i="1"/>
  <c r="R7" i="1" s="1"/>
  <c r="Q6" i="1"/>
  <c r="Q7" i="1" s="1"/>
  <c r="P6" i="1"/>
  <c r="P7" i="1" s="1"/>
  <c r="O6" i="1"/>
  <c r="O7" i="1" s="1"/>
  <c r="R5" i="1"/>
  <c r="Q5" i="1"/>
  <c r="P5" i="1"/>
  <c r="O5" i="1"/>
  <c r="N6" i="1" l="1"/>
  <c r="L7" i="1" l="1"/>
  <c r="M7" i="1"/>
  <c r="N7" i="1"/>
  <c r="K7" i="1"/>
</calcChain>
</file>

<file path=xl/sharedStrings.xml><?xml version="1.0" encoding="utf-8"?>
<sst xmlns="http://schemas.openxmlformats.org/spreadsheetml/2006/main" count="881" uniqueCount="177">
  <si>
    <t>Vial ID</t>
  </si>
  <si>
    <t>Date of Assay</t>
  </si>
  <si>
    <t>Female in Cross</t>
  </si>
  <si>
    <t>Male in Cross</t>
  </si>
  <si>
    <t>Visible Phenotype(s)</t>
  </si>
  <si>
    <t>Numbe of Adults with Phenotype</t>
  </si>
  <si>
    <t>Notes</t>
  </si>
  <si>
    <t>total number of dead pupae</t>
  </si>
  <si>
    <t>#142 Delta 2-3 CP virgins</t>
  </si>
  <si>
    <t>#126 RAL-377</t>
  </si>
  <si>
    <t>red eyes</t>
  </si>
  <si>
    <t>peach/orange eyes</t>
  </si>
  <si>
    <t xml:space="preserve"> </t>
  </si>
  <si>
    <r>
      <t xml:space="preserve">D2-3 CP </t>
    </r>
    <r>
      <rPr>
        <sz val="11"/>
        <color theme="1"/>
        <rFont val="Calibri"/>
        <family val="2"/>
      </rPr>
      <t>× RAL-42</t>
    </r>
  </si>
  <si>
    <r>
      <t xml:space="preserve">D2-3 CP </t>
    </r>
    <r>
      <rPr>
        <sz val="11"/>
        <color theme="1"/>
        <rFont val="Calibri"/>
        <family val="2"/>
      </rPr>
      <t>× RAL-377</t>
    </r>
  </si>
  <si>
    <t>D2-3 CP × RAL-508</t>
  </si>
  <si>
    <r>
      <t xml:space="preserve">D2-3 CP </t>
    </r>
    <r>
      <rPr>
        <sz val="11"/>
        <color theme="1"/>
        <rFont val="Calibri"/>
        <family val="2"/>
      </rPr>
      <t>× RAL-855</t>
    </r>
  </si>
  <si>
    <t>white eyes</t>
  </si>
  <si>
    <t>the only F1 progeny with white eyes</t>
  </si>
  <si>
    <t>total number of emerged adults</t>
  </si>
  <si>
    <t>pupal lethality percentage</t>
  </si>
  <si>
    <t>all female</t>
  </si>
  <si>
    <t>all male</t>
  </si>
  <si>
    <t>#141 RAL-855</t>
  </si>
  <si>
    <t>all female, one had injured/enlarged black wing</t>
  </si>
  <si>
    <t>#140 RAL-508</t>
  </si>
  <si>
    <t>1 female, the rest were male</t>
  </si>
  <si>
    <t>1 male, the rest were female, 5 dead pupae</t>
  </si>
  <si>
    <t>#125 RAL-42</t>
  </si>
  <si>
    <t>all male, took very long to emerge, 88 dead pupae</t>
  </si>
  <si>
    <t>female, took very long to emerge, 40 dead pupae</t>
  </si>
  <si>
    <t>all male, took very long to emerge</t>
  </si>
  <si>
    <t>female, took very long to emerge, 96 dead pupae</t>
  </si>
  <si>
    <t>all female, 21 dead pupae</t>
  </si>
  <si>
    <t>female, 23 dead pupae</t>
  </si>
  <si>
    <t>all female, 12 dead pupae</t>
  </si>
  <si>
    <t>all female, no dead pupae</t>
  </si>
  <si>
    <t>all female, 5 dead pupae</t>
  </si>
  <si>
    <t>all female, 4 dead pupae</t>
  </si>
  <si>
    <t>all female, 1 dead pupae</t>
  </si>
  <si>
    <t>#143 y[1]</t>
  </si>
  <si>
    <t>male</t>
  </si>
  <si>
    <t>all have peach/orange eyes</t>
  </si>
  <si>
    <t>female</t>
  </si>
  <si>
    <t>9 dead pupae</t>
  </si>
  <si>
    <t>6 dead pupae</t>
  </si>
  <si>
    <t>all peach/orange eyes</t>
  </si>
  <si>
    <t>all red eyes</t>
  </si>
  <si>
    <t>one male with red eyes</t>
  </si>
  <si>
    <t>#134 w[*]C1</t>
  </si>
  <si>
    <t>no males</t>
  </si>
  <si>
    <t>#135 w[*]C2</t>
  </si>
  <si>
    <t>#161 Elav-Gal4</t>
  </si>
  <si>
    <t>one male with red eyes, the rest were peach/orange</t>
  </si>
  <si>
    <t>all peach/orange eyes, 3 dead pupae</t>
  </si>
  <si>
    <t>one female with peach/orange eyes, the rest were red</t>
  </si>
  <si>
    <t>all red eyes, 1 dead pupae</t>
  </si>
  <si>
    <t>no females, peach/orange eyes 15 dead pupae</t>
  </si>
  <si>
    <t>one red eyes, one were peach/orange, 18 dead pupae</t>
  </si>
  <si>
    <t>no females, all peach/orange eyes, 7 dead pupae</t>
  </si>
  <si>
    <t>all peach/orange eyes, 1 dead pupae</t>
  </si>
  <si>
    <t>no females, all peach/orange eyes, 3 dead pupae</t>
  </si>
  <si>
    <t>no females, 4 dead pupae</t>
  </si>
  <si>
    <t>5 dead pupae</t>
  </si>
  <si>
    <t>no females, 3 dead pupae</t>
  </si>
  <si>
    <t>no females, all peach/orange eyes, no dead pupae</t>
  </si>
  <si>
    <t>no females, 1 dead pupae</t>
  </si>
  <si>
    <t>one with red eyes, the rest were peach/orange</t>
  </si>
  <si>
    <t>one with peach/orange eyes, the rest were red</t>
  </si>
  <si>
    <t>#139 Delta 2-3 99B virgins</t>
  </si>
  <si>
    <t>white eyes curly wings</t>
  </si>
  <si>
    <t>white eyes straight wings</t>
  </si>
  <si>
    <t>red eyes straight wings</t>
  </si>
  <si>
    <t>all have white eyes</t>
  </si>
  <si>
    <t>all have red eyes</t>
  </si>
  <si>
    <t>no males, 37 dead pupae</t>
  </si>
  <si>
    <t>no life</t>
  </si>
  <si>
    <t>all dead</t>
  </si>
  <si>
    <t>120 dead pupae</t>
  </si>
  <si>
    <t>108 dead pupae</t>
  </si>
  <si>
    <t>33 dead pupae</t>
  </si>
  <si>
    <t>20 dead pupae</t>
  </si>
  <si>
    <t>23 dead pupae</t>
  </si>
  <si>
    <t>no males, 34 dead pupae</t>
  </si>
  <si>
    <t>25 dead pupae</t>
  </si>
  <si>
    <t>no dead pupae</t>
  </si>
  <si>
    <t>1 dead pupae</t>
  </si>
  <si>
    <r>
      <t xml:space="preserve">D2-3 99B </t>
    </r>
    <r>
      <rPr>
        <sz val="11"/>
        <color theme="1"/>
        <rFont val="Calibri"/>
        <family val="2"/>
      </rPr>
      <t>× RAL-42</t>
    </r>
  </si>
  <si>
    <r>
      <t xml:space="preserve">D2-3 99B </t>
    </r>
    <r>
      <rPr>
        <sz val="11"/>
        <color theme="1"/>
        <rFont val="Calibri"/>
        <family val="2"/>
      </rPr>
      <t>× RAL-377</t>
    </r>
  </si>
  <si>
    <r>
      <t xml:space="preserve">D2-3 99B </t>
    </r>
    <r>
      <rPr>
        <sz val="11"/>
        <color theme="1"/>
        <rFont val="Calibri"/>
        <family val="2"/>
      </rPr>
      <t>× RAL-855</t>
    </r>
  </si>
  <si>
    <r>
      <t xml:space="preserve">D2-3 99B </t>
    </r>
    <r>
      <rPr>
        <sz val="11"/>
        <color theme="1"/>
        <rFont val="Calibri"/>
        <family val="2"/>
      </rPr>
      <t>× RAL-508</t>
    </r>
  </si>
  <si>
    <t>RAL-42</t>
  </si>
  <si>
    <t>RAL-377</t>
  </si>
  <si>
    <t>RAL-508</t>
  </si>
  <si>
    <t>RAL-855</t>
  </si>
  <si>
    <t>peach/orange eyes, straight wings, 53 dead pupae</t>
  </si>
  <si>
    <t>peach/orange eyes, 1 dead pupae</t>
  </si>
  <si>
    <t>all red eyes, 3 dead pupae</t>
  </si>
  <si>
    <t>53 dead pupae</t>
  </si>
  <si>
    <t>number of dead pupae was calculated 16 days after fly introduction</t>
  </si>
  <si>
    <t>D2-3 CP × CP-KP</t>
  </si>
  <si>
    <t>CP-KP</t>
  </si>
  <si>
    <t>D2-3 CP × P{tubGal 80}Chr2</t>
  </si>
  <si>
    <t>D2-3 CP × P{tubGal 80}Chr3</t>
  </si>
  <si>
    <t>D2-3 CP × P{Elav-Gal4}Chr2</t>
  </si>
  <si>
    <t>P{tubGal 80}Chr2</t>
  </si>
  <si>
    <t>P{tubGal 80}Chr3</t>
  </si>
  <si>
    <t>P{Elav-Gal4}Chr2</t>
  </si>
  <si>
    <t>red eyes, straight wings</t>
  </si>
  <si>
    <t>4.4 - 4.6</t>
  </si>
  <si>
    <t>3.3 - 3.6</t>
  </si>
  <si>
    <t>red/orange eye, curly and straight wings</t>
  </si>
  <si>
    <t>#135 w[*] C2</t>
  </si>
  <si>
    <t>8.1 - 8.3</t>
  </si>
  <si>
    <t>peach/orange eye, straight wing</t>
  </si>
  <si>
    <t>#134 w[*] C1</t>
  </si>
  <si>
    <t>7.1 - 7.3</t>
  </si>
  <si>
    <t>2.4 - 2.6</t>
  </si>
  <si>
    <t>N/A</t>
  </si>
  <si>
    <t>GD percentage</t>
  </si>
  <si>
    <t>total number of dysgenic females</t>
  </si>
  <si>
    <t>6.1 - 6.3</t>
  </si>
  <si>
    <t>total number of fertile females</t>
  </si>
  <si>
    <r>
      <t xml:space="preserve">D2-3 CP </t>
    </r>
    <r>
      <rPr>
        <sz val="16"/>
        <color theme="1"/>
        <rFont val="Calibri"/>
        <family val="2"/>
      </rPr>
      <t>× P{Elav-Gal4}Chr2</t>
    </r>
  </si>
  <si>
    <r>
      <t xml:space="preserve">D2-3 CP </t>
    </r>
    <r>
      <rPr>
        <sz val="16"/>
        <color theme="1"/>
        <rFont val="Calibri"/>
        <family val="2"/>
      </rPr>
      <t>× P{tubGal80}Chr3</t>
    </r>
  </si>
  <si>
    <r>
      <t xml:space="preserve">D2-3 CP </t>
    </r>
    <r>
      <rPr>
        <sz val="16"/>
        <color theme="1"/>
        <rFont val="Calibri"/>
        <family val="2"/>
      </rPr>
      <t>× P{tubGal90}Chr2</t>
    </r>
  </si>
  <si>
    <r>
      <t xml:space="preserve">D2-3 CP </t>
    </r>
    <r>
      <rPr>
        <sz val="16"/>
        <color theme="1"/>
        <rFont val="Calibri"/>
        <family val="2"/>
      </rPr>
      <t>× CP-KP</t>
    </r>
  </si>
  <si>
    <t>D2-3 CP × RAL-855</t>
  </si>
  <si>
    <t>D2-3 CP × RAL-377</t>
  </si>
  <si>
    <t>D2-3 CP × RAL-42</t>
  </si>
  <si>
    <t>data collected since being more strict with what is considered fertile STARTING 20191007                                   must have 4 or more eggs to be fertile</t>
  </si>
  <si>
    <t>5.1 - 5.3</t>
  </si>
  <si>
    <t>graph made using data from 'cross totals'</t>
  </si>
  <si>
    <t>P{tubGal80}Chr3</t>
  </si>
  <si>
    <t>P{tubGal90}Chr2</t>
  </si>
  <si>
    <t>3.1 - 3.3</t>
  </si>
  <si>
    <t>1.1 - 1.3</t>
  </si>
  <si>
    <r>
      <t xml:space="preserve">D2-3 CP </t>
    </r>
    <r>
      <rPr>
        <sz val="16"/>
        <color theme="1"/>
        <rFont val="Calibri"/>
        <family val="2"/>
      </rPr>
      <t>× RAL-855</t>
    </r>
  </si>
  <si>
    <r>
      <t xml:space="preserve">D2-3 CP </t>
    </r>
    <r>
      <rPr>
        <sz val="16"/>
        <color theme="1"/>
        <rFont val="Calibri"/>
        <family val="2"/>
      </rPr>
      <t>× RAL-508</t>
    </r>
  </si>
  <si>
    <r>
      <t xml:space="preserve">D2-3 CP </t>
    </r>
    <r>
      <rPr>
        <sz val="16"/>
        <color theme="1"/>
        <rFont val="Calibri"/>
        <family val="2"/>
      </rPr>
      <t>× RAL-377</t>
    </r>
  </si>
  <si>
    <r>
      <t xml:space="preserve">D2-3 CP </t>
    </r>
    <r>
      <rPr>
        <sz val="16"/>
        <color theme="1"/>
        <rFont val="Calibri"/>
        <family val="2"/>
      </rPr>
      <t>× RAL-42</t>
    </r>
  </si>
  <si>
    <t>cross totals</t>
  </si>
  <si>
    <t>done on white background, should be redone</t>
  </si>
  <si>
    <t>2.1 - 2.3</t>
  </si>
  <si>
    <t>↑ should be redone</t>
  </si>
  <si>
    <t>4.1 - 4.3</t>
  </si>
  <si>
    <t>the original cross</t>
  </si>
  <si>
    <t>skip a line in between each vial</t>
  </si>
  <si>
    <t>Wait for 2nd hatching</t>
  </si>
  <si>
    <t>Straight wing</t>
  </si>
  <si>
    <t>''</t>
  </si>
  <si>
    <t>They all look young</t>
  </si>
  <si>
    <t>Curly wing</t>
  </si>
  <si>
    <t>#62 Male TRiP shRtf1 5/18</t>
  </si>
  <si>
    <t>#33 Virgin Females TJ-Gal4 5/18</t>
  </si>
  <si>
    <t>Today's date</t>
  </si>
  <si>
    <t>EXAMPLE</t>
  </si>
  <si>
    <t>Number lacking any Eggs (Dysgenic)</t>
  </si>
  <si>
    <t>Number with more than 2  Eggs (Fertile)</t>
  </si>
  <si>
    <t>Visible PhenoType Marker?</t>
  </si>
  <si>
    <t>Date of Fly Squash Assay</t>
  </si>
  <si>
    <t>6) Immediately add 2-3 drops green food dye.
7) Carefully and completely squash flies with large coverslip.
8) Counts squashed flies for Fertile or Dysgenic females</t>
  </si>
  <si>
    <t>4) Mark the cross name on glass slide.
5) Transfer 12-18 females to slide, spread out on bench only, AWAY from flypad</t>
  </si>
  <si>
    <t>2) Use the Needle valve to use CO2 gas to anesthetize flies.
3) Sort out females only on flypad</t>
  </si>
  <si>
    <t>INSTRUCTIONS:
1) First record the vial ID, genotypes of females and males in the cross.</t>
  </si>
  <si>
    <r>
      <t xml:space="preserve">Experimenter Name       </t>
    </r>
    <r>
      <rPr>
        <sz val="18"/>
        <color theme="1"/>
        <rFont val="Calibri"/>
        <family val="2"/>
        <scheme val="minor"/>
      </rPr>
      <t>Jasmine Pierre</t>
    </r>
  </si>
  <si>
    <t>FLY OVARY SQUASH ASSAY RECORDING SHEET</t>
  </si>
  <si>
    <t>red eyes, some curly some straight wings</t>
  </si>
  <si>
    <t>14.1 - 14.3</t>
  </si>
  <si>
    <t>12.1 - 12.3</t>
  </si>
  <si>
    <t>13.1 - 13.3</t>
  </si>
  <si>
    <t>Some looked unusually old (maybe injured) for only 4 days old.</t>
  </si>
  <si>
    <t>They all looked young/underdeveloped.</t>
  </si>
  <si>
    <r>
      <t xml:space="preserve">D2-3 99B </t>
    </r>
    <r>
      <rPr>
        <sz val="16"/>
        <color theme="1"/>
        <rFont val="Calibri"/>
        <family val="2"/>
      </rPr>
      <t>× RAL-855</t>
    </r>
  </si>
  <si>
    <r>
      <t xml:space="preserve">D2-3 99B </t>
    </r>
    <r>
      <rPr>
        <sz val="16"/>
        <color theme="1"/>
        <rFont val="Calibri"/>
        <family val="2"/>
      </rPr>
      <t>× RAL-508</t>
    </r>
  </si>
  <si>
    <r>
      <t xml:space="preserve">D2-3 99B </t>
    </r>
    <r>
      <rPr>
        <sz val="16"/>
        <color theme="1"/>
        <rFont val="Calibri"/>
        <family val="2"/>
      </rPr>
      <t>× RAL-377</t>
    </r>
  </si>
  <si>
    <r>
      <t xml:space="preserve">D2-3 99B </t>
    </r>
    <r>
      <rPr>
        <sz val="16"/>
        <color theme="1"/>
        <rFont val="Calibri"/>
        <family val="2"/>
      </rPr>
      <t>× RAL-42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</si>
</sst>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6F6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center" wrapText="1"/>
    </xf>
    <xf numFmtId="0" fontId="3" fillId="0" borderId="9" xfId="0" applyFont="1" applyBorder="1"/>
    <xf numFmtId="0" fontId="4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7" fillId="3" borderId="0" xfId="0" applyFont="1" applyFill="1" applyAlignment="1">
      <alignment horizontal="center" wrapText="1"/>
    </xf>
    <xf numFmtId="0" fontId="5" fillId="4" borderId="0" xfId="0" applyFont="1" applyFill="1" applyAlignment="1">
      <alignment wrapText="1"/>
    </xf>
    <xf numFmtId="0" fontId="1" fillId="0" borderId="0" xfId="0" applyFont="1"/>
    <xf numFmtId="2" fontId="5" fillId="0" borderId="0" xfId="0" applyNumberFormat="1" applyFont="1"/>
    <xf numFmtId="0" fontId="8" fillId="0" borderId="9" xfId="0" applyFont="1" applyBorder="1" applyAlignment="1">
      <alignment wrapText="1"/>
    </xf>
    <xf numFmtId="0" fontId="9" fillId="5" borderId="0" xfId="0" applyFont="1" applyFill="1"/>
    <xf numFmtId="0" fontId="6" fillId="0" borderId="0" xfId="0" applyFont="1" applyAlignment="1">
      <alignment wrapText="1"/>
    </xf>
    <xf numFmtId="0" fontId="9" fillId="6" borderId="0" xfId="0" applyFont="1" applyFill="1"/>
    <xf numFmtId="0" fontId="0" fillId="0" borderId="9" xfId="0" applyBorder="1"/>
    <xf numFmtId="0" fontId="10" fillId="0" borderId="9" xfId="0" applyFont="1" applyBorder="1"/>
    <xf numFmtId="0" fontId="0" fillId="0" borderId="9" xfId="0" applyBorder="1" applyAlignment="1">
      <alignment wrapText="1"/>
    </xf>
    <xf numFmtId="0" fontId="5" fillId="0" borderId="9" xfId="0" applyFont="1" applyBorder="1"/>
    <xf numFmtId="0" fontId="11" fillId="0" borderId="9" xfId="0" applyFont="1" applyBorder="1"/>
    <xf numFmtId="0" fontId="5" fillId="0" borderId="9" xfId="0" applyFont="1" applyBorder="1" applyAlignment="1">
      <alignment wrapText="1"/>
    </xf>
    <xf numFmtId="0" fontId="5" fillId="0" borderId="9" xfId="0" quotePrefix="1" applyFont="1" applyBorder="1"/>
    <xf numFmtId="0" fontId="12" fillId="0" borderId="10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2" fillId="0" borderId="10" xfId="0" applyFont="1" applyBorder="1"/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Delta 2-3 CP Female Crosses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'PL_D2-3 CP'!$J$13</c:f>
              <c:strCache>
                <c:ptCount val="1"/>
                <c:pt idx="0">
                  <c:v>pupal lethality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'PL_D2-3 CP'!$K$12:$R$12</c:f>
              <c:strCache>
                <c:ptCount val="8"/>
                <c:pt idx="0">
                  <c:v>RAL-42</c:v>
                </c:pt>
                <c:pt idx="1">
                  <c:v>RAL-377</c:v>
                </c:pt>
                <c:pt idx="2">
                  <c:v>RAL-508</c:v>
                </c:pt>
                <c:pt idx="3">
                  <c:v>RAL-855</c:v>
                </c:pt>
                <c:pt idx="4">
                  <c:v>CP-KP</c:v>
                </c:pt>
                <c:pt idx="5">
                  <c:v>P{tubGal 80}Chr2</c:v>
                </c:pt>
                <c:pt idx="6">
                  <c:v>P{tubGal 80}Chr3</c:v>
                </c:pt>
                <c:pt idx="7">
                  <c:v>P{Elav-Gal4}Chr2</c:v>
                </c:pt>
              </c:strCache>
            </c:strRef>
          </c:cat>
          <c:val>
            <c:numRef>
              <c:f>'PL_D2-3 CP'!$K$13:$R$13</c:f>
              <c:numCache>
                <c:formatCode>0.0</c:formatCode>
                <c:ptCount val="8"/>
                <c:pt idx="0">
                  <c:v>96.209912536443156</c:v>
                </c:pt>
                <c:pt idx="1">
                  <c:v>18.736842105263158</c:v>
                </c:pt>
                <c:pt idx="2">
                  <c:v>10.476190476190476</c:v>
                </c:pt>
                <c:pt idx="3">
                  <c:v>1.1709601873536302</c:v>
                </c:pt>
                <c:pt idx="4">
                  <c:v>7.523510971786834</c:v>
                </c:pt>
                <c:pt idx="5">
                  <c:v>3.4825870646766171</c:v>
                </c:pt>
                <c:pt idx="6">
                  <c:v>3.9603960396039604</c:v>
                </c:pt>
                <c:pt idx="7">
                  <c:v>1.1428571428571428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2-4844-BB71-891AB7D1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0426336"/>
        <c:axId val="950423840"/>
      </c:barChart>
      <c:catAx>
        <c:axId val="9504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423840"/>
        <c:crosses val="autoZero"/>
        <c:auto val="1"/>
        <c:lblAlgn val="ctr"/>
        <c:lblOffset val="100"/>
        <c:noMultiLvlLbl val="0"/>
      </c:catAx>
      <c:valAx>
        <c:axId val="9504238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ysClr val="windowText" lastClr="000000"/>
                    </a:solidFill>
                    <a:effectLst/>
                  </a:rPr>
                  <a:t>Pupal Lethality Percentage</a:t>
                </a:r>
                <a:endParaRPr lang="en-US" sz="12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4263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Delta 2-3 99B Female Crosses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'PL_D2-3 99B'!$J$12</c:f>
              <c:strCache>
                <c:ptCount val="1"/>
                <c:pt idx="0">
                  <c:v>pupal lethality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'PL_D2-3 99B'!$K$11:$N$11</c:f>
              <c:strCache>
                <c:ptCount val="4"/>
                <c:pt idx="0">
                  <c:v>RAL-42</c:v>
                </c:pt>
                <c:pt idx="1">
                  <c:v>RAL-377</c:v>
                </c:pt>
                <c:pt idx="2">
                  <c:v>RAL-508</c:v>
                </c:pt>
                <c:pt idx="3">
                  <c:v>RAL-855</c:v>
                </c:pt>
              </c:strCache>
            </c:strRef>
          </c:cat>
          <c:val>
            <c:numRef>
              <c:f>'PL_D2-3 99B'!$K$12:$N$12</c:f>
              <c:numCache>
                <c:formatCode>0.0</c:formatCode>
                <c:ptCount val="4"/>
                <c:pt idx="0" formatCode="General">
                  <c:v>100</c:v>
                </c:pt>
                <c:pt idx="1">
                  <c:v>25.675675675675674</c:v>
                </c:pt>
                <c:pt idx="2">
                  <c:v>67.132867132867133</c:v>
                </c:pt>
                <c:pt idx="3">
                  <c:v>2.4734982332155475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2-4E75-AF76-C7CDA5F6D3F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6279424"/>
        <c:axId val="916280672"/>
      </c:barChart>
      <c:catAx>
        <c:axId val="9162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280672"/>
        <c:crosses val="autoZero"/>
        <c:auto val="1"/>
        <c:lblAlgn val="ctr"/>
        <c:lblOffset val="100"/>
        <c:noMultiLvlLbl val="0"/>
      </c:catAx>
      <c:valAx>
        <c:axId val="916280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Pupal Lethality Percentage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27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tx1"/>
                </a:solidFill>
              </a:rPr>
              <a:t>Delta</a:t>
            </a:r>
            <a:r>
              <a:rPr lang="en-US" sz="1800" baseline="0">
                <a:solidFill>
                  <a:schemeClr val="tx1"/>
                </a:solidFill>
              </a:rPr>
              <a:t> 2-3 CP Female Crosses</a:t>
            </a:r>
            <a:endParaRPr lang="en-US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'GD_D2-3 CP'!$J$24</c:f>
              <c:strCache>
                <c:ptCount val="1"/>
                <c:pt idx="0">
                  <c:v>GD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'GD_D2-3 CP'!$K$23:$R$23</c:f>
              <c:strCache>
                <c:ptCount val="8"/>
                <c:pt idx="0">
                  <c:v>RAL-42</c:v>
                </c:pt>
                <c:pt idx="1">
                  <c:v>RAL-377</c:v>
                </c:pt>
                <c:pt idx="2">
                  <c:v>RAL-508</c:v>
                </c:pt>
                <c:pt idx="3">
                  <c:v>RAL-855</c:v>
                </c:pt>
                <c:pt idx="4">
                  <c:v>CP-KP</c:v>
                </c:pt>
                <c:pt idx="5">
                  <c:v>P{tubGal90}Chr2</c:v>
                </c:pt>
                <c:pt idx="6">
                  <c:v>P{tubGal80}Chr3</c:v>
                </c:pt>
                <c:pt idx="7">
                  <c:v>P{Elav-Gal4}Chr2</c:v>
                </c:pt>
              </c:strCache>
            </c:strRef>
          </c:cat>
          <c:val>
            <c:numRef>
              <c:f>'GD_D2-3 CP'!$K$24:$R$24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80.188679245283026</c:v>
                </c:pt>
                <c:pt idx="2">
                  <c:v>12.264150943396226</c:v>
                </c:pt>
                <c:pt idx="3">
                  <c:v>8.5714285714285712</c:v>
                </c:pt>
                <c:pt idx="4">
                  <c:v>22.540983606557376</c:v>
                </c:pt>
                <c:pt idx="5">
                  <c:v>4.6296296296296298</c:v>
                </c:pt>
                <c:pt idx="6">
                  <c:v>2.5974025974025974</c:v>
                </c:pt>
                <c:pt idx="7">
                  <c:v>3.0927835051546393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9-4D3B-9324-64997367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432720"/>
        <c:axId val="794431888"/>
      </c:barChart>
      <c:catAx>
        <c:axId val="7944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31888"/>
        <c:crosses val="autoZero"/>
        <c:auto val="1"/>
        <c:lblAlgn val="ctr"/>
        <c:lblOffset val="100"/>
        <c:noMultiLvlLbl val="0"/>
      </c:catAx>
      <c:valAx>
        <c:axId val="7944318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</a:rPr>
                  <a:t>Percentage</a:t>
                </a:r>
                <a:r>
                  <a:rPr lang="en-US" sz="1800" baseline="0">
                    <a:solidFill>
                      <a:schemeClr val="tx1"/>
                    </a:solidFill>
                  </a:rPr>
                  <a:t> of GD</a:t>
                </a:r>
                <a:endParaRPr lang="en-US" sz="18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solidFill>
                  <a:schemeClr val="tx1"/>
                </a:solidFill>
                <a:effectLst/>
              </a:rPr>
              <a:t>Delta 2-3 99B FemaleCrosses</a:t>
            </a:r>
            <a:endParaRPr lang="en-US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'GD_D2-3 99B'!$J$13</c:f>
              <c:strCache>
                <c:ptCount val="1"/>
                <c:pt idx="0">
                  <c:v>GD 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'GD_D2-3 99B'!$K$12:$N$12</c:f>
              <c:strCache>
                <c:ptCount val="4"/>
                <c:pt idx="0">
                  <c:v>RAL-42</c:v>
                </c:pt>
                <c:pt idx="1">
                  <c:v>RAL-377</c:v>
                </c:pt>
                <c:pt idx="2">
                  <c:v>RAL-508</c:v>
                </c:pt>
                <c:pt idx="3">
                  <c:v>RAL-855</c:v>
                </c:pt>
              </c:strCache>
            </c:strRef>
          </c:cat>
          <c:val>
            <c:numRef>
              <c:f>'GD_D2-3 99B'!$K$13:$N$13</c:f>
              <c:numCache>
                <c:formatCode>0.0</c:formatCode>
                <c:ptCount val="4"/>
                <c:pt idx="0" formatCode="General">
                  <c:v>100</c:v>
                </c:pt>
                <c:pt idx="1">
                  <c:v>97.674418604651152</c:v>
                </c:pt>
                <c:pt idx="2">
                  <c:v>85.365853658536579</c:v>
                </c:pt>
                <c:pt idx="3">
                  <c:v>51.449275362318836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9-4D4E-A22F-7F52F725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0422064"/>
        <c:axId val="910422896"/>
      </c:barChart>
      <c:catAx>
        <c:axId val="91042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422896"/>
        <c:crosses val="autoZero"/>
        <c:auto val="1"/>
        <c:lblAlgn val="ctr"/>
        <c:lblOffset val="100"/>
        <c:noMultiLvlLbl val="0"/>
      </c:catAx>
      <c:valAx>
        <c:axId val="9104228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</a:rPr>
                  <a:t>Percentage</a:t>
                </a:r>
                <a:r>
                  <a:rPr lang="en-US" sz="1800" baseline="0">
                    <a:solidFill>
                      <a:schemeClr val="tx1"/>
                    </a:solidFill>
                  </a:rPr>
                  <a:t> of GD</a:t>
                </a:r>
                <a:endParaRPr lang="en-US" sz="18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42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1028700</xdr:colOff>
      <xdr:row>14</xdr:row>
      <xdr:rowOff>28575</xdr:rowOff>
    </xdr:from>
    <xdr:to>
      <xdr:col>15</xdr:col>
      <xdr:colOff>28575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895350</xdr:colOff>
      <xdr:row>12</xdr:row>
      <xdr:rowOff>133350</xdr:rowOff>
    </xdr:from>
    <xdr:to>
      <xdr:col>13</xdr:col>
      <xdr:colOff>57150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1047747</xdr:colOff>
      <xdr:row>24</xdr:row>
      <xdr:rowOff>184148</xdr:rowOff>
    </xdr:from>
    <xdr:to>
      <xdr:col>15</xdr:col>
      <xdr:colOff>555624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8D1176-D9F6-4304-B937-8506CCA6F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1349374</xdr:colOff>
      <xdr:row>13</xdr:row>
      <xdr:rowOff>152400</xdr:rowOff>
    </xdr:from>
    <xdr:to>
      <xdr:col>13</xdr:col>
      <xdr:colOff>777875</xdr:colOff>
      <xdr:row>21</xdr:row>
      <xdr:rowOff>492126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8060CC-8CC7-45AA-9C40-04B56AC3E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5"/>
  <sheetViews>
    <sheetView zoomScaleNormal="100" workbookViewId="0">
      <selection activeCell="P20" sqref="P20"/>
    </sheetView>
  </sheetViews>
  <sheetFormatPr defaultRowHeight="14.5" x14ac:dyDescent="0.35"/>
  <cols>
    <col min="1" max="1" width="9.1796875" style="1"/>
    <col min="2" max="2" width="13.7265625" style="1" customWidth="1"/>
    <col min="3" max="3" width="22.26953125" style="1" customWidth="1"/>
    <col min="4" max="4" width="13.453125" style="1" customWidth="1"/>
    <col min="5" max="5" width="19.26953125" style="1" customWidth="1"/>
    <col min="6" max="6" width="31.26953125" style="1" customWidth="1"/>
    <col min="7" max="7" width="48.7265625" style="1" customWidth="1"/>
    <col min="10" max="10" width="29.26953125" customWidth="1"/>
    <col min="11" max="17" width="16.7265625" customWidth="1"/>
    <col min="18" max="18" width="17.26953125" customWidth="1"/>
  </cols>
  <sheetData>
    <row r="1" spans="1:18" ht="15" customHeigh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J1" s="16" t="s">
        <v>99</v>
      </c>
    </row>
    <row r="2" spans="1:18" x14ac:dyDescent="0.35">
      <c r="A2" s="6"/>
      <c r="B2" s="2"/>
      <c r="C2" s="2"/>
      <c r="D2" s="2"/>
      <c r="E2" s="2"/>
      <c r="F2" s="2"/>
      <c r="G2" s="7"/>
      <c r="J2" s="16"/>
    </row>
    <row r="3" spans="1:18" x14ac:dyDescent="0.35">
      <c r="A3" s="6">
        <v>2.1</v>
      </c>
      <c r="B3" s="2">
        <v>20190930</v>
      </c>
      <c r="C3" s="2" t="s">
        <v>8</v>
      </c>
      <c r="D3" s="2" t="s">
        <v>9</v>
      </c>
      <c r="E3" s="2" t="s">
        <v>10</v>
      </c>
      <c r="F3" s="2">
        <v>29</v>
      </c>
      <c r="G3" s="7"/>
      <c r="J3" s="16"/>
    </row>
    <row r="4" spans="1:18" x14ac:dyDescent="0.35">
      <c r="A4" s="6"/>
      <c r="B4" s="2"/>
      <c r="C4" s="2"/>
      <c r="D4" s="2"/>
      <c r="E4" s="2" t="s">
        <v>11</v>
      </c>
      <c r="F4" s="2">
        <v>25</v>
      </c>
      <c r="G4" s="7"/>
      <c r="I4" t="s">
        <v>12</v>
      </c>
      <c r="K4" t="s">
        <v>13</v>
      </c>
      <c r="L4" t="s">
        <v>14</v>
      </c>
      <c r="M4" t="s">
        <v>15</v>
      </c>
      <c r="N4" t="s">
        <v>16</v>
      </c>
      <c r="O4" t="s">
        <v>100</v>
      </c>
      <c r="P4" t="s">
        <v>102</v>
      </c>
      <c r="Q4" t="s">
        <v>103</v>
      </c>
      <c r="R4" t="s">
        <v>104</v>
      </c>
    </row>
    <row r="5" spans="1:18" ht="15" customHeight="1" x14ac:dyDescent="0.35">
      <c r="A5" s="6"/>
      <c r="B5" s="2"/>
      <c r="C5" s="2"/>
      <c r="D5" s="2"/>
      <c r="E5" s="2" t="s">
        <v>17</v>
      </c>
      <c r="F5" s="2">
        <v>2</v>
      </c>
      <c r="G5" s="7" t="s">
        <v>18</v>
      </c>
      <c r="J5" s="9" t="s">
        <v>19</v>
      </c>
      <c r="K5">
        <f>F37+F39+F40+F42+F43+F224</f>
        <v>13</v>
      </c>
      <c r="L5">
        <f>F3+F4+F5+F7+F8+F10+F11+F28+F29+F31+F32+F34+F35+F45+F46+F48+F101+F102+F104+F105+F107+F108+F136+F137+F139+F140+F142+F143+F172+F174+F175+F177</f>
        <v>386</v>
      </c>
      <c r="M5">
        <f>F22+F23+F25+F50+F51+F53+F54+F65+F66+F195+F197+F215+F216+F218+F219+F221+F222+F226</f>
        <v>188</v>
      </c>
      <c r="N5">
        <f>F13+F14+F16+F17+F19+F20+F56+F57+F59+F60+F62+F63+F68+F69+F71+F72+F199+F201+F203+F204+F206+F207+F209+F210+F212+F213</f>
        <v>422</v>
      </c>
      <c r="O5">
        <f>F74+F75+F77+F78+F80+F81+F83+F84+F86+F87+F89+F90+F92+F93+F95+F96+F98+F99</f>
        <v>295</v>
      </c>
      <c r="P5">
        <f>F110+F111+F113+F115+F116+F145+F146+F148+F149+F151+F152+F179+F180+F182</f>
        <v>194</v>
      </c>
      <c r="Q5">
        <f>F118+F119+F121+F122+F124+F125+F154+F155+F157+F158+F160+F161+F184+F186+F187+F189</f>
        <v>291</v>
      </c>
      <c r="R5">
        <f>F127+F128+F130+F131+F133+F134+F163+F164+F166+F167+F169+F170+F191+F193</f>
        <v>173</v>
      </c>
    </row>
    <row r="6" spans="1:18" x14ac:dyDescent="0.35">
      <c r="A6" s="6"/>
      <c r="B6" s="2"/>
      <c r="C6" s="2"/>
      <c r="D6" s="2"/>
      <c r="E6" s="2"/>
      <c r="F6" s="2"/>
      <c r="G6" s="7"/>
      <c r="J6" s="9" t="s">
        <v>7</v>
      </c>
      <c r="K6">
        <f>88+40+96+53+53</f>
        <v>330</v>
      </c>
      <c r="L6">
        <f>21+23+5+15+18+7</f>
        <v>89</v>
      </c>
      <c r="M6">
        <f>5+12+5</f>
        <v>22</v>
      </c>
      <c r="N6">
        <f>4+1</f>
        <v>5</v>
      </c>
      <c r="O6">
        <f>9+6+9</f>
        <v>24</v>
      </c>
      <c r="P6">
        <f>3+1+3</f>
        <v>7</v>
      </c>
      <c r="Q6">
        <f>4+5+3</f>
        <v>12</v>
      </c>
      <c r="R6">
        <f>1+1</f>
        <v>2</v>
      </c>
    </row>
    <row r="7" spans="1:18" x14ac:dyDescent="0.35">
      <c r="A7" s="6">
        <v>2.2000000000000002</v>
      </c>
      <c r="B7" s="2">
        <v>20190930</v>
      </c>
      <c r="C7" s="2" t="s">
        <v>8</v>
      </c>
      <c r="D7" s="2" t="s">
        <v>9</v>
      </c>
      <c r="E7" s="2" t="s">
        <v>10</v>
      </c>
      <c r="F7" s="2">
        <v>26</v>
      </c>
      <c r="G7" s="7"/>
      <c r="J7" t="s">
        <v>20</v>
      </c>
      <c r="K7" s="10">
        <f>K6/(K5+K6)*100</f>
        <v>96.209912536443156</v>
      </c>
      <c r="L7" s="10">
        <f t="shared" ref="L7:N7" si="0">L6/(L5+L6)*100</f>
        <v>18.736842105263158</v>
      </c>
      <c r="M7" s="10">
        <f t="shared" si="0"/>
        <v>10.476190476190476</v>
      </c>
      <c r="N7" s="10">
        <f t="shared" si="0"/>
        <v>1.1709601873536302</v>
      </c>
      <c r="O7" s="10">
        <f>O6/(O5+O6)*100</f>
        <v>7.523510971786834</v>
      </c>
      <c r="P7" s="10">
        <f>P6/(P5+P6)*100</f>
        <v>3.4825870646766171</v>
      </c>
      <c r="Q7" s="10">
        <f>Q6/(Q5+Q6)*100</f>
        <v>3.9603960396039604</v>
      </c>
      <c r="R7" s="10">
        <f>R6/(R5+R6)*100</f>
        <v>1.1428571428571428</v>
      </c>
    </row>
    <row r="8" spans="1:18" x14ac:dyDescent="0.35">
      <c r="A8" s="6"/>
      <c r="B8" s="2"/>
      <c r="C8" s="2"/>
      <c r="D8" s="2"/>
      <c r="E8" s="2" t="s">
        <v>11</v>
      </c>
      <c r="F8" s="2">
        <v>15</v>
      </c>
      <c r="G8" s="7"/>
    </row>
    <row r="9" spans="1:18" x14ac:dyDescent="0.35">
      <c r="A9" s="6"/>
      <c r="B9" s="2"/>
      <c r="C9" s="2"/>
      <c r="D9" s="2"/>
      <c r="E9" s="2"/>
      <c r="F9" s="2"/>
      <c r="G9" s="7"/>
    </row>
    <row r="10" spans="1:18" x14ac:dyDescent="0.35">
      <c r="A10" s="6">
        <v>2.2999999999999998</v>
      </c>
      <c r="B10" s="2">
        <v>20190930</v>
      </c>
      <c r="C10" s="2" t="s">
        <v>8</v>
      </c>
      <c r="D10" s="2" t="s">
        <v>9</v>
      </c>
      <c r="E10" s="2" t="s">
        <v>10</v>
      </c>
      <c r="F10" s="2">
        <v>44</v>
      </c>
      <c r="G10" s="7" t="s">
        <v>21</v>
      </c>
    </row>
    <row r="11" spans="1:18" x14ac:dyDescent="0.35">
      <c r="A11" s="6"/>
      <c r="B11" s="2"/>
      <c r="C11" s="2"/>
      <c r="D11" s="2"/>
      <c r="E11" s="2" t="s">
        <v>11</v>
      </c>
      <c r="F11" s="2">
        <v>30</v>
      </c>
      <c r="G11" s="7" t="s">
        <v>22</v>
      </c>
    </row>
    <row r="12" spans="1:18" x14ac:dyDescent="0.35">
      <c r="A12" s="6"/>
      <c r="B12" s="2"/>
      <c r="C12" s="2"/>
      <c r="D12" s="2"/>
      <c r="E12" s="2"/>
      <c r="F12" s="2"/>
      <c r="G12" s="7"/>
      <c r="K12" t="s">
        <v>91</v>
      </c>
      <c r="L12" t="s">
        <v>92</v>
      </c>
      <c r="M12" t="s">
        <v>93</v>
      </c>
      <c r="N12" t="s">
        <v>94</v>
      </c>
      <c r="O12" t="s">
        <v>101</v>
      </c>
      <c r="P12" t="s">
        <v>105</v>
      </c>
      <c r="Q12" t="s">
        <v>106</v>
      </c>
      <c r="R12" t="s">
        <v>107</v>
      </c>
    </row>
    <row r="13" spans="1:18" x14ac:dyDescent="0.35">
      <c r="A13" s="6">
        <v>4.0999999999999996</v>
      </c>
      <c r="B13" s="2">
        <v>20191002</v>
      </c>
      <c r="C13" s="2" t="s">
        <v>8</v>
      </c>
      <c r="D13" s="2" t="s">
        <v>23</v>
      </c>
      <c r="E13" s="2" t="s">
        <v>10</v>
      </c>
      <c r="F13" s="2">
        <v>54</v>
      </c>
      <c r="G13" s="7" t="s">
        <v>24</v>
      </c>
      <c r="J13" t="s">
        <v>20</v>
      </c>
      <c r="K13" s="15">
        <v>96.209912536443156</v>
      </c>
      <c r="L13" s="15">
        <v>18.736842105263158</v>
      </c>
      <c r="M13" s="15">
        <v>10.476190476190476</v>
      </c>
      <c r="N13" s="15">
        <v>1.1709601873536302</v>
      </c>
      <c r="O13" s="15">
        <v>7.523510971786834</v>
      </c>
      <c r="P13" s="15">
        <v>3.4825870646766171</v>
      </c>
      <c r="Q13" s="15">
        <v>3.9603960396039604</v>
      </c>
      <c r="R13" s="15">
        <v>1.1428571428571428</v>
      </c>
    </row>
    <row r="14" spans="1:18" x14ac:dyDescent="0.35">
      <c r="A14" s="6"/>
      <c r="B14" s="2"/>
      <c r="C14" s="2"/>
      <c r="D14" s="2"/>
      <c r="E14" s="2" t="s">
        <v>11</v>
      </c>
      <c r="F14" s="2">
        <v>42</v>
      </c>
      <c r="G14" s="7" t="s">
        <v>22</v>
      </c>
    </row>
    <row r="15" spans="1:18" x14ac:dyDescent="0.35">
      <c r="A15" s="6"/>
      <c r="B15" s="2"/>
      <c r="C15" s="2"/>
      <c r="D15" s="2"/>
      <c r="E15" s="2"/>
      <c r="F15" s="2"/>
      <c r="G15" s="7"/>
    </row>
    <row r="16" spans="1:18" x14ac:dyDescent="0.35">
      <c r="A16" s="6">
        <v>4.2</v>
      </c>
      <c r="B16" s="2">
        <v>20191002</v>
      </c>
      <c r="C16" s="2" t="s">
        <v>8</v>
      </c>
      <c r="D16" s="2" t="s">
        <v>23</v>
      </c>
      <c r="E16" s="2" t="s">
        <v>10</v>
      </c>
      <c r="F16" s="2">
        <v>34</v>
      </c>
      <c r="G16" s="7" t="s">
        <v>21</v>
      </c>
    </row>
    <row r="17" spans="1:10" x14ac:dyDescent="0.35">
      <c r="A17" s="6"/>
      <c r="B17" s="2"/>
      <c r="C17" s="2"/>
      <c r="D17" s="2"/>
      <c r="E17" s="2" t="s">
        <v>11</v>
      </c>
      <c r="F17" s="2">
        <v>19</v>
      </c>
      <c r="G17" s="7" t="s">
        <v>22</v>
      </c>
    </row>
    <row r="18" spans="1:10" x14ac:dyDescent="0.35">
      <c r="A18" s="6"/>
      <c r="B18" s="2"/>
      <c r="C18" s="2"/>
      <c r="D18" s="2"/>
      <c r="E18" s="2"/>
      <c r="F18" s="2"/>
      <c r="G18" s="7"/>
    </row>
    <row r="19" spans="1:10" x14ac:dyDescent="0.35">
      <c r="A19" s="6">
        <v>4.3</v>
      </c>
      <c r="B19" s="2">
        <v>20191002</v>
      </c>
      <c r="C19" s="2" t="s">
        <v>8</v>
      </c>
      <c r="D19" s="2" t="s">
        <v>23</v>
      </c>
      <c r="E19" s="2" t="s">
        <v>10</v>
      </c>
      <c r="F19" s="2">
        <v>26</v>
      </c>
      <c r="G19" s="7" t="s">
        <v>21</v>
      </c>
    </row>
    <row r="20" spans="1:10" x14ac:dyDescent="0.35">
      <c r="A20" s="6"/>
      <c r="B20" s="2"/>
      <c r="C20" s="2"/>
      <c r="D20" s="2"/>
      <c r="E20" s="2" t="s">
        <v>11</v>
      </c>
      <c r="F20" s="2">
        <v>28</v>
      </c>
      <c r="G20" s="7" t="s">
        <v>22</v>
      </c>
    </row>
    <row r="21" spans="1:10" x14ac:dyDescent="0.35">
      <c r="A21" s="6"/>
      <c r="B21" s="2"/>
      <c r="C21" s="2"/>
      <c r="D21" s="2"/>
      <c r="E21" s="2"/>
      <c r="F21" s="2"/>
      <c r="G21" s="7"/>
    </row>
    <row r="22" spans="1:10" x14ac:dyDescent="0.35">
      <c r="A22" s="6">
        <v>3.2</v>
      </c>
      <c r="B22" s="2">
        <v>20191002</v>
      </c>
      <c r="C22" s="2" t="s">
        <v>8</v>
      </c>
      <c r="D22" s="2" t="s">
        <v>25</v>
      </c>
      <c r="E22" s="2" t="s">
        <v>10</v>
      </c>
      <c r="F22" s="2">
        <v>25</v>
      </c>
      <c r="G22" s="7" t="s">
        <v>21</v>
      </c>
      <c r="J22" s="9"/>
    </row>
    <row r="23" spans="1:10" x14ac:dyDescent="0.35">
      <c r="A23" s="6"/>
      <c r="B23" s="2"/>
      <c r="C23" s="2"/>
      <c r="D23" s="2"/>
      <c r="E23" s="2" t="s">
        <v>11</v>
      </c>
      <c r="F23" s="2">
        <v>11</v>
      </c>
      <c r="G23" s="7" t="s">
        <v>22</v>
      </c>
    </row>
    <row r="24" spans="1:10" x14ac:dyDescent="0.35">
      <c r="A24" s="6"/>
      <c r="B24" s="2"/>
      <c r="C24" s="2"/>
      <c r="D24" s="2"/>
      <c r="E24" s="2"/>
      <c r="F24" s="2"/>
      <c r="G24" s="7"/>
    </row>
    <row r="25" spans="1:10" ht="15" customHeight="1" x14ac:dyDescent="0.35">
      <c r="A25" s="6">
        <v>3.3</v>
      </c>
      <c r="B25" s="2">
        <v>20191002</v>
      </c>
      <c r="C25" s="2" t="s">
        <v>8</v>
      </c>
      <c r="D25" s="2" t="s">
        <v>25</v>
      </c>
      <c r="E25" s="2" t="s">
        <v>10</v>
      </c>
      <c r="F25" s="2">
        <v>44</v>
      </c>
      <c r="G25" s="7" t="s">
        <v>21</v>
      </c>
      <c r="J25" s="9"/>
    </row>
    <row r="26" spans="1:10" x14ac:dyDescent="0.35">
      <c r="A26" s="6"/>
      <c r="B26" s="2"/>
      <c r="C26" s="2"/>
      <c r="D26" s="2"/>
      <c r="E26" s="2" t="s">
        <v>11</v>
      </c>
      <c r="F26" s="2">
        <v>40</v>
      </c>
      <c r="G26" s="7" t="s">
        <v>22</v>
      </c>
      <c r="J26" s="9"/>
    </row>
    <row r="27" spans="1:10" x14ac:dyDescent="0.35">
      <c r="A27" s="6"/>
      <c r="B27" s="2"/>
      <c r="C27" s="2"/>
      <c r="D27" s="2"/>
      <c r="E27" s="2"/>
      <c r="F27" s="2"/>
      <c r="G27" s="7"/>
    </row>
    <row r="28" spans="1:10" x14ac:dyDescent="0.35">
      <c r="A28" s="6">
        <v>2.1</v>
      </c>
      <c r="B28" s="2">
        <v>20191004</v>
      </c>
      <c r="C28" s="2" t="s">
        <v>8</v>
      </c>
      <c r="D28" s="2" t="s">
        <v>9</v>
      </c>
      <c r="E28" s="2" t="s">
        <v>10</v>
      </c>
      <c r="F28" s="2">
        <v>11</v>
      </c>
      <c r="G28" s="7" t="s">
        <v>21</v>
      </c>
    </row>
    <row r="29" spans="1:10" x14ac:dyDescent="0.35">
      <c r="A29" s="6"/>
      <c r="B29" s="2"/>
      <c r="C29" s="2"/>
      <c r="D29" s="2"/>
      <c r="E29" s="2" t="s">
        <v>11</v>
      </c>
      <c r="F29" s="2">
        <v>13</v>
      </c>
      <c r="G29" s="7" t="s">
        <v>26</v>
      </c>
    </row>
    <row r="30" spans="1:10" x14ac:dyDescent="0.35">
      <c r="A30" s="6"/>
      <c r="B30" s="2"/>
      <c r="C30" s="2"/>
      <c r="D30" s="2"/>
      <c r="E30" s="2"/>
      <c r="F30" s="2"/>
      <c r="G30" s="7"/>
    </row>
    <row r="31" spans="1:10" x14ac:dyDescent="0.35">
      <c r="A31" s="6">
        <v>2.2000000000000002</v>
      </c>
      <c r="B31" s="2">
        <v>20191004</v>
      </c>
      <c r="C31" s="2" t="s">
        <v>8</v>
      </c>
      <c r="D31" s="2" t="s">
        <v>9</v>
      </c>
      <c r="E31" s="2" t="s">
        <v>10</v>
      </c>
      <c r="F31" s="2">
        <v>5</v>
      </c>
      <c r="G31" s="7" t="s">
        <v>27</v>
      </c>
    </row>
    <row r="32" spans="1:10" x14ac:dyDescent="0.35">
      <c r="A32" s="6"/>
      <c r="B32" s="2"/>
      <c r="C32" s="2"/>
      <c r="D32" s="2"/>
      <c r="E32" s="2" t="s">
        <v>11</v>
      </c>
      <c r="F32" s="2">
        <v>5</v>
      </c>
      <c r="G32" s="7" t="s">
        <v>22</v>
      </c>
    </row>
    <row r="33" spans="1:7" x14ac:dyDescent="0.35">
      <c r="A33" s="6"/>
      <c r="B33" s="2"/>
      <c r="C33" s="2"/>
      <c r="D33" s="2"/>
      <c r="E33" s="2"/>
      <c r="F33" s="2"/>
      <c r="G33" s="7"/>
    </row>
    <row r="34" spans="1:7" x14ac:dyDescent="0.35">
      <c r="A34" s="6">
        <v>2.2999999999999998</v>
      </c>
      <c r="B34" s="2">
        <v>20191004</v>
      </c>
      <c r="C34" s="2" t="s">
        <v>8</v>
      </c>
      <c r="D34" s="2" t="s">
        <v>9</v>
      </c>
      <c r="E34" s="2" t="s">
        <v>10</v>
      </c>
      <c r="F34" s="2">
        <v>4</v>
      </c>
      <c r="G34" s="7" t="s">
        <v>21</v>
      </c>
    </row>
    <row r="35" spans="1:7" x14ac:dyDescent="0.35">
      <c r="A35" s="6"/>
      <c r="B35" s="2"/>
      <c r="C35" s="2"/>
      <c r="D35" s="2"/>
      <c r="E35" s="2" t="s">
        <v>11</v>
      </c>
      <c r="F35" s="2">
        <v>7</v>
      </c>
      <c r="G35" s="7" t="s">
        <v>22</v>
      </c>
    </row>
    <row r="36" spans="1:7" x14ac:dyDescent="0.35">
      <c r="A36" s="6"/>
      <c r="B36" s="2"/>
      <c r="C36" s="2"/>
      <c r="D36" s="2"/>
      <c r="E36" s="2"/>
      <c r="F36" s="2"/>
      <c r="G36" s="7"/>
    </row>
    <row r="37" spans="1:7" ht="15" customHeight="1" x14ac:dyDescent="0.35">
      <c r="A37" s="6">
        <v>1.1000000000000001</v>
      </c>
      <c r="B37" s="2">
        <v>20191007</v>
      </c>
      <c r="C37" s="2" t="s">
        <v>8</v>
      </c>
      <c r="D37" s="2" t="s">
        <v>28</v>
      </c>
      <c r="E37" s="2" t="s">
        <v>11</v>
      </c>
      <c r="F37" s="2">
        <v>4</v>
      </c>
      <c r="G37" s="8" t="s">
        <v>29</v>
      </c>
    </row>
    <row r="38" spans="1:7" x14ac:dyDescent="0.35">
      <c r="A38" s="6"/>
      <c r="B38" s="2"/>
      <c r="C38" s="2"/>
      <c r="D38" s="2"/>
      <c r="E38" s="2"/>
      <c r="F38" s="2"/>
      <c r="G38" s="7"/>
    </row>
    <row r="39" spans="1:7" ht="15" customHeight="1" x14ac:dyDescent="0.35">
      <c r="A39" s="6">
        <v>1.2</v>
      </c>
      <c r="B39" s="2">
        <v>20191007</v>
      </c>
      <c r="C39" s="2" t="s">
        <v>8</v>
      </c>
      <c r="D39" s="2" t="s">
        <v>28</v>
      </c>
      <c r="E39" s="2" t="s">
        <v>10</v>
      </c>
      <c r="F39" s="2">
        <v>1</v>
      </c>
      <c r="G39" s="8" t="s">
        <v>30</v>
      </c>
    </row>
    <row r="40" spans="1:7" x14ac:dyDescent="0.35">
      <c r="A40" s="6"/>
      <c r="B40" s="2"/>
      <c r="C40" s="2"/>
      <c r="D40" s="2"/>
      <c r="E40" s="2" t="s">
        <v>11</v>
      </c>
      <c r="F40" s="2">
        <v>3</v>
      </c>
      <c r="G40" s="7" t="s">
        <v>31</v>
      </c>
    </row>
    <row r="41" spans="1:7" x14ac:dyDescent="0.35">
      <c r="A41" s="6"/>
      <c r="B41" s="2"/>
      <c r="C41" s="2"/>
      <c r="D41" s="2"/>
      <c r="E41" s="2"/>
      <c r="F41" s="2"/>
      <c r="G41" s="7"/>
    </row>
    <row r="42" spans="1:7" ht="15" customHeight="1" x14ac:dyDescent="0.35">
      <c r="A42" s="6">
        <v>1.3</v>
      </c>
      <c r="B42" s="2">
        <v>20191007</v>
      </c>
      <c r="C42" s="2" t="s">
        <v>8</v>
      </c>
      <c r="D42" s="2" t="s">
        <v>28</v>
      </c>
      <c r="E42" s="2" t="s">
        <v>10</v>
      </c>
      <c r="F42" s="2">
        <v>2</v>
      </c>
      <c r="G42" s="8" t="s">
        <v>32</v>
      </c>
    </row>
    <row r="43" spans="1:7" x14ac:dyDescent="0.35">
      <c r="A43" s="6"/>
      <c r="B43" s="2"/>
      <c r="C43" s="2"/>
      <c r="D43" s="2"/>
      <c r="E43" s="2" t="s">
        <v>11</v>
      </c>
      <c r="F43" s="2">
        <v>2</v>
      </c>
      <c r="G43" s="7" t="s">
        <v>31</v>
      </c>
    </row>
    <row r="44" spans="1:7" x14ac:dyDescent="0.35">
      <c r="A44" s="6"/>
      <c r="B44" s="2"/>
      <c r="C44" s="2"/>
      <c r="D44" s="2"/>
      <c r="E44" s="2"/>
      <c r="F44" s="2"/>
      <c r="G44" s="7"/>
    </row>
    <row r="45" spans="1:7" x14ac:dyDescent="0.35">
      <c r="A45" s="6">
        <v>2.1</v>
      </c>
      <c r="B45" s="2">
        <v>20191007</v>
      </c>
      <c r="C45" s="2" t="s">
        <v>8</v>
      </c>
      <c r="D45" s="2" t="s">
        <v>9</v>
      </c>
      <c r="E45" s="2" t="s">
        <v>10</v>
      </c>
      <c r="F45" s="2">
        <v>4</v>
      </c>
      <c r="G45" s="7" t="s">
        <v>33</v>
      </c>
    </row>
    <row r="46" spans="1:7" x14ac:dyDescent="0.35">
      <c r="A46" s="6"/>
      <c r="B46" s="2"/>
      <c r="C46" s="2"/>
      <c r="D46" s="2"/>
      <c r="E46" s="2" t="s">
        <v>11</v>
      </c>
      <c r="F46" s="2">
        <v>4</v>
      </c>
      <c r="G46" s="7" t="s">
        <v>22</v>
      </c>
    </row>
    <row r="47" spans="1:7" x14ac:dyDescent="0.35">
      <c r="A47" s="6"/>
      <c r="B47" s="2"/>
      <c r="C47" s="2"/>
      <c r="D47" s="2"/>
      <c r="E47" s="2"/>
      <c r="F47" s="2"/>
      <c r="G47" s="7"/>
    </row>
    <row r="48" spans="1:7" x14ac:dyDescent="0.35">
      <c r="A48" s="6">
        <v>2.2999999999999998</v>
      </c>
      <c r="B48" s="2">
        <v>20191007</v>
      </c>
      <c r="C48" s="2" t="s">
        <v>8</v>
      </c>
      <c r="D48" s="2" t="s">
        <v>9</v>
      </c>
      <c r="E48" s="2" t="s">
        <v>10</v>
      </c>
      <c r="F48" s="2">
        <v>1</v>
      </c>
      <c r="G48" s="7" t="s">
        <v>34</v>
      </c>
    </row>
    <row r="49" spans="1:7" x14ac:dyDescent="0.35">
      <c r="A49" s="6"/>
      <c r="B49" s="2"/>
      <c r="C49" s="2"/>
      <c r="D49" s="2"/>
      <c r="E49" s="2"/>
      <c r="F49" s="2"/>
      <c r="G49" s="7"/>
    </row>
    <row r="50" spans="1:7" x14ac:dyDescent="0.35">
      <c r="A50" s="6">
        <v>3.2</v>
      </c>
      <c r="B50" s="2">
        <v>20191007</v>
      </c>
      <c r="C50" s="2" t="s">
        <v>8</v>
      </c>
      <c r="D50" s="2" t="s">
        <v>25</v>
      </c>
      <c r="E50" s="2" t="s">
        <v>10</v>
      </c>
      <c r="F50" s="2">
        <v>8</v>
      </c>
      <c r="G50" s="7" t="s">
        <v>21</v>
      </c>
    </row>
    <row r="51" spans="1:7" x14ac:dyDescent="0.35">
      <c r="A51" s="6"/>
      <c r="B51" s="2"/>
      <c r="C51" s="2"/>
      <c r="D51" s="2"/>
      <c r="E51" s="2" t="s">
        <v>11</v>
      </c>
      <c r="F51" s="2">
        <v>14</v>
      </c>
      <c r="G51" s="7" t="s">
        <v>22</v>
      </c>
    </row>
    <row r="52" spans="1:7" x14ac:dyDescent="0.35">
      <c r="A52" s="6"/>
      <c r="B52" s="2"/>
      <c r="C52" s="2"/>
      <c r="D52" s="2"/>
      <c r="E52" s="2"/>
      <c r="F52" s="2"/>
      <c r="G52" s="7"/>
    </row>
    <row r="53" spans="1:7" x14ac:dyDescent="0.35">
      <c r="A53" s="6">
        <v>3.3</v>
      </c>
      <c r="B53" s="2">
        <v>20191007</v>
      </c>
      <c r="C53" s="2" t="s">
        <v>8</v>
      </c>
      <c r="D53" s="2" t="s">
        <v>25</v>
      </c>
      <c r="E53" s="2" t="s">
        <v>10</v>
      </c>
      <c r="F53" s="2">
        <v>20</v>
      </c>
      <c r="G53" s="7" t="s">
        <v>35</v>
      </c>
    </row>
    <row r="54" spans="1:7" x14ac:dyDescent="0.35">
      <c r="A54" s="6"/>
      <c r="B54" s="2"/>
      <c r="C54" s="2"/>
      <c r="D54" s="2"/>
      <c r="E54" s="2" t="s">
        <v>11</v>
      </c>
      <c r="F54" s="2">
        <v>22</v>
      </c>
      <c r="G54" s="7" t="s">
        <v>22</v>
      </c>
    </row>
    <row r="55" spans="1:7" x14ac:dyDescent="0.35">
      <c r="A55" s="6"/>
      <c r="B55" s="2"/>
      <c r="C55" s="2"/>
      <c r="D55" s="2"/>
      <c r="E55" s="2"/>
      <c r="F55" s="2"/>
      <c r="G55" s="7"/>
    </row>
    <row r="56" spans="1:7" x14ac:dyDescent="0.35">
      <c r="A56" s="6">
        <v>4.0999999999999996</v>
      </c>
      <c r="B56" s="2">
        <v>20191007</v>
      </c>
      <c r="C56" s="2" t="s">
        <v>8</v>
      </c>
      <c r="D56" s="2" t="s">
        <v>23</v>
      </c>
      <c r="E56" s="2" t="s">
        <v>10</v>
      </c>
      <c r="F56" s="2">
        <v>32</v>
      </c>
      <c r="G56" s="7" t="s">
        <v>21</v>
      </c>
    </row>
    <row r="57" spans="1:7" x14ac:dyDescent="0.35">
      <c r="A57" s="6"/>
      <c r="B57" s="2"/>
      <c r="C57" s="2"/>
      <c r="D57" s="2"/>
      <c r="E57" s="2" t="s">
        <v>11</v>
      </c>
      <c r="F57" s="2">
        <v>27</v>
      </c>
      <c r="G57" s="7" t="s">
        <v>22</v>
      </c>
    </row>
    <row r="58" spans="1:7" x14ac:dyDescent="0.35">
      <c r="A58" s="6"/>
      <c r="B58" s="2"/>
      <c r="C58" s="2"/>
      <c r="D58" s="2"/>
      <c r="E58" s="2"/>
      <c r="F58" s="2"/>
      <c r="G58" s="7"/>
    </row>
    <row r="59" spans="1:7" x14ac:dyDescent="0.35">
      <c r="A59" s="6">
        <v>4.2</v>
      </c>
      <c r="B59" s="2">
        <v>20191007</v>
      </c>
      <c r="C59" s="2" t="s">
        <v>8</v>
      </c>
      <c r="D59" s="2" t="s">
        <v>23</v>
      </c>
      <c r="E59" s="2" t="s">
        <v>10</v>
      </c>
      <c r="F59" s="2">
        <v>10</v>
      </c>
      <c r="G59" s="7" t="s">
        <v>21</v>
      </c>
    </row>
    <row r="60" spans="1:7" x14ac:dyDescent="0.35">
      <c r="A60" s="6"/>
      <c r="B60" s="2"/>
      <c r="C60" s="2"/>
      <c r="D60" s="2"/>
      <c r="E60" s="2" t="s">
        <v>11</v>
      </c>
      <c r="F60" s="2">
        <v>17</v>
      </c>
      <c r="G60" s="7" t="s">
        <v>22</v>
      </c>
    </row>
    <row r="61" spans="1:7" x14ac:dyDescent="0.35">
      <c r="A61" s="6"/>
      <c r="B61" s="2"/>
      <c r="C61" s="2"/>
      <c r="D61" s="2"/>
      <c r="E61" s="2"/>
      <c r="F61" s="2"/>
      <c r="G61" s="7"/>
    </row>
    <row r="62" spans="1:7" x14ac:dyDescent="0.35">
      <c r="A62" s="6">
        <v>4.3</v>
      </c>
      <c r="B62" s="2">
        <v>20191007</v>
      </c>
      <c r="C62" s="2" t="s">
        <v>8</v>
      </c>
      <c r="D62" s="2" t="s">
        <v>23</v>
      </c>
      <c r="E62" s="2" t="s">
        <v>10</v>
      </c>
      <c r="F62" s="2">
        <v>22</v>
      </c>
      <c r="G62" s="7" t="s">
        <v>36</v>
      </c>
    </row>
    <row r="63" spans="1:7" x14ac:dyDescent="0.35">
      <c r="A63" s="6"/>
      <c r="B63" s="2"/>
      <c r="C63" s="2"/>
      <c r="D63" s="2"/>
      <c r="E63" s="2" t="s">
        <v>11</v>
      </c>
      <c r="F63" s="2">
        <v>32</v>
      </c>
      <c r="G63" s="7" t="s">
        <v>22</v>
      </c>
    </row>
    <row r="64" spans="1:7" x14ac:dyDescent="0.35">
      <c r="A64" s="6"/>
      <c r="B64" s="2"/>
      <c r="C64" s="2"/>
      <c r="D64" s="2"/>
      <c r="E64" s="2"/>
      <c r="F64" s="2"/>
      <c r="G64" s="7"/>
    </row>
    <row r="65" spans="1:7" x14ac:dyDescent="0.35">
      <c r="A65" s="6">
        <v>3.2</v>
      </c>
      <c r="B65" s="2">
        <v>20191011</v>
      </c>
      <c r="C65" s="2" t="s">
        <v>8</v>
      </c>
      <c r="D65" s="2" t="s">
        <v>25</v>
      </c>
      <c r="E65" s="2" t="s">
        <v>10</v>
      </c>
      <c r="F65" s="2">
        <v>11</v>
      </c>
      <c r="G65" s="7" t="s">
        <v>37</v>
      </c>
    </row>
    <row r="66" spans="1:7" x14ac:dyDescent="0.35">
      <c r="A66" s="6"/>
      <c r="B66" s="2"/>
      <c r="C66" s="2"/>
      <c r="D66" s="2"/>
      <c r="E66" s="2" t="s">
        <v>11</v>
      </c>
      <c r="F66" s="2">
        <v>10</v>
      </c>
      <c r="G66" s="7"/>
    </row>
    <row r="67" spans="1:7" x14ac:dyDescent="0.35">
      <c r="A67" s="6"/>
      <c r="B67" s="2"/>
      <c r="C67" s="2"/>
      <c r="D67" s="2"/>
      <c r="E67" s="2"/>
      <c r="F67" s="2"/>
      <c r="G67" s="7"/>
    </row>
    <row r="68" spans="1:7" x14ac:dyDescent="0.35">
      <c r="A68" s="6">
        <v>4.0999999999999996</v>
      </c>
      <c r="B68" s="2">
        <v>20191011</v>
      </c>
      <c r="C68" s="2" t="s">
        <v>8</v>
      </c>
      <c r="D68" s="2" t="s">
        <v>23</v>
      </c>
      <c r="E68" s="2" t="s">
        <v>10</v>
      </c>
      <c r="F68" s="2">
        <v>7</v>
      </c>
      <c r="G68" s="7" t="s">
        <v>38</v>
      </c>
    </row>
    <row r="69" spans="1:7" x14ac:dyDescent="0.35">
      <c r="A69" s="6"/>
      <c r="B69" s="2"/>
      <c r="C69" s="2"/>
      <c r="D69" s="2"/>
      <c r="E69" s="2" t="s">
        <v>11</v>
      </c>
      <c r="F69" s="2">
        <v>13</v>
      </c>
      <c r="G69" s="7" t="s">
        <v>22</v>
      </c>
    </row>
    <row r="70" spans="1:7" x14ac:dyDescent="0.35">
      <c r="A70" s="6"/>
      <c r="B70" s="2"/>
      <c r="C70" s="2"/>
      <c r="D70" s="2"/>
      <c r="E70" s="2"/>
      <c r="F70" s="2"/>
      <c r="G70" s="7"/>
    </row>
    <row r="71" spans="1:7" x14ac:dyDescent="0.35">
      <c r="A71" s="6">
        <v>4.2</v>
      </c>
      <c r="B71" s="2">
        <v>20191011</v>
      </c>
      <c r="C71" s="2" t="s">
        <v>8</v>
      </c>
      <c r="D71" s="2" t="s">
        <v>23</v>
      </c>
      <c r="E71" s="2" t="s">
        <v>10</v>
      </c>
      <c r="F71" s="2">
        <v>5</v>
      </c>
      <c r="G71" s="7" t="s">
        <v>39</v>
      </c>
    </row>
    <row r="72" spans="1:7" x14ac:dyDescent="0.35">
      <c r="A72" s="6"/>
      <c r="B72" s="2"/>
      <c r="C72" s="2"/>
      <c r="D72" s="2"/>
      <c r="E72" s="2" t="s">
        <v>11</v>
      </c>
      <c r="F72" s="2">
        <v>6</v>
      </c>
      <c r="G72" s="7" t="s">
        <v>22</v>
      </c>
    </row>
    <row r="73" spans="1:7" x14ac:dyDescent="0.35">
      <c r="A73" s="6"/>
      <c r="B73" s="2"/>
      <c r="C73" s="2"/>
      <c r="D73" s="2"/>
      <c r="E73" s="2"/>
      <c r="F73" s="2"/>
      <c r="G73" s="7"/>
    </row>
    <row r="74" spans="1:7" x14ac:dyDescent="0.35">
      <c r="A74" s="6">
        <v>5.0999999999999996</v>
      </c>
      <c r="B74" s="2">
        <v>20191015</v>
      </c>
      <c r="C74" s="2" t="s">
        <v>8</v>
      </c>
      <c r="D74" s="2" t="s">
        <v>40</v>
      </c>
      <c r="E74" s="2" t="s">
        <v>41</v>
      </c>
      <c r="F74" s="2">
        <v>26</v>
      </c>
      <c r="G74" s="7" t="s">
        <v>42</v>
      </c>
    </row>
    <row r="75" spans="1:7" x14ac:dyDescent="0.35">
      <c r="A75" s="6"/>
      <c r="B75" s="2"/>
      <c r="C75" s="2"/>
      <c r="D75" s="2"/>
      <c r="E75" s="2" t="s">
        <v>43</v>
      </c>
      <c r="F75" s="2">
        <v>31</v>
      </c>
      <c r="G75" s="7" t="s">
        <v>42</v>
      </c>
    </row>
    <row r="76" spans="1:7" x14ac:dyDescent="0.35">
      <c r="A76" s="6"/>
      <c r="B76" s="2"/>
      <c r="C76" s="2"/>
      <c r="D76" s="2"/>
      <c r="E76" s="2"/>
      <c r="F76" s="2"/>
      <c r="G76" s="7"/>
    </row>
    <row r="77" spans="1:7" x14ac:dyDescent="0.35">
      <c r="A77" s="6">
        <v>5.2</v>
      </c>
      <c r="B77" s="2">
        <v>20191015</v>
      </c>
      <c r="C77" s="2" t="s">
        <v>8</v>
      </c>
      <c r="D77" s="2" t="s">
        <v>40</v>
      </c>
      <c r="E77" s="2" t="s">
        <v>41</v>
      </c>
      <c r="F77" s="2">
        <v>30</v>
      </c>
      <c r="G77" s="7" t="s">
        <v>42</v>
      </c>
    </row>
    <row r="78" spans="1:7" x14ac:dyDescent="0.35">
      <c r="A78" s="6"/>
      <c r="B78" s="2"/>
      <c r="C78" s="2"/>
      <c r="D78" s="2"/>
      <c r="E78" s="2" t="s">
        <v>43</v>
      </c>
      <c r="F78" s="2">
        <v>34</v>
      </c>
      <c r="G78" s="7" t="s">
        <v>42</v>
      </c>
    </row>
    <row r="79" spans="1:7" x14ac:dyDescent="0.35">
      <c r="A79" s="6"/>
      <c r="B79" s="2"/>
      <c r="C79" s="2"/>
      <c r="D79" s="2"/>
      <c r="E79" s="2"/>
      <c r="F79" s="2"/>
      <c r="G79" s="7"/>
    </row>
    <row r="80" spans="1:7" x14ac:dyDescent="0.35">
      <c r="A80" s="6">
        <v>5.3</v>
      </c>
      <c r="B80" s="2">
        <v>20191015</v>
      </c>
      <c r="C80" s="2" t="s">
        <v>8</v>
      </c>
      <c r="D80" s="2" t="s">
        <v>40</v>
      </c>
      <c r="E80" s="2" t="s">
        <v>41</v>
      </c>
      <c r="F80" s="2">
        <v>34</v>
      </c>
      <c r="G80" s="7" t="s">
        <v>42</v>
      </c>
    </row>
    <row r="81" spans="1:7" x14ac:dyDescent="0.35">
      <c r="A81" s="6"/>
      <c r="B81" s="2"/>
      <c r="C81" s="2"/>
      <c r="D81" s="2"/>
      <c r="E81" s="2" t="s">
        <v>43</v>
      </c>
      <c r="F81" s="2">
        <v>38</v>
      </c>
      <c r="G81" s="7" t="s">
        <v>42</v>
      </c>
    </row>
    <row r="82" spans="1:7" x14ac:dyDescent="0.35">
      <c r="A82" s="6"/>
      <c r="B82" s="2"/>
      <c r="C82" s="2"/>
      <c r="D82" s="2"/>
      <c r="E82" s="2"/>
      <c r="F82" s="2"/>
      <c r="G82" s="7"/>
    </row>
    <row r="83" spans="1:7" x14ac:dyDescent="0.35">
      <c r="A83" s="6">
        <v>5.0999999999999996</v>
      </c>
      <c r="B83" s="2">
        <v>20191017</v>
      </c>
      <c r="C83" s="2" t="s">
        <v>8</v>
      </c>
      <c r="D83" s="2" t="s">
        <v>40</v>
      </c>
      <c r="E83" s="2" t="s">
        <v>41</v>
      </c>
      <c r="F83" s="2">
        <v>13</v>
      </c>
      <c r="G83" s="7" t="s">
        <v>42</v>
      </c>
    </row>
    <row r="84" spans="1:7" x14ac:dyDescent="0.35">
      <c r="A84" s="6"/>
      <c r="B84" s="2"/>
      <c r="C84" s="2"/>
      <c r="D84" s="2"/>
      <c r="E84" s="2" t="s">
        <v>43</v>
      </c>
      <c r="F84" s="2">
        <v>10</v>
      </c>
      <c r="G84" s="7" t="s">
        <v>42</v>
      </c>
    </row>
    <row r="85" spans="1:7" x14ac:dyDescent="0.35">
      <c r="A85" s="6"/>
      <c r="B85" s="2"/>
      <c r="C85" s="2"/>
      <c r="D85" s="2"/>
      <c r="E85" s="2"/>
      <c r="F85" s="2"/>
      <c r="G85" s="7"/>
    </row>
    <row r="86" spans="1:7" x14ac:dyDescent="0.35">
      <c r="A86" s="6">
        <v>5.2</v>
      </c>
      <c r="B86" s="2">
        <v>20191017</v>
      </c>
      <c r="C86" s="2" t="s">
        <v>8</v>
      </c>
      <c r="D86" s="2" t="s">
        <v>40</v>
      </c>
      <c r="E86" s="2" t="s">
        <v>41</v>
      </c>
      <c r="F86" s="2">
        <v>16</v>
      </c>
      <c r="G86" s="7" t="s">
        <v>42</v>
      </c>
    </row>
    <row r="87" spans="1:7" x14ac:dyDescent="0.35">
      <c r="A87" s="6"/>
      <c r="B87" s="2"/>
      <c r="C87" s="2"/>
      <c r="D87" s="2"/>
      <c r="E87" s="2" t="s">
        <v>43</v>
      </c>
      <c r="F87" s="2">
        <v>7</v>
      </c>
      <c r="G87" s="7" t="s">
        <v>42</v>
      </c>
    </row>
    <row r="88" spans="1:7" x14ac:dyDescent="0.35">
      <c r="A88" s="6"/>
      <c r="B88" s="2"/>
      <c r="C88" s="2"/>
      <c r="D88" s="2"/>
      <c r="E88" s="2"/>
      <c r="F88" s="2"/>
      <c r="G88" s="7"/>
    </row>
    <row r="89" spans="1:7" x14ac:dyDescent="0.35">
      <c r="A89" s="6">
        <v>5.3</v>
      </c>
      <c r="B89" s="2">
        <v>20191017</v>
      </c>
      <c r="C89" s="2" t="s">
        <v>8</v>
      </c>
      <c r="D89" s="2" t="s">
        <v>40</v>
      </c>
      <c r="E89" s="2" t="s">
        <v>41</v>
      </c>
      <c r="F89" s="2">
        <v>16</v>
      </c>
      <c r="G89" s="7" t="s">
        <v>42</v>
      </c>
    </row>
    <row r="90" spans="1:7" x14ac:dyDescent="0.35">
      <c r="A90" s="6"/>
      <c r="B90" s="2"/>
      <c r="C90" s="2"/>
      <c r="D90" s="2"/>
      <c r="E90" s="2" t="s">
        <v>43</v>
      </c>
      <c r="F90" s="2">
        <v>17</v>
      </c>
      <c r="G90" s="7" t="s">
        <v>42</v>
      </c>
    </row>
    <row r="91" spans="1:7" x14ac:dyDescent="0.35">
      <c r="A91" s="6"/>
      <c r="B91" s="2"/>
      <c r="C91" s="2"/>
      <c r="D91" s="2"/>
      <c r="E91" s="2"/>
      <c r="F91" s="2"/>
      <c r="G91" s="7"/>
    </row>
    <row r="92" spans="1:7" x14ac:dyDescent="0.35">
      <c r="A92" s="6">
        <v>5.0999999999999996</v>
      </c>
      <c r="B92" s="2">
        <v>20191018</v>
      </c>
      <c r="C92" s="2" t="s">
        <v>8</v>
      </c>
      <c r="D92" s="2" t="s">
        <v>40</v>
      </c>
      <c r="E92" s="2" t="s">
        <v>41</v>
      </c>
      <c r="F92" s="2">
        <v>4</v>
      </c>
      <c r="G92" s="7" t="s">
        <v>44</v>
      </c>
    </row>
    <row r="93" spans="1:7" x14ac:dyDescent="0.35">
      <c r="A93" s="6"/>
      <c r="B93" s="2"/>
      <c r="C93" s="2"/>
      <c r="D93" s="2"/>
      <c r="E93" s="2" t="s">
        <v>43</v>
      </c>
      <c r="F93" s="2">
        <v>4</v>
      </c>
      <c r="G93" s="7"/>
    </row>
    <row r="94" spans="1:7" x14ac:dyDescent="0.35">
      <c r="A94" s="6"/>
      <c r="B94" s="2"/>
      <c r="C94" s="2"/>
      <c r="D94" s="2"/>
      <c r="E94" s="2"/>
      <c r="F94" s="2"/>
      <c r="G94" s="7"/>
    </row>
    <row r="95" spans="1:7" x14ac:dyDescent="0.35">
      <c r="A95" s="6">
        <v>5.2</v>
      </c>
      <c r="B95" s="2">
        <v>20191018</v>
      </c>
      <c r="C95" s="2" t="s">
        <v>8</v>
      </c>
      <c r="D95" s="2" t="s">
        <v>40</v>
      </c>
      <c r="E95" s="2" t="s">
        <v>41</v>
      </c>
      <c r="F95" s="2">
        <v>4</v>
      </c>
      <c r="G95" s="7" t="s">
        <v>45</v>
      </c>
    </row>
    <row r="96" spans="1:7" x14ac:dyDescent="0.35">
      <c r="A96" s="6"/>
      <c r="B96" s="2"/>
      <c r="C96" s="2"/>
      <c r="D96" s="2"/>
      <c r="E96" s="2" t="s">
        <v>43</v>
      </c>
      <c r="F96" s="2">
        <v>2</v>
      </c>
      <c r="G96" s="7"/>
    </row>
    <row r="97" spans="1:7" x14ac:dyDescent="0.35">
      <c r="A97" s="6"/>
      <c r="B97" s="2"/>
      <c r="C97" s="2"/>
      <c r="D97" s="2"/>
      <c r="E97" s="2"/>
      <c r="F97" s="2"/>
      <c r="G97" s="7"/>
    </row>
    <row r="98" spans="1:7" x14ac:dyDescent="0.35">
      <c r="A98" s="6">
        <v>5.3</v>
      </c>
      <c r="B98" s="2">
        <v>20191018</v>
      </c>
      <c r="C98" s="2" t="s">
        <v>8</v>
      </c>
      <c r="D98" s="2" t="s">
        <v>40</v>
      </c>
      <c r="E98" s="2" t="s">
        <v>41</v>
      </c>
      <c r="F98" s="2">
        <v>7</v>
      </c>
      <c r="G98" s="7" t="s">
        <v>44</v>
      </c>
    </row>
    <row r="99" spans="1:7" x14ac:dyDescent="0.35">
      <c r="A99" s="6"/>
      <c r="B99" s="2"/>
      <c r="C99" s="2"/>
      <c r="D99" s="2"/>
      <c r="E99" s="2" t="s">
        <v>43</v>
      </c>
      <c r="F99" s="2">
        <v>2</v>
      </c>
      <c r="G99" s="7"/>
    </row>
    <row r="100" spans="1:7" x14ac:dyDescent="0.35">
      <c r="A100" s="6"/>
      <c r="B100" s="2"/>
      <c r="C100" s="2"/>
      <c r="D100" s="2"/>
      <c r="E100" s="2"/>
      <c r="F100" s="2"/>
      <c r="G100" s="7"/>
    </row>
    <row r="101" spans="1:7" x14ac:dyDescent="0.35">
      <c r="A101" s="6">
        <v>2.4</v>
      </c>
      <c r="B101" s="2">
        <v>20191018</v>
      </c>
      <c r="C101" s="2" t="s">
        <v>8</v>
      </c>
      <c r="D101" s="2" t="s">
        <v>9</v>
      </c>
      <c r="E101" s="2" t="s">
        <v>41</v>
      </c>
      <c r="F101" s="2">
        <v>5</v>
      </c>
      <c r="G101" s="7" t="s">
        <v>46</v>
      </c>
    </row>
    <row r="102" spans="1:7" x14ac:dyDescent="0.35">
      <c r="A102" s="6"/>
      <c r="B102" s="2"/>
      <c r="C102" s="2"/>
      <c r="D102" s="2"/>
      <c r="E102" s="2" t="s">
        <v>43</v>
      </c>
      <c r="F102" s="2">
        <v>12</v>
      </c>
      <c r="G102" s="7" t="s">
        <v>47</v>
      </c>
    </row>
    <row r="103" spans="1:7" x14ac:dyDescent="0.35">
      <c r="A103" s="6"/>
      <c r="B103" s="2"/>
      <c r="C103" s="2"/>
      <c r="D103" s="2"/>
      <c r="E103" s="2"/>
      <c r="F103" s="2"/>
      <c r="G103" s="7"/>
    </row>
    <row r="104" spans="1:7" x14ac:dyDescent="0.35">
      <c r="A104" s="6">
        <v>2.5</v>
      </c>
      <c r="B104" s="2">
        <v>20191018</v>
      </c>
      <c r="C104" s="2" t="s">
        <v>8</v>
      </c>
      <c r="D104" s="2" t="s">
        <v>9</v>
      </c>
      <c r="E104" s="2" t="s">
        <v>41</v>
      </c>
      <c r="F104" s="2">
        <v>14</v>
      </c>
      <c r="G104" s="7" t="s">
        <v>48</v>
      </c>
    </row>
    <row r="105" spans="1:7" x14ac:dyDescent="0.35">
      <c r="A105" s="6"/>
      <c r="B105" s="2"/>
      <c r="C105" s="2"/>
      <c r="D105" s="2"/>
      <c r="E105" s="2" t="s">
        <v>43</v>
      </c>
      <c r="F105" s="2">
        <v>19</v>
      </c>
      <c r="G105" s="7"/>
    </row>
    <row r="106" spans="1:7" x14ac:dyDescent="0.35">
      <c r="A106" s="6"/>
      <c r="B106" s="2"/>
      <c r="C106" s="2"/>
      <c r="D106" s="2"/>
      <c r="E106" s="2"/>
      <c r="F106" s="2"/>
      <c r="G106" s="7"/>
    </row>
    <row r="107" spans="1:7" x14ac:dyDescent="0.35">
      <c r="A107" s="6">
        <v>2.6</v>
      </c>
      <c r="B107" s="2">
        <v>20191018</v>
      </c>
      <c r="C107" s="2" t="s">
        <v>8</v>
      </c>
      <c r="D107" s="2" t="s">
        <v>9</v>
      </c>
      <c r="E107" s="2" t="s">
        <v>41</v>
      </c>
      <c r="F107" s="2">
        <v>7</v>
      </c>
      <c r="G107" s="7"/>
    </row>
    <row r="108" spans="1:7" x14ac:dyDescent="0.35">
      <c r="A108" s="6"/>
      <c r="B108" s="2"/>
      <c r="C108" s="2"/>
      <c r="D108" s="2"/>
      <c r="E108" s="2" t="s">
        <v>43</v>
      </c>
      <c r="F108" s="2">
        <v>11</v>
      </c>
      <c r="G108" s="7"/>
    </row>
    <row r="109" spans="1:7" x14ac:dyDescent="0.35">
      <c r="A109" s="6"/>
      <c r="B109" s="2"/>
      <c r="C109" s="2"/>
      <c r="D109" s="2"/>
      <c r="E109" s="2"/>
      <c r="F109" s="2"/>
      <c r="G109" s="7"/>
    </row>
    <row r="110" spans="1:7" x14ac:dyDescent="0.35">
      <c r="A110" s="6">
        <v>6.1</v>
      </c>
      <c r="B110" s="2">
        <v>20191018</v>
      </c>
      <c r="C110" s="2" t="s">
        <v>8</v>
      </c>
      <c r="D110" s="2" t="s">
        <v>49</v>
      </c>
      <c r="E110" s="2" t="s">
        <v>41</v>
      </c>
      <c r="F110" s="2">
        <v>13</v>
      </c>
      <c r="G110" s="7" t="s">
        <v>46</v>
      </c>
    </row>
    <row r="111" spans="1:7" x14ac:dyDescent="0.35">
      <c r="A111" s="6"/>
      <c r="B111" s="2"/>
      <c r="C111" s="2"/>
      <c r="D111" s="2"/>
      <c r="E111" s="2" t="s">
        <v>43</v>
      </c>
      <c r="F111" s="2">
        <v>14</v>
      </c>
      <c r="G111" s="7" t="s">
        <v>46</v>
      </c>
    </row>
    <row r="112" spans="1:7" x14ac:dyDescent="0.35">
      <c r="A112" s="6"/>
      <c r="B112" s="2"/>
      <c r="C112" s="2"/>
      <c r="D112" s="2"/>
      <c r="E112" s="2"/>
      <c r="F112" s="2"/>
      <c r="G112" s="7"/>
    </row>
    <row r="113" spans="1:7" x14ac:dyDescent="0.35">
      <c r="A113" s="6">
        <v>6.2</v>
      </c>
      <c r="B113" s="2">
        <v>20191018</v>
      </c>
      <c r="C113" s="2" t="s">
        <v>8</v>
      </c>
      <c r="D113" s="2" t="s">
        <v>49</v>
      </c>
      <c r="E113" s="2" t="s">
        <v>43</v>
      </c>
      <c r="F113" s="2">
        <v>8</v>
      </c>
      <c r="G113" s="7" t="s">
        <v>50</v>
      </c>
    </row>
    <row r="114" spans="1:7" x14ac:dyDescent="0.35">
      <c r="A114" s="6"/>
      <c r="B114" s="2"/>
      <c r="C114" s="2"/>
      <c r="D114" s="2"/>
      <c r="E114" s="2"/>
      <c r="F114" s="2"/>
      <c r="G114" s="7"/>
    </row>
    <row r="115" spans="1:7" x14ac:dyDescent="0.35">
      <c r="A115" s="6">
        <v>6.3</v>
      </c>
      <c r="B115" s="2">
        <v>20191018</v>
      </c>
      <c r="C115" s="2" t="s">
        <v>8</v>
      </c>
      <c r="D115" s="2" t="s">
        <v>49</v>
      </c>
      <c r="E115" s="2" t="s">
        <v>41</v>
      </c>
      <c r="F115" s="2">
        <v>17</v>
      </c>
      <c r="G115" s="7" t="s">
        <v>46</v>
      </c>
    </row>
    <row r="116" spans="1:7" x14ac:dyDescent="0.35">
      <c r="A116" s="6"/>
      <c r="B116" s="2"/>
      <c r="C116" s="2"/>
      <c r="D116" s="2"/>
      <c r="E116" s="2" t="s">
        <v>43</v>
      </c>
      <c r="F116" s="2">
        <v>33</v>
      </c>
      <c r="G116" s="7" t="s">
        <v>46</v>
      </c>
    </row>
    <row r="117" spans="1:7" x14ac:dyDescent="0.35">
      <c r="A117" s="6"/>
      <c r="B117" s="2"/>
      <c r="C117" s="2"/>
      <c r="D117" s="2"/>
      <c r="E117" s="2"/>
      <c r="F117" s="2"/>
      <c r="G117" s="7"/>
    </row>
    <row r="118" spans="1:7" x14ac:dyDescent="0.35">
      <c r="A118" s="6">
        <v>7.1</v>
      </c>
      <c r="B118" s="2">
        <v>20191018</v>
      </c>
      <c r="C118" s="2" t="s">
        <v>8</v>
      </c>
      <c r="D118" s="2" t="s">
        <v>51</v>
      </c>
      <c r="E118" s="2" t="s">
        <v>41</v>
      </c>
      <c r="F118" s="2">
        <v>14</v>
      </c>
      <c r="G118" s="7" t="s">
        <v>46</v>
      </c>
    </row>
    <row r="119" spans="1:7" x14ac:dyDescent="0.35">
      <c r="A119" s="6"/>
      <c r="B119" s="2"/>
      <c r="C119" s="2"/>
      <c r="D119" s="2"/>
      <c r="E119" s="2" t="s">
        <v>43</v>
      </c>
      <c r="F119" s="2">
        <v>33</v>
      </c>
      <c r="G119" s="7" t="s">
        <v>46</v>
      </c>
    </row>
    <row r="120" spans="1:7" x14ac:dyDescent="0.35">
      <c r="A120" s="6"/>
      <c r="B120" s="2"/>
      <c r="C120" s="2"/>
      <c r="D120" s="2"/>
      <c r="E120" s="2"/>
      <c r="F120" s="2"/>
      <c r="G120" s="7"/>
    </row>
    <row r="121" spans="1:7" x14ac:dyDescent="0.35">
      <c r="A121" s="6">
        <v>7.2</v>
      </c>
      <c r="B121" s="2">
        <v>20191018</v>
      </c>
      <c r="C121" s="2" t="s">
        <v>8</v>
      </c>
      <c r="D121" s="2" t="s">
        <v>51</v>
      </c>
      <c r="E121" s="2" t="s">
        <v>41</v>
      </c>
      <c r="F121" s="2">
        <v>42</v>
      </c>
      <c r="G121" s="7" t="s">
        <v>46</v>
      </c>
    </row>
    <row r="122" spans="1:7" x14ac:dyDescent="0.35">
      <c r="A122" s="6"/>
      <c r="B122" s="2"/>
      <c r="C122" s="2"/>
      <c r="D122" s="2"/>
      <c r="E122" s="2" t="s">
        <v>43</v>
      </c>
      <c r="F122" s="2">
        <v>42</v>
      </c>
      <c r="G122" s="7" t="s">
        <v>46</v>
      </c>
    </row>
    <row r="123" spans="1:7" x14ac:dyDescent="0.35">
      <c r="A123" s="6"/>
      <c r="B123" s="2"/>
      <c r="C123" s="2"/>
      <c r="D123" s="2"/>
      <c r="E123" s="2"/>
      <c r="F123" s="2"/>
      <c r="G123" s="7"/>
    </row>
    <row r="124" spans="1:7" x14ac:dyDescent="0.35">
      <c r="A124" s="6">
        <v>7.3</v>
      </c>
      <c r="B124" s="2">
        <v>20191018</v>
      </c>
      <c r="C124" s="2" t="s">
        <v>8</v>
      </c>
      <c r="D124" s="2" t="s">
        <v>51</v>
      </c>
      <c r="E124" s="2" t="s">
        <v>41</v>
      </c>
      <c r="F124" s="2">
        <v>13</v>
      </c>
      <c r="G124" s="7" t="s">
        <v>46</v>
      </c>
    </row>
    <row r="125" spans="1:7" x14ac:dyDescent="0.35">
      <c r="A125" s="6"/>
      <c r="B125" s="2"/>
      <c r="C125" s="2"/>
      <c r="D125" s="2"/>
      <c r="E125" s="2" t="s">
        <v>43</v>
      </c>
      <c r="F125" s="2">
        <v>21</v>
      </c>
      <c r="G125" s="7" t="s">
        <v>46</v>
      </c>
    </row>
    <row r="126" spans="1:7" x14ac:dyDescent="0.35">
      <c r="A126" s="6"/>
      <c r="B126" s="2"/>
      <c r="C126" s="2"/>
      <c r="D126" s="2"/>
      <c r="E126" s="2"/>
      <c r="F126" s="2"/>
      <c r="G126" s="7"/>
    </row>
    <row r="127" spans="1:7" x14ac:dyDescent="0.35">
      <c r="A127" s="6">
        <v>8.1</v>
      </c>
      <c r="B127" s="2">
        <v>20191018</v>
      </c>
      <c r="C127" s="2" t="s">
        <v>8</v>
      </c>
      <c r="D127" s="2" t="s">
        <v>52</v>
      </c>
      <c r="E127" s="2" t="s">
        <v>41</v>
      </c>
      <c r="F127" s="2">
        <v>6</v>
      </c>
      <c r="G127" s="7" t="s">
        <v>46</v>
      </c>
    </row>
    <row r="128" spans="1:7" x14ac:dyDescent="0.35">
      <c r="A128" s="6"/>
      <c r="B128" s="2"/>
      <c r="C128" s="2"/>
      <c r="D128" s="2"/>
      <c r="E128" s="2" t="s">
        <v>43</v>
      </c>
      <c r="F128" s="2">
        <v>8</v>
      </c>
      <c r="G128" s="7" t="s">
        <v>47</v>
      </c>
    </row>
    <row r="129" spans="1:7" x14ac:dyDescent="0.35">
      <c r="A129" s="6"/>
      <c r="B129" s="2"/>
      <c r="C129" s="2"/>
      <c r="D129" s="2"/>
      <c r="E129" s="2"/>
      <c r="F129" s="2"/>
      <c r="G129" s="7"/>
    </row>
    <row r="130" spans="1:7" x14ac:dyDescent="0.35">
      <c r="A130" s="6">
        <v>8.1999999999999993</v>
      </c>
      <c r="B130" s="2">
        <v>20191018</v>
      </c>
      <c r="C130" s="2" t="s">
        <v>8</v>
      </c>
      <c r="D130" s="2" t="s">
        <v>52</v>
      </c>
      <c r="E130" s="2" t="s">
        <v>41</v>
      </c>
      <c r="F130" s="2">
        <v>12</v>
      </c>
      <c r="G130" s="7" t="s">
        <v>46</v>
      </c>
    </row>
    <row r="131" spans="1:7" x14ac:dyDescent="0.35">
      <c r="A131" s="6"/>
      <c r="B131" s="2"/>
      <c r="C131" s="2"/>
      <c r="D131" s="2"/>
      <c r="E131" s="2" t="s">
        <v>43</v>
      </c>
      <c r="F131" s="2">
        <v>25</v>
      </c>
      <c r="G131" s="7" t="s">
        <v>47</v>
      </c>
    </row>
    <row r="132" spans="1:7" x14ac:dyDescent="0.35">
      <c r="A132" s="6"/>
      <c r="B132" s="2"/>
      <c r="C132" s="2"/>
      <c r="D132" s="2"/>
      <c r="E132" s="2"/>
      <c r="F132" s="2"/>
      <c r="G132" s="7"/>
    </row>
    <row r="133" spans="1:7" x14ac:dyDescent="0.35">
      <c r="A133" s="6">
        <v>8.3000000000000007</v>
      </c>
      <c r="B133" s="2">
        <v>20191018</v>
      </c>
      <c r="C133" s="2" t="s">
        <v>8</v>
      </c>
      <c r="D133" s="2" t="s">
        <v>52</v>
      </c>
      <c r="E133" s="2" t="s">
        <v>41</v>
      </c>
      <c r="F133" s="2">
        <v>6</v>
      </c>
      <c r="G133" s="7" t="s">
        <v>46</v>
      </c>
    </row>
    <row r="134" spans="1:7" x14ac:dyDescent="0.35">
      <c r="A134" s="6"/>
      <c r="B134" s="2"/>
      <c r="C134" s="2"/>
      <c r="D134" s="2"/>
      <c r="E134" s="2" t="s">
        <v>43</v>
      </c>
      <c r="F134" s="2">
        <v>22</v>
      </c>
      <c r="G134" s="7" t="s">
        <v>47</v>
      </c>
    </row>
    <row r="135" spans="1:7" x14ac:dyDescent="0.35">
      <c r="A135" s="6"/>
      <c r="B135" s="2"/>
      <c r="C135" s="2"/>
      <c r="D135" s="2"/>
      <c r="E135" s="2"/>
      <c r="F135" s="2"/>
      <c r="G135" s="7"/>
    </row>
    <row r="136" spans="1:7" x14ac:dyDescent="0.35">
      <c r="A136" s="6">
        <v>2.4</v>
      </c>
      <c r="B136" s="2">
        <v>20191021</v>
      </c>
      <c r="C136" s="2" t="s">
        <v>8</v>
      </c>
      <c r="D136" s="2" t="s">
        <v>9</v>
      </c>
      <c r="E136" s="2" t="s">
        <v>41</v>
      </c>
      <c r="F136" s="2">
        <v>16</v>
      </c>
      <c r="G136" s="7" t="s">
        <v>53</v>
      </c>
    </row>
    <row r="137" spans="1:7" x14ac:dyDescent="0.35">
      <c r="A137" s="6"/>
      <c r="B137" s="2"/>
      <c r="C137" s="2"/>
      <c r="D137" s="2"/>
      <c r="E137" s="2" t="s">
        <v>43</v>
      </c>
      <c r="F137" s="2">
        <v>12</v>
      </c>
      <c r="G137" s="7" t="s">
        <v>47</v>
      </c>
    </row>
    <row r="138" spans="1:7" x14ac:dyDescent="0.35">
      <c r="A138" s="6"/>
      <c r="B138" s="2"/>
      <c r="C138" s="2"/>
      <c r="D138" s="2"/>
      <c r="E138" s="2"/>
      <c r="F138" s="2"/>
      <c r="G138" s="7"/>
    </row>
    <row r="139" spans="1:7" x14ac:dyDescent="0.35">
      <c r="A139" s="6">
        <v>2.5</v>
      </c>
      <c r="B139" s="2">
        <v>20191021</v>
      </c>
      <c r="C139" s="2" t="s">
        <v>8</v>
      </c>
      <c r="D139" s="2" t="s">
        <v>9</v>
      </c>
      <c r="E139" s="2" t="s">
        <v>41</v>
      </c>
      <c r="F139" s="2">
        <v>17</v>
      </c>
      <c r="G139" s="7" t="s">
        <v>53</v>
      </c>
    </row>
    <row r="140" spans="1:7" x14ac:dyDescent="0.35">
      <c r="A140" s="6"/>
      <c r="B140" s="2"/>
      <c r="C140" s="2"/>
      <c r="D140" s="2"/>
      <c r="E140" s="2" t="s">
        <v>43</v>
      </c>
      <c r="F140" s="2">
        <v>20</v>
      </c>
      <c r="G140" s="7" t="s">
        <v>47</v>
      </c>
    </row>
    <row r="141" spans="1:7" x14ac:dyDescent="0.35">
      <c r="A141" s="6"/>
      <c r="B141" s="2"/>
      <c r="C141" s="2"/>
      <c r="D141" s="2"/>
      <c r="E141" s="2"/>
      <c r="F141" s="2"/>
      <c r="G141" s="7"/>
    </row>
    <row r="142" spans="1:7" x14ac:dyDescent="0.35">
      <c r="A142" s="6">
        <v>2.6</v>
      </c>
      <c r="B142" s="2">
        <v>20191021</v>
      </c>
      <c r="C142" s="2" t="s">
        <v>8</v>
      </c>
      <c r="D142" s="2" t="s">
        <v>9</v>
      </c>
      <c r="E142" s="2" t="s">
        <v>41</v>
      </c>
      <c r="F142" s="2">
        <v>10</v>
      </c>
      <c r="G142" s="7" t="s">
        <v>53</v>
      </c>
    </row>
    <row r="143" spans="1:7" x14ac:dyDescent="0.35">
      <c r="A143" s="6"/>
      <c r="B143" s="2"/>
      <c r="C143" s="2"/>
      <c r="D143" s="2"/>
      <c r="E143" s="2" t="s">
        <v>43</v>
      </c>
      <c r="F143" s="2">
        <v>13</v>
      </c>
      <c r="G143" s="7" t="s">
        <v>47</v>
      </c>
    </row>
    <row r="144" spans="1:7" x14ac:dyDescent="0.35">
      <c r="A144" s="6"/>
      <c r="B144" s="2"/>
      <c r="C144" s="2"/>
      <c r="D144" s="2"/>
      <c r="E144" s="2"/>
      <c r="F144" s="2"/>
      <c r="G144" s="7"/>
    </row>
    <row r="145" spans="1:7" x14ac:dyDescent="0.35">
      <c r="A145" s="6">
        <v>6.1</v>
      </c>
      <c r="B145" s="2">
        <v>20191021</v>
      </c>
      <c r="C145" s="2" t="s">
        <v>8</v>
      </c>
      <c r="D145" s="2" t="s">
        <v>49</v>
      </c>
      <c r="E145" s="2" t="s">
        <v>41</v>
      </c>
      <c r="F145" s="2">
        <v>18</v>
      </c>
      <c r="G145" s="7" t="s">
        <v>54</v>
      </c>
    </row>
    <row r="146" spans="1:7" x14ac:dyDescent="0.35">
      <c r="A146" s="6"/>
      <c r="B146" s="2"/>
      <c r="C146" s="2"/>
      <c r="D146" s="2"/>
      <c r="E146" s="2" t="s">
        <v>43</v>
      </c>
      <c r="F146" s="2">
        <v>20</v>
      </c>
      <c r="G146" s="7" t="s">
        <v>46</v>
      </c>
    </row>
    <row r="147" spans="1:7" x14ac:dyDescent="0.35">
      <c r="A147" s="6"/>
      <c r="B147" s="2"/>
      <c r="C147" s="2"/>
      <c r="D147" s="2"/>
      <c r="E147" s="2"/>
      <c r="F147" s="2"/>
      <c r="G147" s="7"/>
    </row>
    <row r="148" spans="1:7" x14ac:dyDescent="0.35">
      <c r="A148" s="6">
        <v>6.2</v>
      </c>
      <c r="B148" s="2">
        <v>20191021</v>
      </c>
      <c r="C148" s="2" t="s">
        <v>8</v>
      </c>
      <c r="D148" s="2" t="s">
        <v>49</v>
      </c>
      <c r="E148" s="2" t="s">
        <v>41</v>
      </c>
      <c r="F148" s="2">
        <v>14</v>
      </c>
      <c r="G148" s="7"/>
    </row>
    <row r="149" spans="1:7" x14ac:dyDescent="0.35">
      <c r="A149" s="6"/>
      <c r="B149" s="2"/>
      <c r="C149" s="2"/>
      <c r="D149" s="2"/>
      <c r="E149" s="2" t="s">
        <v>43</v>
      </c>
      <c r="F149" s="2">
        <v>16</v>
      </c>
      <c r="G149" s="7"/>
    </row>
    <row r="150" spans="1:7" x14ac:dyDescent="0.35">
      <c r="A150" s="6"/>
      <c r="B150" s="2"/>
      <c r="C150" s="2"/>
      <c r="D150" s="2"/>
      <c r="E150" s="2"/>
      <c r="F150" s="2"/>
      <c r="G150" s="7"/>
    </row>
    <row r="151" spans="1:7" x14ac:dyDescent="0.35">
      <c r="A151" s="6">
        <v>6.3</v>
      </c>
      <c r="B151" s="2">
        <v>20191021</v>
      </c>
      <c r="C151" s="2" t="s">
        <v>8</v>
      </c>
      <c r="D151" s="2" t="s">
        <v>49</v>
      </c>
      <c r="E151" s="2" t="s">
        <v>41</v>
      </c>
      <c r="F151" s="2">
        <v>19</v>
      </c>
      <c r="G151" s="7"/>
    </row>
    <row r="152" spans="1:7" x14ac:dyDescent="0.35">
      <c r="A152" s="6"/>
      <c r="B152" s="2"/>
      <c r="C152" s="2"/>
      <c r="D152" s="2"/>
      <c r="E152" s="2" t="s">
        <v>43</v>
      </c>
      <c r="F152" s="2">
        <v>18</v>
      </c>
      <c r="G152" s="7"/>
    </row>
    <row r="153" spans="1:7" x14ac:dyDescent="0.35">
      <c r="A153" s="6"/>
      <c r="B153" s="2"/>
      <c r="C153" s="2"/>
      <c r="D153" s="2"/>
      <c r="E153" s="2"/>
      <c r="F153" s="2"/>
      <c r="G153" s="7"/>
    </row>
    <row r="154" spans="1:7" x14ac:dyDescent="0.35">
      <c r="A154" s="6">
        <v>7.1</v>
      </c>
      <c r="B154" s="2">
        <v>20191021</v>
      </c>
      <c r="C154" s="2" t="s">
        <v>8</v>
      </c>
      <c r="D154" s="2" t="s">
        <v>51</v>
      </c>
      <c r="E154" s="2" t="s">
        <v>41</v>
      </c>
      <c r="F154" s="2">
        <v>13</v>
      </c>
      <c r="G154" s="7"/>
    </row>
    <row r="155" spans="1:7" x14ac:dyDescent="0.35">
      <c r="A155" s="6"/>
      <c r="B155" s="2"/>
      <c r="C155" s="2"/>
      <c r="D155" s="2"/>
      <c r="E155" s="2" t="s">
        <v>43</v>
      </c>
      <c r="F155" s="2">
        <v>12</v>
      </c>
      <c r="G155" s="7"/>
    </row>
    <row r="156" spans="1:7" x14ac:dyDescent="0.35">
      <c r="A156" s="6"/>
      <c r="B156" s="2"/>
      <c r="C156" s="2"/>
      <c r="D156" s="2"/>
      <c r="E156" s="2"/>
      <c r="F156" s="2"/>
      <c r="G156" s="7"/>
    </row>
    <row r="157" spans="1:7" x14ac:dyDescent="0.35">
      <c r="A157" s="6">
        <v>7.2</v>
      </c>
      <c r="B157" s="2">
        <v>20191021</v>
      </c>
      <c r="C157" s="2" t="s">
        <v>8</v>
      </c>
      <c r="D157" s="2" t="s">
        <v>51</v>
      </c>
      <c r="E157" s="2" t="s">
        <v>41</v>
      </c>
      <c r="F157" s="2">
        <v>18</v>
      </c>
      <c r="G157" s="7"/>
    </row>
    <row r="158" spans="1:7" x14ac:dyDescent="0.35">
      <c r="A158" s="6"/>
      <c r="B158" s="2"/>
      <c r="C158" s="2"/>
      <c r="D158" s="2"/>
      <c r="E158" s="2" t="s">
        <v>43</v>
      </c>
      <c r="F158" s="2">
        <v>18</v>
      </c>
      <c r="G158" s="7"/>
    </row>
    <row r="159" spans="1:7" x14ac:dyDescent="0.35">
      <c r="A159" s="6"/>
      <c r="B159" s="2"/>
      <c r="C159" s="2"/>
      <c r="D159" s="2"/>
      <c r="E159" s="2"/>
      <c r="F159" s="2"/>
      <c r="G159" s="7"/>
    </row>
    <row r="160" spans="1:7" x14ac:dyDescent="0.35">
      <c r="A160" s="6">
        <v>7.3</v>
      </c>
      <c r="B160" s="2">
        <v>20191021</v>
      </c>
      <c r="C160" s="2" t="s">
        <v>8</v>
      </c>
      <c r="D160" s="2" t="s">
        <v>51</v>
      </c>
      <c r="E160" s="2" t="s">
        <v>41</v>
      </c>
      <c r="F160" s="2">
        <v>31</v>
      </c>
      <c r="G160" s="7"/>
    </row>
    <row r="161" spans="1:7" x14ac:dyDescent="0.35">
      <c r="A161" s="6"/>
      <c r="B161" s="2"/>
      <c r="C161" s="2"/>
      <c r="D161" s="2"/>
      <c r="E161" s="2" t="s">
        <v>43</v>
      </c>
      <c r="F161" s="2">
        <v>21</v>
      </c>
      <c r="G161" s="7"/>
    </row>
    <row r="162" spans="1:7" x14ac:dyDescent="0.35">
      <c r="A162" s="6"/>
      <c r="B162" s="2"/>
      <c r="C162" s="2"/>
      <c r="D162" s="2"/>
      <c r="E162" s="2"/>
      <c r="F162" s="2"/>
      <c r="G162" s="7"/>
    </row>
    <row r="163" spans="1:7" x14ac:dyDescent="0.35">
      <c r="A163" s="6">
        <v>8.1</v>
      </c>
      <c r="B163" s="2">
        <v>20191021</v>
      </c>
      <c r="C163" s="2" t="s">
        <v>8</v>
      </c>
      <c r="D163" s="2" t="s">
        <v>52</v>
      </c>
      <c r="E163" s="2" t="s">
        <v>41</v>
      </c>
      <c r="F163" s="2">
        <v>20</v>
      </c>
      <c r="G163" s="7" t="s">
        <v>53</v>
      </c>
    </row>
    <row r="164" spans="1:7" x14ac:dyDescent="0.35">
      <c r="A164" s="6"/>
      <c r="B164" s="2"/>
      <c r="C164" s="2"/>
      <c r="D164" s="2"/>
      <c r="E164" s="2" t="s">
        <v>43</v>
      </c>
      <c r="F164" s="2">
        <v>18</v>
      </c>
      <c r="G164" s="7" t="s">
        <v>55</v>
      </c>
    </row>
    <row r="165" spans="1:7" x14ac:dyDescent="0.35">
      <c r="A165" s="6"/>
      <c r="B165" s="2"/>
      <c r="C165" s="2"/>
      <c r="D165" s="2"/>
      <c r="E165" s="2"/>
      <c r="F165" s="2"/>
      <c r="G165" s="7"/>
    </row>
    <row r="166" spans="1:7" x14ac:dyDescent="0.35">
      <c r="A166" s="6">
        <v>8.1999999999999993</v>
      </c>
      <c r="B166" s="2">
        <v>20191021</v>
      </c>
      <c r="C166" s="2" t="s">
        <v>8</v>
      </c>
      <c r="D166" s="2" t="s">
        <v>52</v>
      </c>
      <c r="E166" s="2" t="s">
        <v>41</v>
      </c>
      <c r="F166" s="2">
        <v>11</v>
      </c>
      <c r="G166" s="7" t="s">
        <v>46</v>
      </c>
    </row>
    <row r="167" spans="1:7" x14ac:dyDescent="0.35">
      <c r="A167" s="6"/>
      <c r="B167" s="2"/>
      <c r="C167" s="2"/>
      <c r="D167" s="2"/>
      <c r="E167" s="2" t="s">
        <v>43</v>
      </c>
      <c r="F167" s="2">
        <v>16</v>
      </c>
      <c r="G167" s="7" t="s">
        <v>47</v>
      </c>
    </row>
    <row r="168" spans="1:7" x14ac:dyDescent="0.35">
      <c r="A168" s="6"/>
      <c r="B168" s="2"/>
      <c r="C168" s="2"/>
      <c r="D168" s="2"/>
      <c r="E168" s="2"/>
      <c r="F168" s="2"/>
      <c r="G168" s="7"/>
    </row>
    <row r="169" spans="1:7" x14ac:dyDescent="0.35">
      <c r="A169" s="6">
        <v>8.3000000000000007</v>
      </c>
      <c r="B169" s="2">
        <v>20191021</v>
      </c>
      <c r="C169" s="2" t="s">
        <v>8</v>
      </c>
      <c r="D169" s="2" t="s">
        <v>52</v>
      </c>
      <c r="E169" s="2" t="s">
        <v>41</v>
      </c>
      <c r="F169" s="2">
        <v>17</v>
      </c>
      <c r="G169" s="7" t="s">
        <v>53</v>
      </c>
    </row>
    <row r="170" spans="1:7" x14ac:dyDescent="0.35">
      <c r="A170" s="6"/>
      <c r="B170" s="2"/>
      <c r="C170" s="2"/>
      <c r="D170" s="2"/>
      <c r="E170" s="2" t="s">
        <v>43</v>
      </c>
      <c r="F170" s="2">
        <v>10</v>
      </c>
      <c r="G170" s="7" t="s">
        <v>56</v>
      </c>
    </row>
    <row r="171" spans="1:7" x14ac:dyDescent="0.35">
      <c r="A171" s="6"/>
      <c r="B171" s="2"/>
      <c r="C171" s="2"/>
      <c r="D171" s="2"/>
      <c r="E171" s="2"/>
      <c r="F171" s="2"/>
      <c r="G171" s="7"/>
    </row>
    <row r="172" spans="1:7" x14ac:dyDescent="0.35">
      <c r="A172" s="6">
        <v>2.4</v>
      </c>
      <c r="B172" s="2">
        <v>20191023</v>
      </c>
      <c r="C172" s="2" t="s">
        <v>8</v>
      </c>
      <c r="D172" s="2" t="s">
        <v>9</v>
      </c>
      <c r="E172" s="2" t="s">
        <v>41</v>
      </c>
      <c r="F172" s="2">
        <v>1</v>
      </c>
      <c r="G172" s="7" t="s">
        <v>57</v>
      </c>
    </row>
    <row r="173" spans="1:7" x14ac:dyDescent="0.35">
      <c r="A173" s="6"/>
      <c r="B173" s="2"/>
      <c r="C173" s="2"/>
      <c r="D173" s="2"/>
      <c r="E173" s="2"/>
      <c r="F173" s="2"/>
      <c r="G173" s="7"/>
    </row>
    <row r="174" spans="1:7" x14ac:dyDescent="0.35">
      <c r="A174" s="6">
        <v>2.5</v>
      </c>
      <c r="B174" s="2">
        <v>20191023</v>
      </c>
      <c r="C174" s="2" t="s">
        <v>8</v>
      </c>
      <c r="D174" s="2" t="s">
        <v>9</v>
      </c>
      <c r="E174" s="2" t="s">
        <v>41</v>
      </c>
      <c r="F174" s="2">
        <v>2</v>
      </c>
      <c r="G174" s="7" t="s">
        <v>58</v>
      </c>
    </row>
    <row r="175" spans="1:7" x14ac:dyDescent="0.35">
      <c r="A175" s="6"/>
      <c r="B175" s="2"/>
      <c r="C175" s="2"/>
      <c r="D175" s="2"/>
      <c r="E175" s="2" t="s">
        <v>43</v>
      </c>
      <c r="F175" s="2">
        <v>1</v>
      </c>
      <c r="G175" s="7" t="s">
        <v>10</v>
      </c>
    </row>
    <row r="176" spans="1:7" x14ac:dyDescent="0.35">
      <c r="A176" s="6"/>
      <c r="B176" s="2"/>
      <c r="C176" s="2"/>
      <c r="D176" s="2"/>
      <c r="E176" s="2"/>
      <c r="F176" s="2"/>
      <c r="G176" s="7"/>
    </row>
    <row r="177" spans="1:7" x14ac:dyDescent="0.35">
      <c r="A177" s="6">
        <v>2.6</v>
      </c>
      <c r="B177" s="2">
        <v>20191023</v>
      </c>
      <c r="C177" s="2" t="s">
        <v>8</v>
      </c>
      <c r="D177" s="2" t="s">
        <v>9</v>
      </c>
      <c r="E177" s="2" t="s">
        <v>41</v>
      </c>
      <c r="F177" s="2">
        <v>1</v>
      </c>
      <c r="G177" s="7" t="s">
        <v>59</v>
      </c>
    </row>
    <row r="178" spans="1:7" x14ac:dyDescent="0.35">
      <c r="A178" s="6"/>
      <c r="B178" s="2"/>
      <c r="C178" s="2"/>
      <c r="D178" s="2"/>
      <c r="E178" s="2"/>
      <c r="F178" s="2"/>
      <c r="G178" s="7"/>
    </row>
    <row r="179" spans="1:7" x14ac:dyDescent="0.35">
      <c r="A179" s="6">
        <v>6.2</v>
      </c>
      <c r="B179" s="2">
        <v>20191023</v>
      </c>
      <c r="C179" s="2" t="s">
        <v>8</v>
      </c>
      <c r="D179" s="2" t="s">
        <v>49</v>
      </c>
      <c r="E179" s="2" t="s">
        <v>41</v>
      </c>
      <c r="F179" s="2">
        <v>2</v>
      </c>
      <c r="G179" s="7" t="s">
        <v>60</v>
      </c>
    </row>
    <row r="180" spans="1:7" x14ac:dyDescent="0.35">
      <c r="A180" s="6"/>
      <c r="B180" s="2"/>
      <c r="C180" s="2"/>
      <c r="D180" s="2"/>
      <c r="E180" s="2" t="s">
        <v>43</v>
      </c>
      <c r="F180" s="2">
        <v>1</v>
      </c>
      <c r="G180" s="7" t="s">
        <v>46</v>
      </c>
    </row>
    <row r="181" spans="1:7" x14ac:dyDescent="0.35">
      <c r="A181" s="6"/>
      <c r="B181" s="2"/>
      <c r="C181" s="2"/>
      <c r="D181" s="2"/>
      <c r="E181" s="2"/>
      <c r="F181" s="2"/>
      <c r="G181" s="7"/>
    </row>
    <row r="182" spans="1:7" x14ac:dyDescent="0.35">
      <c r="A182" s="6">
        <v>6.3</v>
      </c>
      <c r="B182" s="2">
        <v>20191023</v>
      </c>
      <c r="C182" s="2" t="s">
        <v>8</v>
      </c>
      <c r="D182" s="2" t="s">
        <v>49</v>
      </c>
      <c r="E182" s="2" t="s">
        <v>41</v>
      </c>
      <c r="F182" s="2">
        <v>1</v>
      </c>
      <c r="G182" s="7" t="s">
        <v>61</v>
      </c>
    </row>
    <row r="183" spans="1:7" x14ac:dyDescent="0.35">
      <c r="A183" s="6"/>
      <c r="B183" s="2"/>
      <c r="C183" s="2"/>
      <c r="D183" s="2"/>
      <c r="E183" s="2"/>
      <c r="F183" s="2"/>
      <c r="G183" s="7"/>
    </row>
    <row r="184" spans="1:7" x14ac:dyDescent="0.35">
      <c r="A184" s="6">
        <v>7.1</v>
      </c>
      <c r="B184" s="2">
        <v>2019103</v>
      </c>
      <c r="C184" s="2" t="s">
        <v>8</v>
      </c>
      <c r="D184" s="2" t="s">
        <v>51</v>
      </c>
      <c r="E184" s="2" t="s">
        <v>41</v>
      </c>
      <c r="F184" s="2">
        <v>1</v>
      </c>
      <c r="G184" s="7" t="s">
        <v>62</v>
      </c>
    </row>
    <row r="185" spans="1:7" x14ac:dyDescent="0.35">
      <c r="A185" s="6"/>
      <c r="B185" s="2"/>
      <c r="C185" s="2"/>
      <c r="D185" s="2"/>
      <c r="E185" s="2"/>
      <c r="F185" s="2"/>
      <c r="G185" s="7"/>
    </row>
    <row r="186" spans="1:7" x14ac:dyDescent="0.35">
      <c r="A186" s="6">
        <v>7.2</v>
      </c>
      <c r="B186" s="2">
        <v>20191023</v>
      </c>
      <c r="C186" s="2" t="s">
        <v>8</v>
      </c>
      <c r="D186" s="2" t="s">
        <v>51</v>
      </c>
      <c r="E186" s="2" t="s">
        <v>41</v>
      </c>
      <c r="F186" s="2">
        <v>3</v>
      </c>
      <c r="G186" s="7" t="s">
        <v>63</v>
      </c>
    </row>
    <row r="187" spans="1:7" x14ac:dyDescent="0.35">
      <c r="A187" s="6"/>
      <c r="B187" s="2"/>
      <c r="C187" s="2"/>
      <c r="D187" s="2"/>
      <c r="E187" s="2" t="s">
        <v>43</v>
      </c>
      <c r="F187" s="2">
        <v>8</v>
      </c>
      <c r="G187" s="7"/>
    </row>
    <row r="188" spans="1:7" x14ac:dyDescent="0.35">
      <c r="A188" s="6"/>
      <c r="B188" s="2"/>
      <c r="C188" s="2"/>
      <c r="D188" s="2"/>
      <c r="E188" s="2"/>
      <c r="F188" s="2"/>
      <c r="G188" s="7"/>
    </row>
    <row r="189" spans="1:7" x14ac:dyDescent="0.35">
      <c r="A189" s="6">
        <v>7.3</v>
      </c>
      <c r="B189" s="2">
        <v>20191023</v>
      </c>
      <c r="C189" s="2" t="s">
        <v>8</v>
      </c>
      <c r="D189" s="2" t="s">
        <v>51</v>
      </c>
      <c r="E189" s="2" t="s">
        <v>41</v>
      </c>
      <c r="F189" s="2">
        <v>1</v>
      </c>
      <c r="G189" s="7" t="s">
        <v>64</v>
      </c>
    </row>
    <row r="190" spans="1:7" x14ac:dyDescent="0.35">
      <c r="A190" s="6"/>
      <c r="B190" s="2"/>
      <c r="C190" s="2"/>
      <c r="D190" s="2"/>
      <c r="E190" s="2"/>
      <c r="F190" s="2"/>
      <c r="G190" s="7"/>
    </row>
    <row r="191" spans="1:7" x14ac:dyDescent="0.35">
      <c r="A191" s="6">
        <v>8.1</v>
      </c>
      <c r="B191" s="2">
        <v>20191023</v>
      </c>
      <c r="C191" s="2" t="s">
        <v>8</v>
      </c>
      <c r="D191" s="2" t="s">
        <v>52</v>
      </c>
      <c r="E191" s="2" t="s">
        <v>41</v>
      </c>
      <c r="F191" s="2">
        <v>1</v>
      </c>
      <c r="G191" s="7" t="s">
        <v>65</v>
      </c>
    </row>
    <row r="192" spans="1:7" x14ac:dyDescent="0.35">
      <c r="A192" s="6"/>
      <c r="B192" s="2"/>
      <c r="C192" s="2"/>
      <c r="D192" s="2"/>
      <c r="E192" s="2"/>
      <c r="F192" s="2"/>
      <c r="G192" s="7"/>
    </row>
    <row r="193" spans="1:7" x14ac:dyDescent="0.35">
      <c r="A193" s="6">
        <v>8.1999999999999993</v>
      </c>
      <c r="B193" s="2">
        <v>20191023</v>
      </c>
      <c r="C193" s="2" t="s">
        <v>8</v>
      </c>
      <c r="D193" s="2" t="s">
        <v>52</v>
      </c>
      <c r="E193" s="2" t="s">
        <v>41</v>
      </c>
      <c r="F193" s="2">
        <v>1</v>
      </c>
      <c r="G193" s="7" t="s">
        <v>66</v>
      </c>
    </row>
    <row r="194" spans="1:7" x14ac:dyDescent="0.35">
      <c r="A194" s="6"/>
      <c r="B194" s="2"/>
      <c r="C194" s="2"/>
      <c r="D194" s="2"/>
      <c r="E194" s="2"/>
      <c r="F194" s="2"/>
      <c r="G194" s="7"/>
    </row>
    <row r="195" spans="1:7" x14ac:dyDescent="0.35">
      <c r="A195" s="6">
        <v>3.4</v>
      </c>
      <c r="B195" s="2">
        <v>20191025</v>
      </c>
      <c r="C195" s="2" t="s">
        <v>8</v>
      </c>
      <c r="D195" s="2" t="s">
        <v>25</v>
      </c>
      <c r="E195" s="2" t="s">
        <v>43</v>
      </c>
      <c r="F195" s="2">
        <v>1</v>
      </c>
      <c r="G195" s="7"/>
    </row>
    <row r="196" spans="1:7" x14ac:dyDescent="0.35">
      <c r="A196" s="6"/>
      <c r="B196" s="2"/>
      <c r="C196" s="2"/>
      <c r="D196" s="2"/>
      <c r="E196" s="2"/>
      <c r="F196" s="2"/>
      <c r="G196" s="7"/>
    </row>
    <row r="197" spans="1:7" x14ac:dyDescent="0.35">
      <c r="A197" s="6">
        <v>3.6</v>
      </c>
      <c r="B197" s="2">
        <v>20191025</v>
      </c>
      <c r="C197" s="2" t="s">
        <v>8</v>
      </c>
      <c r="D197" s="2" t="s">
        <v>25</v>
      </c>
      <c r="E197" s="2" t="s">
        <v>43</v>
      </c>
      <c r="F197" s="2">
        <v>4</v>
      </c>
      <c r="G197" s="7"/>
    </row>
    <row r="198" spans="1:7" x14ac:dyDescent="0.35">
      <c r="A198" s="6"/>
      <c r="B198" s="2"/>
      <c r="C198" s="2"/>
      <c r="D198" s="2"/>
      <c r="E198" s="2"/>
      <c r="F198" s="2"/>
      <c r="G198" s="7"/>
    </row>
    <row r="199" spans="1:7" x14ac:dyDescent="0.35">
      <c r="A199" s="6">
        <v>4.4000000000000004</v>
      </c>
      <c r="B199" s="2">
        <v>20191025</v>
      </c>
      <c r="C199" s="2" t="s">
        <v>8</v>
      </c>
      <c r="D199" s="2" t="s">
        <v>23</v>
      </c>
      <c r="E199" s="2" t="s">
        <v>43</v>
      </c>
      <c r="F199" s="2">
        <v>8</v>
      </c>
      <c r="G199" s="7"/>
    </row>
    <row r="200" spans="1:7" x14ac:dyDescent="0.35">
      <c r="A200" s="6"/>
      <c r="B200" s="2"/>
      <c r="C200" s="2"/>
      <c r="D200" s="2"/>
      <c r="E200" s="2"/>
      <c r="F200" s="2"/>
      <c r="G200" s="7"/>
    </row>
    <row r="201" spans="1:7" x14ac:dyDescent="0.35">
      <c r="A201" s="6">
        <v>4.5</v>
      </c>
      <c r="B201" s="2">
        <v>20191025</v>
      </c>
      <c r="C201" s="2" t="s">
        <v>8</v>
      </c>
      <c r="D201" s="2" t="s">
        <v>23</v>
      </c>
      <c r="E201" s="2" t="s">
        <v>43</v>
      </c>
      <c r="F201" s="2">
        <v>1</v>
      </c>
      <c r="G201" s="7" t="s">
        <v>85</v>
      </c>
    </row>
    <row r="202" spans="1:7" x14ac:dyDescent="0.35">
      <c r="A202" s="6"/>
      <c r="B202" s="2"/>
      <c r="C202" s="2"/>
      <c r="D202" s="2"/>
      <c r="E202" s="2"/>
      <c r="F202" s="2"/>
      <c r="G202" s="7"/>
    </row>
    <row r="203" spans="1:7" x14ac:dyDescent="0.35">
      <c r="A203" s="6">
        <v>4.5999999999999996</v>
      </c>
      <c r="B203" s="2">
        <v>20191025</v>
      </c>
      <c r="C203" s="2" t="s">
        <v>8</v>
      </c>
      <c r="D203" s="2" t="s">
        <v>23</v>
      </c>
      <c r="E203" s="2" t="s">
        <v>41</v>
      </c>
      <c r="F203" s="2">
        <v>4</v>
      </c>
      <c r="G203" s="7"/>
    </row>
    <row r="204" spans="1:7" x14ac:dyDescent="0.35">
      <c r="A204" s="6"/>
      <c r="B204" s="2"/>
      <c r="C204" s="2"/>
      <c r="D204" s="2"/>
      <c r="E204" s="2" t="s">
        <v>43</v>
      </c>
      <c r="F204" s="2">
        <v>2</v>
      </c>
      <c r="G204" s="7"/>
    </row>
    <row r="205" spans="1:7" x14ac:dyDescent="0.35">
      <c r="A205" s="6"/>
      <c r="B205" s="2"/>
      <c r="C205" s="2"/>
      <c r="D205" s="2"/>
      <c r="E205" s="2"/>
      <c r="F205" s="2"/>
      <c r="G205" s="7"/>
    </row>
    <row r="206" spans="1:7" x14ac:dyDescent="0.35">
      <c r="A206" s="6">
        <v>4.4000000000000004</v>
      </c>
      <c r="B206" s="2">
        <v>20191028</v>
      </c>
      <c r="C206" s="2" t="s">
        <v>8</v>
      </c>
      <c r="D206" s="2" t="s">
        <v>23</v>
      </c>
      <c r="E206" s="2" t="s">
        <v>41</v>
      </c>
      <c r="F206" s="2">
        <v>8</v>
      </c>
      <c r="G206" s="7" t="s">
        <v>86</v>
      </c>
    </row>
    <row r="207" spans="1:7" x14ac:dyDescent="0.35">
      <c r="A207" s="6"/>
      <c r="B207" s="2"/>
      <c r="C207" s="2"/>
      <c r="D207" s="2"/>
      <c r="E207" s="2" t="s">
        <v>43</v>
      </c>
      <c r="F207" s="2">
        <v>2</v>
      </c>
      <c r="G207" s="7"/>
    </row>
    <row r="208" spans="1:7" x14ac:dyDescent="0.35">
      <c r="A208" s="6"/>
      <c r="B208" s="2"/>
      <c r="C208" s="2"/>
      <c r="D208" s="2"/>
      <c r="E208" s="2"/>
      <c r="F208" s="2"/>
      <c r="G208" s="7"/>
    </row>
    <row r="209" spans="1:7" x14ac:dyDescent="0.35">
      <c r="A209" s="6">
        <v>4.5</v>
      </c>
      <c r="B209" s="2">
        <v>20191028</v>
      </c>
      <c r="C209" s="2" t="s">
        <v>8</v>
      </c>
      <c r="D209" s="2" t="s">
        <v>23</v>
      </c>
      <c r="E209" s="2" t="s">
        <v>41</v>
      </c>
      <c r="F209" s="2">
        <v>8</v>
      </c>
      <c r="G209" s="7" t="s">
        <v>67</v>
      </c>
    </row>
    <row r="210" spans="1:7" x14ac:dyDescent="0.35">
      <c r="A210" s="6"/>
      <c r="B210" s="2"/>
      <c r="C210" s="2"/>
      <c r="D210" s="2"/>
      <c r="E210" s="2" t="s">
        <v>43</v>
      </c>
      <c r="F210" s="2">
        <v>3</v>
      </c>
      <c r="G210" s="7" t="s">
        <v>68</v>
      </c>
    </row>
    <row r="211" spans="1:7" x14ac:dyDescent="0.35">
      <c r="A211" s="6"/>
      <c r="B211" s="2"/>
      <c r="C211" s="2"/>
      <c r="D211" s="2"/>
      <c r="E211" s="2"/>
      <c r="F211" s="2"/>
      <c r="G211" s="7"/>
    </row>
    <row r="212" spans="1:7" x14ac:dyDescent="0.35">
      <c r="A212" s="6">
        <v>4.5999999999999996</v>
      </c>
      <c r="B212" s="2">
        <v>20191028</v>
      </c>
      <c r="C212" s="2" t="s">
        <v>8</v>
      </c>
      <c r="D212" s="2" t="s">
        <v>23</v>
      </c>
      <c r="E212" s="2" t="s">
        <v>41</v>
      </c>
      <c r="F212" s="2">
        <v>4</v>
      </c>
      <c r="G212" s="7" t="s">
        <v>60</v>
      </c>
    </row>
    <row r="213" spans="1:7" x14ac:dyDescent="0.35">
      <c r="A213" s="6"/>
      <c r="B213" s="2"/>
      <c r="C213" s="2"/>
      <c r="D213" s="2"/>
      <c r="E213" s="2" t="s">
        <v>43</v>
      </c>
      <c r="F213" s="2">
        <v>8</v>
      </c>
      <c r="G213" s="7" t="s">
        <v>68</v>
      </c>
    </row>
    <row r="214" spans="1:7" x14ac:dyDescent="0.35">
      <c r="A214" s="6"/>
      <c r="B214" s="2"/>
      <c r="C214" s="2"/>
      <c r="D214" s="2"/>
      <c r="E214" s="2"/>
      <c r="F214" s="2"/>
      <c r="G214" s="7"/>
    </row>
    <row r="215" spans="1:7" x14ac:dyDescent="0.35">
      <c r="A215" s="6">
        <v>3.4</v>
      </c>
      <c r="B215" s="2">
        <v>20191028</v>
      </c>
      <c r="C215" s="2" t="s">
        <v>8</v>
      </c>
      <c r="D215" s="2" t="s">
        <v>25</v>
      </c>
      <c r="E215" s="2" t="s">
        <v>41</v>
      </c>
      <c r="F215" s="2">
        <v>1</v>
      </c>
      <c r="G215" s="7" t="s">
        <v>60</v>
      </c>
    </row>
    <row r="216" spans="1:7" x14ac:dyDescent="0.35">
      <c r="A216" s="6"/>
      <c r="B216" s="2"/>
      <c r="C216" s="2"/>
      <c r="D216" s="2"/>
      <c r="E216" s="2" t="s">
        <v>43</v>
      </c>
      <c r="F216" s="2">
        <v>1</v>
      </c>
      <c r="G216" s="7" t="s">
        <v>47</v>
      </c>
    </row>
    <row r="217" spans="1:7" x14ac:dyDescent="0.35">
      <c r="A217" s="6"/>
      <c r="B217" s="2"/>
      <c r="C217" s="2"/>
      <c r="D217" s="2"/>
      <c r="E217" s="2"/>
      <c r="F217" s="2"/>
      <c r="G217" s="7"/>
    </row>
    <row r="218" spans="1:7" x14ac:dyDescent="0.35">
      <c r="A218" s="6">
        <v>3.5</v>
      </c>
      <c r="B218" s="2">
        <v>20191028</v>
      </c>
      <c r="C218" s="2" t="s">
        <v>8</v>
      </c>
      <c r="D218" s="2" t="s">
        <v>25</v>
      </c>
      <c r="E218" s="2" t="s">
        <v>41</v>
      </c>
      <c r="F218" s="2">
        <v>6</v>
      </c>
      <c r="G218" s="7" t="s">
        <v>67</v>
      </c>
    </row>
    <row r="219" spans="1:7" x14ac:dyDescent="0.35">
      <c r="A219" s="6"/>
      <c r="B219" s="2"/>
      <c r="C219" s="2"/>
      <c r="D219" s="2"/>
      <c r="E219" s="2" t="s">
        <v>43</v>
      </c>
      <c r="F219" s="2">
        <v>1</v>
      </c>
      <c r="G219" s="7" t="s">
        <v>97</v>
      </c>
    </row>
    <row r="220" spans="1:7" x14ac:dyDescent="0.35">
      <c r="A220" s="6"/>
      <c r="B220" s="2"/>
      <c r="C220" s="2"/>
      <c r="D220" s="2"/>
      <c r="E220" s="2"/>
      <c r="F220" s="2"/>
      <c r="G220" s="7"/>
    </row>
    <row r="221" spans="1:7" x14ac:dyDescent="0.35">
      <c r="A221" s="6">
        <v>3.6</v>
      </c>
      <c r="B221" s="2">
        <v>20191028</v>
      </c>
      <c r="C221" s="2" t="s">
        <v>8</v>
      </c>
      <c r="D221" s="2" t="s">
        <v>25</v>
      </c>
      <c r="E221" s="2" t="s">
        <v>41</v>
      </c>
      <c r="F221" s="2">
        <v>5</v>
      </c>
      <c r="G221" s="7" t="s">
        <v>46</v>
      </c>
    </row>
    <row r="222" spans="1:7" x14ac:dyDescent="0.35">
      <c r="A222" s="6"/>
      <c r="B222" s="2"/>
      <c r="C222" s="2"/>
      <c r="D222" s="2"/>
      <c r="E222" s="2" t="s">
        <v>43</v>
      </c>
      <c r="F222" s="2">
        <v>3</v>
      </c>
      <c r="G222" s="7" t="s">
        <v>47</v>
      </c>
    </row>
    <row r="223" spans="1:7" x14ac:dyDescent="0.35">
      <c r="A223" s="6"/>
      <c r="B223" s="2"/>
      <c r="C223" s="2"/>
      <c r="D223" s="2"/>
      <c r="E223" s="2"/>
      <c r="F223" s="2"/>
      <c r="G223" s="7"/>
    </row>
    <row r="224" spans="1:7" x14ac:dyDescent="0.35">
      <c r="A224" s="6">
        <v>1.5</v>
      </c>
      <c r="B224" s="2">
        <v>20191031</v>
      </c>
      <c r="C224" s="2" t="s">
        <v>8</v>
      </c>
      <c r="D224" s="2" t="s">
        <v>28</v>
      </c>
      <c r="E224" s="2" t="s">
        <v>41</v>
      </c>
      <c r="F224" s="2">
        <v>1</v>
      </c>
      <c r="G224" s="7" t="s">
        <v>95</v>
      </c>
    </row>
    <row r="225" spans="1:7" x14ac:dyDescent="0.35">
      <c r="A225" s="6"/>
      <c r="B225" s="2"/>
      <c r="C225" s="2"/>
      <c r="D225" s="2"/>
      <c r="E225" s="2"/>
      <c r="F225" s="2"/>
      <c r="G225" s="7"/>
    </row>
    <row r="226" spans="1:7" x14ac:dyDescent="0.35">
      <c r="A226" s="6">
        <v>3.6</v>
      </c>
      <c r="B226" s="2">
        <v>20191031</v>
      </c>
      <c r="C226" s="2" t="s">
        <v>8</v>
      </c>
      <c r="D226" s="2" t="s">
        <v>25</v>
      </c>
      <c r="E226" s="2" t="s">
        <v>41</v>
      </c>
      <c r="F226" s="2">
        <v>1</v>
      </c>
      <c r="G226" s="7" t="s">
        <v>96</v>
      </c>
    </row>
    <row r="227" spans="1:7" x14ac:dyDescent="0.35">
      <c r="A227" s="6"/>
      <c r="B227" s="2"/>
      <c r="C227" s="2"/>
      <c r="D227" s="2"/>
      <c r="E227" s="2"/>
      <c r="F227" s="2"/>
      <c r="G227" s="7"/>
    </row>
    <row r="228" spans="1:7" x14ac:dyDescent="0.35">
      <c r="A228" s="6">
        <v>1.4</v>
      </c>
      <c r="B228" s="2">
        <v>20191031</v>
      </c>
      <c r="C228" s="2" t="s">
        <v>8</v>
      </c>
      <c r="D228" s="2" t="s">
        <v>28</v>
      </c>
      <c r="E228" s="2" t="s">
        <v>76</v>
      </c>
      <c r="F228" s="2" t="s">
        <v>77</v>
      </c>
      <c r="G228" s="7" t="s">
        <v>98</v>
      </c>
    </row>
    <row r="229" spans="1:7" x14ac:dyDescent="0.35">
      <c r="A229" s="6"/>
      <c r="B229" s="2"/>
      <c r="C229" s="2"/>
      <c r="D229" s="2"/>
      <c r="E229" s="2"/>
      <c r="F229" s="2"/>
      <c r="G229" s="7"/>
    </row>
    <row r="230" spans="1:7" x14ac:dyDescent="0.35">
      <c r="A230" s="6"/>
      <c r="B230" s="2"/>
      <c r="C230" s="2"/>
      <c r="D230" s="2"/>
      <c r="E230" s="2"/>
      <c r="F230" s="2"/>
      <c r="G230" s="7"/>
    </row>
    <row r="231" spans="1:7" x14ac:dyDescent="0.35">
      <c r="A231" s="6"/>
      <c r="B231" s="2"/>
      <c r="C231" s="2"/>
      <c r="D231" s="2"/>
      <c r="E231" s="2"/>
      <c r="F231" s="2"/>
      <c r="G231" s="7"/>
    </row>
    <row r="232" spans="1:7" x14ac:dyDescent="0.35">
      <c r="A232" s="6"/>
      <c r="B232" s="2"/>
      <c r="C232" s="2"/>
      <c r="D232" s="2"/>
      <c r="E232" s="2"/>
      <c r="F232" s="2"/>
      <c r="G232" s="7"/>
    </row>
    <row r="233" spans="1:7" x14ac:dyDescent="0.35">
      <c r="A233" s="6"/>
      <c r="B233" s="2"/>
      <c r="C233" s="2"/>
      <c r="D233" s="2"/>
      <c r="E233" s="2"/>
      <c r="F233" s="2"/>
      <c r="G233" s="7"/>
    </row>
    <row r="234" spans="1:7" x14ac:dyDescent="0.35">
      <c r="A234" s="6"/>
      <c r="B234" s="2"/>
      <c r="C234" s="2"/>
      <c r="D234" s="2"/>
      <c r="E234" s="2"/>
      <c r="F234" s="2"/>
      <c r="G234" s="7"/>
    </row>
    <row r="235" spans="1:7" x14ac:dyDescent="0.35">
      <c r="A235" s="6"/>
      <c r="B235" s="2"/>
      <c r="C235" s="2"/>
      <c r="D235" s="2"/>
      <c r="E235" s="2"/>
      <c r="F235" s="2"/>
      <c r="G235" s="7"/>
    </row>
    <row r="236" spans="1:7" x14ac:dyDescent="0.35">
      <c r="A236" s="6"/>
      <c r="B236" s="2"/>
      <c r="C236" s="2"/>
      <c r="D236" s="2"/>
      <c r="E236" s="2"/>
      <c r="F236" s="2"/>
      <c r="G236" s="7"/>
    </row>
    <row r="237" spans="1:7" x14ac:dyDescent="0.35">
      <c r="A237" s="6"/>
      <c r="B237" s="2"/>
      <c r="C237" s="2"/>
      <c r="D237" s="2"/>
      <c r="E237" s="2"/>
      <c r="F237" s="2"/>
      <c r="G237" s="7"/>
    </row>
    <row r="238" spans="1:7" x14ac:dyDescent="0.35">
      <c r="A238" s="6"/>
      <c r="B238" s="2"/>
      <c r="C238" s="2"/>
      <c r="D238" s="2"/>
      <c r="E238" s="2"/>
      <c r="F238" s="2"/>
      <c r="G238" s="7"/>
    </row>
    <row r="239" spans="1:7" x14ac:dyDescent="0.35">
      <c r="A239" s="6"/>
      <c r="B239" s="2"/>
      <c r="C239" s="2"/>
      <c r="D239" s="2"/>
      <c r="E239" s="2"/>
      <c r="F239" s="2"/>
      <c r="G239" s="7"/>
    </row>
    <row r="240" spans="1:7" x14ac:dyDescent="0.35">
      <c r="A240" s="6"/>
      <c r="B240" s="2"/>
      <c r="C240" s="2"/>
      <c r="D240" s="2"/>
      <c r="E240" s="2"/>
      <c r="F240" s="2"/>
      <c r="G240" s="7"/>
    </row>
    <row r="241" spans="1:7" x14ac:dyDescent="0.35">
      <c r="A241" s="6"/>
      <c r="B241" s="2"/>
      <c r="C241" s="2"/>
      <c r="D241" s="2"/>
      <c r="E241" s="2"/>
      <c r="F241" s="2"/>
      <c r="G241" s="7"/>
    </row>
    <row r="242" spans="1:7" x14ac:dyDescent="0.35">
      <c r="A242" s="6"/>
      <c r="B242" s="2"/>
      <c r="C242" s="2"/>
      <c r="D242" s="2"/>
      <c r="E242" s="2"/>
      <c r="F242" s="2"/>
      <c r="G242" s="7"/>
    </row>
    <row r="243" spans="1:7" x14ac:dyDescent="0.35">
      <c r="A243" s="6"/>
      <c r="B243" s="2"/>
      <c r="C243" s="2"/>
      <c r="D243" s="2"/>
      <c r="E243" s="2"/>
      <c r="F243" s="2"/>
      <c r="G243" s="7"/>
    </row>
    <row r="244" spans="1:7" x14ac:dyDescent="0.35">
      <c r="A244" s="6"/>
      <c r="B244" s="2"/>
      <c r="C244" s="2"/>
      <c r="D244" s="2"/>
      <c r="E244" s="2"/>
      <c r="F244" s="2"/>
      <c r="G244" s="7"/>
    </row>
    <row r="245" spans="1:7" x14ac:dyDescent="0.35">
      <c r="A245" s="6"/>
      <c r="B245" s="2"/>
      <c r="C245" s="2"/>
      <c r="D245" s="2"/>
      <c r="E245" s="2"/>
      <c r="F245" s="2"/>
      <c r="G245" s="7"/>
    </row>
    <row r="246" spans="1:7" x14ac:dyDescent="0.35">
      <c r="A246" s="6"/>
      <c r="B246" s="2"/>
      <c r="C246" s="2"/>
      <c r="D246" s="2"/>
      <c r="E246" s="2"/>
      <c r="F246" s="2"/>
      <c r="G246" s="7"/>
    </row>
    <row r="247" spans="1:7" x14ac:dyDescent="0.35">
      <c r="A247" s="6"/>
      <c r="B247" s="2"/>
      <c r="C247" s="2"/>
      <c r="D247" s="2"/>
      <c r="E247" s="2"/>
      <c r="F247" s="2"/>
      <c r="G247" s="7"/>
    </row>
    <row r="248" spans="1:7" x14ac:dyDescent="0.35">
      <c r="A248" s="6"/>
      <c r="B248" s="2"/>
      <c r="C248" s="2"/>
      <c r="D248" s="2"/>
      <c r="E248" s="2"/>
      <c r="F248" s="2"/>
      <c r="G248" s="7"/>
    </row>
    <row r="249" spans="1:7" x14ac:dyDescent="0.35">
      <c r="A249" s="6"/>
      <c r="B249" s="2"/>
      <c r="C249" s="2"/>
      <c r="D249" s="2"/>
      <c r="E249" s="2"/>
      <c r="F249" s="2"/>
      <c r="G249" s="7"/>
    </row>
    <row r="250" spans="1:7" x14ac:dyDescent="0.35">
      <c r="A250" s="6"/>
      <c r="B250" s="2"/>
      <c r="C250" s="2"/>
      <c r="D250" s="2"/>
      <c r="E250" s="2"/>
      <c r="F250" s="2"/>
      <c r="G250" s="7"/>
    </row>
    <row r="251" spans="1:7" x14ac:dyDescent="0.35">
      <c r="A251" s="6"/>
      <c r="B251" s="2"/>
      <c r="C251" s="2"/>
      <c r="D251" s="2"/>
      <c r="E251" s="2"/>
      <c r="F251" s="2"/>
      <c r="G251" s="7"/>
    </row>
    <row r="252" spans="1:7" x14ac:dyDescent="0.35">
      <c r="A252" s="6"/>
      <c r="B252" s="2"/>
      <c r="C252" s="2"/>
      <c r="D252" s="2"/>
      <c r="E252" s="2"/>
      <c r="F252" s="2"/>
      <c r="G252" s="7"/>
    </row>
    <row r="253" spans="1:7" x14ac:dyDescent="0.35">
      <c r="A253" s="6"/>
      <c r="B253" s="2"/>
      <c r="C253" s="2"/>
      <c r="D253" s="2"/>
      <c r="E253" s="2"/>
      <c r="F253" s="2"/>
      <c r="G253" s="7"/>
    </row>
    <row r="254" spans="1:7" x14ac:dyDescent="0.35">
      <c r="A254" s="6"/>
      <c r="B254" s="2"/>
      <c r="C254" s="2"/>
      <c r="D254" s="2"/>
      <c r="E254" s="2"/>
      <c r="F254" s="2"/>
      <c r="G254" s="7"/>
    </row>
    <row r="255" spans="1:7" x14ac:dyDescent="0.35">
      <c r="A255" s="6"/>
      <c r="B255" s="2"/>
      <c r="C255" s="2"/>
      <c r="D255" s="2"/>
      <c r="E255" s="2"/>
      <c r="F255" s="2"/>
      <c r="G255" s="7"/>
    </row>
    <row r="256" spans="1:7" x14ac:dyDescent="0.35">
      <c r="A256" s="6"/>
      <c r="B256" s="2"/>
      <c r="C256" s="2"/>
      <c r="D256" s="2"/>
      <c r="E256" s="2"/>
      <c r="F256" s="2"/>
      <c r="G256" s="7"/>
    </row>
    <row r="257" spans="1:7" x14ac:dyDescent="0.35">
      <c r="A257" s="6"/>
      <c r="B257" s="2"/>
      <c r="C257" s="2"/>
      <c r="D257" s="2"/>
      <c r="E257" s="2"/>
      <c r="F257" s="2"/>
      <c r="G257" s="7"/>
    </row>
    <row r="258" spans="1:7" x14ac:dyDescent="0.35">
      <c r="A258" s="6"/>
      <c r="B258" s="2"/>
      <c r="C258" s="2"/>
      <c r="D258" s="2"/>
      <c r="E258" s="2"/>
      <c r="F258" s="2"/>
      <c r="G258" s="7"/>
    </row>
    <row r="259" spans="1:7" x14ac:dyDescent="0.35">
      <c r="A259" s="6"/>
      <c r="B259" s="2"/>
      <c r="C259" s="2"/>
      <c r="D259" s="2"/>
      <c r="E259" s="2"/>
      <c r="F259" s="2"/>
      <c r="G259" s="7"/>
    </row>
    <row r="260" spans="1:7" x14ac:dyDescent="0.35">
      <c r="A260" s="6"/>
      <c r="B260" s="2"/>
      <c r="C260" s="2"/>
      <c r="D260" s="2"/>
      <c r="E260" s="2"/>
      <c r="F260" s="2"/>
      <c r="G260" s="7"/>
    </row>
    <row r="261" spans="1:7" x14ac:dyDescent="0.35">
      <c r="A261" s="6"/>
      <c r="B261" s="2"/>
      <c r="C261" s="2"/>
      <c r="D261" s="2"/>
      <c r="E261" s="2"/>
      <c r="F261" s="2"/>
      <c r="G261" s="7"/>
    </row>
    <row r="262" spans="1:7" x14ac:dyDescent="0.35">
      <c r="A262" s="6"/>
      <c r="B262" s="2"/>
      <c r="C262" s="2"/>
      <c r="D262" s="2"/>
      <c r="E262" s="2"/>
      <c r="F262" s="2"/>
      <c r="G262" s="7"/>
    </row>
    <row r="263" spans="1:7" x14ac:dyDescent="0.35">
      <c r="A263" s="6"/>
      <c r="B263" s="2"/>
      <c r="C263" s="2"/>
      <c r="D263" s="2"/>
      <c r="E263" s="2"/>
      <c r="F263" s="2"/>
      <c r="G263" s="7"/>
    </row>
    <row r="264" spans="1:7" x14ac:dyDescent="0.35">
      <c r="A264" s="6"/>
      <c r="B264" s="2"/>
      <c r="C264" s="2"/>
      <c r="D264" s="2"/>
      <c r="E264" s="2"/>
      <c r="F264" s="2"/>
      <c r="G264" s="7"/>
    </row>
    <row r="265" spans="1:7" x14ac:dyDescent="0.35">
      <c r="A265" s="6"/>
      <c r="B265" s="2"/>
      <c r="C265" s="2"/>
      <c r="D265" s="2"/>
      <c r="E265" s="2"/>
      <c r="F265" s="2"/>
      <c r="G265" s="7"/>
    </row>
    <row r="266" spans="1:7" x14ac:dyDescent="0.35">
      <c r="A266" s="6"/>
      <c r="B266" s="2"/>
      <c r="C266" s="2"/>
      <c r="D266" s="2"/>
      <c r="E266" s="2"/>
      <c r="F266" s="2"/>
      <c r="G266" s="7"/>
    </row>
    <row r="267" spans="1:7" x14ac:dyDescent="0.35">
      <c r="A267" s="6"/>
      <c r="B267" s="2"/>
      <c r="C267" s="2"/>
      <c r="D267" s="2"/>
      <c r="E267" s="2"/>
      <c r="F267" s="2"/>
      <c r="G267" s="7"/>
    </row>
    <row r="268" spans="1:7" x14ac:dyDescent="0.35">
      <c r="A268" s="6"/>
      <c r="B268" s="2"/>
      <c r="C268" s="2"/>
      <c r="D268" s="2"/>
      <c r="E268" s="2"/>
      <c r="F268" s="2"/>
      <c r="G268" s="7"/>
    </row>
    <row r="269" spans="1:7" x14ac:dyDescent="0.35">
      <c r="A269" s="6"/>
      <c r="B269" s="2"/>
      <c r="C269" s="2"/>
      <c r="D269" s="2"/>
      <c r="E269" s="2"/>
      <c r="F269" s="2"/>
      <c r="G269" s="7"/>
    </row>
    <row r="270" spans="1:7" x14ac:dyDescent="0.35">
      <c r="A270" s="6"/>
      <c r="B270" s="2"/>
      <c r="C270" s="2"/>
      <c r="D270" s="2"/>
      <c r="E270" s="2"/>
      <c r="F270" s="2"/>
      <c r="G270" s="7"/>
    </row>
    <row r="271" spans="1:7" x14ac:dyDescent="0.35">
      <c r="A271" s="6"/>
      <c r="B271" s="2"/>
      <c r="C271" s="2"/>
      <c r="D271" s="2"/>
      <c r="E271" s="2"/>
      <c r="F271" s="2"/>
      <c r="G271" s="7"/>
    </row>
    <row r="272" spans="1:7" x14ac:dyDescent="0.35">
      <c r="A272" s="6"/>
      <c r="B272" s="2"/>
      <c r="C272" s="2"/>
      <c r="D272" s="2"/>
      <c r="E272" s="2"/>
      <c r="F272" s="2"/>
      <c r="G272" s="7"/>
    </row>
    <row r="273" spans="1:7" x14ac:dyDescent="0.35">
      <c r="A273" s="6"/>
      <c r="B273" s="2"/>
      <c r="C273" s="2"/>
      <c r="D273" s="2"/>
      <c r="E273" s="2"/>
      <c r="F273" s="2"/>
      <c r="G273" s="7"/>
    </row>
    <row r="274" spans="1:7" x14ac:dyDescent="0.35">
      <c r="A274" s="6"/>
      <c r="B274" s="2"/>
      <c r="C274" s="2"/>
      <c r="D274" s="2"/>
      <c r="E274" s="2"/>
      <c r="F274" s="2"/>
      <c r="G274" s="7"/>
    </row>
    <row r="275" spans="1:7" x14ac:dyDescent="0.35">
      <c r="A275" s="6"/>
      <c r="B275" s="2"/>
      <c r="C275" s="2"/>
      <c r="D275" s="2"/>
      <c r="E275" s="2"/>
      <c r="F275" s="2"/>
      <c r="G275" s="7"/>
    </row>
  </sheetData>
  <mergeCells count="1">
    <mergeCell ref="J1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5"/>
  <sheetViews>
    <sheetView topLeftCell="G1" workbookViewId="0">
      <selection activeCell="I16" sqref="I16"/>
    </sheetView>
  </sheetViews>
  <sheetFormatPr defaultRowHeight="14.5" x14ac:dyDescent="0.35"/>
  <cols>
    <col min="2" max="2" width="13.7265625" customWidth="1"/>
    <col min="3" max="3" width="22.7265625" customWidth="1"/>
    <col min="4" max="4" width="13.453125" customWidth="1"/>
    <col min="5" max="5" width="23.7265625" customWidth="1"/>
    <col min="6" max="6" width="31.26953125" customWidth="1"/>
    <col min="7" max="7" width="44.7265625" style="12" customWidth="1"/>
    <col min="10" max="10" width="29.26953125" customWidth="1"/>
    <col min="11" max="14" width="17.26953125" customWidth="1"/>
  </cols>
  <sheetData>
    <row r="1" spans="1:14" ht="15" customHeigh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J1" s="16" t="s">
        <v>99</v>
      </c>
    </row>
    <row r="2" spans="1:14" ht="15" customHeight="1" x14ac:dyDescent="0.35">
      <c r="A2" s="2"/>
      <c r="B2" s="2"/>
      <c r="C2" s="2"/>
      <c r="D2" s="2"/>
      <c r="E2" s="2"/>
      <c r="F2" s="2"/>
      <c r="G2" s="11"/>
      <c r="J2" s="16"/>
    </row>
    <row r="3" spans="1:14" x14ac:dyDescent="0.35">
      <c r="A3" s="2">
        <v>14.1</v>
      </c>
      <c r="B3" s="2">
        <v>20191015</v>
      </c>
      <c r="C3" s="2" t="s">
        <v>69</v>
      </c>
      <c r="D3" s="2" t="s">
        <v>23</v>
      </c>
      <c r="E3" s="2" t="s">
        <v>70</v>
      </c>
      <c r="F3" s="2">
        <v>3</v>
      </c>
      <c r="G3" s="11" t="s">
        <v>22</v>
      </c>
      <c r="J3" s="16"/>
    </row>
    <row r="4" spans="1:14" ht="15" customHeight="1" x14ac:dyDescent="0.35">
      <c r="A4" s="2"/>
      <c r="B4" s="2"/>
      <c r="C4" s="2"/>
      <c r="D4" s="2"/>
      <c r="E4" s="2" t="s">
        <v>71</v>
      </c>
      <c r="F4" s="2">
        <v>7</v>
      </c>
      <c r="G4" s="11" t="s">
        <v>22</v>
      </c>
      <c r="K4" t="s">
        <v>87</v>
      </c>
      <c r="L4" t="s">
        <v>88</v>
      </c>
      <c r="M4" t="s">
        <v>90</v>
      </c>
      <c r="N4" t="s">
        <v>89</v>
      </c>
    </row>
    <row r="5" spans="1:14" ht="15" customHeight="1" x14ac:dyDescent="0.35">
      <c r="A5" s="2"/>
      <c r="B5" s="2"/>
      <c r="C5" s="2"/>
      <c r="D5" s="2"/>
      <c r="E5" s="2" t="s">
        <v>72</v>
      </c>
      <c r="F5" s="2">
        <v>12</v>
      </c>
      <c r="G5" s="11" t="s">
        <v>21</v>
      </c>
      <c r="J5" s="9" t="s">
        <v>19</v>
      </c>
      <c r="K5">
        <v>0</v>
      </c>
      <c r="L5">
        <f>F22+F23+F25+F26+F28+F29+F31+F32+F34+F35+F37+F38+F56+F57+F59+F60+F62+F63+F69+F70+F72+F73+F75+F76</f>
        <v>220</v>
      </c>
      <c r="M5">
        <f>F17+F18+F20+F43+F45+F46+F78+F80+F81+F14+F15</f>
        <v>47</v>
      </c>
      <c r="N5">
        <f>F3+F4+F5+F6+F89+F8+F9+F11+F12+F48+F49+F51+F52+F54+F55+F83+F84+F86+F87+F90</f>
        <v>276</v>
      </c>
    </row>
    <row r="6" spans="1:14" x14ac:dyDescent="0.35">
      <c r="A6" s="2"/>
      <c r="B6" s="2"/>
      <c r="C6" s="2"/>
      <c r="D6" s="2"/>
      <c r="E6" s="2" t="s">
        <v>72</v>
      </c>
      <c r="F6" s="2">
        <v>11</v>
      </c>
      <c r="G6" s="11" t="s">
        <v>21</v>
      </c>
      <c r="J6" s="9" t="s">
        <v>7</v>
      </c>
      <c r="K6">
        <f>120+108</f>
        <v>228</v>
      </c>
      <c r="L6">
        <f>33+20+23</f>
        <v>76</v>
      </c>
      <c r="M6">
        <f>37+34+25</f>
        <v>96</v>
      </c>
      <c r="N6">
        <f>1+6</f>
        <v>7</v>
      </c>
    </row>
    <row r="7" spans="1:14" x14ac:dyDescent="0.35">
      <c r="A7" s="2"/>
      <c r="B7" s="2"/>
      <c r="C7" s="2"/>
      <c r="D7" s="2"/>
      <c r="E7" s="2"/>
      <c r="F7" s="2"/>
      <c r="G7" s="11"/>
      <c r="J7" t="s">
        <v>20</v>
      </c>
      <c r="K7">
        <f>K6/(K5+K6)*100</f>
        <v>100</v>
      </c>
      <c r="L7" s="10">
        <f t="shared" ref="L7:N7" si="0">L6/(L5+L6)*100</f>
        <v>25.675675675675674</v>
      </c>
      <c r="M7" s="10">
        <f t="shared" si="0"/>
        <v>67.132867132867133</v>
      </c>
      <c r="N7" s="10">
        <f t="shared" si="0"/>
        <v>2.4734982332155475</v>
      </c>
    </row>
    <row r="8" spans="1:14" x14ac:dyDescent="0.35">
      <c r="A8" s="2">
        <v>14.2</v>
      </c>
      <c r="B8" s="2">
        <v>20191015</v>
      </c>
      <c r="C8" s="2" t="s">
        <v>69</v>
      </c>
      <c r="D8" s="2" t="s">
        <v>23</v>
      </c>
      <c r="E8" s="2" t="s">
        <v>41</v>
      </c>
      <c r="F8" s="2">
        <v>16</v>
      </c>
      <c r="G8" s="11" t="s">
        <v>73</v>
      </c>
    </row>
    <row r="9" spans="1:14" x14ac:dyDescent="0.35">
      <c r="A9" s="2"/>
      <c r="B9" s="2"/>
      <c r="C9" s="2"/>
      <c r="D9" s="2"/>
      <c r="E9" s="2" t="s">
        <v>43</v>
      </c>
      <c r="F9" s="2">
        <v>29</v>
      </c>
      <c r="G9" s="11" t="s">
        <v>74</v>
      </c>
    </row>
    <row r="10" spans="1:14" x14ac:dyDescent="0.35">
      <c r="A10" s="2"/>
      <c r="B10" s="2"/>
      <c r="C10" s="2"/>
      <c r="D10" s="2"/>
      <c r="E10" s="2"/>
      <c r="F10" s="2"/>
      <c r="G10" s="11"/>
    </row>
    <row r="11" spans="1:14" x14ac:dyDescent="0.35">
      <c r="A11" s="2">
        <v>14.3</v>
      </c>
      <c r="B11" s="2">
        <v>20191015</v>
      </c>
      <c r="C11" s="2" t="s">
        <v>69</v>
      </c>
      <c r="D11" s="2" t="s">
        <v>23</v>
      </c>
      <c r="E11" s="2" t="s">
        <v>41</v>
      </c>
      <c r="F11" s="2">
        <v>21</v>
      </c>
      <c r="G11" s="11" t="s">
        <v>73</v>
      </c>
      <c r="K11" t="s">
        <v>91</v>
      </c>
      <c r="L11" t="s">
        <v>92</v>
      </c>
      <c r="M11" t="s">
        <v>93</v>
      </c>
      <c r="N11" t="s">
        <v>94</v>
      </c>
    </row>
    <row r="12" spans="1:14" x14ac:dyDescent="0.35">
      <c r="A12" s="2"/>
      <c r="B12" s="2"/>
      <c r="C12" s="2"/>
      <c r="D12" s="2"/>
      <c r="E12" s="2" t="s">
        <v>43</v>
      </c>
      <c r="F12" s="2">
        <v>16</v>
      </c>
      <c r="G12" s="11" t="s">
        <v>74</v>
      </c>
      <c r="J12" t="s">
        <v>20</v>
      </c>
      <c r="K12">
        <v>100</v>
      </c>
      <c r="L12" s="15">
        <v>25.675675675675674</v>
      </c>
      <c r="M12" s="15">
        <v>67.132867132867133</v>
      </c>
      <c r="N12" s="15">
        <v>2.4734982332155475</v>
      </c>
    </row>
    <row r="13" spans="1:14" x14ac:dyDescent="0.35">
      <c r="A13" s="2"/>
      <c r="B13" s="2"/>
      <c r="C13" s="2"/>
      <c r="D13" s="2"/>
      <c r="E13" s="2"/>
      <c r="F13" s="2"/>
      <c r="G13" s="11"/>
    </row>
    <row r="14" spans="1:14" x14ac:dyDescent="0.35">
      <c r="A14" s="2">
        <v>13.1</v>
      </c>
      <c r="B14" s="2">
        <v>20191015</v>
      </c>
      <c r="C14" s="2" t="s">
        <v>69</v>
      </c>
      <c r="D14" s="2" t="s">
        <v>25</v>
      </c>
      <c r="E14" s="2" t="s">
        <v>41</v>
      </c>
      <c r="F14" s="2">
        <v>1</v>
      </c>
      <c r="G14" s="11" t="s">
        <v>73</v>
      </c>
    </row>
    <row r="15" spans="1:14" x14ac:dyDescent="0.35">
      <c r="A15" s="2"/>
      <c r="B15" s="2"/>
      <c r="C15" s="2"/>
      <c r="D15" s="2"/>
      <c r="E15" s="2" t="s">
        <v>43</v>
      </c>
      <c r="F15" s="2">
        <v>6</v>
      </c>
      <c r="G15" s="11" t="s">
        <v>74</v>
      </c>
    </row>
    <row r="16" spans="1:14" x14ac:dyDescent="0.35">
      <c r="A16" s="2"/>
      <c r="B16" s="2"/>
      <c r="C16" s="2"/>
      <c r="D16" s="2"/>
      <c r="E16" s="2"/>
      <c r="F16" s="2"/>
      <c r="G16" s="11"/>
    </row>
    <row r="17" spans="1:7" x14ac:dyDescent="0.35">
      <c r="A17" s="2">
        <v>13.2</v>
      </c>
      <c r="B17" s="2">
        <v>20191015</v>
      </c>
      <c r="C17" s="2" t="s">
        <v>69</v>
      </c>
      <c r="D17" s="2" t="s">
        <v>25</v>
      </c>
      <c r="E17" s="2" t="s">
        <v>41</v>
      </c>
      <c r="F17" s="2">
        <v>1</v>
      </c>
      <c r="G17" s="11" t="s">
        <v>73</v>
      </c>
    </row>
    <row r="18" spans="1:7" x14ac:dyDescent="0.35">
      <c r="A18" s="2"/>
      <c r="B18" s="2"/>
      <c r="C18" s="2"/>
      <c r="D18" s="2"/>
      <c r="E18" s="2" t="s">
        <v>43</v>
      </c>
      <c r="F18" s="2">
        <v>6</v>
      </c>
      <c r="G18" s="11" t="s">
        <v>74</v>
      </c>
    </row>
    <row r="19" spans="1:7" x14ac:dyDescent="0.35">
      <c r="A19" s="2"/>
      <c r="B19" s="2"/>
      <c r="C19" s="2"/>
      <c r="D19" s="2"/>
      <c r="E19" s="2"/>
      <c r="F19" s="2"/>
      <c r="G19" s="11"/>
    </row>
    <row r="20" spans="1:7" x14ac:dyDescent="0.35">
      <c r="A20" s="2">
        <v>13.3</v>
      </c>
      <c r="B20" s="2">
        <v>20191015</v>
      </c>
      <c r="C20" s="2" t="s">
        <v>69</v>
      </c>
      <c r="D20" s="2" t="s">
        <v>25</v>
      </c>
      <c r="E20" s="2" t="s">
        <v>43</v>
      </c>
      <c r="F20" s="2">
        <v>3</v>
      </c>
      <c r="G20" s="11" t="s">
        <v>50</v>
      </c>
    </row>
    <row r="21" spans="1:7" x14ac:dyDescent="0.35">
      <c r="A21" s="2"/>
      <c r="B21" s="2"/>
      <c r="C21" s="2"/>
      <c r="D21" s="2"/>
      <c r="E21" s="2"/>
      <c r="F21" s="2"/>
      <c r="G21" s="11"/>
    </row>
    <row r="22" spans="1:7" x14ac:dyDescent="0.35">
      <c r="A22" s="2">
        <v>12.1</v>
      </c>
      <c r="B22" s="2">
        <v>20191015</v>
      </c>
      <c r="C22" s="2" t="s">
        <v>69</v>
      </c>
      <c r="D22" s="2" t="s">
        <v>9</v>
      </c>
      <c r="E22" s="2" t="s">
        <v>41</v>
      </c>
      <c r="F22" s="2">
        <v>9</v>
      </c>
      <c r="G22" s="11" t="s">
        <v>73</v>
      </c>
    </row>
    <row r="23" spans="1:7" x14ac:dyDescent="0.35">
      <c r="A23" s="2"/>
      <c r="B23" s="2"/>
      <c r="C23" s="2"/>
      <c r="D23" s="2"/>
      <c r="E23" s="2" t="s">
        <v>43</v>
      </c>
      <c r="F23" s="2">
        <v>21</v>
      </c>
      <c r="G23" s="11" t="s">
        <v>74</v>
      </c>
    </row>
    <row r="24" spans="1:7" x14ac:dyDescent="0.35">
      <c r="A24" s="2"/>
      <c r="B24" s="2"/>
      <c r="C24" s="2"/>
      <c r="D24" s="2"/>
      <c r="E24" s="2"/>
      <c r="F24" s="2"/>
      <c r="G24" s="11"/>
    </row>
    <row r="25" spans="1:7" x14ac:dyDescent="0.35">
      <c r="A25" s="2">
        <v>12.2</v>
      </c>
      <c r="B25" s="2">
        <v>20191015</v>
      </c>
      <c r="C25" s="2" t="s">
        <v>69</v>
      </c>
      <c r="D25" s="2" t="s">
        <v>9</v>
      </c>
      <c r="E25" s="2" t="s">
        <v>41</v>
      </c>
      <c r="F25" s="2">
        <v>7</v>
      </c>
      <c r="G25" s="11" t="s">
        <v>73</v>
      </c>
    </row>
    <row r="26" spans="1:7" x14ac:dyDescent="0.35">
      <c r="A26" s="2"/>
      <c r="B26" s="2"/>
      <c r="C26" s="2"/>
      <c r="D26" s="2"/>
      <c r="E26" s="2" t="s">
        <v>43</v>
      </c>
      <c r="F26" s="2">
        <v>22</v>
      </c>
      <c r="G26" s="11" t="s">
        <v>74</v>
      </c>
    </row>
    <row r="27" spans="1:7" x14ac:dyDescent="0.35">
      <c r="A27" s="2"/>
      <c r="B27" s="2"/>
      <c r="C27" s="2"/>
      <c r="D27" s="2"/>
      <c r="E27" s="2"/>
      <c r="F27" s="2"/>
      <c r="G27" s="11"/>
    </row>
    <row r="28" spans="1:7" x14ac:dyDescent="0.35">
      <c r="A28" s="2">
        <v>12.3</v>
      </c>
      <c r="B28" s="2">
        <v>20191015</v>
      </c>
      <c r="C28" s="2" t="s">
        <v>69</v>
      </c>
      <c r="D28" s="2" t="s">
        <v>9</v>
      </c>
      <c r="E28" s="2" t="s">
        <v>41</v>
      </c>
      <c r="F28" s="2">
        <v>9</v>
      </c>
      <c r="G28" s="11" t="s">
        <v>73</v>
      </c>
    </row>
    <row r="29" spans="1:7" x14ac:dyDescent="0.35">
      <c r="A29" s="2"/>
      <c r="B29" s="2"/>
      <c r="C29" s="2"/>
      <c r="D29" s="2"/>
      <c r="E29" s="2" t="s">
        <v>43</v>
      </c>
      <c r="F29" s="2">
        <v>22</v>
      </c>
      <c r="G29" s="11" t="s">
        <v>74</v>
      </c>
    </row>
    <row r="30" spans="1:7" x14ac:dyDescent="0.35">
      <c r="A30" s="2"/>
      <c r="B30" s="2"/>
      <c r="C30" s="2"/>
      <c r="D30" s="2"/>
      <c r="E30" s="2"/>
      <c r="F30" s="2"/>
      <c r="G30" s="11"/>
    </row>
    <row r="31" spans="1:7" x14ac:dyDescent="0.35">
      <c r="A31" s="2">
        <v>12.1</v>
      </c>
      <c r="B31" s="2">
        <v>20191017</v>
      </c>
      <c r="C31" s="2" t="s">
        <v>69</v>
      </c>
      <c r="D31" s="2" t="s">
        <v>9</v>
      </c>
      <c r="E31" s="2" t="s">
        <v>41</v>
      </c>
      <c r="F31" s="2">
        <v>14</v>
      </c>
      <c r="G31" s="11"/>
    </row>
    <row r="32" spans="1:7" x14ac:dyDescent="0.35">
      <c r="A32" s="2"/>
      <c r="B32" s="2"/>
      <c r="C32" s="2"/>
      <c r="D32" s="2"/>
      <c r="E32" s="2" t="s">
        <v>43</v>
      </c>
      <c r="F32" s="2">
        <v>11</v>
      </c>
      <c r="G32" s="11"/>
    </row>
    <row r="33" spans="1:7" x14ac:dyDescent="0.35">
      <c r="A33" s="2"/>
      <c r="B33" s="2"/>
      <c r="C33" s="2"/>
      <c r="D33" s="2"/>
      <c r="E33" s="2"/>
      <c r="F33" s="2"/>
      <c r="G33" s="11"/>
    </row>
    <row r="34" spans="1:7" x14ac:dyDescent="0.35">
      <c r="A34" s="2">
        <v>12.2</v>
      </c>
      <c r="B34" s="2">
        <v>20191017</v>
      </c>
      <c r="C34" s="2" t="s">
        <v>69</v>
      </c>
      <c r="D34" s="2" t="s">
        <v>9</v>
      </c>
      <c r="E34" s="2" t="s">
        <v>41</v>
      </c>
      <c r="F34" s="2">
        <v>13</v>
      </c>
      <c r="G34" s="11"/>
    </row>
    <row r="35" spans="1:7" x14ac:dyDescent="0.35">
      <c r="A35" s="2"/>
      <c r="B35" s="2"/>
      <c r="C35" s="2"/>
      <c r="D35" s="2"/>
      <c r="E35" s="2" t="s">
        <v>43</v>
      </c>
      <c r="F35" s="2">
        <v>21</v>
      </c>
      <c r="G35" s="11"/>
    </row>
    <row r="36" spans="1:7" x14ac:dyDescent="0.35">
      <c r="A36" s="2"/>
      <c r="B36" s="2"/>
      <c r="C36" s="2"/>
      <c r="D36" s="2"/>
      <c r="E36" s="2"/>
      <c r="F36" s="2"/>
      <c r="G36" s="11"/>
    </row>
    <row r="37" spans="1:7" x14ac:dyDescent="0.35">
      <c r="A37" s="2">
        <v>12.3</v>
      </c>
      <c r="B37" s="2">
        <v>20191017</v>
      </c>
      <c r="C37" s="2" t="s">
        <v>69</v>
      </c>
      <c r="D37" s="2" t="s">
        <v>9</v>
      </c>
      <c r="E37" s="2" t="s">
        <v>41</v>
      </c>
      <c r="F37" s="2">
        <v>7</v>
      </c>
      <c r="G37" s="11"/>
    </row>
    <row r="38" spans="1:7" x14ac:dyDescent="0.35">
      <c r="A38" s="2"/>
      <c r="B38" s="2"/>
      <c r="C38" s="2"/>
      <c r="D38" s="2"/>
      <c r="E38" s="2" t="s">
        <v>43</v>
      </c>
      <c r="F38" s="2">
        <v>16</v>
      </c>
      <c r="G38" s="11"/>
    </row>
    <row r="39" spans="1:7" x14ac:dyDescent="0.35">
      <c r="A39" s="2"/>
      <c r="B39" s="2"/>
      <c r="C39" s="2"/>
      <c r="D39" s="2"/>
      <c r="E39" s="2"/>
      <c r="F39" s="2"/>
      <c r="G39" s="11"/>
    </row>
    <row r="40" spans="1:7" x14ac:dyDescent="0.35">
      <c r="A40" s="2">
        <v>13.1</v>
      </c>
      <c r="B40" s="2">
        <v>20191017</v>
      </c>
      <c r="C40" s="2" t="s">
        <v>69</v>
      </c>
      <c r="D40" s="2" t="s">
        <v>25</v>
      </c>
      <c r="E40" s="2" t="s">
        <v>41</v>
      </c>
      <c r="F40" s="2">
        <v>1</v>
      </c>
      <c r="G40" s="11"/>
    </row>
    <row r="41" spans="1:7" x14ac:dyDescent="0.35">
      <c r="A41" s="2"/>
      <c r="B41" s="2"/>
      <c r="C41" s="2"/>
      <c r="D41" s="2"/>
      <c r="E41" s="2" t="s">
        <v>43</v>
      </c>
      <c r="F41" s="2">
        <v>9</v>
      </c>
      <c r="G41" s="11"/>
    </row>
    <row r="42" spans="1:7" x14ac:dyDescent="0.35">
      <c r="A42" s="2"/>
      <c r="B42" s="2"/>
      <c r="C42" s="2"/>
      <c r="D42" s="2"/>
      <c r="E42" s="2"/>
      <c r="F42" s="2"/>
      <c r="G42" s="11"/>
    </row>
    <row r="43" spans="1:7" x14ac:dyDescent="0.35">
      <c r="A43" s="2">
        <v>13.2</v>
      </c>
      <c r="B43" s="2">
        <v>20191017</v>
      </c>
      <c r="C43" s="2" t="s">
        <v>69</v>
      </c>
      <c r="D43" s="2" t="s">
        <v>25</v>
      </c>
      <c r="E43" s="2" t="s">
        <v>43</v>
      </c>
      <c r="F43" s="2">
        <v>1</v>
      </c>
      <c r="G43" s="11" t="s">
        <v>75</v>
      </c>
    </row>
    <row r="44" spans="1:7" x14ac:dyDescent="0.35">
      <c r="A44" s="2"/>
      <c r="B44" s="2"/>
      <c r="C44" s="2"/>
      <c r="D44" s="2"/>
      <c r="E44" s="2"/>
      <c r="F44" s="2"/>
      <c r="G44" s="11"/>
    </row>
    <row r="45" spans="1:7" x14ac:dyDescent="0.35">
      <c r="A45" s="2">
        <v>13.3</v>
      </c>
      <c r="B45" s="2">
        <v>20191017</v>
      </c>
      <c r="C45" s="2" t="s">
        <v>69</v>
      </c>
      <c r="D45" s="2" t="s">
        <v>25</v>
      </c>
      <c r="E45" s="2" t="s">
        <v>41</v>
      </c>
      <c r="F45" s="2">
        <v>11</v>
      </c>
      <c r="G45" s="11"/>
    </row>
    <row r="46" spans="1:7" x14ac:dyDescent="0.35">
      <c r="A46" s="2"/>
      <c r="B46" s="2"/>
      <c r="C46" s="2"/>
      <c r="D46" s="2"/>
      <c r="E46" s="2" t="s">
        <v>43</v>
      </c>
      <c r="F46" s="2">
        <v>14</v>
      </c>
      <c r="G46" s="11"/>
    </row>
    <row r="47" spans="1:7" x14ac:dyDescent="0.35">
      <c r="A47" s="2"/>
      <c r="B47" s="2"/>
      <c r="C47" s="2"/>
      <c r="D47" s="2"/>
      <c r="E47" s="2"/>
      <c r="F47" s="2"/>
      <c r="G47" s="11"/>
    </row>
    <row r="48" spans="1:7" x14ac:dyDescent="0.35">
      <c r="A48" s="2">
        <v>14.1</v>
      </c>
      <c r="B48" s="2">
        <v>20191017</v>
      </c>
      <c r="C48" s="2" t="s">
        <v>69</v>
      </c>
      <c r="D48" s="2" t="s">
        <v>23</v>
      </c>
      <c r="E48" s="2" t="s">
        <v>41</v>
      </c>
      <c r="F48" s="2">
        <v>19</v>
      </c>
      <c r="G48" s="11"/>
    </row>
    <row r="49" spans="1:7" x14ac:dyDescent="0.35">
      <c r="A49" s="2"/>
      <c r="B49" s="2"/>
      <c r="C49" s="2"/>
      <c r="D49" s="2"/>
      <c r="E49" s="2" t="s">
        <v>43</v>
      </c>
      <c r="F49" s="2">
        <v>20</v>
      </c>
      <c r="G49" s="11"/>
    </row>
    <row r="50" spans="1:7" x14ac:dyDescent="0.35">
      <c r="A50" s="2"/>
      <c r="B50" s="2"/>
      <c r="C50" s="2"/>
      <c r="D50" s="2"/>
      <c r="E50" s="2"/>
      <c r="F50" s="2"/>
      <c r="G50" s="11"/>
    </row>
    <row r="51" spans="1:7" x14ac:dyDescent="0.35">
      <c r="A51" s="2">
        <v>14.2</v>
      </c>
      <c r="B51" s="2">
        <v>20191017</v>
      </c>
      <c r="C51" s="2" t="s">
        <v>69</v>
      </c>
      <c r="D51" s="2" t="s">
        <v>23</v>
      </c>
      <c r="E51" s="2" t="s">
        <v>41</v>
      </c>
      <c r="F51" s="2">
        <v>22</v>
      </c>
      <c r="G51" s="11"/>
    </row>
    <row r="52" spans="1:7" x14ac:dyDescent="0.35">
      <c r="A52" s="2"/>
      <c r="B52" s="2"/>
      <c r="C52" s="2"/>
      <c r="D52" s="2"/>
      <c r="E52" s="2" t="s">
        <v>43</v>
      </c>
      <c r="F52" s="2">
        <v>27</v>
      </c>
      <c r="G52" s="11"/>
    </row>
    <row r="53" spans="1:7" x14ac:dyDescent="0.35">
      <c r="A53" s="2"/>
      <c r="B53" s="2"/>
      <c r="C53" s="2"/>
      <c r="D53" s="2"/>
      <c r="E53" s="2"/>
      <c r="F53" s="2"/>
      <c r="G53" s="11"/>
    </row>
    <row r="54" spans="1:7" x14ac:dyDescent="0.35">
      <c r="A54" s="2">
        <v>14.3</v>
      </c>
      <c r="B54" s="2">
        <v>20191017</v>
      </c>
      <c r="C54" s="2" t="s">
        <v>69</v>
      </c>
      <c r="D54" s="2" t="s">
        <v>23</v>
      </c>
      <c r="E54" s="2" t="s">
        <v>41</v>
      </c>
      <c r="F54" s="2">
        <v>19</v>
      </c>
      <c r="G54" s="11"/>
    </row>
    <row r="55" spans="1:7" x14ac:dyDescent="0.35">
      <c r="A55" s="2"/>
      <c r="B55" s="2"/>
      <c r="C55" s="2"/>
      <c r="D55" s="2"/>
      <c r="E55" s="2" t="s">
        <v>43</v>
      </c>
      <c r="F55" s="2">
        <v>17</v>
      </c>
      <c r="G55" s="11"/>
    </row>
    <row r="56" spans="1:7" x14ac:dyDescent="0.35">
      <c r="A56" s="2">
        <v>12.1</v>
      </c>
      <c r="B56" s="2">
        <v>20191018</v>
      </c>
      <c r="C56" s="2" t="s">
        <v>69</v>
      </c>
      <c r="D56" s="2" t="s">
        <v>9</v>
      </c>
      <c r="E56" s="2" t="s">
        <v>41</v>
      </c>
      <c r="F56" s="2">
        <v>5</v>
      </c>
      <c r="G56" s="11"/>
    </row>
    <row r="57" spans="1:7" x14ac:dyDescent="0.35">
      <c r="A57" s="2"/>
      <c r="B57" s="2"/>
      <c r="C57" s="2"/>
      <c r="D57" s="2"/>
      <c r="E57" s="2" t="s">
        <v>43</v>
      </c>
      <c r="F57" s="2">
        <v>3</v>
      </c>
      <c r="G57" s="11"/>
    </row>
    <row r="58" spans="1:7" x14ac:dyDescent="0.35">
      <c r="A58" s="2"/>
      <c r="B58" s="2"/>
      <c r="C58" s="2"/>
      <c r="D58" s="2"/>
      <c r="E58" s="2"/>
      <c r="F58" s="2"/>
      <c r="G58" s="11"/>
    </row>
    <row r="59" spans="1:7" x14ac:dyDescent="0.35">
      <c r="A59" s="2">
        <v>12.2</v>
      </c>
      <c r="B59" s="2">
        <v>20191018</v>
      </c>
      <c r="C59" s="2" t="s">
        <v>69</v>
      </c>
      <c r="D59" s="2" t="s">
        <v>9</v>
      </c>
      <c r="E59" s="2" t="s">
        <v>41</v>
      </c>
      <c r="F59" s="2">
        <v>4</v>
      </c>
      <c r="G59" s="11"/>
    </row>
    <row r="60" spans="1:7" x14ac:dyDescent="0.35">
      <c r="A60" s="2"/>
      <c r="B60" s="2"/>
      <c r="C60" s="2"/>
      <c r="D60" s="2"/>
      <c r="E60" s="2" t="s">
        <v>43</v>
      </c>
      <c r="F60" s="2">
        <v>4</v>
      </c>
      <c r="G60" s="11"/>
    </row>
    <row r="61" spans="1:7" x14ac:dyDescent="0.35">
      <c r="A61" s="2"/>
      <c r="B61" s="2"/>
      <c r="C61" s="2"/>
      <c r="D61" s="2"/>
      <c r="E61" s="2"/>
      <c r="F61" s="2"/>
      <c r="G61" s="11"/>
    </row>
    <row r="62" spans="1:7" x14ac:dyDescent="0.35">
      <c r="A62" s="2">
        <v>12.3</v>
      </c>
      <c r="B62" s="2">
        <v>20191018</v>
      </c>
      <c r="C62" s="2" t="s">
        <v>69</v>
      </c>
      <c r="D62" s="2" t="s">
        <v>9</v>
      </c>
      <c r="E62" s="2" t="s">
        <v>41</v>
      </c>
      <c r="F62" s="2">
        <v>4</v>
      </c>
      <c r="G62" s="11"/>
    </row>
    <row r="63" spans="1:7" x14ac:dyDescent="0.35">
      <c r="A63" s="2"/>
      <c r="B63" s="2"/>
      <c r="C63" s="2"/>
      <c r="D63" s="2"/>
      <c r="E63" s="2" t="s">
        <v>43</v>
      </c>
      <c r="F63" s="2">
        <v>1</v>
      </c>
      <c r="G63" s="11"/>
    </row>
    <row r="64" spans="1:7" x14ac:dyDescent="0.35">
      <c r="A64" s="13"/>
      <c r="B64" s="2"/>
      <c r="C64" s="2"/>
      <c r="D64" s="2"/>
      <c r="E64" s="2"/>
      <c r="F64" s="2"/>
      <c r="G64" s="14"/>
    </row>
    <row r="65" spans="1:7" x14ac:dyDescent="0.35">
      <c r="A65" s="6">
        <v>11.1</v>
      </c>
      <c r="B65" s="2">
        <v>20191021</v>
      </c>
      <c r="C65" s="2" t="s">
        <v>69</v>
      </c>
      <c r="D65" s="2" t="s">
        <v>28</v>
      </c>
      <c r="E65" s="2" t="s">
        <v>76</v>
      </c>
      <c r="F65" s="2" t="s">
        <v>77</v>
      </c>
      <c r="G65" s="7" t="s">
        <v>78</v>
      </c>
    </row>
    <row r="66" spans="1:7" x14ac:dyDescent="0.35">
      <c r="A66" s="13"/>
      <c r="B66" s="2"/>
      <c r="C66" s="2"/>
      <c r="D66" s="2"/>
      <c r="E66" s="2"/>
      <c r="F66" s="2"/>
      <c r="G66" s="14"/>
    </row>
    <row r="67" spans="1:7" x14ac:dyDescent="0.35">
      <c r="A67" s="6">
        <v>11.2</v>
      </c>
      <c r="B67" s="2">
        <v>20191021</v>
      </c>
      <c r="C67" s="2" t="s">
        <v>69</v>
      </c>
      <c r="D67" s="2" t="s">
        <v>28</v>
      </c>
      <c r="E67" s="2" t="s">
        <v>76</v>
      </c>
      <c r="F67" s="2" t="s">
        <v>77</v>
      </c>
      <c r="G67" s="7" t="s">
        <v>79</v>
      </c>
    </row>
    <row r="68" spans="1:7" x14ac:dyDescent="0.35">
      <c r="A68" s="2"/>
      <c r="B68" s="2"/>
      <c r="C68" s="2"/>
      <c r="D68" s="2"/>
      <c r="E68" s="2"/>
      <c r="F68" s="2"/>
      <c r="G68" s="11"/>
    </row>
    <row r="69" spans="1:7" x14ac:dyDescent="0.35">
      <c r="A69" s="2">
        <v>12.1</v>
      </c>
      <c r="B69" s="2">
        <v>20191021</v>
      </c>
      <c r="C69" s="2" t="s">
        <v>69</v>
      </c>
      <c r="D69" s="2" t="s">
        <v>9</v>
      </c>
      <c r="E69" s="2" t="s">
        <v>41</v>
      </c>
      <c r="F69" s="2">
        <v>4</v>
      </c>
      <c r="G69" s="11" t="s">
        <v>80</v>
      </c>
    </row>
    <row r="70" spans="1:7" x14ac:dyDescent="0.35">
      <c r="A70" s="2"/>
      <c r="B70" s="2"/>
      <c r="C70" s="2"/>
      <c r="D70" s="2"/>
      <c r="E70" s="2" t="s">
        <v>43</v>
      </c>
      <c r="F70" s="2">
        <v>3</v>
      </c>
      <c r="G70" s="11"/>
    </row>
    <row r="71" spans="1:7" x14ac:dyDescent="0.35">
      <c r="A71" s="2"/>
      <c r="B71" s="2"/>
      <c r="C71" s="2"/>
      <c r="D71" s="2"/>
      <c r="E71" s="2"/>
      <c r="F71" s="2"/>
      <c r="G71" s="11"/>
    </row>
    <row r="72" spans="1:7" x14ac:dyDescent="0.35">
      <c r="A72" s="2">
        <v>12.2</v>
      </c>
      <c r="B72" s="2">
        <v>20191021</v>
      </c>
      <c r="C72" s="2" t="s">
        <v>69</v>
      </c>
      <c r="D72" s="2" t="s">
        <v>9</v>
      </c>
      <c r="E72" s="2" t="s">
        <v>41</v>
      </c>
      <c r="F72" s="2">
        <v>3</v>
      </c>
      <c r="G72" s="11" t="s">
        <v>81</v>
      </c>
    </row>
    <row r="73" spans="1:7" x14ac:dyDescent="0.35">
      <c r="A73" s="2"/>
      <c r="B73" s="2"/>
      <c r="C73" s="2"/>
      <c r="D73" s="2"/>
      <c r="E73" s="2" t="s">
        <v>43</v>
      </c>
      <c r="F73" s="2">
        <v>9</v>
      </c>
      <c r="G73" s="11"/>
    </row>
    <row r="74" spans="1:7" x14ac:dyDescent="0.35">
      <c r="A74" s="2"/>
      <c r="B74" s="2"/>
      <c r="C74" s="2"/>
      <c r="D74" s="2"/>
      <c r="E74" s="2"/>
      <c r="F74" s="2"/>
      <c r="G74" s="11"/>
    </row>
    <row r="75" spans="1:7" x14ac:dyDescent="0.35">
      <c r="A75" s="2">
        <v>12.3</v>
      </c>
      <c r="B75" s="2">
        <v>20191021</v>
      </c>
      <c r="C75" s="2" t="s">
        <v>69</v>
      </c>
      <c r="D75" s="2" t="s">
        <v>9</v>
      </c>
      <c r="E75" s="2" t="s">
        <v>41</v>
      </c>
      <c r="F75" s="2">
        <v>1</v>
      </c>
      <c r="G75" s="11" t="s">
        <v>82</v>
      </c>
    </row>
    <row r="76" spans="1:7" x14ac:dyDescent="0.35">
      <c r="A76" s="2"/>
      <c r="B76" s="2"/>
      <c r="C76" s="2"/>
      <c r="D76" s="2"/>
      <c r="E76" s="2" t="s">
        <v>43</v>
      </c>
      <c r="F76" s="2">
        <v>7</v>
      </c>
      <c r="G76" s="11"/>
    </row>
    <row r="77" spans="1:7" x14ac:dyDescent="0.35">
      <c r="A77" s="2"/>
      <c r="B77" s="2"/>
      <c r="C77" s="2"/>
      <c r="D77" s="2"/>
      <c r="E77" s="2"/>
      <c r="F77" s="2"/>
      <c r="G77" s="11"/>
    </row>
    <row r="78" spans="1:7" x14ac:dyDescent="0.35">
      <c r="A78" s="2">
        <v>13.1</v>
      </c>
      <c r="B78" s="2">
        <v>20191021</v>
      </c>
      <c r="C78" s="2" t="s">
        <v>69</v>
      </c>
      <c r="D78" s="2" t="s">
        <v>25</v>
      </c>
      <c r="E78" s="2" t="s">
        <v>43</v>
      </c>
      <c r="F78" s="2">
        <v>1</v>
      </c>
      <c r="G78" s="11" t="s">
        <v>83</v>
      </c>
    </row>
    <row r="79" spans="1:7" x14ac:dyDescent="0.35">
      <c r="A79" s="2"/>
      <c r="B79" s="2"/>
      <c r="C79" s="2"/>
      <c r="D79" s="2"/>
      <c r="E79" s="2"/>
      <c r="F79" s="2"/>
      <c r="G79" s="11"/>
    </row>
    <row r="80" spans="1:7" x14ac:dyDescent="0.35">
      <c r="A80" s="2">
        <v>13.3</v>
      </c>
      <c r="B80" s="2">
        <v>20191021</v>
      </c>
      <c r="C80" s="2" t="s">
        <v>69</v>
      </c>
      <c r="D80" s="2" t="s">
        <v>25</v>
      </c>
      <c r="E80" s="2" t="s">
        <v>41</v>
      </c>
      <c r="F80" s="2">
        <v>2</v>
      </c>
      <c r="G80" s="11" t="s">
        <v>84</v>
      </c>
    </row>
    <row r="81" spans="1:7" x14ac:dyDescent="0.35">
      <c r="A81" s="2"/>
      <c r="B81" s="2"/>
      <c r="C81" s="2"/>
      <c r="D81" s="2"/>
      <c r="E81" s="2" t="s">
        <v>43</v>
      </c>
      <c r="F81" s="2">
        <v>1</v>
      </c>
      <c r="G81" s="11"/>
    </row>
    <row r="82" spans="1:7" x14ac:dyDescent="0.35">
      <c r="A82" s="2"/>
      <c r="B82" s="2"/>
      <c r="C82" s="2"/>
      <c r="D82" s="2"/>
      <c r="E82" s="2"/>
      <c r="F82" s="2"/>
      <c r="G82" s="11"/>
    </row>
    <row r="83" spans="1:7" x14ac:dyDescent="0.35">
      <c r="A83" s="2">
        <v>14.1</v>
      </c>
      <c r="B83" s="2">
        <v>20191021</v>
      </c>
      <c r="C83" s="2" t="s">
        <v>69</v>
      </c>
      <c r="D83" s="2" t="s">
        <v>23</v>
      </c>
      <c r="E83" s="2" t="s">
        <v>41</v>
      </c>
      <c r="F83" s="2">
        <v>10</v>
      </c>
      <c r="G83" s="11" t="s">
        <v>85</v>
      </c>
    </row>
    <row r="84" spans="1:7" x14ac:dyDescent="0.35">
      <c r="A84" s="2"/>
      <c r="B84" s="2"/>
      <c r="C84" s="2"/>
      <c r="D84" s="2"/>
      <c r="E84" s="2" t="s">
        <v>43</v>
      </c>
      <c r="F84" s="2">
        <v>7</v>
      </c>
      <c r="G84" s="11"/>
    </row>
    <row r="85" spans="1:7" x14ac:dyDescent="0.35">
      <c r="A85" s="2"/>
      <c r="B85" s="2"/>
      <c r="C85" s="2"/>
      <c r="D85" s="2"/>
      <c r="E85" s="2"/>
      <c r="F85" s="2"/>
      <c r="G85" s="11"/>
    </row>
    <row r="86" spans="1:7" x14ac:dyDescent="0.35">
      <c r="A86" s="2">
        <v>14.2</v>
      </c>
      <c r="B86" s="2">
        <v>20191021</v>
      </c>
      <c r="C86" s="2" t="s">
        <v>69</v>
      </c>
      <c r="D86" s="2" t="s">
        <v>23</v>
      </c>
      <c r="E86" s="2" t="s">
        <v>41</v>
      </c>
      <c r="F86" s="2">
        <v>12</v>
      </c>
      <c r="G86" s="11" t="s">
        <v>45</v>
      </c>
    </row>
    <row r="87" spans="1:7" x14ac:dyDescent="0.35">
      <c r="A87" s="2"/>
      <c r="B87" s="2"/>
      <c r="C87" s="2"/>
      <c r="D87" s="2"/>
      <c r="E87" s="2" t="s">
        <v>43</v>
      </c>
      <c r="F87" s="2">
        <v>4</v>
      </c>
      <c r="G87" s="11"/>
    </row>
    <row r="88" spans="1:7" x14ac:dyDescent="0.35">
      <c r="A88" s="2"/>
      <c r="B88" s="2"/>
      <c r="C88" s="2"/>
      <c r="D88" s="2"/>
      <c r="E88" s="2"/>
      <c r="F88" s="2"/>
      <c r="G88" s="11"/>
    </row>
    <row r="89" spans="1:7" x14ac:dyDescent="0.35">
      <c r="A89" s="2">
        <v>14.3</v>
      </c>
      <c r="B89" s="2">
        <v>20191021</v>
      </c>
      <c r="C89" s="2" t="s">
        <v>69</v>
      </c>
      <c r="D89" s="2" t="s">
        <v>23</v>
      </c>
      <c r="E89" s="2" t="s">
        <v>41</v>
      </c>
      <c r="F89" s="2">
        <v>3</v>
      </c>
      <c r="G89" s="11" t="s">
        <v>86</v>
      </c>
    </row>
    <row r="90" spans="1:7" x14ac:dyDescent="0.35">
      <c r="A90" s="2"/>
      <c r="B90" s="2"/>
      <c r="C90" s="2"/>
      <c r="D90" s="2"/>
      <c r="E90" s="2" t="s">
        <v>43</v>
      </c>
      <c r="F90" s="2">
        <v>1</v>
      </c>
      <c r="G90" s="11"/>
    </row>
    <row r="91" spans="1:7" x14ac:dyDescent="0.35">
      <c r="A91" s="2"/>
      <c r="B91" s="2"/>
      <c r="C91" s="2"/>
      <c r="D91" s="2"/>
      <c r="E91" s="2"/>
      <c r="F91" s="2"/>
      <c r="G91" s="11"/>
    </row>
    <row r="92" spans="1:7" x14ac:dyDescent="0.35">
      <c r="A92" s="2"/>
      <c r="B92" s="2"/>
      <c r="C92" s="2"/>
      <c r="D92" s="2"/>
      <c r="E92" s="2"/>
      <c r="F92" s="2"/>
      <c r="G92" s="11"/>
    </row>
    <row r="93" spans="1:7" x14ac:dyDescent="0.35">
      <c r="A93" s="2"/>
      <c r="B93" s="2"/>
      <c r="C93" s="2"/>
      <c r="D93" s="2"/>
      <c r="E93" s="2"/>
      <c r="F93" s="2"/>
      <c r="G93" s="11"/>
    </row>
    <row r="94" spans="1:7" x14ac:dyDescent="0.35">
      <c r="A94" s="2"/>
      <c r="B94" s="2"/>
      <c r="C94" s="2"/>
      <c r="D94" s="2"/>
      <c r="E94" s="2"/>
      <c r="F94" s="2"/>
      <c r="G94" s="11"/>
    </row>
    <row r="95" spans="1:7" x14ac:dyDescent="0.35">
      <c r="A95" s="2"/>
      <c r="B95" s="2"/>
      <c r="C95" s="2"/>
      <c r="D95" s="2"/>
      <c r="E95" s="2"/>
      <c r="F95" s="2"/>
      <c r="G95" s="11"/>
    </row>
    <row r="96" spans="1:7" x14ac:dyDescent="0.35">
      <c r="A96" s="2"/>
      <c r="B96" s="2"/>
      <c r="C96" s="2"/>
      <c r="D96" s="2"/>
      <c r="E96" s="2"/>
      <c r="F96" s="2"/>
      <c r="G96" s="11"/>
    </row>
    <row r="97" spans="1:7" x14ac:dyDescent="0.35">
      <c r="A97" s="2"/>
      <c r="B97" s="2"/>
      <c r="C97" s="2"/>
      <c r="D97" s="2"/>
      <c r="E97" s="2"/>
      <c r="F97" s="2"/>
      <c r="G97" s="11"/>
    </row>
    <row r="98" spans="1:7" x14ac:dyDescent="0.35">
      <c r="A98" s="2"/>
      <c r="B98" s="2"/>
      <c r="C98" s="2"/>
      <c r="D98" s="2"/>
      <c r="E98" s="2"/>
      <c r="F98" s="2"/>
      <c r="G98" s="11"/>
    </row>
    <row r="99" spans="1:7" x14ac:dyDescent="0.35">
      <c r="A99" s="2"/>
      <c r="B99" s="2"/>
      <c r="C99" s="2"/>
      <c r="D99" s="2"/>
      <c r="E99" s="2"/>
      <c r="F99" s="2"/>
      <c r="G99" s="11"/>
    </row>
    <row r="100" spans="1:7" x14ac:dyDescent="0.35">
      <c r="A100" s="2"/>
      <c r="B100" s="2"/>
      <c r="C100" s="2"/>
      <c r="D100" s="2"/>
      <c r="E100" s="2"/>
      <c r="F100" s="2"/>
      <c r="G100" s="11"/>
    </row>
    <row r="101" spans="1:7" x14ac:dyDescent="0.35">
      <c r="A101" s="2"/>
      <c r="B101" s="2"/>
      <c r="C101" s="2"/>
      <c r="D101" s="2"/>
      <c r="E101" s="2"/>
      <c r="F101" s="2"/>
      <c r="G101" s="11"/>
    </row>
    <row r="102" spans="1:7" x14ac:dyDescent="0.35">
      <c r="A102" s="2"/>
      <c r="B102" s="2"/>
      <c r="C102" s="2"/>
      <c r="D102" s="2"/>
      <c r="E102" s="2"/>
      <c r="F102" s="2"/>
      <c r="G102" s="11"/>
    </row>
    <row r="103" spans="1:7" x14ac:dyDescent="0.35">
      <c r="A103" s="2"/>
      <c r="B103" s="2"/>
      <c r="C103" s="2"/>
      <c r="D103" s="2"/>
      <c r="E103" s="2"/>
      <c r="F103" s="2"/>
      <c r="G103" s="11"/>
    </row>
    <row r="104" spans="1:7" x14ac:dyDescent="0.35">
      <c r="A104" s="2"/>
      <c r="B104" s="2"/>
      <c r="C104" s="2"/>
      <c r="D104" s="2"/>
      <c r="E104" s="2"/>
      <c r="F104" s="2"/>
      <c r="G104" s="11"/>
    </row>
    <row r="105" spans="1:7" x14ac:dyDescent="0.35">
      <c r="A105" s="2"/>
      <c r="B105" s="2"/>
      <c r="C105" s="2"/>
      <c r="D105" s="2"/>
      <c r="E105" s="2"/>
      <c r="F105" s="2"/>
      <c r="G105" s="11"/>
    </row>
    <row r="106" spans="1:7" x14ac:dyDescent="0.35">
      <c r="A106" s="2"/>
      <c r="B106" s="2"/>
      <c r="C106" s="2"/>
      <c r="D106" s="2"/>
      <c r="E106" s="2"/>
      <c r="F106" s="2"/>
      <c r="G106" s="11"/>
    </row>
    <row r="107" spans="1:7" x14ac:dyDescent="0.35">
      <c r="A107" s="2"/>
      <c r="B107" s="2"/>
      <c r="C107" s="2"/>
      <c r="D107" s="2"/>
      <c r="E107" s="2"/>
      <c r="F107" s="2"/>
      <c r="G107" s="11"/>
    </row>
    <row r="108" spans="1:7" x14ac:dyDescent="0.35">
      <c r="A108" s="2"/>
      <c r="B108" s="2"/>
      <c r="C108" s="2"/>
      <c r="D108" s="2"/>
      <c r="E108" s="2"/>
      <c r="F108" s="2"/>
      <c r="G108" s="11"/>
    </row>
    <row r="109" spans="1:7" x14ac:dyDescent="0.35">
      <c r="A109" s="2"/>
      <c r="B109" s="2"/>
      <c r="C109" s="2"/>
      <c r="D109" s="2"/>
      <c r="E109" s="2"/>
      <c r="F109" s="2"/>
      <c r="G109" s="11"/>
    </row>
    <row r="110" spans="1:7" x14ac:dyDescent="0.35">
      <c r="A110" s="2"/>
      <c r="B110" s="2"/>
      <c r="C110" s="2"/>
      <c r="D110" s="2"/>
      <c r="E110" s="2"/>
      <c r="F110" s="2"/>
      <c r="G110" s="11"/>
    </row>
    <row r="111" spans="1:7" x14ac:dyDescent="0.35">
      <c r="A111" s="2"/>
      <c r="B111" s="2"/>
      <c r="C111" s="2"/>
      <c r="D111" s="2"/>
      <c r="E111" s="2"/>
      <c r="F111" s="2"/>
      <c r="G111" s="11"/>
    </row>
    <row r="112" spans="1:7" x14ac:dyDescent="0.35">
      <c r="A112" s="2"/>
      <c r="B112" s="2"/>
      <c r="C112" s="2"/>
      <c r="D112" s="2"/>
      <c r="E112" s="2"/>
      <c r="F112" s="2"/>
      <c r="G112" s="11"/>
    </row>
    <row r="113" spans="1:7" x14ac:dyDescent="0.35">
      <c r="A113" s="2"/>
      <c r="B113" s="2"/>
      <c r="C113" s="2"/>
      <c r="D113" s="2"/>
      <c r="E113" s="2"/>
      <c r="F113" s="2"/>
      <c r="G113" s="11"/>
    </row>
    <row r="114" spans="1:7" x14ac:dyDescent="0.35">
      <c r="A114" s="2"/>
      <c r="B114" s="2"/>
      <c r="C114" s="2"/>
      <c r="D114" s="2"/>
      <c r="E114" s="2"/>
      <c r="F114" s="2"/>
      <c r="G114" s="11"/>
    </row>
    <row r="115" spans="1:7" x14ac:dyDescent="0.35">
      <c r="A115" s="2"/>
      <c r="B115" s="2"/>
      <c r="C115" s="2"/>
      <c r="D115" s="2"/>
      <c r="E115" s="2"/>
      <c r="F115" s="2"/>
      <c r="G115" s="11"/>
    </row>
    <row r="116" spans="1:7" x14ac:dyDescent="0.35">
      <c r="A116" s="2"/>
      <c r="B116" s="2"/>
      <c r="C116" s="2"/>
      <c r="D116" s="2"/>
      <c r="E116" s="2"/>
      <c r="F116" s="2"/>
      <c r="G116" s="11"/>
    </row>
    <row r="117" spans="1:7" x14ac:dyDescent="0.35">
      <c r="A117" s="2"/>
      <c r="B117" s="2"/>
      <c r="C117" s="2"/>
      <c r="D117" s="2"/>
      <c r="E117" s="2"/>
      <c r="F117" s="2"/>
      <c r="G117" s="11"/>
    </row>
    <row r="118" spans="1:7" x14ac:dyDescent="0.35">
      <c r="A118" s="2"/>
      <c r="B118" s="2"/>
      <c r="C118" s="2"/>
      <c r="D118" s="2"/>
      <c r="E118" s="2"/>
      <c r="F118" s="2"/>
      <c r="G118" s="11"/>
    </row>
    <row r="119" spans="1:7" x14ac:dyDescent="0.35">
      <c r="A119" s="2"/>
      <c r="B119" s="2"/>
      <c r="C119" s="2"/>
      <c r="D119" s="2"/>
      <c r="E119" s="2"/>
      <c r="F119" s="2"/>
      <c r="G119" s="11"/>
    </row>
    <row r="120" spans="1:7" x14ac:dyDescent="0.35">
      <c r="A120" s="2"/>
      <c r="B120" s="2"/>
      <c r="C120" s="2"/>
      <c r="D120" s="2"/>
      <c r="E120" s="2"/>
      <c r="F120" s="2"/>
      <c r="G120" s="11"/>
    </row>
    <row r="121" spans="1:7" x14ac:dyDescent="0.35">
      <c r="A121" s="2"/>
      <c r="B121" s="2"/>
      <c r="C121" s="2"/>
      <c r="D121" s="2"/>
      <c r="E121" s="2"/>
      <c r="F121" s="2"/>
      <c r="G121" s="11"/>
    </row>
    <row r="122" spans="1:7" x14ac:dyDescent="0.35">
      <c r="A122" s="2"/>
      <c r="B122" s="2"/>
      <c r="C122" s="2"/>
      <c r="D122" s="2"/>
      <c r="E122" s="2"/>
      <c r="F122" s="2"/>
      <c r="G122" s="11"/>
    </row>
    <row r="123" spans="1:7" x14ac:dyDescent="0.35">
      <c r="A123" s="2"/>
      <c r="B123" s="2"/>
      <c r="C123" s="2"/>
      <c r="D123" s="2"/>
      <c r="E123" s="2"/>
      <c r="F123" s="2"/>
      <c r="G123" s="11"/>
    </row>
    <row r="124" spans="1:7" x14ac:dyDescent="0.35">
      <c r="A124" s="2"/>
      <c r="B124" s="2"/>
      <c r="C124" s="2"/>
      <c r="D124" s="2"/>
      <c r="E124" s="2"/>
      <c r="F124" s="2"/>
      <c r="G124" s="11"/>
    </row>
    <row r="125" spans="1:7" x14ac:dyDescent="0.35">
      <c r="A125" s="2"/>
      <c r="B125" s="2"/>
      <c r="C125" s="2"/>
      <c r="D125" s="2"/>
      <c r="E125" s="2"/>
      <c r="F125" s="2"/>
      <c r="G125" s="11"/>
    </row>
    <row r="126" spans="1:7" x14ac:dyDescent="0.35">
      <c r="A126" s="2"/>
      <c r="B126" s="2"/>
      <c r="C126" s="2"/>
      <c r="D126" s="2"/>
      <c r="E126" s="2"/>
      <c r="F126" s="2"/>
      <c r="G126" s="11"/>
    </row>
    <row r="127" spans="1:7" x14ac:dyDescent="0.35">
      <c r="A127" s="2"/>
      <c r="B127" s="2"/>
      <c r="C127" s="2"/>
      <c r="D127" s="2"/>
      <c r="E127" s="2"/>
      <c r="F127" s="2"/>
      <c r="G127" s="11"/>
    </row>
    <row r="128" spans="1:7" x14ac:dyDescent="0.35">
      <c r="A128" s="2"/>
      <c r="B128" s="2"/>
      <c r="C128" s="2"/>
      <c r="D128" s="2"/>
      <c r="E128" s="2"/>
      <c r="F128" s="2"/>
      <c r="G128" s="11"/>
    </row>
    <row r="129" spans="1:7" x14ac:dyDescent="0.35">
      <c r="A129" s="2"/>
      <c r="B129" s="2"/>
      <c r="C129" s="2"/>
      <c r="D129" s="2"/>
      <c r="E129" s="2"/>
      <c r="F129" s="2"/>
      <c r="G129" s="11"/>
    </row>
    <row r="130" spans="1:7" x14ac:dyDescent="0.35">
      <c r="A130" s="2"/>
      <c r="B130" s="2"/>
      <c r="C130" s="2"/>
      <c r="D130" s="2"/>
      <c r="E130" s="2"/>
      <c r="F130" s="2"/>
      <c r="G130" s="11"/>
    </row>
    <row r="131" spans="1:7" x14ac:dyDescent="0.35">
      <c r="A131" s="2"/>
      <c r="B131" s="2"/>
      <c r="C131" s="2"/>
      <c r="D131" s="2"/>
      <c r="E131" s="2"/>
      <c r="F131" s="2"/>
      <c r="G131" s="11"/>
    </row>
    <row r="132" spans="1:7" x14ac:dyDescent="0.35">
      <c r="F132" s="2"/>
      <c r="G132" s="11"/>
    </row>
    <row r="133" spans="1:7" x14ac:dyDescent="0.35">
      <c r="F133" s="2"/>
      <c r="G133" s="11"/>
    </row>
    <row r="134" spans="1:7" x14ac:dyDescent="0.35">
      <c r="F134" s="2"/>
      <c r="G134" s="11"/>
    </row>
    <row r="135" spans="1:7" x14ac:dyDescent="0.35">
      <c r="F135" s="2"/>
      <c r="G135" s="11"/>
    </row>
  </sheetData>
  <mergeCells count="1">
    <mergeCell ref="J1:J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1D07-BAC8-4606-B81A-3422ED15BC84}">
  <dimension ref="A1:R187"/>
  <sheetViews>
    <sheetView tabSelected="1" zoomScale="60" zoomScaleNormal="60" workbookViewId="0">
      <selection activeCell="R19" sqref="R19"/>
    </sheetView>
  </sheetViews>
  <sheetFormatPr defaultRowHeight="14.5" x14ac:dyDescent="0.35"/>
  <cols>
    <col min="1" max="1" width="14.54296875" customWidth="1"/>
    <col min="2" max="2" width="21.54296875" customWidth="1"/>
    <col min="3" max="3" width="49" customWidth="1"/>
    <col min="4" max="4" width="43.54296875" customWidth="1"/>
    <col min="5" max="5" width="30.1796875" customWidth="1"/>
    <col min="6" max="6" width="26.453125" customWidth="1"/>
    <col min="7" max="7" width="27.453125" customWidth="1"/>
    <col min="8" max="8" width="37" customWidth="1"/>
    <col min="10" max="10" width="44.81640625" customWidth="1"/>
    <col min="11" max="17" width="25.26953125" customWidth="1"/>
    <col min="18" max="18" width="26.7265625" customWidth="1"/>
  </cols>
  <sheetData>
    <row r="1" spans="1:18" ht="21" x14ac:dyDescent="0.5">
      <c r="A1" s="47" t="s">
        <v>166</v>
      </c>
    </row>
    <row r="2" spans="1:18" ht="43.5" customHeight="1" x14ac:dyDescent="0.35">
      <c r="A2" s="46" t="s">
        <v>165</v>
      </c>
      <c r="B2" s="45"/>
      <c r="C2" s="44" t="s">
        <v>164</v>
      </c>
      <c r="D2" s="43" t="s">
        <v>163</v>
      </c>
      <c r="E2" s="42" t="s">
        <v>162</v>
      </c>
      <c r="F2" s="41"/>
      <c r="G2" s="42" t="s">
        <v>161</v>
      </c>
      <c r="H2" s="41"/>
    </row>
    <row r="3" spans="1:18" ht="15" thickBot="1" x14ac:dyDescent="0.4"/>
    <row r="4" spans="1:18" ht="53.25" customHeight="1" x14ac:dyDescent="0.45">
      <c r="A4" s="40" t="s">
        <v>0</v>
      </c>
      <c r="B4" s="38" t="s">
        <v>160</v>
      </c>
      <c r="C4" s="38" t="s">
        <v>2</v>
      </c>
      <c r="D4" s="38" t="s">
        <v>3</v>
      </c>
      <c r="E4" s="38" t="s">
        <v>159</v>
      </c>
      <c r="F4" s="38" t="s">
        <v>158</v>
      </c>
      <c r="G4" s="39" t="s">
        <v>157</v>
      </c>
      <c r="H4" s="38" t="s">
        <v>6</v>
      </c>
    </row>
    <row r="5" spans="1:18" ht="44.25" customHeight="1" x14ac:dyDescent="0.5">
      <c r="A5" s="34" t="s">
        <v>156</v>
      </c>
      <c r="B5" s="34" t="s">
        <v>155</v>
      </c>
      <c r="C5" s="34" t="s">
        <v>154</v>
      </c>
      <c r="D5" s="34" t="s">
        <v>153</v>
      </c>
      <c r="E5" s="36" t="s">
        <v>152</v>
      </c>
      <c r="F5" s="34">
        <v>10</v>
      </c>
      <c r="G5" s="35">
        <v>2</v>
      </c>
      <c r="H5" s="34" t="s">
        <v>151</v>
      </c>
    </row>
    <row r="6" spans="1:18" ht="44.25" customHeight="1" x14ac:dyDescent="0.5">
      <c r="A6" s="34"/>
      <c r="B6" s="37" t="s">
        <v>150</v>
      </c>
      <c r="C6" s="37" t="s">
        <v>150</v>
      </c>
      <c r="D6" s="37" t="s">
        <v>150</v>
      </c>
      <c r="E6" s="36" t="s">
        <v>149</v>
      </c>
      <c r="F6" s="34">
        <v>1</v>
      </c>
      <c r="G6" s="35">
        <v>4</v>
      </c>
      <c r="H6" s="34" t="s">
        <v>148</v>
      </c>
    </row>
    <row r="7" spans="1:18" ht="44.25" customHeight="1" x14ac:dyDescent="0.35">
      <c r="A7" s="31" t="s">
        <v>147</v>
      </c>
      <c r="B7" s="31"/>
      <c r="C7" s="31"/>
      <c r="D7" s="31"/>
      <c r="E7" s="33"/>
      <c r="F7" s="31"/>
      <c r="G7" s="32"/>
      <c r="H7" s="31"/>
    </row>
    <row r="8" spans="1:18" ht="44.25" customHeight="1" x14ac:dyDescent="0.55000000000000004">
      <c r="A8" s="17"/>
      <c r="B8" s="20"/>
      <c r="C8" s="17"/>
      <c r="D8" s="17"/>
      <c r="E8" s="19"/>
      <c r="F8" s="17"/>
      <c r="G8" s="18"/>
      <c r="H8" s="17"/>
      <c r="J8" s="30" t="s">
        <v>146</v>
      </c>
      <c r="K8" s="22" t="s">
        <v>140</v>
      </c>
      <c r="L8" s="22" t="s">
        <v>139</v>
      </c>
      <c r="M8" s="22" t="s">
        <v>138</v>
      </c>
      <c r="N8" s="22" t="s">
        <v>137</v>
      </c>
    </row>
    <row r="9" spans="1:18" ht="44.25" customHeight="1" x14ac:dyDescent="0.55000000000000004">
      <c r="A9" s="17" t="s">
        <v>145</v>
      </c>
      <c r="B9" s="20">
        <v>20191004</v>
      </c>
      <c r="C9" s="17" t="s">
        <v>8</v>
      </c>
      <c r="D9" s="17" t="s">
        <v>23</v>
      </c>
      <c r="E9" s="19" t="s">
        <v>108</v>
      </c>
      <c r="F9" s="17">
        <v>107</v>
      </c>
      <c r="G9" s="18">
        <v>7</v>
      </c>
      <c r="H9" s="17"/>
      <c r="J9" s="22" t="s">
        <v>122</v>
      </c>
      <c r="K9" s="22">
        <v>0</v>
      </c>
      <c r="L9" s="22">
        <v>19</v>
      </c>
      <c r="M9" s="22">
        <v>86</v>
      </c>
      <c r="N9" s="22">
        <v>107</v>
      </c>
    </row>
    <row r="10" spans="1:18" ht="44.25" customHeight="1" x14ac:dyDescent="0.55000000000000004">
      <c r="A10" s="17"/>
      <c r="B10" s="20"/>
      <c r="C10" s="17"/>
      <c r="D10" s="17"/>
      <c r="E10" s="19"/>
      <c r="F10" s="17"/>
      <c r="G10" s="18"/>
      <c r="H10" s="17"/>
      <c r="J10" s="22" t="s">
        <v>120</v>
      </c>
      <c r="K10" s="22">
        <v>3</v>
      </c>
      <c r="L10" s="22">
        <v>0</v>
      </c>
      <c r="M10" s="22">
        <v>10</v>
      </c>
      <c r="N10" s="22">
        <v>2</v>
      </c>
    </row>
    <row r="11" spans="1:18" ht="44.25" customHeight="1" x14ac:dyDescent="0.55000000000000004">
      <c r="A11" s="17" t="s">
        <v>135</v>
      </c>
      <c r="B11" s="20">
        <v>20191004</v>
      </c>
      <c r="C11" s="17" t="s">
        <v>8</v>
      </c>
      <c r="D11" s="17" t="s">
        <v>25</v>
      </c>
      <c r="E11" s="19" t="s">
        <v>108</v>
      </c>
      <c r="F11" s="17">
        <v>66</v>
      </c>
      <c r="G11" s="18">
        <v>2</v>
      </c>
      <c r="H11" s="17"/>
      <c r="J11" s="22" t="s">
        <v>119</v>
      </c>
      <c r="K11" s="22">
        <f>K10/(K9+K10)*100</f>
        <v>100</v>
      </c>
      <c r="L11" s="22">
        <f>L10/(L9+L10)*100</f>
        <v>0</v>
      </c>
      <c r="M11" s="26">
        <f>M10/(M9+M10)*100</f>
        <v>10.416666666666668</v>
      </c>
      <c r="N11" s="26">
        <f>N10/(N9+N10)*100</f>
        <v>1.834862385321101</v>
      </c>
    </row>
    <row r="12" spans="1:18" ht="44.25" customHeight="1" x14ac:dyDescent="0.55000000000000004">
      <c r="A12" s="17"/>
      <c r="B12" s="20"/>
      <c r="C12" s="17"/>
      <c r="D12" s="17"/>
      <c r="E12" s="19"/>
      <c r="F12" s="17"/>
      <c r="G12" s="18"/>
      <c r="H12" s="17"/>
      <c r="L12" s="29" t="s">
        <v>144</v>
      </c>
    </row>
    <row r="13" spans="1:18" ht="44.25" customHeight="1" x14ac:dyDescent="0.55000000000000004">
      <c r="A13" s="17" t="s">
        <v>143</v>
      </c>
      <c r="B13" s="20">
        <v>20191004</v>
      </c>
      <c r="C13" s="17" t="s">
        <v>8</v>
      </c>
      <c r="D13" s="17" t="s">
        <v>9</v>
      </c>
      <c r="E13" s="19" t="s">
        <v>108</v>
      </c>
      <c r="F13" s="17">
        <v>19</v>
      </c>
      <c r="G13" s="18">
        <v>0</v>
      </c>
      <c r="H13" s="27" t="s">
        <v>142</v>
      </c>
    </row>
    <row r="14" spans="1:18" ht="44.25" customHeight="1" x14ac:dyDescent="0.55000000000000004">
      <c r="A14" s="17"/>
      <c r="B14" s="20"/>
      <c r="C14" s="17"/>
      <c r="D14" s="17"/>
      <c r="E14" s="19"/>
      <c r="F14" s="17"/>
      <c r="G14" s="18"/>
      <c r="H14" s="17"/>
      <c r="J14" s="28" t="s">
        <v>141</v>
      </c>
      <c r="K14" s="22" t="s">
        <v>140</v>
      </c>
      <c r="L14" s="22" t="s">
        <v>139</v>
      </c>
      <c r="M14" s="22" t="s">
        <v>138</v>
      </c>
      <c r="N14" s="22" t="s">
        <v>137</v>
      </c>
      <c r="O14" s="22" t="s">
        <v>126</v>
      </c>
      <c r="P14" s="22" t="s">
        <v>125</v>
      </c>
      <c r="Q14" s="22" t="s">
        <v>124</v>
      </c>
      <c r="R14" s="22" t="s">
        <v>123</v>
      </c>
    </row>
    <row r="15" spans="1:18" ht="44.25" customHeight="1" x14ac:dyDescent="0.55000000000000004">
      <c r="A15" s="17" t="s">
        <v>136</v>
      </c>
      <c r="B15" s="20">
        <v>20191007</v>
      </c>
      <c r="C15" s="17" t="s">
        <v>8</v>
      </c>
      <c r="D15" s="17" t="s">
        <v>28</v>
      </c>
      <c r="E15" s="19" t="s">
        <v>108</v>
      </c>
      <c r="F15" s="17">
        <v>0</v>
      </c>
      <c r="G15" s="18">
        <v>3</v>
      </c>
      <c r="H15" s="27"/>
      <c r="J15" s="22" t="s">
        <v>122</v>
      </c>
      <c r="K15" s="22">
        <v>0</v>
      </c>
      <c r="L15" s="22">
        <f>F13+F25+F35+F43</f>
        <v>21</v>
      </c>
      <c r="M15" s="22">
        <f>F11+F17+F49</f>
        <v>93</v>
      </c>
      <c r="N15" s="22">
        <f>F9+F51+F53</f>
        <v>128</v>
      </c>
      <c r="O15" s="22">
        <f>F19+F21+F23+F33</f>
        <v>189</v>
      </c>
      <c r="P15" s="22">
        <f>F27+F37</f>
        <v>103</v>
      </c>
      <c r="Q15" s="22">
        <f>F29+F39+F45+F47</f>
        <v>150</v>
      </c>
      <c r="R15" s="22">
        <f>F31+F41</f>
        <v>94</v>
      </c>
    </row>
    <row r="16" spans="1:18" ht="44.25" customHeight="1" x14ac:dyDescent="0.55000000000000004">
      <c r="A16" s="17"/>
      <c r="B16" s="20"/>
      <c r="C16" s="17"/>
      <c r="D16" s="17"/>
      <c r="E16" s="19"/>
      <c r="F16" s="17"/>
      <c r="G16" s="18"/>
      <c r="H16" s="17"/>
      <c r="J16" s="22" t="s">
        <v>120</v>
      </c>
      <c r="K16" s="22">
        <f>G15</f>
        <v>3</v>
      </c>
      <c r="L16" s="22">
        <f>G25+G13+G35+G43</f>
        <v>85</v>
      </c>
      <c r="M16" s="22">
        <f>G11+G17+G49</f>
        <v>13</v>
      </c>
      <c r="N16" s="22">
        <f>G9+G51+G53</f>
        <v>12</v>
      </c>
      <c r="O16" s="22">
        <f>G19+G21+G23+G33</f>
        <v>55</v>
      </c>
      <c r="P16" s="22">
        <f>G27+G37+G45</f>
        <v>5</v>
      </c>
      <c r="Q16" s="22">
        <f>G29+G39</f>
        <v>4</v>
      </c>
      <c r="R16" s="22">
        <f>G31+G41</f>
        <v>3</v>
      </c>
    </row>
    <row r="17" spans="1:18" ht="44.25" customHeight="1" x14ac:dyDescent="0.55000000000000004">
      <c r="A17" s="17" t="s">
        <v>135</v>
      </c>
      <c r="B17" s="20">
        <v>20191007</v>
      </c>
      <c r="C17" s="17" t="s">
        <v>8</v>
      </c>
      <c r="D17" s="17" t="s">
        <v>25</v>
      </c>
      <c r="E17" s="19" t="s">
        <v>108</v>
      </c>
      <c r="F17" s="17">
        <v>20</v>
      </c>
      <c r="G17" s="18">
        <v>8</v>
      </c>
      <c r="H17" s="17"/>
      <c r="J17" s="22" t="s">
        <v>119</v>
      </c>
      <c r="K17" s="22">
        <f>K16/(K15+K16)*100</f>
        <v>100</v>
      </c>
      <c r="L17" s="26">
        <f>L16/(L15+L16)*100</f>
        <v>80.188679245283026</v>
      </c>
      <c r="M17" s="26">
        <f>M16/(M15+M16)*100</f>
        <v>12.264150943396226</v>
      </c>
      <c r="N17" s="26">
        <f>N16/(N15+N16)*100</f>
        <v>8.5714285714285712</v>
      </c>
      <c r="O17" s="26">
        <f>O16/(O15+O16)*100</f>
        <v>22.540983606557376</v>
      </c>
      <c r="P17" s="26">
        <f>P16/(P15+P16)*100</f>
        <v>4.6296296296296298</v>
      </c>
      <c r="Q17" s="26">
        <f>Q16/(Q15+Q16)*100</f>
        <v>2.5974025974025974</v>
      </c>
      <c r="R17" s="26">
        <f>R16/(R15+R16)*100</f>
        <v>3.0927835051546393</v>
      </c>
    </row>
    <row r="18" spans="1:18" ht="44.25" customHeight="1" x14ac:dyDescent="0.55000000000000004">
      <c r="A18" s="17"/>
      <c r="B18" s="20"/>
      <c r="C18" s="17"/>
      <c r="D18" s="17"/>
      <c r="E18" s="19"/>
      <c r="F18" s="17"/>
      <c r="G18" s="18"/>
      <c r="H18" s="17"/>
    </row>
    <row r="19" spans="1:18" ht="44.25" customHeight="1" x14ac:dyDescent="0.55000000000000004">
      <c r="A19" s="17" t="s">
        <v>131</v>
      </c>
      <c r="B19" s="20">
        <v>20191017</v>
      </c>
      <c r="C19" s="17" t="s">
        <v>8</v>
      </c>
      <c r="D19" s="17" t="s">
        <v>40</v>
      </c>
      <c r="E19" s="19" t="s">
        <v>114</v>
      </c>
      <c r="F19" s="17">
        <v>76</v>
      </c>
      <c r="G19" s="18">
        <v>26</v>
      </c>
      <c r="H19" s="17"/>
    </row>
    <row r="20" spans="1:18" ht="44.25" customHeight="1" x14ac:dyDescent="0.55000000000000004">
      <c r="A20" s="17"/>
      <c r="B20" s="20"/>
      <c r="C20" s="17"/>
      <c r="D20" s="17"/>
      <c r="E20" s="19"/>
      <c r="F20" s="17"/>
      <c r="G20" s="18"/>
      <c r="H20" s="17"/>
    </row>
    <row r="21" spans="1:18" ht="44.25" customHeight="1" x14ac:dyDescent="0.55000000000000004">
      <c r="A21" s="17" t="s">
        <v>131</v>
      </c>
      <c r="B21" s="20">
        <v>20191017</v>
      </c>
      <c r="C21" s="17" t="s">
        <v>8</v>
      </c>
      <c r="D21" s="17" t="s">
        <v>40</v>
      </c>
      <c r="E21" s="19" t="s">
        <v>114</v>
      </c>
      <c r="F21" s="17">
        <v>29</v>
      </c>
      <c r="G21" s="18">
        <v>3</v>
      </c>
      <c r="H21" s="17"/>
    </row>
    <row r="22" spans="1:18" ht="44.25" customHeight="1" x14ac:dyDescent="0.55000000000000004">
      <c r="A22" s="17"/>
      <c r="B22" s="20"/>
      <c r="C22" s="17"/>
      <c r="D22" s="17"/>
      <c r="E22" s="19"/>
      <c r="F22" s="17"/>
      <c r="G22" s="18"/>
      <c r="H22" s="17"/>
    </row>
    <row r="23" spans="1:18" ht="44.25" customHeight="1" x14ac:dyDescent="0.55000000000000004">
      <c r="A23" s="17" t="s">
        <v>131</v>
      </c>
      <c r="B23" s="20">
        <v>20191021</v>
      </c>
      <c r="C23" s="17" t="s">
        <v>8</v>
      </c>
      <c r="D23" s="17" t="s">
        <v>40</v>
      </c>
      <c r="E23" s="19" t="s">
        <v>114</v>
      </c>
      <c r="F23" s="17">
        <v>76</v>
      </c>
      <c r="G23" s="18">
        <v>26</v>
      </c>
      <c r="H23" s="17"/>
      <c r="K23" t="s">
        <v>91</v>
      </c>
      <c r="L23" t="s">
        <v>92</v>
      </c>
      <c r="M23" t="s">
        <v>93</v>
      </c>
      <c r="N23" t="s">
        <v>94</v>
      </c>
      <c r="O23" t="s">
        <v>101</v>
      </c>
      <c r="P23" t="s">
        <v>134</v>
      </c>
      <c r="Q23" t="s">
        <v>133</v>
      </c>
      <c r="R23" s="25" t="s">
        <v>107</v>
      </c>
    </row>
    <row r="24" spans="1:18" ht="44.25" customHeight="1" x14ac:dyDescent="0.55000000000000004">
      <c r="A24" s="17"/>
      <c r="B24" s="20"/>
      <c r="C24" s="17"/>
      <c r="D24" s="17"/>
      <c r="E24" s="19"/>
      <c r="F24" s="17"/>
      <c r="G24" s="18"/>
      <c r="H24" s="17"/>
      <c r="J24" t="s">
        <v>119</v>
      </c>
      <c r="K24">
        <v>100</v>
      </c>
      <c r="L24" s="15">
        <v>80.188679245283026</v>
      </c>
      <c r="M24" s="15">
        <v>12.264150943396226</v>
      </c>
      <c r="N24" s="15">
        <v>8.5714285714285712</v>
      </c>
      <c r="O24" s="15">
        <v>22.540983606557376</v>
      </c>
      <c r="P24" s="15">
        <v>4.6296296296296298</v>
      </c>
      <c r="Q24" s="15">
        <v>2.5974025974025974</v>
      </c>
      <c r="R24" s="15">
        <v>3.0927835051546393</v>
      </c>
    </row>
    <row r="25" spans="1:18" ht="44.25" customHeight="1" x14ac:dyDescent="0.55000000000000004">
      <c r="A25" s="17" t="s">
        <v>117</v>
      </c>
      <c r="B25" s="20">
        <v>20191023</v>
      </c>
      <c r="C25" s="17" t="s">
        <v>8</v>
      </c>
      <c r="D25" s="17" t="s">
        <v>9</v>
      </c>
      <c r="E25" s="19" t="s">
        <v>108</v>
      </c>
      <c r="F25" s="17">
        <v>1</v>
      </c>
      <c r="G25" s="18">
        <v>41</v>
      </c>
      <c r="H25" s="17"/>
    </row>
    <row r="26" spans="1:18" ht="44.25" customHeight="1" x14ac:dyDescent="0.55000000000000004">
      <c r="A26" s="17"/>
      <c r="B26" s="20"/>
      <c r="C26" s="17"/>
      <c r="D26" s="17"/>
      <c r="E26" s="19"/>
      <c r="F26" s="17"/>
      <c r="G26" s="18"/>
      <c r="H26" s="17"/>
      <c r="J26" s="24" t="s">
        <v>132</v>
      </c>
    </row>
    <row r="27" spans="1:18" ht="44.25" customHeight="1" x14ac:dyDescent="0.55000000000000004">
      <c r="A27" s="17" t="s">
        <v>121</v>
      </c>
      <c r="B27" s="20">
        <v>20191023</v>
      </c>
      <c r="C27" s="17" t="s">
        <v>8</v>
      </c>
      <c r="D27" s="17" t="s">
        <v>115</v>
      </c>
      <c r="E27" s="19" t="s">
        <v>114</v>
      </c>
      <c r="F27" s="17">
        <v>52</v>
      </c>
      <c r="G27" s="18">
        <v>1</v>
      </c>
      <c r="H27" s="17"/>
    </row>
    <row r="28" spans="1:18" ht="44.25" customHeight="1" x14ac:dyDescent="0.55000000000000004">
      <c r="A28" s="17"/>
      <c r="B28" s="20"/>
      <c r="C28" s="17"/>
      <c r="D28" s="17"/>
      <c r="E28" s="19"/>
      <c r="F28" s="17"/>
      <c r="G28" s="18"/>
      <c r="H28" s="17"/>
    </row>
    <row r="29" spans="1:18" ht="44.25" customHeight="1" x14ac:dyDescent="0.55000000000000004">
      <c r="A29" s="17" t="s">
        <v>116</v>
      </c>
      <c r="B29" s="20">
        <v>20191023</v>
      </c>
      <c r="C29" s="17" t="s">
        <v>8</v>
      </c>
      <c r="D29" s="17" t="s">
        <v>112</v>
      </c>
      <c r="E29" s="19" t="s">
        <v>114</v>
      </c>
      <c r="F29" s="17">
        <v>92</v>
      </c>
      <c r="G29" s="18">
        <v>3</v>
      </c>
      <c r="H29" s="17"/>
    </row>
    <row r="30" spans="1:18" ht="44.25" customHeight="1" x14ac:dyDescent="0.55000000000000004">
      <c r="A30" s="17"/>
      <c r="B30" s="20"/>
      <c r="C30" s="17"/>
      <c r="D30" s="17"/>
      <c r="E30" s="19"/>
      <c r="F30" s="17"/>
      <c r="G30" s="18"/>
      <c r="H30" s="17"/>
    </row>
    <row r="31" spans="1:18" ht="44.25" customHeight="1" x14ac:dyDescent="0.55000000000000004">
      <c r="A31" s="17" t="s">
        <v>113</v>
      </c>
      <c r="B31" s="20">
        <v>20191023</v>
      </c>
      <c r="C31" s="17" t="s">
        <v>8</v>
      </c>
      <c r="D31" s="17" t="s">
        <v>52</v>
      </c>
      <c r="E31" s="19" t="s">
        <v>111</v>
      </c>
      <c r="F31" s="17">
        <v>54</v>
      </c>
      <c r="G31" s="18">
        <v>0</v>
      </c>
      <c r="H31" s="17"/>
    </row>
    <row r="32" spans="1:18" ht="44.25" customHeight="1" x14ac:dyDescent="0.55000000000000004">
      <c r="A32" s="17"/>
      <c r="B32" s="20"/>
      <c r="C32" s="17"/>
      <c r="D32" s="17"/>
      <c r="E32" s="19"/>
      <c r="F32" s="17"/>
      <c r="G32" s="18"/>
      <c r="H32" s="17"/>
    </row>
    <row r="33" spans="1:18" ht="44.25" customHeight="1" x14ac:dyDescent="0.55000000000000004">
      <c r="A33" s="17" t="s">
        <v>131</v>
      </c>
      <c r="B33" s="20">
        <v>20191024</v>
      </c>
      <c r="C33" s="17" t="s">
        <v>8</v>
      </c>
      <c r="D33" s="17" t="s">
        <v>40</v>
      </c>
      <c r="E33" s="19" t="s">
        <v>114</v>
      </c>
      <c r="F33" s="17">
        <v>8</v>
      </c>
      <c r="G33" s="18">
        <v>0</v>
      </c>
      <c r="H33" s="17"/>
    </row>
    <row r="34" spans="1:18" ht="44.25" customHeight="1" x14ac:dyDescent="0.55000000000000004">
      <c r="A34" s="17"/>
      <c r="B34" s="20"/>
      <c r="C34" s="17"/>
      <c r="D34" s="17"/>
      <c r="E34" s="19"/>
      <c r="F34" s="17"/>
      <c r="G34" s="18"/>
      <c r="H34" s="17"/>
      <c r="J34" s="23" t="s">
        <v>130</v>
      </c>
    </row>
    <row r="35" spans="1:18" ht="44.25" customHeight="1" x14ac:dyDescent="0.55000000000000004">
      <c r="A35" s="17" t="s">
        <v>117</v>
      </c>
      <c r="B35" s="20">
        <v>20191025</v>
      </c>
      <c r="C35" s="17" t="s">
        <v>8</v>
      </c>
      <c r="D35" s="17" t="s">
        <v>9</v>
      </c>
      <c r="E35" s="19" t="s">
        <v>108</v>
      </c>
      <c r="F35" s="17">
        <v>1</v>
      </c>
      <c r="G35" s="18">
        <v>43</v>
      </c>
      <c r="H35" s="17"/>
      <c r="J35" s="23"/>
      <c r="K35" s="22" t="s">
        <v>129</v>
      </c>
      <c r="L35" s="22" t="s">
        <v>128</v>
      </c>
      <c r="M35" s="22" t="s">
        <v>15</v>
      </c>
      <c r="N35" s="22" t="s">
        <v>127</v>
      </c>
      <c r="O35" s="22" t="s">
        <v>126</v>
      </c>
      <c r="P35" s="22" t="s">
        <v>125</v>
      </c>
      <c r="Q35" s="22" t="s">
        <v>124</v>
      </c>
      <c r="R35" s="22" t="s">
        <v>123</v>
      </c>
    </row>
    <row r="36" spans="1:18" ht="44.25" customHeight="1" x14ac:dyDescent="0.55000000000000004">
      <c r="A36" s="17"/>
      <c r="B36" s="20"/>
      <c r="C36" s="17"/>
      <c r="D36" s="17"/>
      <c r="E36" s="19"/>
      <c r="F36" s="17"/>
      <c r="G36" s="18"/>
      <c r="H36" s="17"/>
      <c r="J36" s="22" t="s">
        <v>122</v>
      </c>
      <c r="K36" s="22">
        <v>0</v>
      </c>
      <c r="L36" s="22">
        <f>F25+F35</f>
        <v>2</v>
      </c>
      <c r="M36" s="22">
        <f>F49</f>
        <v>7</v>
      </c>
      <c r="N36" s="22">
        <f>F51+F53</f>
        <v>21</v>
      </c>
      <c r="O36" s="22">
        <f>F19+F21+F23+F33</f>
        <v>189</v>
      </c>
      <c r="P36" s="22">
        <f>F27+F37</f>
        <v>103</v>
      </c>
      <c r="Q36" s="22">
        <f>F29+F39+F45+F47</f>
        <v>150</v>
      </c>
      <c r="R36" s="22">
        <f>F31+F41</f>
        <v>94</v>
      </c>
    </row>
    <row r="37" spans="1:18" ht="44.25" customHeight="1" x14ac:dyDescent="0.55000000000000004">
      <c r="A37" s="17" t="s">
        <v>121</v>
      </c>
      <c r="B37" s="20">
        <v>20191025</v>
      </c>
      <c r="C37" s="17" t="s">
        <v>8</v>
      </c>
      <c r="D37" s="17" t="s">
        <v>115</v>
      </c>
      <c r="E37" s="19" t="s">
        <v>114</v>
      </c>
      <c r="F37" s="17">
        <v>51</v>
      </c>
      <c r="G37" s="18">
        <v>3</v>
      </c>
      <c r="H37" s="17"/>
      <c r="J37" s="22" t="s">
        <v>120</v>
      </c>
      <c r="K37" s="22">
        <v>0</v>
      </c>
      <c r="L37" s="22">
        <f>G25+G35+G43</f>
        <v>85</v>
      </c>
      <c r="M37" s="22">
        <f>G49</f>
        <v>3</v>
      </c>
      <c r="N37" s="22">
        <f>G51+G53</f>
        <v>5</v>
      </c>
      <c r="O37" s="22">
        <f>G19+G21+G23+G33</f>
        <v>55</v>
      </c>
      <c r="P37" s="22">
        <f>G27+G37+G45</f>
        <v>5</v>
      </c>
      <c r="Q37" s="22">
        <f>G29+G39</f>
        <v>4</v>
      </c>
      <c r="R37" s="22">
        <f>G31+G41</f>
        <v>3</v>
      </c>
    </row>
    <row r="38" spans="1:18" ht="44.25" customHeight="1" x14ac:dyDescent="0.55000000000000004">
      <c r="A38" s="17"/>
      <c r="B38" s="20"/>
      <c r="C38" s="17"/>
      <c r="D38" s="17"/>
      <c r="E38" s="19"/>
      <c r="F38" s="17"/>
      <c r="G38" s="18"/>
      <c r="H38" s="17"/>
      <c r="J38" s="22" t="s">
        <v>119</v>
      </c>
      <c r="K38" s="22" t="s">
        <v>118</v>
      </c>
      <c r="L38" s="21">
        <f>L37/(L36+L37)*100</f>
        <v>97.701149425287355</v>
      </c>
      <c r="M38" s="22">
        <f>M37/(M36+M37)*100</f>
        <v>30</v>
      </c>
      <c r="N38" s="21">
        <f>N37/(N36+N37)*100</f>
        <v>19.230769230769234</v>
      </c>
      <c r="O38" s="21">
        <f>O37/(O36+O37)*100</f>
        <v>22.540983606557376</v>
      </c>
      <c r="P38" s="21">
        <f>P37/(P36+P37)*100</f>
        <v>4.6296296296296298</v>
      </c>
      <c r="Q38" s="21">
        <f>Q37/(Q36+Q37)*100</f>
        <v>2.5974025974025974</v>
      </c>
      <c r="R38" s="21">
        <f>R37/(R36+R37)*100</f>
        <v>3.0927835051546393</v>
      </c>
    </row>
    <row r="39" spans="1:18" ht="44.25" customHeight="1" x14ac:dyDescent="0.55000000000000004">
      <c r="A39" s="17" t="s">
        <v>116</v>
      </c>
      <c r="B39" s="20">
        <v>20191025</v>
      </c>
      <c r="C39" s="17" t="s">
        <v>8</v>
      </c>
      <c r="D39" s="17" t="s">
        <v>112</v>
      </c>
      <c r="E39" s="19" t="s">
        <v>114</v>
      </c>
      <c r="F39" s="17">
        <v>50</v>
      </c>
      <c r="G39" s="18">
        <v>1</v>
      </c>
      <c r="H39" s="17"/>
    </row>
    <row r="40" spans="1:18" ht="44.25" customHeight="1" x14ac:dyDescent="0.55000000000000004">
      <c r="A40" s="17"/>
      <c r="B40" s="20"/>
      <c r="C40" s="17"/>
      <c r="D40" s="17"/>
      <c r="E40" s="19"/>
      <c r="F40" s="17"/>
      <c r="G40" s="18"/>
      <c r="H40" s="17"/>
    </row>
    <row r="41" spans="1:18" ht="44.25" customHeight="1" x14ac:dyDescent="0.55000000000000004">
      <c r="A41" s="17" t="s">
        <v>113</v>
      </c>
      <c r="B41" s="20">
        <v>20191025</v>
      </c>
      <c r="C41" s="17" t="s">
        <v>8</v>
      </c>
      <c r="D41" s="17" t="s">
        <v>52</v>
      </c>
      <c r="E41" s="19" t="s">
        <v>111</v>
      </c>
      <c r="F41" s="17">
        <v>40</v>
      </c>
      <c r="G41" s="18">
        <v>3</v>
      </c>
      <c r="H41" s="17"/>
    </row>
    <row r="42" spans="1:18" ht="44.25" customHeight="1" x14ac:dyDescent="0.55000000000000004">
      <c r="A42" s="17"/>
      <c r="B42" s="20"/>
      <c r="C42" s="17"/>
      <c r="D42" s="17"/>
      <c r="E42" s="19"/>
      <c r="F42" s="17"/>
      <c r="G42" s="18"/>
      <c r="H42" s="17"/>
    </row>
    <row r="43" spans="1:18" ht="44.25" customHeight="1" x14ac:dyDescent="0.55000000000000004">
      <c r="A43" s="17" t="s">
        <v>117</v>
      </c>
      <c r="B43" s="20">
        <v>20191029</v>
      </c>
      <c r="C43" s="17" t="s">
        <v>8</v>
      </c>
      <c r="D43" s="17" t="s">
        <v>9</v>
      </c>
      <c r="E43" s="19" t="s">
        <v>108</v>
      </c>
      <c r="F43" s="17">
        <v>0</v>
      </c>
      <c r="G43" s="18">
        <v>1</v>
      </c>
      <c r="H43" s="17"/>
    </row>
    <row r="44" spans="1:18" ht="44.25" customHeight="1" x14ac:dyDescent="0.55000000000000004">
      <c r="A44" s="17"/>
      <c r="B44" s="20"/>
      <c r="C44" s="17"/>
      <c r="D44" s="17"/>
      <c r="E44" s="19"/>
      <c r="F44" s="17"/>
      <c r="G44" s="18"/>
      <c r="H44" s="17"/>
    </row>
    <row r="45" spans="1:18" ht="44.25" customHeight="1" x14ac:dyDescent="0.55000000000000004">
      <c r="A45" s="17" t="s">
        <v>116</v>
      </c>
      <c r="B45" s="20">
        <v>20191029</v>
      </c>
      <c r="C45" s="17" t="s">
        <v>8</v>
      </c>
      <c r="D45" s="17" t="s">
        <v>115</v>
      </c>
      <c r="E45" s="19" t="s">
        <v>114</v>
      </c>
      <c r="F45" s="17">
        <v>0</v>
      </c>
      <c r="G45" s="18">
        <v>1</v>
      </c>
      <c r="H45" s="17"/>
    </row>
    <row r="46" spans="1:18" ht="44.25" customHeight="1" x14ac:dyDescent="0.55000000000000004">
      <c r="A46" s="17"/>
      <c r="B46" s="20"/>
      <c r="C46" s="17"/>
      <c r="D46" s="17"/>
      <c r="E46" s="19"/>
      <c r="F46" s="17"/>
      <c r="G46" s="18"/>
      <c r="H46" s="17"/>
    </row>
    <row r="47" spans="1:18" ht="44.25" customHeight="1" x14ac:dyDescent="0.55000000000000004">
      <c r="A47" s="17" t="s">
        <v>113</v>
      </c>
      <c r="B47" s="20">
        <v>20191029</v>
      </c>
      <c r="C47" s="17" t="s">
        <v>8</v>
      </c>
      <c r="D47" s="17" t="s">
        <v>112</v>
      </c>
      <c r="E47" s="19" t="s">
        <v>111</v>
      </c>
      <c r="F47" s="17">
        <v>8</v>
      </c>
      <c r="G47" s="18">
        <v>0</v>
      </c>
      <c r="H47" s="17"/>
    </row>
    <row r="48" spans="1:18" ht="44.25" customHeight="1" x14ac:dyDescent="0.55000000000000004">
      <c r="A48" s="17"/>
      <c r="B48" s="20"/>
      <c r="C48" s="17"/>
      <c r="D48" s="17"/>
      <c r="E48" s="19"/>
      <c r="F48" s="17"/>
      <c r="G48" s="18"/>
      <c r="H48" s="17"/>
    </row>
    <row r="49" spans="1:8" ht="44.25" customHeight="1" x14ac:dyDescent="0.55000000000000004">
      <c r="A49" s="17" t="s">
        <v>110</v>
      </c>
      <c r="B49" s="20">
        <v>20191030</v>
      </c>
      <c r="C49" s="17" t="s">
        <v>8</v>
      </c>
      <c r="D49" s="17" t="s">
        <v>25</v>
      </c>
      <c r="E49" s="19" t="s">
        <v>108</v>
      </c>
      <c r="F49" s="17">
        <v>7</v>
      </c>
      <c r="G49" s="18">
        <v>3</v>
      </c>
      <c r="H49" s="17"/>
    </row>
    <row r="50" spans="1:8" ht="44.25" customHeight="1" x14ac:dyDescent="0.55000000000000004">
      <c r="A50" s="17"/>
      <c r="B50" s="20"/>
      <c r="C50" s="17"/>
      <c r="D50" s="17"/>
      <c r="E50" s="19"/>
      <c r="F50" s="17"/>
      <c r="G50" s="18"/>
      <c r="H50" s="17"/>
    </row>
    <row r="51" spans="1:8" ht="44.25" customHeight="1" x14ac:dyDescent="0.55000000000000004">
      <c r="A51" s="17" t="s">
        <v>109</v>
      </c>
      <c r="B51" s="20">
        <v>20191030</v>
      </c>
      <c r="C51" s="17" t="s">
        <v>8</v>
      </c>
      <c r="D51" s="17" t="s">
        <v>23</v>
      </c>
      <c r="E51" s="19" t="s">
        <v>108</v>
      </c>
      <c r="F51" s="17">
        <v>9</v>
      </c>
      <c r="G51" s="18">
        <v>2</v>
      </c>
      <c r="H51" s="17"/>
    </row>
    <row r="52" spans="1:8" ht="44.25" customHeight="1" x14ac:dyDescent="0.55000000000000004">
      <c r="A52" s="17"/>
      <c r="B52" s="20"/>
      <c r="C52" s="17"/>
      <c r="D52" s="17"/>
      <c r="E52" s="19"/>
      <c r="F52" s="17"/>
      <c r="G52" s="18"/>
      <c r="H52" s="17"/>
    </row>
    <row r="53" spans="1:8" ht="44.25" customHeight="1" x14ac:dyDescent="0.55000000000000004">
      <c r="A53" s="17" t="s">
        <v>109</v>
      </c>
      <c r="B53" s="20">
        <v>20191101</v>
      </c>
      <c r="C53" s="17" t="s">
        <v>8</v>
      </c>
      <c r="D53" s="17" t="s">
        <v>23</v>
      </c>
      <c r="E53" s="19" t="s">
        <v>108</v>
      </c>
      <c r="F53" s="17">
        <v>12</v>
      </c>
      <c r="G53" s="18">
        <v>3</v>
      </c>
      <c r="H53" s="17"/>
    </row>
    <row r="54" spans="1:8" ht="44.25" customHeight="1" x14ac:dyDescent="0.55000000000000004">
      <c r="A54" s="17"/>
      <c r="B54" s="20"/>
      <c r="C54" s="17"/>
      <c r="D54" s="17"/>
      <c r="E54" s="19"/>
      <c r="F54" s="17"/>
      <c r="G54" s="18"/>
      <c r="H54" s="17"/>
    </row>
    <row r="55" spans="1:8" ht="44.25" customHeight="1" x14ac:dyDescent="0.55000000000000004">
      <c r="A55" s="17"/>
      <c r="B55" s="20"/>
      <c r="C55" s="17"/>
      <c r="D55" s="17"/>
      <c r="E55" s="19"/>
      <c r="F55" s="17"/>
      <c r="G55" s="18"/>
      <c r="H55" s="17"/>
    </row>
    <row r="56" spans="1:8" ht="44.25" customHeight="1" x14ac:dyDescent="0.55000000000000004">
      <c r="A56" s="17"/>
      <c r="B56" s="20"/>
      <c r="C56" s="17"/>
      <c r="D56" s="17"/>
      <c r="E56" s="19"/>
      <c r="F56" s="17"/>
      <c r="G56" s="18"/>
      <c r="H56" s="17"/>
    </row>
    <row r="57" spans="1:8" ht="44.25" customHeight="1" x14ac:dyDescent="0.55000000000000004">
      <c r="A57" s="17"/>
      <c r="B57" s="20"/>
      <c r="C57" s="17"/>
      <c r="D57" s="17"/>
      <c r="E57" s="19"/>
      <c r="F57" s="17"/>
      <c r="G57" s="18"/>
      <c r="H57" s="17"/>
    </row>
    <row r="58" spans="1:8" ht="44.25" customHeight="1" x14ac:dyDescent="0.55000000000000004">
      <c r="A58" s="17"/>
      <c r="B58" s="20"/>
      <c r="C58" s="17"/>
      <c r="D58" s="17"/>
      <c r="E58" s="19"/>
      <c r="F58" s="17"/>
      <c r="G58" s="18"/>
      <c r="H58" s="17"/>
    </row>
    <row r="59" spans="1:8" ht="44.25" customHeight="1" x14ac:dyDescent="0.55000000000000004">
      <c r="A59" s="17"/>
      <c r="B59" s="20"/>
      <c r="C59" s="17"/>
      <c r="D59" s="17"/>
      <c r="E59" s="19"/>
      <c r="F59" s="17"/>
      <c r="G59" s="18"/>
      <c r="H59" s="17"/>
    </row>
    <row r="60" spans="1:8" ht="44.25" customHeight="1" x14ac:dyDescent="0.55000000000000004">
      <c r="A60" s="17"/>
      <c r="B60" s="20"/>
      <c r="C60" s="17"/>
      <c r="D60" s="17"/>
      <c r="E60" s="19"/>
      <c r="F60" s="17"/>
      <c r="G60" s="18"/>
      <c r="H60" s="17"/>
    </row>
    <row r="61" spans="1:8" ht="44.25" customHeight="1" x14ac:dyDescent="0.55000000000000004">
      <c r="A61" s="17"/>
      <c r="B61" s="20"/>
      <c r="C61" s="17"/>
      <c r="D61" s="17"/>
      <c r="E61" s="19"/>
      <c r="F61" s="17"/>
      <c r="G61" s="18"/>
      <c r="H61" s="17"/>
    </row>
    <row r="62" spans="1:8" ht="44.25" customHeight="1" x14ac:dyDescent="0.55000000000000004">
      <c r="A62" s="17"/>
      <c r="B62" s="20"/>
      <c r="C62" s="17"/>
      <c r="D62" s="17"/>
      <c r="E62" s="19"/>
      <c r="F62" s="17"/>
      <c r="G62" s="18"/>
      <c r="H62" s="17"/>
    </row>
    <row r="63" spans="1:8" ht="44.25" customHeight="1" x14ac:dyDescent="0.55000000000000004">
      <c r="A63" s="17"/>
      <c r="B63" s="20"/>
      <c r="C63" s="17"/>
      <c r="D63" s="17"/>
      <c r="E63" s="19"/>
      <c r="F63" s="17"/>
      <c r="G63" s="18"/>
      <c r="H63" s="17"/>
    </row>
    <row r="64" spans="1:8" ht="44.25" customHeight="1" x14ac:dyDescent="0.55000000000000004">
      <c r="A64" s="17"/>
      <c r="B64" s="20"/>
      <c r="C64" s="17"/>
      <c r="D64" s="17"/>
      <c r="E64" s="19"/>
      <c r="F64" s="17"/>
      <c r="G64" s="18"/>
      <c r="H64" s="17"/>
    </row>
    <row r="65" spans="1:8" ht="44.25" customHeight="1" x14ac:dyDescent="0.55000000000000004">
      <c r="A65" s="17"/>
      <c r="B65" s="20"/>
      <c r="C65" s="17"/>
      <c r="D65" s="17"/>
      <c r="E65" s="19"/>
      <c r="F65" s="17"/>
      <c r="G65" s="18"/>
      <c r="H65" s="17"/>
    </row>
    <row r="66" spans="1:8" ht="44.25" customHeight="1" x14ac:dyDescent="0.55000000000000004">
      <c r="A66" s="17"/>
      <c r="B66" s="20"/>
      <c r="C66" s="17"/>
      <c r="D66" s="17"/>
      <c r="E66" s="19"/>
      <c r="F66" s="17"/>
      <c r="G66" s="18"/>
      <c r="H66" s="17"/>
    </row>
    <row r="67" spans="1:8" ht="44.25" customHeight="1" x14ac:dyDescent="0.55000000000000004">
      <c r="A67" s="17"/>
      <c r="B67" s="20"/>
      <c r="C67" s="17"/>
      <c r="D67" s="17"/>
      <c r="E67" s="19"/>
      <c r="F67" s="17"/>
      <c r="G67" s="18"/>
      <c r="H67" s="17"/>
    </row>
    <row r="68" spans="1:8" ht="44.25" customHeight="1" x14ac:dyDescent="0.55000000000000004">
      <c r="A68" s="17"/>
      <c r="B68" s="20"/>
      <c r="C68" s="17"/>
      <c r="D68" s="17"/>
      <c r="E68" s="19"/>
      <c r="F68" s="17"/>
      <c r="G68" s="18"/>
      <c r="H68" s="17"/>
    </row>
    <row r="69" spans="1:8" ht="44.25" customHeight="1" x14ac:dyDescent="0.55000000000000004">
      <c r="A69" s="17"/>
      <c r="B69" s="20"/>
      <c r="C69" s="17"/>
      <c r="D69" s="17"/>
      <c r="E69" s="19"/>
      <c r="F69" s="17"/>
      <c r="G69" s="18"/>
      <c r="H69" s="17"/>
    </row>
    <row r="70" spans="1:8" ht="44.25" customHeight="1" x14ac:dyDescent="0.55000000000000004">
      <c r="A70" s="17"/>
      <c r="B70" s="20"/>
      <c r="C70" s="17"/>
      <c r="D70" s="17"/>
      <c r="E70" s="19"/>
      <c r="F70" s="17"/>
      <c r="G70" s="18"/>
      <c r="H70" s="17"/>
    </row>
    <row r="71" spans="1:8" ht="44.25" customHeight="1" x14ac:dyDescent="0.55000000000000004">
      <c r="A71" s="17"/>
      <c r="B71" s="20"/>
      <c r="C71" s="17"/>
      <c r="D71" s="17"/>
      <c r="E71" s="19"/>
      <c r="F71" s="17"/>
      <c r="G71" s="18"/>
      <c r="H71" s="17"/>
    </row>
    <row r="72" spans="1:8" ht="44.25" customHeight="1" x14ac:dyDescent="0.55000000000000004">
      <c r="A72" s="17"/>
      <c r="B72" s="20"/>
      <c r="C72" s="17"/>
      <c r="D72" s="17"/>
      <c r="E72" s="19"/>
      <c r="F72" s="17"/>
      <c r="G72" s="18"/>
      <c r="H72" s="17"/>
    </row>
    <row r="73" spans="1:8" ht="44.25" customHeight="1" x14ac:dyDescent="0.55000000000000004">
      <c r="A73" s="17"/>
      <c r="B73" s="20"/>
      <c r="C73" s="17"/>
      <c r="D73" s="17"/>
      <c r="E73" s="19"/>
      <c r="F73" s="17"/>
      <c r="G73" s="18"/>
      <c r="H73" s="17"/>
    </row>
    <row r="74" spans="1:8" ht="44.25" customHeight="1" x14ac:dyDescent="0.55000000000000004">
      <c r="A74" s="17"/>
      <c r="B74" s="20"/>
      <c r="C74" s="17"/>
      <c r="D74" s="17"/>
      <c r="E74" s="19"/>
      <c r="F74" s="17"/>
      <c r="G74" s="18"/>
      <c r="H74" s="17"/>
    </row>
    <row r="75" spans="1:8" ht="44.25" customHeight="1" x14ac:dyDescent="0.55000000000000004">
      <c r="A75" s="17"/>
      <c r="B75" s="20"/>
      <c r="C75" s="17"/>
      <c r="D75" s="17"/>
      <c r="E75" s="19"/>
      <c r="F75" s="17"/>
      <c r="G75" s="18"/>
      <c r="H75" s="17"/>
    </row>
    <row r="76" spans="1:8" ht="44.25" customHeight="1" x14ac:dyDescent="0.55000000000000004">
      <c r="A76" s="17"/>
      <c r="B76" s="20"/>
      <c r="C76" s="17"/>
      <c r="D76" s="17"/>
      <c r="E76" s="19"/>
      <c r="F76" s="17"/>
      <c r="G76" s="18"/>
      <c r="H76" s="17"/>
    </row>
    <row r="77" spans="1:8" ht="44.25" customHeight="1" x14ac:dyDescent="0.55000000000000004">
      <c r="A77" s="17"/>
      <c r="B77" s="20"/>
      <c r="C77" s="17"/>
      <c r="D77" s="17"/>
      <c r="E77" s="19"/>
      <c r="F77" s="17"/>
      <c r="G77" s="18"/>
      <c r="H77" s="17"/>
    </row>
    <row r="78" spans="1:8" ht="44.25" customHeight="1" x14ac:dyDescent="0.55000000000000004">
      <c r="A78" s="17"/>
      <c r="B78" s="20"/>
      <c r="C78" s="17"/>
      <c r="D78" s="17"/>
      <c r="E78" s="19"/>
      <c r="F78" s="17"/>
      <c r="G78" s="18"/>
      <c r="H78" s="17"/>
    </row>
    <row r="79" spans="1:8" ht="44.25" customHeight="1" x14ac:dyDescent="0.55000000000000004">
      <c r="A79" s="17"/>
      <c r="B79" s="20"/>
      <c r="C79" s="17"/>
      <c r="D79" s="17"/>
      <c r="E79" s="19"/>
      <c r="F79" s="17"/>
      <c r="G79" s="18"/>
      <c r="H79" s="17"/>
    </row>
    <row r="80" spans="1:8" ht="44.25" customHeight="1" x14ac:dyDescent="0.55000000000000004">
      <c r="A80" s="17"/>
      <c r="B80" s="20"/>
      <c r="C80" s="17"/>
      <c r="D80" s="17"/>
      <c r="E80" s="19"/>
      <c r="F80" s="17"/>
      <c r="G80" s="18"/>
      <c r="H80" s="17"/>
    </row>
    <row r="81" spans="1:8" ht="44.25" customHeight="1" x14ac:dyDescent="0.55000000000000004">
      <c r="A81" s="17"/>
      <c r="B81" s="20"/>
      <c r="C81" s="17"/>
      <c r="D81" s="17"/>
      <c r="E81" s="19"/>
      <c r="F81" s="17"/>
      <c r="G81" s="18"/>
      <c r="H81" s="17"/>
    </row>
    <row r="82" spans="1:8" ht="44.25" customHeight="1" x14ac:dyDescent="0.55000000000000004">
      <c r="A82" s="17"/>
      <c r="B82" s="20"/>
      <c r="C82" s="17"/>
      <c r="D82" s="17"/>
      <c r="E82" s="19"/>
      <c r="F82" s="17"/>
      <c r="G82" s="18"/>
      <c r="H82" s="17"/>
    </row>
    <row r="83" spans="1:8" ht="44.25" customHeight="1" x14ac:dyDescent="0.55000000000000004">
      <c r="A83" s="17"/>
      <c r="B83" s="20"/>
      <c r="C83" s="17"/>
      <c r="D83" s="17"/>
      <c r="E83" s="19"/>
      <c r="F83" s="17"/>
      <c r="G83" s="18"/>
      <c r="H83" s="17"/>
    </row>
    <row r="84" spans="1:8" ht="44.25" customHeight="1" x14ac:dyDescent="0.55000000000000004">
      <c r="A84" s="17"/>
      <c r="B84" s="20"/>
      <c r="C84" s="17"/>
      <c r="D84" s="17"/>
      <c r="E84" s="19"/>
      <c r="F84" s="17"/>
      <c r="G84" s="18"/>
      <c r="H84" s="17"/>
    </row>
    <row r="85" spans="1:8" ht="44.25" customHeight="1" x14ac:dyDescent="0.35"/>
    <row r="86" spans="1:8" ht="44.25" customHeight="1" x14ac:dyDescent="0.35"/>
    <row r="87" spans="1:8" ht="44.25" customHeight="1" x14ac:dyDescent="0.35"/>
    <row r="88" spans="1:8" ht="44.25" customHeight="1" x14ac:dyDescent="0.35"/>
    <row r="89" spans="1:8" ht="44.25" customHeight="1" x14ac:dyDescent="0.35"/>
    <row r="90" spans="1:8" ht="44.25" customHeight="1" x14ac:dyDescent="0.35"/>
    <row r="91" spans="1:8" ht="44.25" customHeight="1" x14ac:dyDescent="0.35"/>
    <row r="92" spans="1:8" ht="44.25" customHeight="1" x14ac:dyDescent="0.35"/>
    <row r="93" spans="1:8" ht="44.25" customHeight="1" x14ac:dyDescent="0.35"/>
    <row r="94" spans="1:8" ht="44.25" customHeight="1" x14ac:dyDescent="0.35"/>
    <row r="95" spans="1:8" ht="44.25" customHeight="1" x14ac:dyDescent="0.35"/>
    <row r="96" spans="1:8" ht="44.25" customHeight="1" x14ac:dyDescent="0.35"/>
    <row r="97" ht="44.25" customHeight="1" x14ac:dyDescent="0.35"/>
    <row r="98" ht="44.25" customHeight="1" x14ac:dyDescent="0.35"/>
    <row r="99" ht="44.25" customHeight="1" x14ac:dyDescent="0.35"/>
    <row r="100" ht="44.25" customHeight="1" x14ac:dyDescent="0.35"/>
    <row r="101" ht="44.25" customHeight="1" x14ac:dyDescent="0.35"/>
    <row r="102" ht="44.25" customHeight="1" x14ac:dyDescent="0.35"/>
    <row r="103" ht="44.25" customHeight="1" x14ac:dyDescent="0.35"/>
    <row r="104" ht="44.25" customHeight="1" x14ac:dyDescent="0.35"/>
    <row r="105" ht="44.25" customHeight="1" x14ac:dyDescent="0.35"/>
    <row r="106" ht="44.25" customHeight="1" x14ac:dyDescent="0.35"/>
    <row r="107" ht="44.25" customHeight="1" x14ac:dyDescent="0.35"/>
    <row r="108" ht="44.25" customHeight="1" x14ac:dyDescent="0.35"/>
    <row r="109" ht="44.25" customHeight="1" x14ac:dyDescent="0.35"/>
    <row r="110" ht="44.25" customHeight="1" x14ac:dyDescent="0.35"/>
    <row r="111" ht="44.25" customHeight="1" x14ac:dyDescent="0.35"/>
    <row r="112" ht="44.25" customHeight="1" x14ac:dyDescent="0.35"/>
    <row r="113" ht="44.25" customHeight="1" x14ac:dyDescent="0.35"/>
    <row r="114" ht="44.25" customHeight="1" x14ac:dyDescent="0.35"/>
    <row r="115" ht="44.25" customHeight="1" x14ac:dyDescent="0.35"/>
    <row r="116" ht="44.25" customHeight="1" x14ac:dyDescent="0.35"/>
    <row r="117" ht="44.25" customHeight="1" x14ac:dyDescent="0.35"/>
    <row r="118" ht="44.25" customHeight="1" x14ac:dyDescent="0.35"/>
    <row r="119" ht="44.25" customHeight="1" x14ac:dyDescent="0.35"/>
    <row r="120" ht="44.25" customHeight="1" x14ac:dyDescent="0.35"/>
    <row r="121" ht="44.25" customHeight="1" x14ac:dyDescent="0.35"/>
    <row r="122" ht="44.25" customHeight="1" x14ac:dyDescent="0.35"/>
    <row r="123" ht="44.25" customHeight="1" x14ac:dyDescent="0.35"/>
    <row r="124" ht="44.25" customHeight="1" x14ac:dyDescent="0.35"/>
    <row r="125" ht="44.25" customHeight="1" x14ac:dyDescent="0.35"/>
    <row r="126" ht="44.25" customHeight="1" x14ac:dyDescent="0.35"/>
    <row r="127" ht="44.25" customHeight="1" x14ac:dyDescent="0.35"/>
    <row r="128" ht="44.25" customHeight="1" x14ac:dyDescent="0.35"/>
    <row r="129" ht="44.25" customHeight="1" x14ac:dyDescent="0.35"/>
    <row r="130" ht="44.25" customHeight="1" x14ac:dyDescent="0.35"/>
    <row r="131" ht="44.25" customHeight="1" x14ac:dyDescent="0.35"/>
    <row r="132" ht="44.25" customHeight="1" x14ac:dyDescent="0.35"/>
    <row r="133" ht="44.25" customHeight="1" x14ac:dyDescent="0.35"/>
    <row r="134" ht="44.25" customHeight="1" x14ac:dyDescent="0.35"/>
    <row r="135" ht="44.25" customHeight="1" x14ac:dyDescent="0.35"/>
    <row r="136" ht="44.25" customHeight="1" x14ac:dyDescent="0.35"/>
    <row r="137" ht="44.25" customHeight="1" x14ac:dyDescent="0.35"/>
    <row r="138" ht="44.25" customHeight="1" x14ac:dyDescent="0.35"/>
    <row r="139" ht="44.25" customHeight="1" x14ac:dyDescent="0.35"/>
    <row r="140" ht="44.25" customHeight="1" x14ac:dyDescent="0.35"/>
    <row r="141" ht="44.25" customHeight="1" x14ac:dyDescent="0.35"/>
    <row r="142" ht="44.25" customHeight="1" x14ac:dyDescent="0.35"/>
    <row r="143" ht="44.25" customHeight="1" x14ac:dyDescent="0.35"/>
    <row r="144" ht="44.25" customHeight="1" x14ac:dyDescent="0.35"/>
    <row r="145" ht="44.25" customHeight="1" x14ac:dyDescent="0.35"/>
    <row r="146" ht="44.25" customHeight="1" x14ac:dyDescent="0.35"/>
    <row r="147" ht="44.25" customHeight="1" x14ac:dyDescent="0.35"/>
    <row r="148" ht="44.25" customHeight="1" x14ac:dyDescent="0.35"/>
    <row r="149" ht="44.25" customHeight="1" x14ac:dyDescent="0.35"/>
    <row r="150" ht="44.25" customHeight="1" x14ac:dyDescent="0.35"/>
    <row r="151" ht="44.25" customHeight="1" x14ac:dyDescent="0.35"/>
    <row r="152" ht="44.25" customHeight="1" x14ac:dyDescent="0.35"/>
    <row r="153" ht="44.25" customHeight="1" x14ac:dyDescent="0.35"/>
    <row r="154" ht="44.25" customHeight="1" x14ac:dyDescent="0.35"/>
    <row r="155" ht="44.25" customHeight="1" x14ac:dyDescent="0.35"/>
    <row r="156" ht="44.25" customHeight="1" x14ac:dyDescent="0.35"/>
    <row r="157" ht="44.25" customHeight="1" x14ac:dyDescent="0.35"/>
    <row r="158" ht="44.25" customHeight="1" x14ac:dyDescent="0.35"/>
    <row r="159" ht="44.25" customHeight="1" x14ac:dyDescent="0.35"/>
    <row r="160" ht="44.25" customHeight="1" x14ac:dyDescent="0.35"/>
    <row r="161" ht="44.25" customHeight="1" x14ac:dyDescent="0.35"/>
    <row r="162" ht="44.25" customHeight="1" x14ac:dyDescent="0.35"/>
    <row r="163" ht="44.25" customHeight="1" x14ac:dyDescent="0.35"/>
    <row r="164" ht="44.25" customHeight="1" x14ac:dyDescent="0.35"/>
    <row r="165" ht="44.25" customHeight="1" x14ac:dyDescent="0.35"/>
    <row r="166" ht="44.25" customHeight="1" x14ac:dyDescent="0.35"/>
    <row r="167" ht="44.25" customHeight="1" x14ac:dyDescent="0.35"/>
    <row r="168" ht="44.25" customHeight="1" x14ac:dyDescent="0.35"/>
    <row r="169" ht="44.25" customHeight="1" x14ac:dyDescent="0.35"/>
    <row r="170" ht="44.25" customHeight="1" x14ac:dyDescent="0.35"/>
    <row r="171" ht="44.25" customHeight="1" x14ac:dyDescent="0.35"/>
    <row r="172" ht="44.25" customHeight="1" x14ac:dyDescent="0.35"/>
    <row r="173" ht="44.25" customHeight="1" x14ac:dyDescent="0.35"/>
    <row r="174" ht="44.25" customHeight="1" x14ac:dyDescent="0.35"/>
    <row r="175" ht="44.25" customHeight="1" x14ac:dyDescent="0.35"/>
    <row r="176" ht="44.25" customHeight="1" x14ac:dyDescent="0.35"/>
    <row r="177" ht="44.25" customHeight="1" x14ac:dyDescent="0.35"/>
    <row r="178" ht="44.25" customHeight="1" x14ac:dyDescent="0.35"/>
    <row r="179" ht="44.25" customHeight="1" x14ac:dyDescent="0.35"/>
    <row r="180" ht="44.25" customHeight="1" x14ac:dyDescent="0.35"/>
    <row r="181" ht="44.25" customHeight="1" x14ac:dyDescent="0.35"/>
    <row r="182" ht="44.25" customHeight="1" x14ac:dyDescent="0.35"/>
    <row r="183" ht="44.25" customHeight="1" x14ac:dyDescent="0.35"/>
    <row r="184" ht="44.25" customHeight="1" x14ac:dyDescent="0.35"/>
    <row r="185" ht="44.25" customHeight="1" x14ac:dyDescent="0.35"/>
    <row r="186" ht="44.25" customHeight="1" x14ac:dyDescent="0.35"/>
    <row r="187" ht="44.25" customHeight="1" x14ac:dyDescent="0.35"/>
  </sheetData>
  <mergeCells count="4">
    <mergeCell ref="A2:B2"/>
    <mergeCell ref="E2:F2"/>
    <mergeCell ref="G2:H2"/>
    <mergeCell ref="J34:J3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EB15-72B6-4A27-BBAB-1178029016C9}">
  <dimension ref="A1:N82"/>
  <sheetViews>
    <sheetView topLeftCell="F4" zoomScale="60" zoomScaleNormal="60" workbookViewId="0">
      <selection activeCell="R19" sqref="R19"/>
    </sheetView>
  </sheetViews>
  <sheetFormatPr defaultRowHeight="14.5" x14ac:dyDescent="0.35"/>
  <cols>
    <col min="1" max="1" width="15.7265625" customWidth="1"/>
    <col min="2" max="2" width="21.54296875" customWidth="1"/>
    <col min="3" max="3" width="49" customWidth="1"/>
    <col min="4" max="4" width="43.54296875" customWidth="1"/>
    <col min="5" max="5" width="28.453125" customWidth="1"/>
    <col min="6" max="6" width="26.453125" customWidth="1"/>
    <col min="7" max="7" width="27.453125" customWidth="1"/>
    <col min="8" max="8" width="53.1796875" customWidth="1"/>
    <col min="10" max="10" width="44.81640625" customWidth="1"/>
    <col min="11" max="14" width="25.26953125" customWidth="1"/>
  </cols>
  <sheetData>
    <row r="1" spans="1:14" ht="21" x14ac:dyDescent="0.5">
      <c r="A1" s="47" t="s">
        <v>166</v>
      </c>
    </row>
    <row r="2" spans="1:14" ht="43.5" customHeight="1" x14ac:dyDescent="0.35">
      <c r="A2" s="46" t="s">
        <v>165</v>
      </c>
      <c r="B2" s="45"/>
      <c r="C2" s="44" t="s">
        <v>164</v>
      </c>
      <c r="D2" s="43" t="s">
        <v>163</v>
      </c>
      <c r="E2" s="42" t="s">
        <v>162</v>
      </c>
      <c r="F2" s="41"/>
      <c r="G2" s="42" t="s">
        <v>161</v>
      </c>
      <c r="H2" s="41"/>
    </row>
    <row r="3" spans="1:14" ht="15" thickBot="1" x14ac:dyDescent="0.4"/>
    <row r="4" spans="1:14" ht="53.25" customHeight="1" x14ac:dyDescent="0.45">
      <c r="A4" s="40" t="s">
        <v>0</v>
      </c>
      <c r="B4" s="38" t="s">
        <v>160</v>
      </c>
      <c r="C4" s="38" t="s">
        <v>2</v>
      </c>
      <c r="D4" s="38" t="s">
        <v>3</v>
      </c>
      <c r="E4" s="38" t="s">
        <v>159</v>
      </c>
      <c r="F4" s="38" t="s">
        <v>158</v>
      </c>
      <c r="G4" s="39" t="s">
        <v>157</v>
      </c>
      <c r="H4" s="38" t="s">
        <v>6</v>
      </c>
    </row>
    <row r="5" spans="1:14" ht="44.25" customHeight="1" x14ac:dyDescent="0.5">
      <c r="A5" s="34" t="s">
        <v>156</v>
      </c>
      <c r="B5" s="34" t="s">
        <v>155</v>
      </c>
      <c r="C5" s="34" t="s">
        <v>154</v>
      </c>
      <c r="D5" s="34" t="s">
        <v>153</v>
      </c>
      <c r="E5" s="34" t="s">
        <v>152</v>
      </c>
      <c r="F5" s="34">
        <v>10</v>
      </c>
      <c r="G5" s="35">
        <v>2</v>
      </c>
      <c r="H5" s="34" t="s">
        <v>151</v>
      </c>
    </row>
    <row r="6" spans="1:14" ht="44.25" customHeight="1" x14ac:dyDescent="0.5">
      <c r="A6" s="34"/>
      <c r="B6" s="37" t="s">
        <v>150</v>
      </c>
      <c r="C6" s="37" t="s">
        <v>150</v>
      </c>
      <c r="D6" s="37" t="s">
        <v>150</v>
      </c>
      <c r="E6" s="34" t="s">
        <v>149</v>
      </c>
      <c r="F6" s="34">
        <v>1</v>
      </c>
      <c r="G6" s="35">
        <v>4</v>
      </c>
      <c r="H6" s="34" t="s">
        <v>148</v>
      </c>
      <c r="K6" s="22" t="s">
        <v>176</v>
      </c>
      <c r="L6" s="22" t="s">
        <v>175</v>
      </c>
      <c r="M6" s="22" t="s">
        <v>174</v>
      </c>
      <c r="N6" s="22" t="s">
        <v>173</v>
      </c>
    </row>
    <row r="7" spans="1:14" ht="44.25" customHeight="1" x14ac:dyDescent="0.5">
      <c r="A7" s="31" t="s">
        <v>147</v>
      </c>
      <c r="B7" s="31"/>
      <c r="C7" s="31"/>
      <c r="D7" s="31"/>
      <c r="E7" s="31"/>
      <c r="F7" s="31"/>
      <c r="G7" s="32"/>
      <c r="H7" s="31"/>
      <c r="J7" s="22" t="s">
        <v>122</v>
      </c>
      <c r="K7" s="22">
        <v>0</v>
      </c>
      <c r="L7" s="22">
        <f>F9+F17+F23+F29</f>
        <v>3</v>
      </c>
      <c r="M7" s="22">
        <f>F11+F19+F27</f>
        <v>6</v>
      </c>
      <c r="N7" s="22">
        <f>F13+F15+F21+F25+F31</f>
        <v>67</v>
      </c>
    </row>
    <row r="8" spans="1:14" ht="44.25" customHeight="1" x14ac:dyDescent="0.55000000000000004">
      <c r="A8" s="17"/>
      <c r="B8" s="20"/>
      <c r="C8" s="17"/>
      <c r="D8" s="17"/>
      <c r="E8" s="19"/>
      <c r="F8" s="17"/>
      <c r="G8" s="18"/>
      <c r="H8" s="17"/>
      <c r="J8" s="22" t="s">
        <v>120</v>
      </c>
      <c r="K8" s="22">
        <v>0</v>
      </c>
      <c r="L8" s="22">
        <f>G9+G17+G23+G29</f>
        <v>126</v>
      </c>
      <c r="M8" s="22">
        <f>G11+G19+G27</f>
        <v>35</v>
      </c>
      <c r="N8" s="22">
        <f>G13+G15+G21+G25+G31</f>
        <v>71</v>
      </c>
    </row>
    <row r="9" spans="1:14" ht="44.25" customHeight="1" x14ac:dyDescent="0.55000000000000004">
      <c r="A9" s="17" t="s">
        <v>169</v>
      </c>
      <c r="B9" s="20">
        <v>20191018</v>
      </c>
      <c r="C9" s="17" t="s">
        <v>69</v>
      </c>
      <c r="D9" s="17" t="s">
        <v>9</v>
      </c>
      <c r="E9" s="19" t="s">
        <v>167</v>
      </c>
      <c r="F9" s="17">
        <v>1</v>
      </c>
      <c r="G9" s="18">
        <v>60</v>
      </c>
      <c r="H9" s="17"/>
      <c r="J9" s="22" t="s">
        <v>119</v>
      </c>
      <c r="K9" s="22">
        <v>100</v>
      </c>
      <c r="L9" s="26">
        <f>L8/(L7+L8)*100</f>
        <v>97.674418604651152</v>
      </c>
      <c r="M9" s="26">
        <f>M8/(M7+M8)*100</f>
        <v>85.365853658536579</v>
      </c>
      <c r="N9" s="26">
        <f>N8/(N7+N8)*100</f>
        <v>51.449275362318836</v>
      </c>
    </row>
    <row r="10" spans="1:14" ht="44.25" customHeight="1" x14ac:dyDescent="0.55000000000000004">
      <c r="A10" s="17"/>
      <c r="B10" s="20"/>
      <c r="C10" s="17"/>
      <c r="D10" s="17"/>
      <c r="E10" s="19"/>
      <c r="F10" s="17"/>
      <c r="G10" s="18"/>
      <c r="H10" s="17"/>
    </row>
    <row r="11" spans="1:14" ht="44.25" customHeight="1" x14ac:dyDescent="0.55000000000000004">
      <c r="A11" s="17" t="s">
        <v>170</v>
      </c>
      <c r="B11" s="20">
        <v>20191018</v>
      </c>
      <c r="C11" s="17" t="s">
        <v>69</v>
      </c>
      <c r="D11" s="17" t="s">
        <v>25</v>
      </c>
      <c r="E11" s="19" t="s">
        <v>167</v>
      </c>
      <c r="F11" s="17">
        <v>3</v>
      </c>
      <c r="G11" s="18">
        <v>12</v>
      </c>
      <c r="H11" s="17" t="s">
        <v>172</v>
      </c>
    </row>
    <row r="12" spans="1:14" ht="44.25" customHeight="1" x14ac:dyDescent="0.55000000000000004">
      <c r="A12" s="17"/>
      <c r="B12" s="20"/>
      <c r="C12" s="17"/>
      <c r="D12" s="17"/>
      <c r="E12" s="19"/>
      <c r="F12" s="17"/>
      <c r="G12" s="18"/>
      <c r="H12" s="17"/>
      <c r="K12" t="s">
        <v>91</v>
      </c>
      <c r="L12" t="s">
        <v>92</v>
      </c>
      <c r="M12" t="s">
        <v>93</v>
      </c>
      <c r="N12" t="s">
        <v>94</v>
      </c>
    </row>
    <row r="13" spans="1:14" ht="44.25" customHeight="1" x14ac:dyDescent="0.55000000000000004">
      <c r="A13" s="17" t="s">
        <v>168</v>
      </c>
      <c r="B13" s="20">
        <v>20191018</v>
      </c>
      <c r="C13" s="17" t="s">
        <v>69</v>
      </c>
      <c r="D13" s="17" t="s">
        <v>23</v>
      </c>
      <c r="E13" s="19" t="s">
        <v>167</v>
      </c>
      <c r="F13" s="17">
        <v>1</v>
      </c>
      <c r="G13" s="18">
        <v>3</v>
      </c>
      <c r="H13" s="17" t="s">
        <v>172</v>
      </c>
      <c r="J13" t="s">
        <v>119</v>
      </c>
      <c r="K13">
        <v>100</v>
      </c>
      <c r="L13" s="15">
        <v>97.674418604651152</v>
      </c>
      <c r="M13" s="15">
        <v>85.365853658536579</v>
      </c>
      <c r="N13" s="15">
        <v>51.449275362318836</v>
      </c>
    </row>
    <row r="14" spans="1:14" ht="44.25" customHeight="1" x14ac:dyDescent="0.55000000000000004">
      <c r="A14" s="17"/>
      <c r="B14" s="20"/>
      <c r="C14" s="17"/>
      <c r="D14" s="17"/>
      <c r="E14" s="19"/>
      <c r="F14" s="17"/>
      <c r="G14" s="18"/>
      <c r="H14" s="17"/>
    </row>
    <row r="15" spans="1:14" ht="44.25" customHeight="1" x14ac:dyDescent="0.55000000000000004">
      <c r="A15" s="17" t="s">
        <v>168</v>
      </c>
      <c r="B15" s="20">
        <v>20191021</v>
      </c>
      <c r="C15" s="17" t="s">
        <v>69</v>
      </c>
      <c r="D15" s="17" t="s">
        <v>23</v>
      </c>
      <c r="E15" s="19" t="s">
        <v>167</v>
      </c>
      <c r="F15" s="17">
        <v>36</v>
      </c>
      <c r="G15" s="18">
        <v>23</v>
      </c>
      <c r="H15" s="17"/>
    </row>
    <row r="16" spans="1:14" ht="44.25" customHeight="1" x14ac:dyDescent="0.55000000000000004">
      <c r="A16" s="17"/>
      <c r="B16" s="20"/>
      <c r="C16" s="17"/>
      <c r="D16" s="17"/>
      <c r="E16" s="19"/>
      <c r="F16" s="17"/>
      <c r="G16" s="18"/>
      <c r="H16" s="17"/>
    </row>
    <row r="17" spans="1:8" ht="44.25" customHeight="1" x14ac:dyDescent="0.55000000000000004">
      <c r="A17" s="17" t="s">
        <v>169</v>
      </c>
      <c r="B17" s="20">
        <v>20191022</v>
      </c>
      <c r="C17" s="17" t="s">
        <v>69</v>
      </c>
      <c r="D17" s="17" t="s">
        <v>9</v>
      </c>
      <c r="E17" s="19" t="s">
        <v>167</v>
      </c>
      <c r="F17" s="17">
        <v>1</v>
      </c>
      <c r="G17" s="18">
        <v>45</v>
      </c>
      <c r="H17" s="17"/>
    </row>
    <row r="18" spans="1:8" ht="44.25" customHeight="1" x14ac:dyDescent="0.55000000000000004">
      <c r="A18" s="17"/>
      <c r="B18" s="20"/>
      <c r="C18" s="17"/>
      <c r="D18" s="17"/>
      <c r="E18" s="19"/>
      <c r="F18" s="17"/>
      <c r="G18" s="18"/>
      <c r="H18" s="17"/>
    </row>
    <row r="19" spans="1:8" ht="44.25" customHeight="1" x14ac:dyDescent="0.55000000000000004">
      <c r="A19" s="17" t="s">
        <v>170</v>
      </c>
      <c r="B19" s="20">
        <v>20191022</v>
      </c>
      <c r="C19" s="17" t="s">
        <v>69</v>
      </c>
      <c r="D19" s="17" t="s">
        <v>25</v>
      </c>
      <c r="E19" s="19" t="s">
        <v>167</v>
      </c>
      <c r="F19" s="17">
        <v>3</v>
      </c>
      <c r="G19" s="18">
        <v>21</v>
      </c>
      <c r="H19" s="19" t="s">
        <v>171</v>
      </c>
    </row>
    <row r="20" spans="1:8" ht="44.25" customHeight="1" x14ac:dyDescent="0.55000000000000004">
      <c r="A20" s="17"/>
      <c r="B20" s="20"/>
      <c r="C20" s="17"/>
      <c r="D20" s="17"/>
      <c r="E20" s="19"/>
      <c r="F20" s="17"/>
      <c r="G20" s="18"/>
      <c r="H20" s="17"/>
    </row>
    <row r="21" spans="1:8" ht="44.25" customHeight="1" x14ac:dyDescent="0.55000000000000004">
      <c r="A21" s="17" t="s">
        <v>168</v>
      </c>
      <c r="B21" s="20">
        <v>20191022</v>
      </c>
      <c r="C21" s="17" t="s">
        <v>69</v>
      </c>
      <c r="D21" s="17" t="s">
        <v>23</v>
      </c>
      <c r="E21" s="19" t="s">
        <v>167</v>
      </c>
      <c r="F21" s="17">
        <v>21</v>
      </c>
      <c r="G21" s="18">
        <v>27</v>
      </c>
      <c r="H21" s="17"/>
    </row>
    <row r="22" spans="1:8" ht="44.25" customHeight="1" x14ac:dyDescent="0.55000000000000004">
      <c r="A22" s="17"/>
      <c r="B22" s="20"/>
      <c r="C22" s="17"/>
      <c r="D22" s="17"/>
      <c r="E22" s="19"/>
      <c r="F22" s="17"/>
      <c r="G22" s="18"/>
      <c r="H22" s="17"/>
    </row>
    <row r="23" spans="1:8" ht="44.25" customHeight="1" x14ac:dyDescent="0.55000000000000004">
      <c r="A23" s="17" t="s">
        <v>169</v>
      </c>
      <c r="B23" s="20">
        <v>20191023</v>
      </c>
      <c r="C23" s="17" t="s">
        <v>69</v>
      </c>
      <c r="D23" s="17" t="s">
        <v>9</v>
      </c>
      <c r="E23" s="19" t="s">
        <v>167</v>
      </c>
      <c r="F23" s="17">
        <v>0</v>
      </c>
      <c r="G23" s="18">
        <v>8</v>
      </c>
      <c r="H23" s="17"/>
    </row>
    <row r="24" spans="1:8" ht="44.25" customHeight="1" x14ac:dyDescent="0.55000000000000004">
      <c r="A24" s="17"/>
      <c r="B24" s="20"/>
      <c r="C24" s="17"/>
      <c r="D24" s="17"/>
      <c r="E24" s="19"/>
      <c r="F24" s="17"/>
      <c r="G24" s="18"/>
      <c r="H24" s="17"/>
    </row>
    <row r="25" spans="1:8" ht="44.25" customHeight="1" x14ac:dyDescent="0.55000000000000004">
      <c r="A25" s="17" t="s">
        <v>168</v>
      </c>
      <c r="B25" s="20">
        <v>20191024</v>
      </c>
      <c r="C25" s="17" t="s">
        <v>69</v>
      </c>
      <c r="D25" s="17" t="s">
        <v>23</v>
      </c>
      <c r="E25" s="19" t="s">
        <v>167</v>
      </c>
      <c r="F25" s="17">
        <v>6</v>
      </c>
      <c r="G25" s="18">
        <v>9</v>
      </c>
      <c r="H25" s="17"/>
    </row>
    <row r="26" spans="1:8" ht="44.25" customHeight="1" x14ac:dyDescent="0.55000000000000004">
      <c r="A26" s="17"/>
      <c r="B26" s="20"/>
      <c r="C26" s="17"/>
      <c r="D26" s="17"/>
      <c r="E26" s="19"/>
      <c r="F26" s="17"/>
      <c r="G26" s="18"/>
      <c r="H26" s="17"/>
    </row>
    <row r="27" spans="1:8" ht="44.25" customHeight="1" x14ac:dyDescent="0.55000000000000004">
      <c r="A27" s="17" t="s">
        <v>170</v>
      </c>
      <c r="B27" s="20">
        <v>20191025</v>
      </c>
      <c r="C27" s="17" t="s">
        <v>69</v>
      </c>
      <c r="D27" s="17" t="s">
        <v>25</v>
      </c>
      <c r="E27" s="19" t="s">
        <v>167</v>
      </c>
      <c r="F27" s="17">
        <v>0</v>
      </c>
      <c r="G27" s="18">
        <v>2</v>
      </c>
      <c r="H27" s="17"/>
    </row>
    <row r="28" spans="1:8" ht="44.25" customHeight="1" x14ac:dyDescent="0.55000000000000004">
      <c r="A28" s="17"/>
      <c r="B28" s="20"/>
      <c r="C28" s="17"/>
      <c r="D28" s="17"/>
      <c r="E28" s="19"/>
      <c r="F28" s="17"/>
      <c r="G28" s="18"/>
      <c r="H28" s="17"/>
    </row>
    <row r="29" spans="1:8" ht="44.25" customHeight="1" x14ac:dyDescent="0.55000000000000004">
      <c r="A29" s="17" t="s">
        <v>169</v>
      </c>
      <c r="B29" s="20">
        <v>20191025</v>
      </c>
      <c r="C29" s="17" t="s">
        <v>69</v>
      </c>
      <c r="D29" s="17" t="s">
        <v>9</v>
      </c>
      <c r="E29" s="19" t="s">
        <v>167</v>
      </c>
      <c r="F29" s="17">
        <v>1</v>
      </c>
      <c r="G29" s="18">
        <v>13</v>
      </c>
      <c r="H29" s="17"/>
    </row>
    <row r="30" spans="1:8" ht="44.25" customHeight="1" x14ac:dyDescent="0.55000000000000004">
      <c r="A30" s="17"/>
      <c r="B30" s="20"/>
      <c r="C30" s="17"/>
      <c r="D30" s="17"/>
      <c r="E30" s="19"/>
      <c r="F30" s="17"/>
      <c r="G30" s="18"/>
      <c r="H30" s="17"/>
    </row>
    <row r="31" spans="1:8" ht="44.25" customHeight="1" x14ac:dyDescent="0.55000000000000004">
      <c r="A31" s="17" t="s">
        <v>168</v>
      </c>
      <c r="B31" s="20">
        <v>20191025</v>
      </c>
      <c r="C31" s="17" t="s">
        <v>69</v>
      </c>
      <c r="D31" s="17" t="s">
        <v>23</v>
      </c>
      <c r="E31" s="19" t="s">
        <v>167</v>
      </c>
      <c r="F31" s="17">
        <v>3</v>
      </c>
      <c r="G31" s="18">
        <v>9</v>
      </c>
      <c r="H31" s="17"/>
    </row>
    <row r="32" spans="1:8" ht="44.25" customHeight="1" x14ac:dyDescent="0.55000000000000004">
      <c r="A32" s="17"/>
      <c r="B32" s="20"/>
      <c r="C32" s="17"/>
      <c r="D32" s="17"/>
      <c r="E32" s="19"/>
      <c r="F32" s="17"/>
      <c r="G32" s="18"/>
      <c r="H32" s="17"/>
    </row>
    <row r="33" spans="1:8" ht="44.25" customHeight="1" x14ac:dyDescent="0.55000000000000004">
      <c r="A33" s="17"/>
      <c r="B33" s="20"/>
      <c r="C33" s="17"/>
      <c r="D33" s="17"/>
      <c r="E33" s="19"/>
      <c r="F33" s="17"/>
      <c r="G33" s="18"/>
      <c r="H33" s="17"/>
    </row>
    <row r="34" spans="1:8" ht="44.25" customHeight="1" x14ac:dyDescent="0.55000000000000004">
      <c r="A34" s="17"/>
      <c r="B34" s="20"/>
      <c r="C34" s="17"/>
      <c r="D34" s="17"/>
      <c r="E34" s="19"/>
      <c r="F34" s="17"/>
      <c r="G34" s="18"/>
      <c r="H34" s="17"/>
    </row>
    <row r="35" spans="1:8" ht="44.25" customHeight="1" x14ac:dyDescent="0.55000000000000004">
      <c r="A35" s="17"/>
      <c r="B35" s="20"/>
      <c r="C35" s="17"/>
      <c r="D35" s="17"/>
      <c r="E35" s="19"/>
      <c r="F35" s="17"/>
      <c r="G35" s="18"/>
      <c r="H35" s="17"/>
    </row>
    <row r="36" spans="1:8" ht="44.25" customHeight="1" x14ac:dyDescent="0.55000000000000004">
      <c r="A36" s="17"/>
      <c r="B36" s="20"/>
      <c r="C36" s="17"/>
      <c r="D36" s="17"/>
      <c r="E36" s="19"/>
      <c r="F36" s="17"/>
      <c r="G36" s="18"/>
      <c r="H36" s="17"/>
    </row>
    <row r="37" spans="1:8" ht="44.25" customHeight="1" x14ac:dyDescent="0.55000000000000004">
      <c r="A37" s="17"/>
      <c r="B37" s="20"/>
      <c r="C37" s="17"/>
      <c r="D37" s="17"/>
      <c r="E37" s="19"/>
      <c r="F37" s="17"/>
      <c r="G37" s="18"/>
      <c r="H37" s="17"/>
    </row>
    <row r="38" spans="1:8" ht="44.25" customHeight="1" x14ac:dyDescent="0.55000000000000004">
      <c r="A38" s="17"/>
      <c r="B38" s="20"/>
      <c r="C38" s="17"/>
      <c r="D38" s="17"/>
      <c r="E38" s="19"/>
      <c r="F38" s="17"/>
      <c r="G38" s="18"/>
      <c r="H38" s="17"/>
    </row>
    <row r="39" spans="1:8" ht="44.25" customHeight="1" x14ac:dyDescent="0.55000000000000004">
      <c r="A39" s="17"/>
      <c r="B39" s="20"/>
      <c r="C39" s="17"/>
      <c r="D39" s="17"/>
      <c r="E39" s="19"/>
      <c r="F39" s="17"/>
      <c r="G39" s="18"/>
      <c r="H39" s="17"/>
    </row>
    <row r="40" spans="1:8" ht="44.25" customHeight="1" x14ac:dyDescent="0.55000000000000004">
      <c r="A40" s="17"/>
      <c r="B40" s="20"/>
      <c r="C40" s="17"/>
      <c r="D40" s="17"/>
      <c r="E40" s="19"/>
      <c r="F40" s="17"/>
      <c r="G40" s="18"/>
      <c r="H40" s="17"/>
    </row>
    <row r="41" spans="1:8" ht="44.25" customHeight="1" x14ac:dyDescent="0.55000000000000004">
      <c r="A41" s="17"/>
      <c r="B41" s="20"/>
      <c r="C41" s="17"/>
      <c r="D41" s="17"/>
      <c r="E41" s="19"/>
      <c r="F41" s="17"/>
      <c r="G41" s="18"/>
      <c r="H41" s="17"/>
    </row>
    <row r="42" spans="1:8" ht="44.25" customHeight="1" x14ac:dyDescent="0.55000000000000004">
      <c r="A42" s="17"/>
      <c r="B42" s="20"/>
      <c r="C42" s="17"/>
      <c r="D42" s="17"/>
      <c r="E42" s="19"/>
      <c r="F42" s="17"/>
      <c r="G42" s="18"/>
      <c r="H42" s="17"/>
    </row>
    <row r="43" spans="1:8" ht="44.25" customHeight="1" x14ac:dyDescent="0.55000000000000004">
      <c r="A43" s="17"/>
      <c r="B43" s="20"/>
      <c r="C43" s="17"/>
      <c r="D43" s="17"/>
      <c r="E43" s="19"/>
      <c r="F43" s="17"/>
      <c r="G43" s="18"/>
      <c r="H43" s="17"/>
    </row>
    <row r="44" spans="1:8" ht="44.25" customHeight="1" x14ac:dyDescent="0.55000000000000004">
      <c r="A44" s="17"/>
      <c r="B44" s="20"/>
      <c r="C44" s="17"/>
      <c r="D44" s="17"/>
      <c r="E44" s="19"/>
      <c r="F44" s="17"/>
      <c r="G44" s="18"/>
      <c r="H44" s="17"/>
    </row>
    <row r="45" spans="1:8" ht="44.25" customHeight="1" x14ac:dyDescent="0.55000000000000004">
      <c r="A45" s="17"/>
      <c r="B45" s="20"/>
      <c r="C45" s="17"/>
      <c r="D45" s="17"/>
      <c r="E45" s="19"/>
      <c r="F45" s="17"/>
      <c r="G45" s="18"/>
      <c r="H45" s="17"/>
    </row>
    <row r="46" spans="1:8" ht="44.25" customHeight="1" x14ac:dyDescent="0.55000000000000004">
      <c r="A46" s="17"/>
      <c r="B46" s="20"/>
      <c r="C46" s="17"/>
      <c r="D46" s="17"/>
      <c r="E46" s="19"/>
      <c r="F46" s="17"/>
      <c r="G46" s="18"/>
      <c r="H46" s="17"/>
    </row>
    <row r="47" spans="1:8" ht="44.25" customHeight="1" x14ac:dyDescent="0.55000000000000004">
      <c r="A47" s="17"/>
      <c r="B47" s="20"/>
      <c r="C47" s="17"/>
      <c r="D47" s="17"/>
      <c r="E47" s="19"/>
      <c r="F47" s="17"/>
      <c r="G47" s="18"/>
      <c r="H47" s="17"/>
    </row>
    <row r="48" spans="1:8" ht="44.25" customHeight="1" x14ac:dyDescent="0.55000000000000004">
      <c r="A48" s="17"/>
      <c r="B48" s="20"/>
      <c r="C48" s="17"/>
      <c r="D48" s="17"/>
      <c r="E48" s="19"/>
      <c r="F48" s="17"/>
      <c r="G48" s="18"/>
      <c r="H48" s="17"/>
    </row>
    <row r="49" spans="1:8" ht="44.25" customHeight="1" x14ac:dyDescent="0.55000000000000004">
      <c r="A49" s="17"/>
      <c r="B49" s="20"/>
      <c r="C49" s="17"/>
      <c r="D49" s="17"/>
      <c r="E49" s="19"/>
      <c r="F49" s="17"/>
      <c r="G49" s="18"/>
      <c r="H49" s="17"/>
    </row>
    <row r="50" spans="1:8" ht="44.25" customHeight="1" x14ac:dyDescent="0.55000000000000004">
      <c r="A50" s="17"/>
      <c r="B50" s="20"/>
      <c r="C50" s="17"/>
      <c r="D50" s="17"/>
      <c r="E50" s="19"/>
      <c r="F50" s="17"/>
      <c r="G50" s="18"/>
      <c r="H50" s="17"/>
    </row>
    <row r="51" spans="1:8" ht="44.25" customHeight="1" x14ac:dyDescent="0.55000000000000004">
      <c r="A51" s="17"/>
      <c r="B51" s="20"/>
      <c r="C51" s="17"/>
      <c r="D51" s="17"/>
      <c r="E51" s="19"/>
      <c r="F51" s="17"/>
      <c r="G51" s="18"/>
      <c r="H51" s="17"/>
    </row>
    <row r="52" spans="1:8" ht="44.25" customHeight="1" x14ac:dyDescent="0.55000000000000004">
      <c r="A52" s="17"/>
      <c r="B52" s="20"/>
      <c r="C52" s="17"/>
      <c r="D52" s="17"/>
      <c r="E52" s="19"/>
      <c r="F52" s="17"/>
      <c r="G52" s="18"/>
      <c r="H52" s="17"/>
    </row>
    <row r="53" spans="1:8" ht="44.25" customHeight="1" x14ac:dyDescent="0.55000000000000004">
      <c r="A53" s="17"/>
      <c r="B53" s="20"/>
      <c r="C53" s="17"/>
      <c r="D53" s="17"/>
      <c r="E53" s="19"/>
      <c r="F53" s="17"/>
      <c r="G53" s="18"/>
      <c r="H53" s="17"/>
    </row>
    <row r="54" spans="1:8" ht="44.25" customHeight="1" x14ac:dyDescent="0.55000000000000004">
      <c r="A54" s="17"/>
      <c r="B54" s="20"/>
      <c r="C54" s="17"/>
      <c r="D54" s="17"/>
      <c r="E54" s="19"/>
      <c r="F54" s="17"/>
      <c r="G54" s="18"/>
      <c r="H54" s="17"/>
    </row>
    <row r="55" spans="1:8" ht="44.25" customHeight="1" x14ac:dyDescent="0.55000000000000004">
      <c r="A55" s="17"/>
      <c r="B55" s="20"/>
      <c r="C55" s="17"/>
      <c r="D55" s="17"/>
      <c r="E55" s="19"/>
      <c r="F55" s="17"/>
      <c r="G55" s="18"/>
      <c r="H55" s="17"/>
    </row>
    <row r="56" spans="1:8" ht="44.25" customHeight="1" x14ac:dyDescent="0.55000000000000004">
      <c r="A56" s="17"/>
      <c r="B56" s="20"/>
      <c r="C56" s="17"/>
      <c r="D56" s="17"/>
      <c r="E56" s="19"/>
      <c r="F56" s="17"/>
      <c r="G56" s="18"/>
      <c r="H56" s="17"/>
    </row>
    <row r="57" spans="1:8" ht="44.25" customHeight="1" x14ac:dyDescent="0.55000000000000004">
      <c r="A57" s="17"/>
      <c r="B57" s="20"/>
      <c r="C57" s="17"/>
      <c r="D57" s="17"/>
      <c r="E57" s="19"/>
      <c r="F57" s="17"/>
      <c r="G57" s="18"/>
      <c r="H57" s="17"/>
    </row>
    <row r="58" spans="1:8" ht="44.25" customHeight="1" x14ac:dyDescent="0.55000000000000004">
      <c r="A58" s="17"/>
      <c r="B58" s="20"/>
      <c r="C58" s="17"/>
      <c r="D58" s="17"/>
      <c r="E58" s="19"/>
      <c r="F58" s="17"/>
      <c r="G58" s="18"/>
      <c r="H58" s="17"/>
    </row>
    <row r="59" spans="1:8" ht="44.25" customHeight="1" x14ac:dyDescent="0.55000000000000004">
      <c r="A59" s="17"/>
      <c r="B59" s="20"/>
      <c r="C59" s="17"/>
      <c r="D59" s="17"/>
      <c r="E59" s="19"/>
      <c r="F59" s="17"/>
      <c r="G59" s="18"/>
      <c r="H59" s="17"/>
    </row>
    <row r="60" spans="1:8" ht="44.25" customHeight="1" x14ac:dyDescent="0.55000000000000004">
      <c r="A60" s="17"/>
      <c r="B60" s="20"/>
      <c r="C60" s="17"/>
      <c r="D60" s="17"/>
      <c r="E60" s="19"/>
      <c r="F60" s="17"/>
      <c r="G60" s="18"/>
      <c r="H60" s="17"/>
    </row>
    <row r="61" spans="1:8" ht="44.25" customHeight="1" x14ac:dyDescent="0.55000000000000004">
      <c r="A61" s="17"/>
      <c r="B61" s="20"/>
      <c r="C61" s="17"/>
      <c r="D61" s="17"/>
      <c r="E61" s="19"/>
      <c r="F61" s="17"/>
      <c r="G61" s="18"/>
      <c r="H61" s="17"/>
    </row>
    <row r="62" spans="1:8" ht="44.25" customHeight="1" x14ac:dyDescent="0.35"/>
    <row r="63" spans="1:8" ht="44.25" customHeight="1" x14ac:dyDescent="0.35"/>
    <row r="64" spans="1:8" ht="44.25" customHeight="1" x14ac:dyDescent="0.35"/>
    <row r="65" ht="44.25" customHeight="1" x14ac:dyDescent="0.35"/>
    <row r="66" ht="44.25" customHeight="1" x14ac:dyDescent="0.35"/>
    <row r="67" ht="44.25" customHeight="1" x14ac:dyDescent="0.35"/>
    <row r="68" ht="44.25" customHeight="1" x14ac:dyDescent="0.35"/>
    <row r="69" ht="44.25" customHeight="1" x14ac:dyDescent="0.35"/>
    <row r="70" ht="44.25" customHeight="1" x14ac:dyDescent="0.35"/>
    <row r="71" ht="44.25" customHeight="1" x14ac:dyDescent="0.35"/>
    <row r="72" ht="44.25" customHeight="1" x14ac:dyDescent="0.35"/>
    <row r="73" ht="44.25" customHeight="1" x14ac:dyDescent="0.35"/>
    <row r="74" ht="44.25" customHeight="1" x14ac:dyDescent="0.35"/>
    <row r="75" ht="44.25" customHeight="1" x14ac:dyDescent="0.35"/>
    <row r="76" ht="44.25" customHeight="1" x14ac:dyDescent="0.35"/>
    <row r="77" ht="44.25" customHeight="1" x14ac:dyDescent="0.35"/>
    <row r="78" ht="44.25" customHeight="1" x14ac:dyDescent="0.35"/>
    <row r="79" ht="44.25" customHeight="1" x14ac:dyDescent="0.35"/>
    <row r="80" ht="44.25" customHeight="1" x14ac:dyDescent="0.35"/>
    <row r="81" ht="44.25" customHeight="1" x14ac:dyDescent="0.35"/>
    <row r="82" ht="44.25" customHeight="1" x14ac:dyDescent="0.35"/>
  </sheetData>
  <mergeCells count="3">
    <mergeCell ref="A2:B2"/>
    <mergeCell ref="E2:F2"/>
    <mergeCell ref="G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PL_D2-3 CP</vt:lpstr>
      <vt:lpstr>PL_D2-3 99B</vt:lpstr>
      <vt:lpstr>GD_D2-3 CP</vt:lpstr>
      <vt:lpstr>GD_D2-3 99B</vt:lpstr>
    </vt:vector>
  </TitlesOfParts>
  <Manager/>
  <Company>Boston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LabUser</dc:creator>
  <cp:keywords/>
  <dc:description/>
  <cp:lastModifiedBy>nlau</cp:lastModifiedBy>
  <cp:revision/>
  <dcterms:created xsi:type="dcterms:W3CDTF">2019-10-03T15:16:02Z</dcterms:created>
  <dcterms:modified xsi:type="dcterms:W3CDTF">2019-11-02T03:48:14Z</dcterms:modified>
  <cp:category/>
  <cp:contentStatus/>
</cp:coreProperties>
</file>