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8"/>
  <workbookPr/>
  <mc:AlternateContent xmlns:mc="http://schemas.openxmlformats.org/markup-compatibility/2006">
    <mc:Choice Requires="x15">
      <x15ac:absPath xmlns:x15ac="http://schemas.microsoft.com/office/spreadsheetml/2010/11/ac" url="/Users/gavis/Documents/Writing/Manuscripts/2019aRuesch/Source Data Files/"/>
    </mc:Choice>
  </mc:AlternateContent>
  <xr:revisionPtr revIDLastSave="0" documentId="13_ncr:1_{0C29C88C-436F-2F42-8D09-CE7B64021D8C}" xr6:coauthVersionLast="45" xr6:coauthVersionMax="45" xr10:uidLastSave="{00000000-0000-0000-0000-000000000000}"/>
  <bookViews>
    <workbookView xWindow="3800" yWindow="540" windowWidth="22640" windowHeight="15720" tabRatio="500" xr2:uid="{00000000-000D-0000-FFFF-FFFF00000000}"/>
  </bookViews>
  <sheets>
    <sheet name="Sheet1" sheetId="1" r:id="rId1"/>
    <sheet name="Sheet2" sheetId="2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7" i="1" l="1"/>
  <c r="D67" i="1"/>
  <c r="C67" i="1"/>
  <c r="G48" i="1" l="1"/>
  <c r="G47" i="1"/>
  <c r="G46" i="1"/>
  <c r="I42" i="1"/>
  <c r="F42" i="1"/>
  <c r="C42" i="1"/>
  <c r="I41" i="1"/>
  <c r="F41" i="1"/>
  <c r="C41" i="1"/>
  <c r="I39" i="1"/>
  <c r="F39" i="1"/>
  <c r="C39" i="1"/>
  <c r="I38" i="1"/>
  <c r="F38" i="1"/>
  <c r="C38" i="1"/>
  <c r="I37" i="1"/>
  <c r="F37" i="1"/>
  <c r="C37" i="1"/>
  <c r="I36" i="1"/>
  <c r="F36" i="1"/>
  <c r="C36" i="1"/>
  <c r="I35" i="1"/>
  <c r="F35" i="1"/>
  <c r="C35" i="1"/>
  <c r="I22" i="1"/>
  <c r="I25" i="1"/>
  <c r="I26" i="1"/>
  <c r="F22" i="1"/>
  <c r="F25" i="1"/>
  <c r="F26" i="1"/>
  <c r="F27" i="1" s="1"/>
  <c r="F30" i="1" s="1"/>
  <c r="F33" i="1" s="1"/>
  <c r="C22" i="1"/>
  <c r="C25" i="1"/>
  <c r="C26" i="1"/>
  <c r="C27" i="1" s="1"/>
  <c r="C29" i="1" s="1"/>
  <c r="C32" i="1" s="1"/>
  <c r="I23" i="1"/>
  <c r="F23" i="1"/>
  <c r="C23" i="1"/>
  <c r="I27" i="1" l="1"/>
  <c r="I29" i="1" s="1"/>
  <c r="I32" i="1" s="1"/>
  <c r="C30" i="1"/>
  <c r="C33" i="1" s="1"/>
  <c r="F29" i="1"/>
  <c r="F32" i="1" s="1"/>
  <c r="I30" i="1" l="1"/>
  <c r="I33" i="1" s="1"/>
</calcChain>
</file>

<file path=xl/sharedStrings.xml><?xml version="1.0" encoding="utf-8"?>
<sst xmlns="http://schemas.openxmlformats.org/spreadsheetml/2006/main" count="79" uniqueCount="31">
  <si>
    <t>Sample</t>
  </si>
  <si>
    <t>Pole Cells</t>
  </si>
  <si>
    <t>Min</t>
  </si>
  <si>
    <t>Max</t>
  </si>
  <si>
    <t>Q1</t>
  </si>
  <si>
    <t>Q3</t>
  </si>
  <si>
    <t>IQR</t>
  </si>
  <si>
    <t>Above</t>
  </si>
  <si>
    <t>Below</t>
  </si>
  <si>
    <t>Median</t>
  </si>
  <si>
    <t>Avg</t>
  </si>
  <si>
    <t>StDev</t>
  </si>
  <si>
    <t>**</t>
  </si>
  <si>
    <t>o∆n</t>
  </si>
  <si>
    <t>oM1,139R∆n</t>
  </si>
  <si>
    <t>Remove outliers based on interquartile range</t>
  </si>
  <si>
    <t>High outlier?</t>
  </si>
  <si>
    <t>Low outlier?</t>
  </si>
  <si>
    <t>array 1</t>
  </si>
  <si>
    <t>array 2</t>
  </si>
  <si>
    <t>Student's 2 tailed t-test</t>
  </si>
  <si>
    <t>***</t>
  </si>
  <si>
    <t>ns</t>
  </si>
  <si>
    <t>Figure 1J</t>
  </si>
  <si>
    <t xml:space="preserve">wt </t>
  </si>
  <si>
    <t>wt</t>
  </si>
  <si>
    <t># of embryos</t>
  </si>
  <si>
    <t># of Cells Lost</t>
  </si>
  <si>
    <t>&gt;4</t>
  </si>
  <si>
    <t>Total</t>
  </si>
  <si>
    <t>Figure 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</si>
</sst>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topLeftCell="A32" workbookViewId="0">
      <selection activeCell="G61" sqref="G61"/>
    </sheetView>
  </sheetViews>
  <sheetFormatPr baseColWidth="10" defaultRowHeight="16" x14ac:dyDescent="0.2"/>
  <cols>
    <col min="2" max="2" width="11.33203125" customWidth="1"/>
    <col min="3" max="3" width="11.6640625" bestFit="1" customWidth="1"/>
    <col min="5" max="5" width="11.5" bestFit="1" customWidth="1"/>
    <col min="6" max="6" width="12.1640625" bestFit="1" customWidth="1"/>
    <col min="8" max="8" width="11.5" bestFit="1" customWidth="1"/>
    <col min="9" max="9" width="11.6640625" bestFit="1" customWidth="1"/>
  </cols>
  <sheetData>
    <row r="1" spans="1:9" ht="21" x14ac:dyDescent="0.25">
      <c r="A1" s="3" t="s">
        <v>23</v>
      </c>
    </row>
    <row r="3" spans="1:9" x14ac:dyDescent="0.2">
      <c r="B3" s="5" t="s">
        <v>24</v>
      </c>
      <c r="C3" s="5"/>
      <c r="D3" s="1"/>
      <c r="E3" s="5" t="s">
        <v>13</v>
      </c>
      <c r="F3" s="5"/>
      <c r="G3" s="1"/>
      <c r="H3" s="5" t="s">
        <v>14</v>
      </c>
      <c r="I3" s="5"/>
    </row>
    <row r="4" spans="1:9" x14ac:dyDescent="0.2">
      <c r="B4" t="s">
        <v>0</v>
      </c>
      <c r="C4" t="s">
        <v>1</v>
      </c>
      <c r="E4" t="s">
        <v>0</v>
      </c>
      <c r="F4" t="s">
        <v>1</v>
      </c>
      <c r="H4" t="s">
        <v>0</v>
      </c>
      <c r="I4" t="s">
        <v>1</v>
      </c>
    </row>
    <row r="5" spans="1:9" x14ac:dyDescent="0.2">
      <c r="B5">
        <v>1</v>
      </c>
      <c r="C5">
        <v>35</v>
      </c>
      <c r="E5">
        <v>1</v>
      </c>
      <c r="F5">
        <v>30</v>
      </c>
      <c r="H5">
        <v>1</v>
      </c>
      <c r="I5">
        <v>21</v>
      </c>
    </row>
    <row r="6" spans="1:9" x14ac:dyDescent="0.2">
      <c r="B6">
        <v>2</v>
      </c>
      <c r="C6">
        <v>22</v>
      </c>
      <c r="E6">
        <v>2</v>
      </c>
      <c r="F6">
        <v>22</v>
      </c>
      <c r="H6">
        <v>2</v>
      </c>
      <c r="I6">
        <v>21</v>
      </c>
    </row>
    <row r="7" spans="1:9" x14ac:dyDescent="0.2">
      <c r="B7">
        <v>3</v>
      </c>
      <c r="C7">
        <v>20</v>
      </c>
      <c r="E7">
        <v>3</v>
      </c>
      <c r="F7">
        <v>21</v>
      </c>
      <c r="H7">
        <v>3</v>
      </c>
      <c r="I7">
        <v>27</v>
      </c>
    </row>
    <row r="8" spans="1:9" x14ac:dyDescent="0.2">
      <c r="B8">
        <v>4</v>
      </c>
      <c r="C8">
        <v>31</v>
      </c>
      <c r="E8">
        <v>4</v>
      </c>
      <c r="F8">
        <v>26</v>
      </c>
      <c r="H8">
        <v>4</v>
      </c>
      <c r="I8">
        <v>27</v>
      </c>
    </row>
    <row r="9" spans="1:9" x14ac:dyDescent="0.2">
      <c r="B9">
        <v>5</v>
      </c>
      <c r="C9">
        <v>38</v>
      </c>
      <c r="E9">
        <v>5</v>
      </c>
      <c r="F9">
        <v>24</v>
      </c>
      <c r="H9">
        <v>5</v>
      </c>
      <c r="I9">
        <v>22</v>
      </c>
    </row>
    <row r="10" spans="1:9" x14ac:dyDescent="0.2">
      <c r="B10">
        <v>6</v>
      </c>
      <c r="C10">
        <v>40</v>
      </c>
      <c r="E10">
        <v>6</v>
      </c>
      <c r="F10">
        <v>24</v>
      </c>
      <c r="H10">
        <v>6</v>
      </c>
      <c r="I10">
        <v>20</v>
      </c>
    </row>
    <row r="11" spans="1:9" x14ac:dyDescent="0.2">
      <c r="B11">
        <v>7</v>
      </c>
      <c r="C11">
        <v>33</v>
      </c>
      <c r="E11">
        <v>7</v>
      </c>
      <c r="F11">
        <v>31</v>
      </c>
      <c r="H11">
        <v>7</v>
      </c>
      <c r="I11">
        <v>24</v>
      </c>
    </row>
    <row r="12" spans="1:9" x14ac:dyDescent="0.2">
      <c r="B12">
        <v>8</v>
      </c>
      <c r="C12">
        <v>26</v>
      </c>
      <c r="E12">
        <v>8</v>
      </c>
      <c r="F12">
        <v>18</v>
      </c>
      <c r="H12">
        <v>8</v>
      </c>
      <c r="I12">
        <v>19</v>
      </c>
    </row>
    <row r="13" spans="1:9" x14ac:dyDescent="0.2">
      <c r="B13">
        <v>9</v>
      </c>
      <c r="C13">
        <v>36</v>
      </c>
      <c r="E13">
        <v>9</v>
      </c>
      <c r="F13">
        <v>17</v>
      </c>
      <c r="H13">
        <v>9</v>
      </c>
      <c r="I13">
        <v>32</v>
      </c>
    </row>
    <row r="14" spans="1:9" x14ac:dyDescent="0.2">
      <c r="B14">
        <v>10</v>
      </c>
      <c r="C14">
        <v>43</v>
      </c>
      <c r="E14">
        <v>10</v>
      </c>
      <c r="F14">
        <v>28</v>
      </c>
      <c r="H14">
        <v>10</v>
      </c>
      <c r="I14">
        <v>28</v>
      </c>
    </row>
    <row r="15" spans="1:9" x14ac:dyDescent="0.2">
      <c r="B15">
        <v>11</v>
      </c>
      <c r="C15">
        <v>32</v>
      </c>
      <c r="E15">
        <v>11</v>
      </c>
      <c r="F15">
        <v>26</v>
      </c>
      <c r="H15">
        <v>11</v>
      </c>
      <c r="I15">
        <v>28</v>
      </c>
    </row>
    <row r="16" spans="1:9" x14ac:dyDescent="0.2">
      <c r="B16">
        <v>12</v>
      </c>
      <c r="C16">
        <v>36</v>
      </c>
      <c r="E16">
        <v>12</v>
      </c>
      <c r="F16">
        <v>20</v>
      </c>
      <c r="H16">
        <v>12</v>
      </c>
      <c r="I16">
        <v>35</v>
      </c>
    </row>
    <row r="17" spans="2:9" x14ac:dyDescent="0.2">
      <c r="B17">
        <v>13</v>
      </c>
      <c r="C17">
        <v>23</v>
      </c>
      <c r="E17">
        <v>13</v>
      </c>
      <c r="F17">
        <v>23</v>
      </c>
      <c r="H17">
        <v>13</v>
      </c>
      <c r="I17">
        <v>25</v>
      </c>
    </row>
    <row r="18" spans="2:9" x14ac:dyDescent="0.2">
      <c r="B18">
        <v>14</v>
      </c>
      <c r="C18">
        <v>36</v>
      </c>
      <c r="E18">
        <v>14</v>
      </c>
      <c r="F18">
        <v>23</v>
      </c>
      <c r="H18">
        <v>14</v>
      </c>
      <c r="I18">
        <v>21</v>
      </c>
    </row>
    <row r="19" spans="2:9" x14ac:dyDescent="0.2">
      <c r="B19">
        <v>15</v>
      </c>
      <c r="C19">
        <v>25</v>
      </c>
      <c r="E19">
        <v>15</v>
      </c>
      <c r="F19">
        <v>26</v>
      </c>
      <c r="H19">
        <v>15</v>
      </c>
      <c r="I19">
        <v>23</v>
      </c>
    </row>
    <row r="21" spans="2:9" x14ac:dyDescent="0.2">
      <c r="B21" t="s">
        <v>15</v>
      </c>
    </row>
    <row r="22" spans="2:9" x14ac:dyDescent="0.2">
      <c r="B22" t="s">
        <v>2</v>
      </c>
      <c r="C22">
        <f>MIN(C5:C19)</f>
        <v>20</v>
      </c>
      <c r="E22" t="s">
        <v>2</v>
      </c>
      <c r="F22">
        <f>MIN(F5:F19)</f>
        <v>17</v>
      </c>
      <c r="H22" t="s">
        <v>2</v>
      </c>
      <c r="I22">
        <f>MIN(I5:I19)</f>
        <v>19</v>
      </c>
    </row>
    <row r="23" spans="2:9" x14ac:dyDescent="0.2">
      <c r="B23" t="s">
        <v>3</v>
      </c>
      <c r="C23">
        <f>MAX(C5:C19)</f>
        <v>43</v>
      </c>
      <c r="E23" t="s">
        <v>3</v>
      </c>
      <c r="F23">
        <f>MAX(F5:F19)</f>
        <v>31</v>
      </c>
      <c r="H23" t="s">
        <v>3</v>
      </c>
      <c r="I23">
        <f>MAX(I5:I19)</f>
        <v>35</v>
      </c>
    </row>
    <row r="25" spans="2:9" x14ac:dyDescent="0.2">
      <c r="B25" t="s">
        <v>4</v>
      </c>
      <c r="C25">
        <f>QUARTILE(C5:C19,1)</f>
        <v>25.5</v>
      </c>
      <c r="E25" t="s">
        <v>4</v>
      </c>
      <c r="F25">
        <f>QUARTILE(F5:F19,1)</f>
        <v>21.5</v>
      </c>
      <c r="H25" t="s">
        <v>4</v>
      </c>
      <c r="I25">
        <f>QUARTILE(I5:I19,1)</f>
        <v>21</v>
      </c>
    </row>
    <row r="26" spans="2:9" x14ac:dyDescent="0.2">
      <c r="B26" t="s">
        <v>5</v>
      </c>
      <c r="C26">
        <f>QUARTILE(C5:C19,3)</f>
        <v>36</v>
      </c>
      <c r="E26" t="s">
        <v>5</v>
      </c>
      <c r="F26">
        <f>QUARTILE(F5:F19,3)</f>
        <v>26</v>
      </c>
      <c r="H26" t="s">
        <v>5</v>
      </c>
      <c r="I26">
        <f>QUARTILE(I5:I19,3)</f>
        <v>27.5</v>
      </c>
    </row>
    <row r="27" spans="2:9" x14ac:dyDescent="0.2">
      <c r="B27" t="s">
        <v>6</v>
      </c>
      <c r="C27">
        <f>C26-C25</f>
        <v>10.5</v>
      </c>
      <c r="E27" t="s">
        <v>6</v>
      </c>
      <c r="F27">
        <f>F26-F25</f>
        <v>4.5</v>
      </c>
      <c r="H27" t="s">
        <v>6</v>
      </c>
      <c r="I27">
        <f>I26-I25</f>
        <v>6.5</v>
      </c>
    </row>
    <row r="29" spans="2:9" x14ac:dyDescent="0.2">
      <c r="B29" t="s">
        <v>7</v>
      </c>
      <c r="C29">
        <f>C26+(1.5*C27)</f>
        <v>51.75</v>
      </c>
      <c r="E29" t="s">
        <v>7</v>
      </c>
      <c r="F29">
        <f>F26+(1.5*F27)</f>
        <v>32.75</v>
      </c>
      <c r="H29" t="s">
        <v>7</v>
      </c>
      <c r="I29">
        <f>I26+(1.5*I27)</f>
        <v>37.25</v>
      </c>
    </row>
    <row r="30" spans="2:9" x14ac:dyDescent="0.2">
      <c r="B30" t="s">
        <v>8</v>
      </c>
      <c r="C30">
        <f>C25-(1.5*C27)</f>
        <v>9.75</v>
      </c>
      <c r="E30" t="s">
        <v>8</v>
      </c>
      <c r="F30">
        <f>F25-(1.5*F27)</f>
        <v>14.75</v>
      </c>
      <c r="H30" t="s">
        <v>8</v>
      </c>
      <c r="I30">
        <f>I25-(1.5*I27)</f>
        <v>11.25</v>
      </c>
    </row>
    <row r="32" spans="2:9" x14ac:dyDescent="0.2">
      <c r="B32" t="s">
        <v>16</v>
      </c>
      <c r="C32" t="b">
        <f>C23&gt;C29</f>
        <v>0</v>
      </c>
      <c r="E32" t="s">
        <v>16</v>
      </c>
      <c r="F32" t="b">
        <f>F23&gt;F29</f>
        <v>0</v>
      </c>
      <c r="H32" t="s">
        <v>16</v>
      </c>
      <c r="I32" t="b">
        <f>I23&gt;I29</f>
        <v>0</v>
      </c>
    </row>
    <row r="33" spans="2:9" x14ac:dyDescent="0.2">
      <c r="B33" t="s">
        <v>17</v>
      </c>
      <c r="C33" t="b">
        <f>C22&lt;C30</f>
        <v>0</v>
      </c>
      <c r="E33" t="s">
        <v>17</v>
      </c>
      <c r="F33" t="b">
        <f>F22&lt;F30</f>
        <v>0</v>
      </c>
      <c r="H33" t="s">
        <v>17</v>
      </c>
      <c r="I33" t="b">
        <f>I22&lt;I30</f>
        <v>0</v>
      </c>
    </row>
    <row r="35" spans="2:9" x14ac:dyDescent="0.2">
      <c r="B35" t="s">
        <v>2</v>
      </c>
      <c r="C35">
        <f>MIN(C5:C19)</f>
        <v>20</v>
      </c>
      <c r="E35" t="s">
        <v>2</v>
      </c>
      <c r="F35">
        <f>MIN(F5:F19)</f>
        <v>17</v>
      </c>
      <c r="H35" t="s">
        <v>2</v>
      </c>
      <c r="I35">
        <f>MIN(I5:I19)</f>
        <v>19</v>
      </c>
    </row>
    <row r="36" spans="2:9" x14ac:dyDescent="0.2">
      <c r="B36" t="s">
        <v>4</v>
      </c>
      <c r="C36">
        <f>QUARTILE(C5:C19,1)</f>
        <v>25.5</v>
      </c>
      <c r="E36" t="s">
        <v>4</v>
      </c>
      <c r="F36">
        <f>QUARTILE(F5:F19,1)</f>
        <v>21.5</v>
      </c>
      <c r="H36" t="s">
        <v>4</v>
      </c>
      <c r="I36">
        <f>QUARTILE(I5:I19,1)</f>
        <v>21</v>
      </c>
    </row>
    <row r="37" spans="2:9" x14ac:dyDescent="0.2">
      <c r="B37" t="s">
        <v>9</v>
      </c>
      <c r="C37">
        <f>MEDIAN(C5:C19)</f>
        <v>33</v>
      </c>
      <c r="E37" t="s">
        <v>9</v>
      </c>
      <c r="F37">
        <f>MEDIAN(F5:F19)</f>
        <v>24</v>
      </c>
      <c r="H37" t="s">
        <v>9</v>
      </c>
      <c r="I37">
        <f>MEDIAN(I5:I19)</f>
        <v>24</v>
      </c>
    </row>
    <row r="38" spans="2:9" x14ac:dyDescent="0.2">
      <c r="B38" t="s">
        <v>5</v>
      </c>
      <c r="C38">
        <f>QUARTILE(C5:C19,3)</f>
        <v>36</v>
      </c>
      <c r="E38" t="s">
        <v>5</v>
      </c>
      <c r="F38">
        <f>QUARTILE(F5:F19,3)</f>
        <v>26</v>
      </c>
      <c r="H38" t="s">
        <v>5</v>
      </c>
      <c r="I38">
        <f>QUARTILE(I5:I19,3)</f>
        <v>27.5</v>
      </c>
    </row>
    <row r="39" spans="2:9" x14ac:dyDescent="0.2">
      <c r="B39" t="s">
        <v>3</v>
      </c>
      <c r="C39">
        <f>MAX(C5:C19)</f>
        <v>43</v>
      </c>
      <c r="E39" t="s">
        <v>3</v>
      </c>
      <c r="F39">
        <f>MAX(F5:F19)</f>
        <v>31</v>
      </c>
      <c r="H39" t="s">
        <v>3</v>
      </c>
      <c r="I39">
        <f>MAX(I5:I19)</f>
        <v>35</v>
      </c>
    </row>
    <row r="41" spans="2:9" x14ac:dyDescent="0.2">
      <c r="B41" t="s">
        <v>10</v>
      </c>
      <c r="C41" s="2">
        <f>AVERAGE(C5:C19)</f>
        <v>31.733333333333334</v>
      </c>
      <c r="E41" t="s">
        <v>10</v>
      </c>
      <c r="F41" s="2">
        <f>AVERAGE(F5:F19)</f>
        <v>23.933333333333334</v>
      </c>
      <c r="H41" t="s">
        <v>10</v>
      </c>
      <c r="I41" s="2">
        <f>AVERAGE(I5:I19)</f>
        <v>24.866666666666667</v>
      </c>
    </row>
    <row r="42" spans="2:9" x14ac:dyDescent="0.2">
      <c r="B42" t="s">
        <v>11</v>
      </c>
      <c r="C42" s="2">
        <f>STDEV(C5:C19)</f>
        <v>7.0149500218835312</v>
      </c>
      <c r="E42" t="s">
        <v>11</v>
      </c>
      <c r="F42" s="2">
        <f>STDEV(F5:F19)</f>
        <v>4.0438077294031789</v>
      </c>
      <c r="H42" t="s">
        <v>11</v>
      </c>
      <c r="I42" s="2">
        <f>STDEV(I5:I19)</f>
        <v>4.6115796281390047</v>
      </c>
    </row>
    <row r="44" spans="2:9" x14ac:dyDescent="0.2">
      <c r="E44" t="s">
        <v>20</v>
      </c>
    </row>
    <row r="45" spans="2:9" x14ac:dyDescent="0.2">
      <c r="E45" t="s">
        <v>18</v>
      </c>
      <c r="F45" t="s">
        <v>19</v>
      </c>
    </row>
    <row r="46" spans="2:9" x14ac:dyDescent="0.2">
      <c r="E46" t="s">
        <v>25</v>
      </c>
      <c r="F46" t="s">
        <v>13</v>
      </c>
      <c r="G46">
        <f>TTEST(C5:C19,F5:F19,2,2)</f>
        <v>8.603765309615313E-4</v>
      </c>
      <c r="H46" t="s">
        <v>21</v>
      </c>
    </row>
    <row r="47" spans="2:9" x14ac:dyDescent="0.2">
      <c r="E47" t="s">
        <v>25</v>
      </c>
      <c r="F47" t="s">
        <v>14</v>
      </c>
      <c r="G47">
        <f>TTEST(C5:C19,I5:I19,2,2)</f>
        <v>3.6928408079912275E-3</v>
      </c>
      <c r="H47" t="s">
        <v>12</v>
      </c>
    </row>
    <row r="48" spans="2:9" x14ac:dyDescent="0.2">
      <c r="E48" t="s">
        <v>13</v>
      </c>
      <c r="F48" t="s">
        <v>14</v>
      </c>
      <c r="G48">
        <f>TTEST(F5:F19,I5:I19,2,2)</f>
        <v>0.560347457702562</v>
      </c>
      <c r="H48" t="s">
        <v>22</v>
      </c>
    </row>
    <row r="57" spans="1:5" ht="21" x14ac:dyDescent="0.25">
      <c r="A57" s="3" t="s">
        <v>30</v>
      </c>
    </row>
    <row r="58" spans="1:5" x14ac:dyDescent="0.2">
      <c r="C58" s="5" t="s">
        <v>26</v>
      </c>
      <c r="D58" s="5"/>
      <c r="E58" s="5"/>
    </row>
    <row r="59" spans="1:5" x14ac:dyDescent="0.2">
      <c r="B59" s="4" t="s">
        <v>27</v>
      </c>
      <c r="C59" s="4" t="s">
        <v>25</v>
      </c>
      <c r="D59" s="4" t="s">
        <v>13</v>
      </c>
      <c r="E59" s="4" t="s">
        <v>14</v>
      </c>
    </row>
    <row r="60" spans="1:5" x14ac:dyDescent="0.2">
      <c r="B60" s="4">
        <v>0</v>
      </c>
      <c r="C60" s="6">
        <v>61</v>
      </c>
      <c r="D60" s="6">
        <v>44</v>
      </c>
      <c r="E60" s="6">
        <v>51</v>
      </c>
    </row>
    <row r="61" spans="1:5" x14ac:dyDescent="0.2">
      <c r="B61" s="4">
        <v>1</v>
      </c>
      <c r="C61" s="6">
        <v>13</v>
      </c>
      <c r="D61" s="6">
        <v>18</v>
      </c>
      <c r="E61" s="6">
        <v>42</v>
      </c>
    </row>
    <row r="62" spans="1:5" x14ac:dyDescent="0.2">
      <c r="B62" s="4">
        <v>2</v>
      </c>
      <c r="C62" s="6">
        <v>14</v>
      </c>
      <c r="D62" s="6">
        <v>22</v>
      </c>
      <c r="E62" s="6">
        <v>19</v>
      </c>
    </row>
    <row r="63" spans="1:5" x14ac:dyDescent="0.2">
      <c r="B63" s="4">
        <v>3</v>
      </c>
      <c r="C63" s="6">
        <v>3</v>
      </c>
      <c r="D63" s="6">
        <v>12</v>
      </c>
      <c r="E63" s="6">
        <v>12</v>
      </c>
    </row>
    <row r="64" spans="1:5" x14ac:dyDescent="0.2">
      <c r="B64" s="4">
        <v>4</v>
      </c>
      <c r="C64" s="6">
        <v>0</v>
      </c>
      <c r="D64" s="6">
        <v>6</v>
      </c>
      <c r="E64" s="6">
        <v>8</v>
      </c>
    </row>
    <row r="65" spans="2:5" x14ac:dyDescent="0.2">
      <c r="B65" s="4" t="s">
        <v>28</v>
      </c>
      <c r="C65" s="6">
        <v>0</v>
      </c>
      <c r="D65" s="6">
        <v>8</v>
      </c>
      <c r="E65" s="6">
        <v>4</v>
      </c>
    </row>
    <row r="66" spans="2:5" x14ac:dyDescent="0.2">
      <c r="C66" s="6"/>
      <c r="D66" s="6"/>
      <c r="E66" s="6"/>
    </row>
    <row r="67" spans="2:5" x14ac:dyDescent="0.2">
      <c r="B67" t="s">
        <v>29</v>
      </c>
      <c r="C67" s="6">
        <f>SUM(C60:C65)</f>
        <v>91</v>
      </c>
      <c r="D67" s="6">
        <f t="shared" ref="D67:E67" si="0">SUM(D60:D65)</f>
        <v>110</v>
      </c>
      <c r="E67" s="6">
        <f t="shared" si="0"/>
        <v>136</v>
      </c>
    </row>
  </sheetData>
  <mergeCells count="4">
    <mergeCell ref="B3:C3"/>
    <mergeCell ref="E3:F3"/>
    <mergeCell ref="H3:I3"/>
    <mergeCell ref="C58:E5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8E612-F66F-1344-8094-55124756F079}">
  <dimension ref="A1:E11"/>
  <sheetViews>
    <sheetView workbookViewId="0">
      <selection sqref="A1:E12"/>
    </sheetView>
  </sheetViews>
  <sheetFormatPr baseColWidth="10" defaultRowHeight="16" x14ac:dyDescent="0.2"/>
  <sheetData>
    <row r="1" spans="1:5" ht="21" x14ac:dyDescent="0.25">
      <c r="A1" s="3"/>
    </row>
    <row r="2" spans="1:5" x14ac:dyDescent="0.2">
      <c r="C2" s="4"/>
      <c r="D2" s="4"/>
      <c r="E2" s="4"/>
    </row>
    <row r="3" spans="1:5" x14ac:dyDescent="0.2">
      <c r="B3" s="4"/>
      <c r="C3" s="4"/>
      <c r="D3" s="4"/>
      <c r="E3" s="4"/>
    </row>
    <row r="4" spans="1:5" x14ac:dyDescent="0.2">
      <c r="B4" s="4"/>
      <c r="C4" s="6"/>
      <c r="D4" s="6"/>
      <c r="E4" s="6"/>
    </row>
    <row r="5" spans="1:5" x14ac:dyDescent="0.2">
      <c r="B5" s="4"/>
      <c r="C5" s="6"/>
      <c r="D5" s="6"/>
      <c r="E5" s="6"/>
    </row>
    <row r="6" spans="1:5" x14ac:dyDescent="0.2">
      <c r="B6" s="4"/>
      <c r="C6" s="6"/>
      <c r="D6" s="6"/>
      <c r="E6" s="6"/>
    </row>
    <row r="7" spans="1:5" x14ac:dyDescent="0.2">
      <c r="B7" s="4"/>
      <c r="C7" s="6"/>
      <c r="D7" s="6"/>
      <c r="E7" s="6"/>
    </row>
    <row r="8" spans="1:5" x14ac:dyDescent="0.2">
      <c r="B8" s="4"/>
      <c r="C8" s="6"/>
      <c r="D8" s="6"/>
      <c r="E8" s="6"/>
    </row>
    <row r="9" spans="1:5" x14ac:dyDescent="0.2">
      <c r="B9" s="4"/>
      <c r="C9" s="6"/>
      <c r="D9" s="6"/>
      <c r="E9" s="6"/>
    </row>
    <row r="10" spans="1:5" x14ac:dyDescent="0.2">
      <c r="C10" s="6"/>
      <c r="D10" s="6"/>
      <c r="E10" s="6"/>
    </row>
    <row r="11" spans="1:5" x14ac:dyDescent="0.2">
      <c r="C11" s="6"/>
      <c r="D11" s="6"/>
      <c r="E1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Elizabeth R. Gavis</cp:lastModifiedBy>
  <dcterms:created xsi:type="dcterms:W3CDTF">2019-08-22T16:59:00Z</dcterms:created>
  <dcterms:modified xsi:type="dcterms:W3CDTF">2019-12-18T20:41:02Z</dcterms:modified>
</cp:coreProperties>
</file>