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6EC322D6-8B2D-404E-9914-698F7C000CF4}" xr6:coauthVersionLast="45" xr6:coauthVersionMax="45" xr10:uidLastSave="{00000000-0000-0000-0000-000000000000}"/>
  <bookViews>
    <workbookView xWindow="3280" yWindow="540" windowWidth="21420" windowHeight="1522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3" i="1" l="1"/>
  <c r="C62" i="1"/>
  <c r="H45" i="1"/>
  <c r="H44" i="1"/>
  <c r="H18" i="1"/>
  <c r="H19" i="1"/>
  <c r="C51" i="1"/>
  <c r="D58" i="1" s="1"/>
  <c r="J45" i="1"/>
  <c r="D52" i="1"/>
  <c r="J44" i="1"/>
  <c r="D51" i="1"/>
  <c r="C52" i="1"/>
  <c r="C44" i="1"/>
  <c r="C49" i="1" s="1"/>
  <c r="E45" i="1"/>
  <c r="D50" i="1"/>
  <c r="C45" i="1"/>
  <c r="C50" i="1" s="1"/>
  <c r="E44" i="1"/>
  <c r="D49" i="1" s="1"/>
  <c r="J18" i="1"/>
  <c r="J19" i="1"/>
  <c r="J20" i="1" s="1"/>
  <c r="E18" i="1"/>
  <c r="E19" i="1"/>
  <c r="C18" i="1"/>
  <c r="C19" i="1"/>
  <c r="D59" i="1" l="1"/>
  <c r="C58" i="1"/>
  <c r="C59" i="1"/>
  <c r="D56" i="1"/>
  <c r="C57" i="1"/>
  <c r="D57" i="1"/>
  <c r="C56" i="1"/>
  <c r="E22" i="1"/>
  <c r="E25" i="1" s="1"/>
  <c r="J22" i="1"/>
  <c r="J25" i="1" s="1"/>
  <c r="E20" i="1"/>
  <c r="E21" i="1" s="1"/>
  <c r="E24" i="1" s="1"/>
  <c r="C20" i="1"/>
  <c r="C22" i="1" s="1"/>
  <c r="C25" i="1" s="1"/>
  <c r="J21" i="1"/>
  <c r="J24" i="1" s="1"/>
  <c r="H20" i="1"/>
  <c r="H21" i="1" s="1"/>
  <c r="H24" i="1" s="1"/>
  <c r="H22" i="1" l="1"/>
  <c r="H25" i="1" s="1"/>
  <c r="C21" i="1"/>
  <c r="C24" i="1" s="1"/>
</calcChain>
</file>

<file path=xl/sharedStrings.xml><?xml version="1.0" encoding="utf-8"?>
<sst xmlns="http://schemas.openxmlformats.org/spreadsheetml/2006/main" count="146" uniqueCount="49">
  <si>
    <t>osk-sfgfp</t>
  </si>
  <si>
    <t>early</t>
  </si>
  <si>
    <t>late</t>
  </si>
  <si>
    <t>nc1-1</t>
  </si>
  <si>
    <t>nc1-2</t>
  </si>
  <si>
    <t>nc2-1</t>
  </si>
  <si>
    <t>nc2-2</t>
  </si>
  <si>
    <t>nc2-3</t>
  </si>
  <si>
    <t>nc3-1</t>
  </si>
  <si>
    <t>nc3-2</t>
  </si>
  <si>
    <t>nc3-3</t>
  </si>
  <si>
    <t>nc4-1</t>
  </si>
  <si>
    <t>nc5-1</t>
  </si>
  <si>
    <t>Q1</t>
  </si>
  <si>
    <t>Q3</t>
  </si>
  <si>
    <t>IQR</t>
  </si>
  <si>
    <t>High above</t>
  </si>
  <si>
    <t>Low below</t>
  </si>
  <si>
    <t>High out?</t>
  </si>
  <si>
    <t>Low out?</t>
  </si>
  <si>
    <t>Minus outliers</t>
  </si>
  <si>
    <t>Avg</t>
  </si>
  <si>
    <t>Stdev</t>
  </si>
  <si>
    <t>avg</t>
  </si>
  <si>
    <t>stdev</t>
  </si>
  <si>
    <t>osk-∆i-sfgfp</t>
  </si>
  <si>
    <t>nc11-1</t>
  </si>
  <si>
    <t>nc12-1</t>
  </si>
  <si>
    <t>nc12-2</t>
  </si>
  <si>
    <t>nc12-3</t>
  </si>
  <si>
    <t>nc13-1</t>
  </si>
  <si>
    <t>nc13-2</t>
  </si>
  <si>
    <t>nc10-1</t>
  </si>
  <si>
    <t>nc11-2</t>
  </si>
  <si>
    <t>Normalized to "early"</t>
  </si>
  <si>
    <t>nc1-3</t>
  </si>
  <si>
    <t>nc1-4</t>
  </si>
  <si>
    <t>nc1-5</t>
  </si>
  <si>
    <t>nc11/12-1</t>
  </si>
  <si>
    <t>nc13-3</t>
  </si>
  <si>
    <t>nc11/12-2</t>
  </si>
  <si>
    <t>nc11-3</t>
  </si>
  <si>
    <t>nc11-4</t>
  </si>
  <si>
    <t>nc11-5</t>
  </si>
  <si>
    <t>TTEST early vs late</t>
  </si>
  <si>
    <t>nc2-4</t>
  </si>
  <si>
    <t>nc2-5</t>
  </si>
  <si>
    <t>nc2-6</t>
  </si>
  <si>
    <t>Figure 3 -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</si>
</sst>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workbookViewId="0">
      <selection sqref="A1:C1"/>
    </sheetView>
  </sheetViews>
  <sheetFormatPr baseColWidth="10" defaultRowHeight="16" x14ac:dyDescent="0.2"/>
  <sheetData>
    <row r="1" spans="1:10" ht="21" x14ac:dyDescent="0.25">
      <c r="A1" s="4" t="s">
        <v>48</v>
      </c>
      <c r="B1" s="5"/>
      <c r="C1" s="5"/>
    </row>
    <row r="3" spans="1:10" x14ac:dyDescent="0.2">
      <c r="B3" s="3" t="s">
        <v>0</v>
      </c>
      <c r="C3" s="3"/>
      <c r="D3" s="3"/>
      <c r="E3" s="3"/>
      <c r="G3" s="3" t="s">
        <v>25</v>
      </c>
      <c r="H3" s="3"/>
      <c r="I3" s="3"/>
      <c r="J3" s="3"/>
    </row>
    <row r="4" spans="1:10" x14ac:dyDescent="0.2">
      <c r="B4" s="3" t="s">
        <v>1</v>
      </c>
      <c r="C4" s="3"/>
      <c r="D4" s="3" t="s">
        <v>2</v>
      </c>
      <c r="E4" s="3"/>
      <c r="G4" s="3" t="s">
        <v>1</v>
      </c>
      <c r="H4" s="3"/>
      <c r="I4" s="3" t="s">
        <v>2</v>
      </c>
      <c r="J4" s="3"/>
    </row>
    <row r="5" spans="1:10" x14ac:dyDescent="0.2">
      <c r="B5" s="2" t="s">
        <v>5</v>
      </c>
      <c r="C5" s="2">
        <v>15078693.123</v>
      </c>
      <c r="D5" s="2" t="s">
        <v>32</v>
      </c>
      <c r="E5" s="2">
        <v>3809292.1260000002</v>
      </c>
      <c r="F5" s="2"/>
      <c r="G5" s="2" t="s">
        <v>5</v>
      </c>
      <c r="H5" s="2">
        <v>5656472.9119999995</v>
      </c>
      <c r="I5" s="2" t="s">
        <v>26</v>
      </c>
      <c r="J5" s="2">
        <v>7059064.1210000003</v>
      </c>
    </row>
    <row r="6" spans="1:10" x14ac:dyDescent="0.2">
      <c r="B6" s="2" t="s">
        <v>6</v>
      </c>
      <c r="C6" s="2">
        <v>18713812.809</v>
      </c>
      <c r="D6" s="2" t="s">
        <v>26</v>
      </c>
      <c r="E6" s="2">
        <v>3329406.7379999999</v>
      </c>
      <c r="F6" s="2"/>
      <c r="G6" s="2" t="s">
        <v>6</v>
      </c>
      <c r="H6" s="2">
        <v>6928964.0240000002</v>
      </c>
      <c r="I6" s="2" t="s">
        <v>33</v>
      </c>
      <c r="J6" s="2">
        <v>5229514.5029999996</v>
      </c>
    </row>
    <row r="7" spans="1:10" x14ac:dyDescent="0.2">
      <c r="B7" s="2" t="s">
        <v>7</v>
      </c>
      <c r="C7" s="2">
        <v>15588167.609999999</v>
      </c>
      <c r="D7" s="2" t="s">
        <v>33</v>
      </c>
      <c r="E7" s="2">
        <v>2170331.9550000001</v>
      </c>
      <c r="F7" s="2"/>
      <c r="G7" s="2" t="s">
        <v>7</v>
      </c>
      <c r="H7" s="2">
        <v>5892562.9230000004</v>
      </c>
      <c r="I7" s="2" t="s">
        <v>41</v>
      </c>
      <c r="J7" s="2">
        <v>5936479.2249999996</v>
      </c>
    </row>
    <row r="8" spans="1:10" x14ac:dyDescent="0.2">
      <c r="B8" s="2" t="s">
        <v>45</v>
      </c>
      <c r="C8" s="2">
        <v>18100200.462000001</v>
      </c>
      <c r="D8" s="2" t="s">
        <v>27</v>
      </c>
      <c r="E8" s="2">
        <v>1195918.2930000001</v>
      </c>
      <c r="F8" s="2"/>
      <c r="G8" s="2" t="s">
        <v>45</v>
      </c>
      <c r="H8" s="2">
        <v>6113998.375</v>
      </c>
      <c r="I8" s="2" t="s">
        <v>42</v>
      </c>
      <c r="J8" s="2">
        <v>7782177.8870000001</v>
      </c>
    </row>
    <row r="9" spans="1:10" x14ac:dyDescent="0.2">
      <c r="B9" s="2" t="s">
        <v>46</v>
      </c>
      <c r="C9" s="2">
        <v>13333955.555</v>
      </c>
      <c r="D9" s="2" t="s">
        <v>28</v>
      </c>
      <c r="E9" s="2">
        <v>2237456.36</v>
      </c>
      <c r="F9" s="2"/>
      <c r="G9" s="2" t="s">
        <v>46</v>
      </c>
      <c r="H9" s="2">
        <v>6411645.8130000001</v>
      </c>
      <c r="I9" s="2" t="s">
        <v>43</v>
      </c>
      <c r="J9" s="2">
        <v>5066112.0990000004</v>
      </c>
    </row>
    <row r="10" spans="1:10" x14ac:dyDescent="0.2">
      <c r="B10" s="2" t="s">
        <v>8</v>
      </c>
      <c r="C10" s="2">
        <v>17300838.833000001</v>
      </c>
      <c r="D10" s="2" t="s">
        <v>29</v>
      </c>
      <c r="E10" s="2">
        <v>13768.101000000001</v>
      </c>
      <c r="F10" s="2"/>
      <c r="G10" s="2" t="s">
        <v>47</v>
      </c>
      <c r="H10" s="2">
        <v>3075920.7340000002</v>
      </c>
      <c r="I10" s="2" t="s">
        <v>38</v>
      </c>
      <c r="J10" s="2">
        <v>5159062.2709999997</v>
      </c>
    </row>
    <row r="11" spans="1:10" x14ac:dyDescent="0.2">
      <c r="B11" s="2" t="s">
        <v>9</v>
      </c>
      <c r="C11" s="2">
        <v>15420442.429</v>
      </c>
      <c r="D11" s="2" t="s">
        <v>30</v>
      </c>
      <c r="E11" s="2">
        <v>39371.910000000003</v>
      </c>
      <c r="F11" s="2"/>
      <c r="G11" s="2" t="s">
        <v>8</v>
      </c>
      <c r="H11" s="2">
        <v>7734751.7970000003</v>
      </c>
      <c r="I11" s="2" t="s">
        <v>40</v>
      </c>
      <c r="J11" s="2">
        <v>6592410.0489999996</v>
      </c>
    </row>
    <row r="12" spans="1:10" x14ac:dyDescent="0.2">
      <c r="B12" s="2" t="s">
        <v>10</v>
      </c>
      <c r="C12" s="2">
        <v>3793543.568</v>
      </c>
      <c r="D12" s="2" t="s">
        <v>31</v>
      </c>
      <c r="E12" s="2">
        <v>260970.09700000001</v>
      </c>
      <c r="F12" s="2"/>
      <c r="G12" s="2" t="s">
        <v>9</v>
      </c>
      <c r="H12" s="2">
        <v>7076092.9299999997</v>
      </c>
      <c r="I12" s="2" t="s">
        <v>27</v>
      </c>
      <c r="J12" s="2">
        <v>5010288.6770000001</v>
      </c>
    </row>
    <row r="13" spans="1:10" x14ac:dyDescent="0.2">
      <c r="B13" s="2" t="s">
        <v>12</v>
      </c>
      <c r="C13" s="2">
        <v>11518031.559</v>
      </c>
      <c r="D13" s="2"/>
      <c r="E13" s="2"/>
      <c r="F13" s="2"/>
      <c r="G13" s="2" t="s">
        <v>11</v>
      </c>
      <c r="H13" s="2">
        <v>5335291.3859999999</v>
      </c>
      <c r="I13" s="2" t="s">
        <v>28</v>
      </c>
      <c r="J13" s="2">
        <v>5984294.4720000001</v>
      </c>
    </row>
    <row r="14" spans="1:10" x14ac:dyDescent="0.2">
      <c r="B14" s="2"/>
      <c r="C14" s="2"/>
      <c r="D14" s="2"/>
      <c r="E14" s="2"/>
      <c r="F14" s="2"/>
      <c r="G14" s="2" t="s">
        <v>12</v>
      </c>
      <c r="H14" s="2">
        <v>6251557.8459999999</v>
      </c>
      <c r="I14" s="2" t="s">
        <v>30</v>
      </c>
      <c r="J14" s="2">
        <v>3759837.8560000001</v>
      </c>
    </row>
    <row r="15" spans="1:10" x14ac:dyDescent="0.2">
      <c r="B15" s="2"/>
      <c r="C15" s="2"/>
      <c r="D15" s="2"/>
      <c r="E15" s="2"/>
      <c r="F15" s="2"/>
      <c r="G15" s="2"/>
      <c r="H15" s="2"/>
      <c r="I15" s="2" t="s">
        <v>31</v>
      </c>
      <c r="J15" s="2">
        <v>5765652.466</v>
      </c>
    </row>
    <row r="16" spans="1:10" x14ac:dyDescent="0.2">
      <c r="B16" s="2"/>
      <c r="C16" s="2"/>
      <c r="D16" s="2"/>
      <c r="E16" s="2"/>
      <c r="F16" s="2"/>
      <c r="G16" s="2"/>
      <c r="H16" s="2"/>
      <c r="I16" s="2" t="s">
        <v>39</v>
      </c>
      <c r="J16" s="2">
        <v>5835110.9500000002</v>
      </c>
    </row>
    <row r="18" spans="2:10" x14ac:dyDescent="0.2">
      <c r="B18" t="s">
        <v>13</v>
      </c>
      <c r="C18">
        <f>QUARTILE(C5:C13,1)</f>
        <v>13333955.555</v>
      </c>
      <c r="D18" t="s">
        <v>13</v>
      </c>
      <c r="E18">
        <f>QUARTILE(E5:E14,1)</f>
        <v>205570.55025</v>
      </c>
      <c r="G18" t="s">
        <v>13</v>
      </c>
      <c r="H18">
        <f>QUARTILE(H5:H14,1)</f>
        <v>5715495.4147499995</v>
      </c>
      <c r="I18" t="s">
        <v>13</v>
      </c>
      <c r="J18">
        <f>QUARTILE(J5:J14,1)</f>
        <v>5089349.642</v>
      </c>
    </row>
    <row r="19" spans="2:10" x14ac:dyDescent="0.2">
      <c r="B19" t="s">
        <v>14</v>
      </c>
      <c r="C19">
        <f>QUARTILE(C5:C13,3)</f>
        <v>17300838.833000001</v>
      </c>
      <c r="D19" t="s">
        <v>14</v>
      </c>
      <c r="E19">
        <f>QUARTILE(E5:E14,3)</f>
        <v>2510443.9545</v>
      </c>
      <c r="G19" t="s">
        <v>14</v>
      </c>
      <c r="H19">
        <f>QUARTILE(H5:H14,3)</f>
        <v>6799634.4712500004</v>
      </c>
      <c r="I19" t="s">
        <v>14</v>
      </c>
      <c r="J19">
        <f>QUARTILE(J5:J14,3)</f>
        <v>6440381.1547499998</v>
      </c>
    </row>
    <row r="20" spans="2:10" x14ac:dyDescent="0.2">
      <c r="B20" t="s">
        <v>15</v>
      </c>
      <c r="C20">
        <f>C19-C18</f>
        <v>3966883.2780000009</v>
      </c>
      <c r="D20" t="s">
        <v>15</v>
      </c>
      <c r="E20">
        <f>E19-E18</f>
        <v>2304873.4042500001</v>
      </c>
      <c r="G20" t="s">
        <v>15</v>
      </c>
      <c r="H20">
        <f>H19-H18</f>
        <v>1084139.0565000009</v>
      </c>
      <c r="I20" t="s">
        <v>15</v>
      </c>
      <c r="J20">
        <f>J19-J18</f>
        <v>1351031.5127499998</v>
      </c>
    </row>
    <row r="21" spans="2:10" x14ac:dyDescent="0.2">
      <c r="B21" t="s">
        <v>16</v>
      </c>
      <c r="C21">
        <f>C19+(1.5*C20)</f>
        <v>23251163.75</v>
      </c>
      <c r="D21" t="s">
        <v>16</v>
      </c>
      <c r="E21">
        <f>E19+(1.5*E20)</f>
        <v>5967754.0608750004</v>
      </c>
      <c r="G21" t="s">
        <v>16</v>
      </c>
      <c r="H21">
        <f>H19+(1.5*H20)</f>
        <v>8425843.0560000017</v>
      </c>
      <c r="I21" t="s">
        <v>16</v>
      </c>
      <c r="J21">
        <f>J19+(1.5*J20)</f>
        <v>8466928.4238750003</v>
      </c>
    </row>
    <row r="22" spans="2:10" x14ac:dyDescent="0.2">
      <c r="B22" t="s">
        <v>17</v>
      </c>
      <c r="C22">
        <f>C18-(1.5*C20)</f>
        <v>7383630.6379999984</v>
      </c>
      <c r="D22" t="s">
        <v>17</v>
      </c>
      <c r="E22">
        <f>E18-(1.5*E20)</f>
        <v>-3251739.5561250006</v>
      </c>
      <c r="G22" t="s">
        <v>17</v>
      </c>
      <c r="H22">
        <f>H18-(1.5*H20)</f>
        <v>4089286.8299999982</v>
      </c>
      <c r="I22" t="s">
        <v>17</v>
      </c>
      <c r="J22">
        <f>J18-(1.5*J20)</f>
        <v>3062802.3728750004</v>
      </c>
    </row>
    <row r="24" spans="2:10" x14ac:dyDescent="0.2">
      <c r="B24" t="s">
        <v>18</v>
      </c>
      <c r="C24" t="b">
        <f>MAX(C5:C13)&gt;C21</f>
        <v>0</v>
      </c>
      <c r="D24" t="s">
        <v>18</v>
      </c>
      <c r="E24" t="b">
        <f>MAX(E5:E14)&gt;E21</f>
        <v>0</v>
      </c>
      <c r="G24" t="s">
        <v>18</v>
      </c>
      <c r="H24" t="b">
        <f>MAX(H5:H14)&gt;H21</f>
        <v>0</v>
      </c>
      <c r="I24" t="s">
        <v>18</v>
      </c>
      <c r="J24" t="b">
        <f>MAX(J5:J14)&gt;J21</f>
        <v>0</v>
      </c>
    </row>
    <row r="25" spans="2:10" x14ac:dyDescent="0.2">
      <c r="B25" t="s">
        <v>19</v>
      </c>
      <c r="C25" t="b">
        <f>MIN(C5:C13)&lt;C22</f>
        <v>1</v>
      </c>
      <c r="D25" t="s">
        <v>19</v>
      </c>
      <c r="E25" t="b">
        <f>MIN(E5:E14)&lt;E22</f>
        <v>0</v>
      </c>
      <c r="G25" t="s">
        <v>19</v>
      </c>
      <c r="H25" t="b">
        <f>MIN(H5:H14)&lt;H22</f>
        <v>1</v>
      </c>
      <c r="I25" t="s">
        <v>19</v>
      </c>
      <c r="J25" t="b">
        <f>MIN(J5:J14)&lt;J22</f>
        <v>0</v>
      </c>
    </row>
    <row r="27" spans="2:10" x14ac:dyDescent="0.2">
      <c r="B27" t="s">
        <v>20</v>
      </c>
    </row>
    <row r="29" spans="2:10" x14ac:dyDescent="0.2">
      <c r="B29" s="3" t="s">
        <v>0</v>
      </c>
      <c r="C29" s="3"/>
      <c r="D29" s="3"/>
      <c r="E29" s="3"/>
      <c r="G29" s="3" t="s">
        <v>25</v>
      </c>
      <c r="H29" s="3"/>
      <c r="I29" s="3"/>
      <c r="J29" s="3"/>
    </row>
    <row r="30" spans="2:10" x14ac:dyDescent="0.2">
      <c r="B30" s="3" t="s">
        <v>1</v>
      </c>
      <c r="C30" s="3"/>
      <c r="D30" s="3" t="s">
        <v>2</v>
      </c>
      <c r="E30" s="3"/>
      <c r="G30" s="3" t="s">
        <v>1</v>
      </c>
      <c r="H30" s="3"/>
      <c r="I30" s="3" t="s">
        <v>2</v>
      </c>
      <c r="J30" s="3"/>
    </row>
    <row r="31" spans="2:10" x14ac:dyDescent="0.2">
      <c r="B31" t="s">
        <v>3</v>
      </c>
      <c r="C31">
        <v>15078693.123</v>
      </c>
      <c r="D31" t="s">
        <v>32</v>
      </c>
      <c r="E31">
        <v>3809292.1260000002</v>
      </c>
      <c r="G31" t="s">
        <v>3</v>
      </c>
      <c r="H31">
        <v>5656472.9119999995</v>
      </c>
      <c r="I31" t="s">
        <v>26</v>
      </c>
      <c r="J31">
        <v>7059064.1210000003</v>
      </c>
    </row>
    <row r="32" spans="2:10" x14ac:dyDescent="0.2">
      <c r="B32" t="s">
        <v>4</v>
      </c>
      <c r="C32">
        <v>18713812.809</v>
      </c>
      <c r="D32" t="s">
        <v>26</v>
      </c>
      <c r="E32">
        <v>3329406.7379999999</v>
      </c>
      <c r="G32" t="s">
        <v>4</v>
      </c>
      <c r="H32">
        <v>6928964.0240000002</v>
      </c>
      <c r="I32" t="s">
        <v>33</v>
      </c>
      <c r="J32">
        <v>5229514.5029999996</v>
      </c>
    </row>
    <row r="33" spans="2:10" x14ac:dyDescent="0.2">
      <c r="B33" t="s">
        <v>5</v>
      </c>
      <c r="C33">
        <v>15588167.609999999</v>
      </c>
      <c r="D33" t="s">
        <v>33</v>
      </c>
      <c r="E33">
        <v>2170331.9550000001</v>
      </c>
      <c r="G33" t="s">
        <v>35</v>
      </c>
      <c r="H33">
        <v>5892562.9230000004</v>
      </c>
      <c r="I33" t="s">
        <v>41</v>
      </c>
      <c r="J33">
        <v>5936479.2249999996</v>
      </c>
    </row>
    <row r="34" spans="2:10" x14ac:dyDescent="0.2">
      <c r="B34" t="s">
        <v>6</v>
      </c>
      <c r="C34">
        <v>18100200.462000001</v>
      </c>
      <c r="D34" t="s">
        <v>27</v>
      </c>
      <c r="E34">
        <v>1195918.2930000001</v>
      </c>
      <c r="G34" t="s">
        <v>36</v>
      </c>
      <c r="H34">
        <v>6113998.375</v>
      </c>
      <c r="I34" t="s">
        <v>42</v>
      </c>
      <c r="J34">
        <v>7782177.8870000001</v>
      </c>
    </row>
    <row r="35" spans="2:10" x14ac:dyDescent="0.2">
      <c r="B35" t="s">
        <v>7</v>
      </c>
      <c r="C35">
        <v>13333955.555</v>
      </c>
      <c r="D35" t="s">
        <v>28</v>
      </c>
      <c r="E35">
        <v>2237456.36</v>
      </c>
      <c r="G35" t="s">
        <v>37</v>
      </c>
      <c r="H35">
        <v>6411645.8130000001</v>
      </c>
      <c r="I35" t="s">
        <v>43</v>
      </c>
      <c r="J35">
        <v>5066112.0990000004</v>
      </c>
    </row>
    <row r="36" spans="2:10" x14ac:dyDescent="0.2">
      <c r="B36" t="s">
        <v>8</v>
      </c>
      <c r="C36">
        <v>17300838.833000001</v>
      </c>
      <c r="D36" t="s">
        <v>29</v>
      </c>
      <c r="E36">
        <v>13768.101000000001</v>
      </c>
      <c r="G36" t="s">
        <v>8</v>
      </c>
      <c r="H36">
        <v>7734751.7970000003</v>
      </c>
      <c r="I36" t="s">
        <v>38</v>
      </c>
      <c r="J36">
        <v>5159062.2709999997</v>
      </c>
    </row>
    <row r="37" spans="2:10" x14ac:dyDescent="0.2">
      <c r="B37" t="s">
        <v>9</v>
      </c>
      <c r="C37">
        <v>15420442.429</v>
      </c>
      <c r="D37" t="s">
        <v>30</v>
      </c>
      <c r="E37">
        <v>39371.910000000003</v>
      </c>
      <c r="G37" t="s">
        <v>9</v>
      </c>
      <c r="H37">
        <v>7076092.9299999997</v>
      </c>
      <c r="I37" t="s">
        <v>40</v>
      </c>
      <c r="J37">
        <v>6592410.0489999996</v>
      </c>
    </row>
    <row r="38" spans="2:10" x14ac:dyDescent="0.2">
      <c r="B38" t="s">
        <v>12</v>
      </c>
      <c r="C38">
        <v>11518031.559</v>
      </c>
      <c r="D38" t="s">
        <v>31</v>
      </c>
      <c r="E38">
        <v>260970.09700000001</v>
      </c>
      <c r="G38" t="s">
        <v>11</v>
      </c>
      <c r="H38">
        <v>5335291.3859999999</v>
      </c>
      <c r="I38" t="s">
        <v>27</v>
      </c>
      <c r="J38">
        <v>5010288.6770000001</v>
      </c>
    </row>
    <row r="39" spans="2:10" x14ac:dyDescent="0.2">
      <c r="C39" s="1"/>
      <c r="G39" t="s">
        <v>12</v>
      </c>
      <c r="H39">
        <v>6251557.8459999999</v>
      </c>
      <c r="I39" t="s">
        <v>28</v>
      </c>
      <c r="J39">
        <v>5984294.4720000001</v>
      </c>
    </row>
    <row r="40" spans="2:10" x14ac:dyDescent="0.2">
      <c r="I40" t="s">
        <v>30</v>
      </c>
      <c r="J40">
        <v>3759837.8560000001</v>
      </c>
    </row>
    <row r="41" spans="2:10" x14ac:dyDescent="0.2">
      <c r="I41" t="s">
        <v>31</v>
      </c>
      <c r="J41">
        <v>5765652.466</v>
      </c>
    </row>
    <row r="42" spans="2:10" x14ac:dyDescent="0.2">
      <c r="I42" t="s">
        <v>39</v>
      </c>
      <c r="J42">
        <v>5835110.9500000002</v>
      </c>
    </row>
    <row r="44" spans="2:10" x14ac:dyDescent="0.2">
      <c r="B44" t="s">
        <v>21</v>
      </c>
      <c r="C44">
        <f>AVERAGE(C31:C39)</f>
        <v>15631767.797499999</v>
      </c>
      <c r="D44" t="s">
        <v>21</v>
      </c>
      <c r="E44">
        <f>AVERAGE(E31:E40)</f>
        <v>1632064.4474999998</v>
      </c>
      <c r="G44" t="s">
        <v>21</v>
      </c>
      <c r="H44">
        <f>AVERAGE(H31:H39)</f>
        <v>6377926.4451111117</v>
      </c>
      <c r="I44" t="s">
        <v>21</v>
      </c>
      <c r="J44">
        <f>AVERAGE(J31:J40)</f>
        <v>5757924.1160000004</v>
      </c>
    </row>
    <row r="45" spans="2:10" x14ac:dyDescent="0.2">
      <c r="B45" t="s">
        <v>22</v>
      </c>
      <c r="C45">
        <f>STDEV(C31:C39)</f>
        <v>2418180.4646898694</v>
      </c>
      <c r="D45" t="s">
        <v>22</v>
      </c>
      <c r="E45">
        <f>STDEV(E31:E40)</f>
        <v>1488201.1318874953</v>
      </c>
      <c r="G45" t="s">
        <v>22</v>
      </c>
      <c r="H45">
        <f>STDEV(H31:H39)</f>
        <v>755147.23314605898</v>
      </c>
      <c r="I45" t="s">
        <v>22</v>
      </c>
      <c r="J45">
        <f>STDEV(J31:J40)</f>
        <v>1166086.7333303895</v>
      </c>
    </row>
    <row r="48" spans="2:10" x14ac:dyDescent="0.2">
      <c r="C48" t="s">
        <v>1</v>
      </c>
      <c r="D48" t="s">
        <v>2</v>
      </c>
    </row>
    <row r="49" spans="1:4" x14ac:dyDescent="0.2">
      <c r="A49" t="s">
        <v>0</v>
      </c>
      <c r="B49" t="s">
        <v>23</v>
      </c>
      <c r="C49">
        <f>C44</f>
        <v>15631767.797499999</v>
      </c>
      <c r="D49">
        <f>E44</f>
        <v>1632064.4474999998</v>
      </c>
    </row>
    <row r="50" spans="1:4" x14ac:dyDescent="0.2">
      <c r="B50" t="s">
        <v>24</v>
      </c>
      <c r="C50">
        <f>C45</f>
        <v>2418180.4646898694</v>
      </c>
      <c r="D50">
        <f>E45</f>
        <v>1488201.1318874953</v>
      </c>
    </row>
    <row r="51" spans="1:4" x14ac:dyDescent="0.2">
      <c r="A51" t="s">
        <v>25</v>
      </c>
      <c r="B51" t="s">
        <v>23</v>
      </c>
      <c r="C51">
        <f>H44</f>
        <v>6377926.4451111117</v>
      </c>
      <c r="D51">
        <f>J44</f>
        <v>5757924.1160000004</v>
      </c>
    </row>
    <row r="52" spans="1:4" x14ac:dyDescent="0.2">
      <c r="B52" t="s">
        <v>24</v>
      </c>
      <c r="C52">
        <f>H45</f>
        <v>755147.23314605898</v>
      </c>
      <c r="D52">
        <f>J45</f>
        <v>1166086.7333303895</v>
      </c>
    </row>
    <row r="54" spans="1:4" x14ac:dyDescent="0.2">
      <c r="B54" t="s">
        <v>34</v>
      </c>
    </row>
    <row r="55" spans="1:4" x14ac:dyDescent="0.2">
      <c r="C55" t="s">
        <v>1</v>
      </c>
      <c r="D55" t="s">
        <v>2</v>
      </c>
    </row>
    <row r="56" spans="1:4" x14ac:dyDescent="0.2">
      <c r="A56" t="s">
        <v>0</v>
      </c>
      <c r="B56" t="s">
        <v>23</v>
      </c>
      <c r="C56">
        <f>C49/C49</f>
        <v>1</v>
      </c>
      <c r="D56">
        <f>D49/C49</f>
        <v>0.10440690193472661</v>
      </c>
    </row>
    <row r="57" spans="1:4" x14ac:dyDescent="0.2">
      <c r="B57" t="s">
        <v>24</v>
      </c>
      <c r="C57">
        <f>C50/C49</f>
        <v>0.15469654462732046</v>
      </c>
      <c r="D57">
        <f>D50/C49</f>
        <v>9.5203636029285471E-2</v>
      </c>
    </row>
    <row r="58" spans="1:4" x14ac:dyDescent="0.2">
      <c r="A58" t="s">
        <v>25</v>
      </c>
      <c r="B58" t="s">
        <v>23</v>
      </c>
      <c r="C58">
        <f>C51/C51</f>
        <v>1</v>
      </c>
      <c r="D58">
        <f>D51/C51</f>
        <v>0.90278935725476051</v>
      </c>
    </row>
    <row r="59" spans="1:4" x14ac:dyDescent="0.2">
      <c r="B59" t="s">
        <v>24</v>
      </c>
      <c r="C59">
        <f>C52/C51</f>
        <v>0.11840011634579196</v>
      </c>
      <c r="D59">
        <f>D52/C51</f>
        <v>0.18283163711055855</v>
      </c>
    </row>
    <row r="61" spans="1:4" x14ac:dyDescent="0.2">
      <c r="B61" t="s">
        <v>44</v>
      </c>
    </row>
    <row r="62" spans="1:4" x14ac:dyDescent="0.2">
      <c r="B62" t="s">
        <v>0</v>
      </c>
      <c r="C62">
        <f>TTEST(C31:C39,E31:E38,2,2)</f>
        <v>1.329802569606695E-9</v>
      </c>
    </row>
    <row r="63" spans="1:4" x14ac:dyDescent="0.2">
      <c r="B63" t="s">
        <v>25</v>
      </c>
      <c r="C63">
        <f>TTEST(H31:H39,J31:J42,2,2)</f>
        <v>0.15580259700076501</v>
      </c>
    </row>
  </sheetData>
  <mergeCells count="13">
    <mergeCell ref="A1:C1"/>
    <mergeCell ref="B4:C4"/>
    <mergeCell ref="D4:E4"/>
    <mergeCell ref="B3:E3"/>
    <mergeCell ref="B29:E29"/>
    <mergeCell ref="B30:C30"/>
    <mergeCell ref="D30:E30"/>
    <mergeCell ref="G29:J29"/>
    <mergeCell ref="G30:H30"/>
    <mergeCell ref="I30:J30"/>
    <mergeCell ref="G3:J3"/>
    <mergeCell ref="G4:H4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2019-12-01T00:52:00Z</dcterms:created>
  <dcterms:modified xsi:type="dcterms:W3CDTF">2019-12-18T19:59:04Z</dcterms:modified>
</cp:coreProperties>
</file>