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A69547DE-66D9-E249-B23A-F2EE6852552F}" xr6:coauthVersionLast="45" xr6:coauthVersionMax="45" xr10:uidLastSave="{00000000-0000-0000-0000-000000000000}"/>
  <bookViews>
    <workbookView xWindow="1020" yWindow="460" windowWidth="27760" windowHeight="147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1" l="1"/>
  <c r="D64" i="1"/>
  <c r="D63" i="1"/>
  <c r="D61" i="1"/>
  <c r="D60" i="1"/>
  <c r="D59" i="1"/>
  <c r="D58" i="1"/>
  <c r="D57" i="1"/>
  <c r="D56" i="1"/>
  <c r="M49" i="1"/>
  <c r="L49" i="1"/>
  <c r="K49" i="1"/>
  <c r="J49" i="1"/>
  <c r="I49" i="1"/>
  <c r="H49" i="1"/>
  <c r="G49" i="1"/>
  <c r="F49" i="1"/>
  <c r="E49" i="1"/>
  <c r="D49" i="1"/>
  <c r="M48" i="1"/>
  <c r="L48" i="1"/>
  <c r="K48" i="1"/>
  <c r="J48" i="1"/>
  <c r="I48" i="1"/>
  <c r="H48" i="1"/>
  <c r="G48" i="1"/>
  <c r="F48" i="1"/>
  <c r="E48" i="1"/>
  <c r="D48" i="1"/>
  <c r="M22" i="1"/>
  <c r="M23" i="1"/>
  <c r="M24" i="1"/>
  <c r="L22" i="1"/>
  <c r="L23" i="1"/>
  <c r="K22" i="1"/>
  <c r="K23" i="1"/>
  <c r="K24" i="1" s="1"/>
  <c r="K29" i="1" s="1"/>
  <c r="J22" i="1"/>
  <c r="J23" i="1"/>
  <c r="I22" i="1"/>
  <c r="I23" i="1"/>
  <c r="I24" i="1" s="1"/>
  <c r="H22" i="1"/>
  <c r="H23" i="1"/>
  <c r="H24" i="1" s="1"/>
  <c r="H29" i="1" s="1"/>
  <c r="G22" i="1"/>
  <c r="G23" i="1"/>
  <c r="G24" i="1"/>
  <c r="F22" i="1"/>
  <c r="F23" i="1"/>
  <c r="E22" i="1"/>
  <c r="E23" i="1"/>
  <c r="E24" i="1"/>
  <c r="D22" i="1"/>
  <c r="D23" i="1"/>
  <c r="D24" i="1" s="1"/>
  <c r="D29" i="1" s="1"/>
  <c r="D26" i="1" s="1"/>
  <c r="M20" i="1"/>
  <c r="L20" i="1"/>
  <c r="K20" i="1"/>
  <c r="J20" i="1"/>
  <c r="I20" i="1"/>
  <c r="H20" i="1"/>
  <c r="G20" i="1"/>
  <c r="F20" i="1"/>
  <c r="E20" i="1"/>
  <c r="D20" i="1"/>
  <c r="M19" i="1"/>
  <c r="L19" i="1"/>
  <c r="K19" i="1"/>
  <c r="J19" i="1"/>
  <c r="I19" i="1"/>
  <c r="H19" i="1"/>
  <c r="G19" i="1"/>
  <c r="F19" i="1"/>
  <c r="E19" i="1"/>
  <c r="D19" i="1"/>
  <c r="I30" i="1" l="1"/>
  <c r="I27" i="1" s="1"/>
  <c r="M29" i="1"/>
  <c r="M30" i="1"/>
  <c r="G29" i="1"/>
  <c r="G26" i="1" s="1"/>
  <c r="G30" i="1"/>
  <c r="G27" i="1" s="1"/>
  <c r="K26" i="1"/>
  <c r="E29" i="1"/>
  <c r="H30" i="1"/>
  <c r="H27" i="1" s="1"/>
  <c r="K30" i="1"/>
  <c r="H26" i="1"/>
  <c r="E26" i="1"/>
  <c r="K27" i="1"/>
  <c r="E30" i="1"/>
  <c r="E27" i="1" s="1"/>
  <c r="L24" i="1"/>
  <c r="L29" i="1" s="1"/>
  <c r="L26" i="1" s="1"/>
  <c r="M27" i="1"/>
  <c r="F24" i="1"/>
  <c r="I29" i="1"/>
  <c r="L30" i="1"/>
  <c r="L27" i="1" s="1"/>
  <c r="F30" i="1"/>
  <c r="F27" i="1" s="1"/>
  <c r="I26" i="1"/>
  <c r="D30" i="1"/>
  <c r="D27" i="1" s="1"/>
  <c r="M26" i="1"/>
  <c r="F29" i="1"/>
  <c r="F26" i="1" s="1"/>
  <c r="J24" i="1"/>
  <c r="J29" i="1" s="1"/>
  <c r="J26" i="1" s="1"/>
  <c r="J30" i="1" l="1"/>
  <c r="J27" i="1" s="1"/>
</calcChain>
</file>

<file path=xl/sharedStrings.xml><?xml version="1.0" encoding="utf-8"?>
<sst xmlns="http://schemas.openxmlformats.org/spreadsheetml/2006/main" count="192" uniqueCount="39">
  <si>
    <t>Sample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</si>
  <si>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</si>
  <si>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</si>
  <si>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</si>
  <si>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</si>
  <si>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</si>
  <si>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</si>
  <si>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</si>
  <si>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</si>
  <si>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</si>
  <si>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nc11</t>
  </si>
  <si>
    <t>nc12</t>
  </si>
  <si>
    <t>Remove outliers based on interquartile range</t>
  </si>
  <si>
    <t>Max</t>
  </si>
  <si>
    <t>Min</t>
  </si>
  <si>
    <t>Q1</t>
  </si>
  <si>
    <t>Q3</t>
  </si>
  <si>
    <t>IQR</t>
  </si>
  <si>
    <t>High Outlier?</t>
  </si>
  <si>
    <t>Low Outlier?</t>
  </si>
  <si>
    <t>Above</t>
  </si>
  <si>
    <t>Below</t>
  </si>
  <si>
    <t>Data minus outliers</t>
  </si>
  <si>
    <t>Avg</t>
  </si>
  <si>
    <t>SEM</t>
  </si>
  <si>
    <t>Student's 2 tailed t-test</t>
  </si>
  <si>
    <t>array 1</t>
  </si>
  <si>
    <t>array 2</t>
  </si>
  <si>
    <t>p-value</t>
  </si>
  <si>
    <t>*</t>
  </si>
  <si>
    <t>Average Staufen intensity</t>
  </si>
  <si>
    <t>**</t>
  </si>
  <si>
    <t>Figure 5C</t>
  </si>
  <si>
    <t>Figure 5D</t>
  </si>
  <si>
    <t>% of Staufen particles colocalized with oskar</t>
  </si>
  <si>
    <t>StDev</t>
  </si>
  <si>
    <t>***</t>
  </si>
  <si>
    <t>Figure 5E</t>
  </si>
  <si>
    <t>% of oskar particles colocalized with Staufen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</si>
</sst>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2"/>
  <sheetViews>
    <sheetView tabSelected="1" topLeftCell="A116" workbookViewId="0">
      <selection activeCell="P69" sqref="P69"/>
    </sheetView>
  </sheetViews>
  <sheetFormatPr baseColWidth="10" defaultRowHeight="16" x14ac:dyDescent="0.2"/>
  <cols>
    <col min="2" max="2" width="11.5" customWidth="1"/>
  </cols>
  <sheetData>
    <row r="1" spans="1:13" ht="21" x14ac:dyDescent="0.25">
      <c r="A1" s="1" t="s">
        <v>32</v>
      </c>
    </row>
    <row r="2" spans="1:13" x14ac:dyDescent="0.2">
      <c r="B2" t="s">
        <v>30</v>
      </c>
    </row>
    <row r="3" spans="1:13" x14ac:dyDescent="0.2">
      <c r="B3" s="2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2">
      <c r="B4" s="2">
        <v>1</v>
      </c>
      <c r="D4">
        <v>2.6723043512152316</v>
      </c>
      <c r="E4">
        <v>2.8370243659890706</v>
      </c>
      <c r="F4">
        <v>3.3966342261797871</v>
      </c>
      <c r="G4" s="5">
        <v>3.1794022905826567</v>
      </c>
      <c r="H4">
        <v>3.2094299103862554</v>
      </c>
      <c r="I4">
        <v>3.6490611207530645</v>
      </c>
      <c r="J4">
        <v>2.4308173020204862</v>
      </c>
      <c r="K4">
        <v>1.7464516953483149</v>
      </c>
      <c r="L4">
        <v>1.7467511496404662</v>
      </c>
      <c r="M4">
        <v>1.9920841369950821</v>
      </c>
    </row>
    <row r="5" spans="1:13" x14ac:dyDescent="0.2">
      <c r="B5" s="2">
        <v>2</v>
      </c>
      <c r="D5">
        <v>4.2103033273802479</v>
      </c>
      <c r="E5">
        <v>4.0164971304999462</v>
      </c>
      <c r="F5">
        <v>6.4828500324864686</v>
      </c>
      <c r="G5">
        <v>2.3831219562700579</v>
      </c>
      <c r="H5">
        <v>4.0770934332985229</v>
      </c>
      <c r="I5">
        <v>3.0627004340161803</v>
      </c>
      <c r="J5">
        <v>2.4611768160981162</v>
      </c>
      <c r="K5">
        <v>1.8782174205644948</v>
      </c>
      <c r="L5">
        <v>2.0743586257830136</v>
      </c>
      <c r="M5">
        <v>1.5775489855785763</v>
      </c>
    </row>
    <row r="6" spans="1:13" x14ac:dyDescent="0.2">
      <c r="B6" s="2">
        <v>3</v>
      </c>
      <c r="D6">
        <v>2.8008608179263383</v>
      </c>
      <c r="E6">
        <v>2.9350022728681209</v>
      </c>
      <c r="F6">
        <v>4.2801492048215266</v>
      </c>
      <c r="G6">
        <v>2.7859420625389721</v>
      </c>
      <c r="H6">
        <v>2.7833698809444409</v>
      </c>
      <c r="I6">
        <v>2.7403732746882277</v>
      </c>
      <c r="J6">
        <v>2.6787489108550244</v>
      </c>
      <c r="K6">
        <v>2.4722316639096134</v>
      </c>
      <c r="L6">
        <v>2.2677082107617306</v>
      </c>
      <c r="M6">
        <v>1.7716220788036783</v>
      </c>
    </row>
    <row r="7" spans="1:13" x14ac:dyDescent="0.2">
      <c r="B7" s="4">
        <v>4</v>
      </c>
      <c r="D7">
        <v>4.4222372968991595</v>
      </c>
      <c r="E7">
        <v>3.3763889332325689</v>
      </c>
      <c r="F7">
        <v>2.7682855364470975</v>
      </c>
      <c r="G7">
        <v>2.8911149588958271</v>
      </c>
      <c r="H7">
        <v>2.3201839315342605</v>
      </c>
      <c r="I7">
        <v>3.3925230216222237</v>
      </c>
      <c r="K7">
        <v>3.2797495861093706</v>
      </c>
      <c r="L7">
        <v>2.8062398533026371</v>
      </c>
      <c r="M7">
        <v>1.5891396824518838</v>
      </c>
    </row>
    <row r="8" spans="1:13" x14ac:dyDescent="0.2">
      <c r="B8" s="2">
        <v>5</v>
      </c>
      <c r="D8">
        <v>2.4552432321378199</v>
      </c>
      <c r="E8">
        <v>3.8884712074665306</v>
      </c>
      <c r="F8">
        <v>2.8455006750389997</v>
      </c>
      <c r="J8" s="3"/>
    </row>
    <row r="9" spans="1:13" x14ac:dyDescent="0.2">
      <c r="B9" s="2">
        <v>6</v>
      </c>
      <c r="D9">
        <v>3.7915771940148288</v>
      </c>
      <c r="K9" s="3"/>
    </row>
    <row r="10" spans="1:13" x14ac:dyDescent="0.2">
      <c r="B10" s="2">
        <v>7</v>
      </c>
      <c r="D10">
        <v>3.7120208799839021</v>
      </c>
    </row>
    <row r="11" spans="1:13" x14ac:dyDescent="0.2">
      <c r="B11" s="2">
        <v>8</v>
      </c>
      <c r="D11">
        <v>2.7636205811872552</v>
      </c>
    </row>
    <row r="12" spans="1:13" x14ac:dyDescent="0.2">
      <c r="B12" s="2">
        <v>9</v>
      </c>
    </row>
    <row r="13" spans="1:13" x14ac:dyDescent="0.2">
      <c r="B13" s="2">
        <v>10</v>
      </c>
    </row>
    <row r="14" spans="1:13" x14ac:dyDescent="0.2">
      <c r="B14" s="2">
        <v>11</v>
      </c>
    </row>
    <row r="15" spans="1:13" x14ac:dyDescent="0.2">
      <c r="B15" s="2">
        <v>12</v>
      </c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">
      <c r="B16" s="2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x14ac:dyDescent="0.2">
      <c r="F17" s="3"/>
    </row>
    <row r="18" spans="2:13" x14ac:dyDescent="0.2">
      <c r="B18" t="s">
        <v>12</v>
      </c>
      <c r="F18" s="3"/>
    </row>
    <row r="19" spans="2:13" x14ac:dyDescent="0.2">
      <c r="B19" t="s">
        <v>13</v>
      </c>
      <c r="D19">
        <f t="shared" ref="D19:M19" si="0">MAX(D4:D16)</f>
        <v>4.4222372968991595</v>
      </c>
      <c r="E19">
        <f t="shared" si="0"/>
        <v>4.0164971304999462</v>
      </c>
      <c r="F19">
        <f t="shared" si="0"/>
        <v>6.4828500324864686</v>
      </c>
      <c r="G19">
        <f t="shared" si="0"/>
        <v>3.1794022905826567</v>
      </c>
      <c r="H19">
        <f t="shared" si="0"/>
        <v>4.0770934332985229</v>
      </c>
      <c r="I19">
        <f t="shared" si="0"/>
        <v>3.6490611207530645</v>
      </c>
      <c r="J19">
        <f t="shared" si="0"/>
        <v>2.6787489108550244</v>
      </c>
      <c r="K19">
        <f t="shared" si="0"/>
        <v>3.2797495861093706</v>
      </c>
      <c r="L19">
        <f t="shared" si="0"/>
        <v>2.8062398533026371</v>
      </c>
      <c r="M19">
        <f t="shared" si="0"/>
        <v>1.9920841369950821</v>
      </c>
    </row>
    <row r="20" spans="2:13" x14ac:dyDescent="0.2">
      <c r="B20" t="s">
        <v>14</v>
      </c>
      <c r="D20">
        <f t="shared" ref="D20:M20" si="1">MIN(D4:D16)</f>
        <v>2.4552432321378199</v>
      </c>
      <c r="E20">
        <f t="shared" si="1"/>
        <v>2.8370243659890706</v>
      </c>
      <c r="F20">
        <f t="shared" si="1"/>
        <v>2.7682855364470975</v>
      </c>
      <c r="G20">
        <f t="shared" si="1"/>
        <v>2.3831219562700579</v>
      </c>
      <c r="H20">
        <f t="shared" si="1"/>
        <v>2.3201839315342605</v>
      </c>
      <c r="I20">
        <f t="shared" si="1"/>
        <v>2.7403732746882277</v>
      </c>
      <c r="J20">
        <f t="shared" si="1"/>
        <v>2.4308173020204862</v>
      </c>
      <c r="K20">
        <f t="shared" si="1"/>
        <v>1.7464516953483149</v>
      </c>
      <c r="L20">
        <f t="shared" si="1"/>
        <v>1.7467511496404662</v>
      </c>
      <c r="M20">
        <f t="shared" si="1"/>
        <v>1.5775489855785763</v>
      </c>
    </row>
    <row r="22" spans="2:13" x14ac:dyDescent="0.2">
      <c r="B22" s="5" t="s">
        <v>15</v>
      </c>
      <c r="C22" s="5"/>
      <c r="D22" s="5">
        <f t="shared" ref="D22:M22" si="2">QUARTILE(D4:D16,1)</f>
        <v>2.7407915236942495</v>
      </c>
      <c r="E22" s="5">
        <f t="shared" si="2"/>
        <v>2.9350022728681209</v>
      </c>
      <c r="F22" s="5">
        <f t="shared" si="2"/>
        <v>2.8455006750389997</v>
      </c>
      <c r="G22" s="5">
        <f t="shared" si="2"/>
        <v>2.6852370359717437</v>
      </c>
      <c r="H22" s="5">
        <f t="shared" si="2"/>
        <v>2.6675733935918959</v>
      </c>
      <c r="I22" s="5">
        <f t="shared" si="2"/>
        <v>2.982118644184192</v>
      </c>
      <c r="J22" s="5">
        <f t="shared" si="2"/>
        <v>2.4459970590593012</v>
      </c>
      <c r="K22" s="5">
        <f t="shared" si="2"/>
        <v>1.8452759892604498</v>
      </c>
      <c r="L22" s="5">
        <f t="shared" si="2"/>
        <v>1.9924567567473768</v>
      </c>
      <c r="M22" s="5">
        <f t="shared" si="2"/>
        <v>1.5862420082335569</v>
      </c>
    </row>
    <row r="23" spans="2:13" x14ac:dyDescent="0.2">
      <c r="B23" s="5" t="s">
        <v>16</v>
      </c>
      <c r="C23" s="5"/>
      <c r="D23" s="5">
        <f t="shared" ref="D23:M23" si="3">QUARTILE(D4:D16,3)</f>
        <v>3.8962587273561837</v>
      </c>
      <c r="E23" s="5">
        <f t="shared" si="3"/>
        <v>3.8884712074665306</v>
      </c>
      <c r="F23" s="5">
        <f t="shared" si="3"/>
        <v>4.2801492048215266</v>
      </c>
      <c r="G23" s="5">
        <f t="shared" si="3"/>
        <v>2.9631867918175345</v>
      </c>
      <c r="H23" s="5">
        <f t="shared" si="3"/>
        <v>3.426345791114322</v>
      </c>
      <c r="I23" s="5">
        <f t="shared" si="3"/>
        <v>3.4566575464049341</v>
      </c>
      <c r="J23" s="5">
        <f t="shared" si="3"/>
        <v>2.5699628634765705</v>
      </c>
      <c r="K23" s="5">
        <f t="shared" si="3"/>
        <v>2.6741111444595527</v>
      </c>
      <c r="L23" s="5">
        <f t="shared" si="3"/>
        <v>2.4023411213969572</v>
      </c>
      <c r="M23" s="5">
        <f t="shared" si="3"/>
        <v>1.8267375933515293</v>
      </c>
    </row>
    <row r="24" spans="2:13" x14ac:dyDescent="0.2">
      <c r="B24" s="5" t="s">
        <v>17</v>
      </c>
      <c r="C24" s="5"/>
      <c r="D24" s="5">
        <f t="shared" ref="D24:M24" si="4">D23-D22</f>
        <v>1.1554672036619342</v>
      </c>
      <c r="E24" s="5">
        <f t="shared" si="4"/>
        <v>0.95346893459840976</v>
      </c>
      <c r="F24" s="5">
        <f t="shared" si="4"/>
        <v>1.4346485297825269</v>
      </c>
      <c r="G24" s="5">
        <f t="shared" si="4"/>
        <v>0.27794975584579085</v>
      </c>
      <c r="H24" s="5">
        <f t="shared" si="4"/>
        <v>0.75877239752242609</v>
      </c>
      <c r="I24" s="5">
        <f t="shared" si="4"/>
        <v>0.47453890222074202</v>
      </c>
      <c r="J24" s="5">
        <f t="shared" si="4"/>
        <v>0.12396580441726934</v>
      </c>
      <c r="K24" s="5">
        <f t="shared" si="4"/>
        <v>0.82883515519910289</v>
      </c>
      <c r="L24" s="5">
        <f t="shared" si="4"/>
        <v>0.40988436464958045</v>
      </c>
      <c r="M24" s="5">
        <f t="shared" si="4"/>
        <v>0.24049558511797242</v>
      </c>
    </row>
    <row r="25" spans="2:13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x14ac:dyDescent="0.2">
      <c r="B26" s="5" t="s">
        <v>18</v>
      </c>
      <c r="C26" s="5"/>
      <c r="D26" s="5" t="b">
        <f t="shared" ref="D26:M26" si="5">D19&gt;D29</f>
        <v>0</v>
      </c>
      <c r="E26" s="5" t="b">
        <f t="shared" si="5"/>
        <v>0</v>
      </c>
      <c r="F26" s="5" t="b">
        <f t="shared" si="5"/>
        <v>1</v>
      </c>
      <c r="G26" s="5" t="b">
        <f t="shared" si="5"/>
        <v>0</v>
      </c>
      <c r="H26" s="5" t="b">
        <f t="shared" si="5"/>
        <v>0</v>
      </c>
      <c r="I26" s="5" t="b">
        <f t="shared" si="5"/>
        <v>0</v>
      </c>
      <c r="J26" s="5" t="b">
        <f t="shared" si="5"/>
        <v>0</v>
      </c>
      <c r="K26" s="5" t="b">
        <f t="shared" si="5"/>
        <v>0</v>
      </c>
      <c r="L26" s="5" t="b">
        <f t="shared" si="5"/>
        <v>0</v>
      </c>
      <c r="M26" s="5" t="b">
        <f t="shared" si="5"/>
        <v>0</v>
      </c>
    </row>
    <row r="27" spans="2:13" x14ac:dyDescent="0.2">
      <c r="B27" s="5" t="s">
        <v>19</v>
      </c>
      <c r="C27" s="5"/>
      <c r="D27" s="5" t="b">
        <f t="shared" ref="D27:M27" si="6">D20&lt;D30</f>
        <v>0</v>
      </c>
      <c r="E27" s="5" t="b">
        <f t="shared" si="6"/>
        <v>0</v>
      </c>
      <c r="F27" s="5" t="b">
        <f t="shared" si="6"/>
        <v>0</v>
      </c>
      <c r="G27" s="5" t="b">
        <f t="shared" si="6"/>
        <v>0</v>
      </c>
      <c r="H27" s="5" t="b">
        <f t="shared" si="6"/>
        <v>0</v>
      </c>
      <c r="I27" s="5" t="b">
        <f t="shared" si="6"/>
        <v>0</v>
      </c>
      <c r="J27" s="5" t="b">
        <f t="shared" si="6"/>
        <v>0</v>
      </c>
      <c r="K27" s="5" t="b">
        <f t="shared" si="6"/>
        <v>0</v>
      </c>
      <c r="L27" s="5" t="b">
        <f t="shared" si="6"/>
        <v>0</v>
      </c>
      <c r="M27" s="5" t="b">
        <f t="shared" si="6"/>
        <v>0</v>
      </c>
    </row>
    <row r="28" spans="2:13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x14ac:dyDescent="0.2">
      <c r="B29" s="5" t="s">
        <v>20</v>
      </c>
      <c r="C29" s="5"/>
      <c r="D29" s="5">
        <f t="shared" ref="D29:M29" si="7">D23+(1.5*D24)</f>
        <v>5.6294595328490846</v>
      </c>
      <c r="E29" s="5">
        <f t="shared" si="7"/>
        <v>5.3186746093641455</v>
      </c>
      <c r="F29" s="5">
        <f t="shared" si="7"/>
        <v>6.4321219994953172</v>
      </c>
      <c r="G29" s="5">
        <f t="shared" si="7"/>
        <v>3.3801114255862208</v>
      </c>
      <c r="H29" s="5">
        <f t="shared" si="7"/>
        <v>4.5645043873979612</v>
      </c>
      <c r="I29" s="5">
        <f t="shared" si="7"/>
        <v>4.1684658997360469</v>
      </c>
      <c r="J29" s="5">
        <f t="shared" si="7"/>
        <v>2.7559115701024748</v>
      </c>
      <c r="K29" s="5">
        <f t="shared" si="7"/>
        <v>3.9173638772582069</v>
      </c>
      <c r="L29" s="5">
        <f t="shared" si="7"/>
        <v>3.0171676683713278</v>
      </c>
      <c r="M29" s="5">
        <f t="shared" si="7"/>
        <v>2.1874809710284877</v>
      </c>
    </row>
    <row r="30" spans="2:13" x14ac:dyDescent="0.2">
      <c r="B30" s="5" t="s">
        <v>21</v>
      </c>
      <c r="C30" s="5"/>
      <c r="D30" s="5">
        <f t="shared" ref="D30:M30" si="8">D22-(1.5*D24)</f>
        <v>1.0075907182013482</v>
      </c>
      <c r="E30" s="5">
        <f t="shared" si="8"/>
        <v>1.5047988709705062</v>
      </c>
      <c r="F30" s="5">
        <f t="shared" si="8"/>
        <v>0.69352788036520918</v>
      </c>
      <c r="G30" s="5">
        <f t="shared" si="8"/>
        <v>2.2683124022030574</v>
      </c>
      <c r="H30" s="5">
        <f t="shared" si="8"/>
        <v>1.5294147973082568</v>
      </c>
      <c r="I30" s="5">
        <f t="shared" si="8"/>
        <v>2.2703102908530788</v>
      </c>
      <c r="J30" s="5">
        <f t="shared" si="8"/>
        <v>2.2600483524333974</v>
      </c>
      <c r="K30" s="5">
        <f t="shared" si="8"/>
        <v>0.60202325646179555</v>
      </c>
      <c r="L30" s="5">
        <f t="shared" si="8"/>
        <v>1.377630209773006</v>
      </c>
      <c r="M30" s="5">
        <f t="shared" si="8"/>
        <v>1.2254986305565982</v>
      </c>
    </row>
    <row r="31" spans="2:13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x14ac:dyDescent="0.2">
      <c r="B32" s="5" t="s">
        <v>22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">
      <c r="B33" s="2" t="s">
        <v>0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  <c r="M33" t="s">
        <v>11</v>
      </c>
    </row>
    <row r="34" spans="2:13" x14ac:dyDescent="0.2">
      <c r="B34" s="2">
        <v>1</v>
      </c>
      <c r="D34">
        <v>2.6723043512152316</v>
      </c>
      <c r="E34">
        <v>2.8370243659890706</v>
      </c>
      <c r="F34">
        <v>3.3966342261797871</v>
      </c>
      <c r="G34" s="5">
        <v>3.1794022905826567</v>
      </c>
      <c r="H34">
        <v>3.2094299103862554</v>
      </c>
      <c r="I34">
        <v>3.6490611207530645</v>
      </c>
      <c r="J34">
        <v>2.4308173020204862</v>
      </c>
      <c r="K34">
        <v>1.7464516953483149</v>
      </c>
      <c r="L34">
        <v>1.7467511496404662</v>
      </c>
      <c r="M34">
        <v>1.9920841369950821</v>
      </c>
    </row>
    <row r="35" spans="2:13" x14ac:dyDescent="0.2">
      <c r="B35" s="2">
        <v>2</v>
      </c>
      <c r="D35">
        <v>4.2103033273802479</v>
      </c>
      <c r="E35">
        <v>4.0164971304999462</v>
      </c>
      <c r="G35">
        <v>2.3831219562700579</v>
      </c>
      <c r="H35">
        <v>4.0770934332985229</v>
      </c>
      <c r="I35">
        <v>3.0627004340161803</v>
      </c>
      <c r="J35">
        <v>2.4611768160981162</v>
      </c>
      <c r="K35">
        <v>1.8782174205644948</v>
      </c>
      <c r="L35">
        <v>2.0743586257830136</v>
      </c>
      <c r="M35">
        <v>1.5775489855785763</v>
      </c>
    </row>
    <row r="36" spans="2:13" x14ac:dyDescent="0.2">
      <c r="B36" s="2">
        <v>3</v>
      </c>
      <c r="D36">
        <v>2.8008608179263383</v>
      </c>
      <c r="E36">
        <v>2.9350022728681209</v>
      </c>
      <c r="F36">
        <v>4.2801492048215266</v>
      </c>
      <c r="G36">
        <v>2.7859420625389721</v>
      </c>
      <c r="H36">
        <v>2.7833698809444409</v>
      </c>
      <c r="I36">
        <v>2.7403732746882277</v>
      </c>
      <c r="J36">
        <v>2.6787489108550244</v>
      </c>
      <c r="K36">
        <v>2.4722316639096134</v>
      </c>
      <c r="L36">
        <v>2.2677082107617306</v>
      </c>
      <c r="M36">
        <v>1.7716220788036783</v>
      </c>
    </row>
    <row r="37" spans="2:13" x14ac:dyDescent="0.2">
      <c r="B37" s="4">
        <v>4</v>
      </c>
      <c r="D37">
        <v>4.4222372968991595</v>
      </c>
      <c r="E37">
        <v>3.3763889332325689</v>
      </c>
      <c r="F37">
        <v>2.7682855364470975</v>
      </c>
      <c r="G37">
        <v>2.8911149588958271</v>
      </c>
      <c r="H37">
        <v>2.3201839315342605</v>
      </c>
      <c r="I37">
        <v>3.3925230216222237</v>
      </c>
      <c r="K37">
        <v>3.2797495861093706</v>
      </c>
      <c r="L37">
        <v>2.8062398533026371</v>
      </c>
      <c r="M37">
        <v>1.5891396824518838</v>
      </c>
    </row>
    <row r="38" spans="2:13" x14ac:dyDescent="0.2">
      <c r="B38" s="2">
        <v>5</v>
      </c>
      <c r="D38">
        <v>2.4552432321378199</v>
      </c>
      <c r="E38">
        <v>3.8884712074665306</v>
      </c>
      <c r="F38">
        <v>2.8455006750389997</v>
      </c>
      <c r="J38" s="3"/>
    </row>
    <row r="39" spans="2:13" x14ac:dyDescent="0.2">
      <c r="B39" s="2">
        <v>6</v>
      </c>
      <c r="D39">
        <v>3.7915771940148288</v>
      </c>
      <c r="K39" s="3"/>
    </row>
    <row r="40" spans="2:13" x14ac:dyDescent="0.2">
      <c r="B40" s="2">
        <v>7</v>
      </c>
      <c r="D40">
        <v>3.7120208799839021</v>
      </c>
    </row>
    <row r="41" spans="2:13" x14ac:dyDescent="0.2">
      <c r="B41" s="2">
        <v>8</v>
      </c>
      <c r="D41">
        <v>2.7636205811872552</v>
      </c>
    </row>
    <row r="42" spans="2:13" x14ac:dyDescent="0.2">
      <c r="B42" s="2">
        <v>9</v>
      </c>
    </row>
    <row r="43" spans="2:13" x14ac:dyDescent="0.2">
      <c r="B43" s="2">
        <v>10</v>
      </c>
    </row>
    <row r="44" spans="2:13" x14ac:dyDescent="0.2">
      <c r="B44" s="2">
        <v>11</v>
      </c>
    </row>
    <row r="45" spans="2:13" x14ac:dyDescent="0.2">
      <c r="B45" s="2">
        <v>12</v>
      </c>
      <c r="D45" s="7"/>
    </row>
    <row r="46" spans="2:13" x14ac:dyDescent="0.2">
      <c r="B46" s="2">
        <v>13</v>
      </c>
      <c r="F46" s="3"/>
    </row>
    <row r="48" spans="2:13" x14ac:dyDescent="0.2">
      <c r="B48" t="s">
        <v>23</v>
      </c>
      <c r="D48">
        <f t="shared" ref="D48:M48" si="9">AVERAGE(D34:D46)</f>
        <v>3.353520960093098</v>
      </c>
      <c r="E48">
        <f t="shared" si="9"/>
        <v>3.4106767820112474</v>
      </c>
      <c r="F48">
        <f t="shared" si="9"/>
        <v>3.3226424106218526</v>
      </c>
      <c r="G48">
        <f t="shared" si="9"/>
        <v>2.8098953170718781</v>
      </c>
      <c r="H48">
        <f t="shared" si="9"/>
        <v>3.0975192890408696</v>
      </c>
      <c r="I48">
        <f t="shared" si="9"/>
        <v>3.2111644627699238</v>
      </c>
      <c r="J48">
        <f t="shared" si="9"/>
        <v>2.5235810096578759</v>
      </c>
      <c r="K48">
        <f t="shared" si="9"/>
        <v>2.3441625914829487</v>
      </c>
      <c r="L48">
        <f t="shared" si="9"/>
        <v>2.2237644598719619</v>
      </c>
      <c r="M48">
        <f t="shared" si="9"/>
        <v>1.732598720957305</v>
      </c>
    </row>
    <row r="49" spans="2:13" x14ac:dyDescent="0.2">
      <c r="B49" t="s">
        <v>24</v>
      </c>
      <c r="D49">
        <f t="shared" ref="D49:M49" si="10">STDEV(D34:D46)/SQRT(COUNT(D34:D46))</f>
        <v>0.27127413403545247</v>
      </c>
      <c r="E49">
        <f t="shared" si="10"/>
        <v>0.23998174902163066</v>
      </c>
      <c r="F49">
        <f t="shared" si="10"/>
        <v>0.34848120818392303</v>
      </c>
      <c r="G49">
        <f t="shared" si="10"/>
        <v>0.16478301226762657</v>
      </c>
      <c r="H49">
        <f t="shared" si="10"/>
        <v>0.37361183063723746</v>
      </c>
      <c r="I49">
        <f t="shared" si="10"/>
        <v>0.19755385775170309</v>
      </c>
      <c r="J49">
        <f t="shared" si="10"/>
        <v>7.8077382971860163E-2</v>
      </c>
      <c r="K49">
        <f t="shared" si="10"/>
        <v>0.34953396705311007</v>
      </c>
      <c r="L49">
        <f t="shared" si="10"/>
        <v>0.22193701031905166</v>
      </c>
      <c r="M49">
        <f t="shared" si="10"/>
        <v>9.7243860030603008E-2</v>
      </c>
    </row>
    <row r="53" spans="2:13" x14ac:dyDescent="0.2">
      <c r="B53" t="s">
        <v>25</v>
      </c>
    </row>
    <row r="54" spans="2:13" x14ac:dyDescent="0.2">
      <c r="B54" t="s">
        <v>26</v>
      </c>
      <c r="C54" t="s">
        <v>27</v>
      </c>
      <c r="D54" t="s">
        <v>28</v>
      </c>
    </row>
    <row r="55" spans="2:13" x14ac:dyDescent="0.2">
      <c r="B55" t="s">
        <v>1</v>
      </c>
      <c r="C55" t="s">
        <v>2</v>
      </c>
    </row>
    <row r="56" spans="2:13" x14ac:dyDescent="0.2">
      <c r="B56" t="s">
        <v>1</v>
      </c>
      <c r="C56" t="s">
        <v>3</v>
      </c>
      <c r="D56">
        <f>TTEST($D$34:$D$46,E34:E46,2,2)</f>
        <v>0.88748161812233184</v>
      </c>
    </row>
    <row r="57" spans="2:13" x14ac:dyDescent="0.2">
      <c r="B57" t="s">
        <v>1</v>
      </c>
      <c r="C57" t="s">
        <v>4</v>
      </c>
      <c r="D57">
        <f>TTEST($D$34:$D$46,F34:F46,2,2)</f>
        <v>0.94750371998126937</v>
      </c>
    </row>
    <row r="58" spans="2:13" x14ac:dyDescent="0.2">
      <c r="B58" t="s">
        <v>1</v>
      </c>
      <c r="C58" t="s">
        <v>5</v>
      </c>
      <c r="D58">
        <f>TTEST($D$34:$D$46,G34:G46,2,2)</f>
        <v>0.21266026506444449</v>
      </c>
    </row>
    <row r="59" spans="2:13" x14ac:dyDescent="0.2">
      <c r="B59" t="s">
        <v>1</v>
      </c>
      <c r="C59" t="s">
        <v>6</v>
      </c>
      <c r="D59">
        <f>TTEST($D$34:$D$46,H34:H46,2,2)</f>
        <v>0.59497643829720692</v>
      </c>
    </row>
    <row r="60" spans="2:13" x14ac:dyDescent="0.2">
      <c r="B60" t="s">
        <v>1</v>
      </c>
      <c r="C60" t="s">
        <v>7</v>
      </c>
      <c r="D60">
        <f>TTEST($D$34:$D$46,I34:I46,2,2)</f>
        <v>0.73858904097171574</v>
      </c>
    </row>
    <row r="61" spans="2:13" x14ac:dyDescent="0.2">
      <c r="B61" t="s">
        <v>1</v>
      </c>
      <c r="C61" t="s">
        <v>8</v>
      </c>
      <c r="D61">
        <f>TTEST($D$34:$D$46,J34:J46,2,2)</f>
        <v>0.10478089727951904</v>
      </c>
    </row>
    <row r="62" spans="2:13" x14ac:dyDescent="0.2">
      <c r="B62" t="s">
        <v>1</v>
      </c>
      <c r="C62" t="s">
        <v>9</v>
      </c>
      <c r="D62">
        <f>TTEST($D$34:$D$46,K34:K46,2,2)</f>
        <v>5.1986739869540596E-2</v>
      </c>
    </row>
    <row r="63" spans="2:13" x14ac:dyDescent="0.2">
      <c r="B63" t="s">
        <v>1</v>
      </c>
      <c r="C63" t="s">
        <v>10</v>
      </c>
      <c r="D63">
        <f>TTEST($D$34:$D$46,L34:L46,2,2)</f>
        <v>2.2793979823684592E-2</v>
      </c>
      <c r="E63" t="s">
        <v>29</v>
      </c>
    </row>
    <row r="64" spans="2:13" x14ac:dyDescent="0.2">
      <c r="B64" t="s">
        <v>1</v>
      </c>
      <c r="C64" t="s">
        <v>11</v>
      </c>
      <c r="D64">
        <f>TTEST($D$34:$D$46,M34:M46,2,2)</f>
        <v>2.2585918643603883E-3</v>
      </c>
      <c r="E64" t="s">
        <v>31</v>
      </c>
    </row>
    <row r="69" spans="1:28" ht="21" x14ac:dyDescent="0.25">
      <c r="A69" s="1" t="s">
        <v>33</v>
      </c>
      <c r="P69" s="1" t="s">
        <v>37</v>
      </c>
    </row>
    <row r="70" spans="1:28" x14ac:dyDescent="0.2">
      <c r="B70" t="s">
        <v>34</v>
      </c>
      <c r="Q70" t="s">
        <v>38</v>
      </c>
    </row>
    <row r="71" spans="1:28" x14ac:dyDescent="0.2">
      <c r="B71" s="2" t="s">
        <v>0</v>
      </c>
      <c r="C71" t="s">
        <v>1</v>
      </c>
      <c r="D71" t="s">
        <v>2</v>
      </c>
      <c r="E71" t="s">
        <v>3</v>
      </c>
      <c r="F71" t="s">
        <v>4</v>
      </c>
      <c r="G71" t="s">
        <v>5</v>
      </c>
      <c r="H71" t="s">
        <v>6</v>
      </c>
      <c r="I71" t="s">
        <v>7</v>
      </c>
      <c r="J71" t="s">
        <v>8</v>
      </c>
      <c r="K71" t="s">
        <v>9</v>
      </c>
      <c r="L71" t="s">
        <v>10</v>
      </c>
      <c r="M71" t="s">
        <v>11</v>
      </c>
      <c r="Q71" t="s">
        <v>0</v>
      </c>
      <c r="R71" t="s">
        <v>1</v>
      </c>
      <c r="S71" t="s">
        <v>2</v>
      </c>
      <c r="T71" t="s">
        <v>3</v>
      </c>
      <c r="U71" t="s">
        <v>4</v>
      </c>
      <c r="V71" t="s">
        <v>5</v>
      </c>
      <c r="W71" t="s">
        <v>6</v>
      </c>
      <c r="X71" t="s">
        <v>7</v>
      </c>
      <c r="Y71" t="s">
        <v>8</v>
      </c>
      <c r="Z71" t="s">
        <v>9</v>
      </c>
      <c r="AA71" t="s">
        <v>10</v>
      </c>
      <c r="AB71" t="s">
        <v>11</v>
      </c>
    </row>
    <row r="72" spans="1:28" x14ac:dyDescent="0.2">
      <c r="B72" s="2">
        <v>1</v>
      </c>
      <c r="C72">
        <v>56.816182937554998</v>
      </c>
      <c r="D72">
        <v>64.880112834978902</v>
      </c>
      <c r="E72">
        <v>83.043780403057696</v>
      </c>
      <c r="F72">
        <v>56.557377049180303</v>
      </c>
      <c r="G72">
        <v>35.4838709677419</v>
      </c>
      <c r="H72">
        <v>64.841498559077806</v>
      </c>
      <c r="I72">
        <v>60.558464223385698</v>
      </c>
      <c r="J72">
        <v>56.8539325842697</v>
      </c>
      <c r="K72">
        <v>18.632075471698101</v>
      </c>
      <c r="L72">
        <v>24.105263157894701</v>
      </c>
      <c r="M72">
        <v>16.1812297734628</v>
      </c>
      <c r="Q72">
        <v>1</v>
      </c>
      <c r="R72">
        <v>52.563059397884501</v>
      </c>
      <c r="S72">
        <v>49.462365591397898</v>
      </c>
      <c r="T72">
        <v>42.541829832680698</v>
      </c>
      <c r="U72">
        <v>50.534759358288802</v>
      </c>
      <c r="V72">
        <v>40.531561461793999</v>
      </c>
      <c r="W72">
        <v>40.540540540540498</v>
      </c>
      <c r="X72">
        <v>39.431818181818201</v>
      </c>
      <c r="Y72">
        <v>20.900454357703399</v>
      </c>
      <c r="Z72">
        <v>26.7129228100607</v>
      </c>
      <c r="AA72">
        <v>27.524038461538499</v>
      </c>
      <c r="AB72">
        <v>24.479804161566701</v>
      </c>
    </row>
    <row r="73" spans="1:28" x14ac:dyDescent="0.2">
      <c r="B73" s="2">
        <v>2</v>
      </c>
      <c r="C73">
        <v>57.129881925522298</v>
      </c>
      <c r="D73">
        <v>61.837121212121197</v>
      </c>
      <c r="E73">
        <v>71.506352087114294</v>
      </c>
      <c r="F73">
        <v>56.859756097560997</v>
      </c>
      <c r="G73">
        <v>60.035211267605597</v>
      </c>
      <c r="H73">
        <v>58.069062720225503</v>
      </c>
      <c r="I73">
        <v>70.604914933837406</v>
      </c>
      <c r="J73">
        <v>58.141263940520403</v>
      </c>
      <c r="K73">
        <v>22.744845360824701</v>
      </c>
      <c r="L73">
        <v>5.99508599508599</v>
      </c>
      <c r="M73">
        <v>23.3152975897688</v>
      </c>
      <c r="Q73">
        <v>2</v>
      </c>
      <c r="R73">
        <v>58.840037418147801</v>
      </c>
      <c r="S73">
        <v>58.935018050541501</v>
      </c>
      <c r="T73">
        <v>44.319460067491597</v>
      </c>
      <c r="U73">
        <v>40.809628008752703</v>
      </c>
      <c r="V73">
        <v>33.138969873663797</v>
      </c>
      <c r="W73">
        <v>50.583179864947802</v>
      </c>
      <c r="X73">
        <v>49.8</v>
      </c>
      <c r="Y73">
        <v>40.771637122002097</v>
      </c>
      <c r="Z73">
        <v>40.485829959514199</v>
      </c>
      <c r="AA73">
        <v>40.802675585284298</v>
      </c>
      <c r="AB73">
        <v>39.5</v>
      </c>
    </row>
    <row r="74" spans="1:28" x14ac:dyDescent="0.2">
      <c r="B74" s="2">
        <v>3</v>
      </c>
      <c r="C74">
        <v>59.863013698630098</v>
      </c>
      <c r="D74">
        <v>72.470978441127698</v>
      </c>
      <c r="E74">
        <v>61.325301204819297</v>
      </c>
      <c r="F74">
        <v>61.375921375921401</v>
      </c>
      <c r="G74">
        <v>64.432989690721698</v>
      </c>
      <c r="H74">
        <v>50.947867298578203</v>
      </c>
      <c r="I74">
        <v>56.700288184438001</v>
      </c>
      <c r="J74">
        <v>45.331161780673199</v>
      </c>
      <c r="K74">
        <v>31.5573770491803</v>
      </c>
      <c r="L74">
        <v>15.976676384839701</v>
      </c>
      <c r="M74">
        <v>21.9065656565657</v>
      </c>
      <c r="Q74">
        <v>3</v>
      </c>
      <c r="R74">
        <v>69.585987261146499</v>
      </c>
      <c r="S74">
        <v>48.180815876516</v>
      </c>
      <c r="T74">
        <v>61.031175059951998</v>
      </c>
      <c r="U74">
        <v>67.490428123912295</v>
      </c>
      <c r="V74">
        <v>63.291139240506297</v>
      </c>
      <c r="W74">
        <v>68.181818181818201</v>
      </c>
      <c r="X74">
        <v>69.461606354810201</v>
      </c>
      <c r="Y74">
        <v>53.343270868824497</v>
      </c>
      <c r="Z74">
        <v>30.465666929755301</v>
      </c>
      <c r="AA74">
        <v>38.700564971751398</v>
      </c>
      <c r="AB74">
        <v>43.212951432129501</v>
      </c>
    </row>
    <row r="75" spans="1:28" x14ac:dyDescent="0.2">
      <c r="B75" s="2">
        <v>4</v>
      </c>
      <c r="C75">
        <v>64.943253467843604</v>
      </c>
      <c r="D75">
        <v>50.950337216431599</v>
      </c>
      <c r="E75">
        <v>60.354077253218897</v>
      </c>
      <c r="F75">
        <v>61.399620012666297</v>
      </c>
      <c r="G75">
        <v>67.088607594936704</v>
      </c>
      <c r="H75">
        <v>60.791925465838503</v>
      </c>
      <c r="I75">
        <v>51.845716990061497</v>
      </c>
      <c r="J75">
        <v>63.716814159291999</v>
      </c>
      <c r="K75">
        <v>32.941176470588204</v>
      </c>
      <c r="L75">
        <v>21.9065656565657</v>
      </c>
      <c r="M75">
        <v>24.568138195777401</v>
      </c>
      <c r="Q75">
        <v>4</v>
      </c>
      <c r="R75">
        <v>56.100217864923799</v>
      </c>
      <c r="S75">
        <v>70.483460559796399</v>
      </c>
      <c r="T75">
        <v>72.957198443579799</v>
      </c>
      <c r="U75">
        <v>73.730814639905603</v>
      </c>
      <c r="V75">
        <v>56.8588469184891</v>
      </c>
      <c r="W75">
        <v>73.177570093457902</v>
      </c>
      <c r="X75">
        <v>64.158125915080504</v>
      </c>
      <c r="Y75">
        <v>38.588655649843702</v>
      </c>
      <c r="Z75">
        <v>39.977349943374897</v>
      </c>
      <c r="AA75">
        <v>43.212951432129501</v>
      </c>
      <c r="AB75">
        <v>40.634920634920597</v>
      </c>
    </row>
    <row r="76" spans="1:28" x14ac:dyDescent="0.2">
      <c r="B76" s="2">
        <v>5</v>
      </c>
      <c r="D76">
        <v>55.434611137403401</v>
      </c>
      <c r="E76">
        <v>69.104016477857897</v>
      </c>
      <c r="F76">
        <v>63.5052689961176</v>
      </c>
      <c r="G76">
        <v>74.390243902438996</v>
      </c>
      <c r="H76">
        <v>69.560185185185205</v>
      </c>
      <c r="I76">
        <v>59.470989761092198</v>
      </c>
      <c r="J76">
        <v>49.1183879093199</v>
      </c>
      <c r="K76">
        <v>36.690647482014398</v>
      </c>
      <c r="L76">
        <v>7.6515597410241298</v>
      </c>
      <c r="M76">
        <v>10.387811634348999</v>
      </c>
      <c r="Q76">
        <v>5</v>
      </c>
      <c r="S76">
        <v>58.989424206815499</v>
      </c>
      <c r="T76">
        <v>64.057279236276898</v>
      </c>
      <c r="U76">
        <v>67.448680351906205</v>
      </c>
      <c r="V76">
        <v>56.6517189835576</v>
      </c>
      <c r="W76">
        <v>58.292919495635303</v>
      </c>
      <c r="X76">
        <v>57.319078947368403</v>
      </c>
      <c r="Y76">
        <v>54.317548746518099</v>
      </c>
      <c r="Z76">
        <v>55.703883495145597</v>
      </c>
      <c r="AA76">
        <v>51.587301587301603</v>
      </c>
      <c r="AB76">
        <v>33.632286995515699</v>
      </c>
    </row>
    <row r="77" spans="1:28" x14ac:dyDescent="0.2">
      <c r="B77" s="2">
        <v>6</v>
      </c>
      <c r="D77">
        <v>57.975460122699403</v>
      </c>
      <c r="E77">
        <v>62.787456445993001</v>
      </c>
      <c r="F77">
        <v>63.959390862944197</v>
      </c>
      <c r="G77">
        <v>77.241847826086996</v>
      </c>
      <c r="H77">
        <v>78.747940691927496</v>
      </c>
      <c r="I77">
        <v>66.793025018953799</v>
      </c>
      <c r="K77">
        <v>53.685674547983297</v>
      </c>
      <c r="L77">
        <v>0.78895463510848096</v>
      </c>
      <c r="Q77">
        <v>6</v>
      </c>
      <c r="S77">
        <v>59.2012529365701</v>
      </c>
      <c r="T77">
        <v>57.756410256410298</v>
      </c>
      <c r="U77">
        <v>48.578391551584097</v>
      </c>
      <c r="V77">
        <v>58.161865569272997</v>
      </c>
      <c r="W77">
        <v>48.725790010193698</v>
      </c>
      <c r="X77">
        <v>50.256702795208199</v>
      </c>
      <c r="Z77">
        <v>55.3738317757009</v>
      </c>
      <c r="AA77">
        <v>80</v>
      </c>
    </row>
    <row r="78" spans="1:28" x14ac:dyDescent="0.2">
      <c r="B78" s="2">
        <v>7</v>
      </c>
      <c r="D78">
        <v>68.334475668265895</v>
      </c>
      <c r="E78">
        <v>52.631578947368403</v>
      </c>
      <c r="F78">
        <v>71.788715486194505</v>
      </c>
      <c r="Q78">
        <v>7</v>
      </c>
      <c r="S78">
        <v>52.4460810099947</v>
      </c>
      <c r="T78">
        <v>61.598951507208398</v>
      </c>
      <c r="U78">
        <v>64.398200224971902</v>
      </c>
    </row>
    <row r="79" spans="1:28" x14ac:dyDescent="0.2">
      <c r="B79" s="2">
        <v>8</v>
      </c>
      <c r="D79">
        <v>54.463040446303999</v>
      </c>
      <c r="Q79">
        <v>8</v>
      </c>
      <c r="S79">
        <v>61.690363349131097</v>
      </c>
    </row>
    <row r="80" spans="1:28" x14ac:dyDescent="0.2">
      <c r="B80" s="2">
        <v>9</v>
      </c>
      <c r="D80">
        <v>70.275403608736895</v>
      </c>
      <c r="Q80">
        <v>9</v>
      </c>
      <c r="S80">
        <v>61.2582781456954</v>
      </c>
    </row>
    <row r="81" spans="2:28" x14ac:dyDescent="0.2">
      <c r="B81" s="2">
        <v>10</v>
      </c>
      <c r="D81">
        <v>71.501014198782997</v>
      </c>
      <c r="Q81">
        <v>10</v>
      </c>
      <c r="S81">
        <v>53.247734138972802</v>
      </c>
    </row>
    <row r="82" spans="2:28" x14ac:dyDescent="0.2">
      <c r="B82" s="2">
        <v>11</v>
      </c>
      <c r="Q82">
        <v>11</v>
      </c>
    </row>
    <row r="83" spans="2:28" x14ac:dyDescent="0.2">
      <c r="B83" s="2">
        <v>12</v>
      </c>
      <c r="D83" s="8"/>
      <c r="Q83">
        <v>12</v>
      </c>
    </row>
    <row r="84" spans="2:28" x14ac:dyDescent="0.2">
      <c r="B84" s="2">
        <v>13</v>
      </c>
      <c r="Q84">
        <v>13</v>
      </c>
    </row>
    <row r="85" spans="2:28" x14ac:dyDescent="0.2">
      <c r="F85" s="3"/>
    </row>
    <row r="86" spans="2:28" x14ac:dyDescent="0.2">
      <c r="B86" t="s">
        <v>12</v>
      </c>
      <c r="F86" s="3"/>
      <c r="Q86" t="s">
        <v>12</v>
      </c>
    </row>
    <row r="87" spans="2:28" x14ac:dyDescent="0.2">
      <c r="B87" t="s">
        <v>13</v>
      </c>
      <c r="C87">
        <v>64.943253467843604</v>
      </c>
      <c r="D87">
        <v>72.470978441127698</v>
      </c>
      <c r="E87">
        <v>83.043780403057696</v>
      </c>
      <c r="F87">
        <v>71.788715486194505</v>
      </c>
      <c r="G87">
        <v>77.241847826086996</v>
      </c>
      <c r="H87">
        <v>78.747940691927496</v>
      </c>
      <c r="I87">
        <v>70.604914933837406</v>
      </c>
      <c r="J87">
        <v>63.716814159291999</v>
      </c>
      <c r="K87">
        <v>53.685674547983297</v>
      </c>
      <c r="L87">
        <v>24.105263157894701</v>
      </c>
      <c r="M87">
        <v>24.568138195777401</v>
      </c>
      <c r="Q87" t="s">
        <v>13</v>
      </c>
      <c r="R87">
        <v>69.585987261146499</v>
      </c>
      <c r="S87">
        <v>70.483460559796399</v>
      </c>
      <c r="T87">
        <v>72.957198443579799</v>
      </c>
      <c r="U87">
        <v>73.730814639905603</v>
      </c>
      <c r="V87">
        <v>63.291139240506297</v>
      </c>
      <c r="W87">
        <v>73.177570093457902</v>
      </c>
      <c r="X87">
        <v>69.461606354810201</v>
      </c>
      <c r="Y87">
        <v>54.317548746518099</v>
      </c>
      <c r="Z87">
        <v>55.703883495145597</v>
      </c>
      <c r="AA87">
        <v>80</v>
      </c>
      <c r="AB87">
        <v>43.212951432129501</v>
      </c>
    </row>
    <row r="88" spans="2:28" x14ac:dyDescent="0.2">
      <c r="B88" t="s">
        <v>14</v>
      </c>
      <c r="C88">
        <v>56.816182937554998</v>
      </c>
      <c r="D88">
        <v>50.950337216431599</v>
      </c>
      <c r="E88">
        <v>52.631578947368403</v>
      </c>
      <c r="F88">
        <v>56.557377049180303</v>
      </c>
      <c r="G88">
        <v>35.4838709677419</v>
      </c>
      <c r="H88">
        <v>50.947867298578203</v>
      </c>
      <c r="I88">
        <v>51.845716990061497</v>
      </c>
      <c r="J88">
        <v>45.331161780673199</v>
      </c>
      <c r="K88">
        <v>18.632075471698101</v>
      </c>
      <c r="L88">
        <v>0.78895463510848096</v>
      </c>
      <c r="M88">
        <v>10.387811634348999</v>
      </c>
      <c r="Q88" t="s">
        <v>14</v>
      </c>
      <c r="R88">
        <v>52.563059397884501</v>
      </c>
      <c r="S88">
        <v>48.180815876516</v>
      </c>
      <c r="T88">
        <v>42.541829832680698</v>
      </c>
      <c r="U88">
        <v>40.809628008752703</v>
      </c>
      <c r="V88">
        <v>33.138969873663797</v>
      </c>
      <c r="W88">
        <v>40.540540540540498</v>
      </c>
      <c r="X88">
        <v>39.431818181818201</v>
      </c>
      <c r="Y88">
        <v>20.900454357703399</v>
      </c>
      <c r="Z88">
        <v>26.7129228100607</v>
      </c>
      <c r="AA88">
        <v>27.524038461538499</v>
      </c>
      <c r="AB88">
        <v>24.479804161566701</v>
      </c>
    </row>
    <row r="90" spans="2:28" x14ac:dyDescent="0.2">
      <c r="B90" t="s">
        <v>15</v>
      </c>
      <c r="C90">
        <v>57.05145717853047</v>
      </c>
      <c r="D90">
        <v>56.069823383727403</v>
      </c>
      <c r="E90">
        <v>60.8396892290191</v>
      </c>
      <c r="F90">
        <v>59.117838736741199</v>
      </c>
      <c r="G90">
        <v>61.134655873384624</v>
      </c>
      <c r="H90">
        <v>58.749778406628749</v>
      </c>
      <c r="I90">
        <v>57.392963578601552</v>
      </c>
      <c r="J90">
        <v>49.1183879093199</v>
      </c>
      <c r="K90">
        <v>24.947978282913603</v>
      </c>
      <c r="L90">
        <v>6.409204431570525</v>
      </c>
      <c r="M90">
        <v>16.1812297734628</v>
      </c>
      <c r="Q90" t="s">
        <v>15</v>
      </c>
      <c r="R90">
        <v>55.215928248163976</v>
      </c>
      <c r="S90">
        <v>52.646494292239225</v>
      </c>
      <c r="T90">
        <v>51.037935161950948</v>
      </c>
      <c r="U90">
        <v>49.55657545493645</v>
      </c>
      <c r="V90">
        <v>44.561600842234895</v>
      </c>
      <c r="W90">
        <v>49.190137473882224</v>
      </c>
      <c r="X90">
        <v>49.914175698802048</v>
      </c>
      <c r="Y90">
        <v>38.588655649843702</v>
      </c>
      <c r="Z90">
        <v>32.843587683160202</v>
      </c>
      <c r="AA90">
        <v>39.226092625134626</v>
      </c>
      <c r="AB90">
        <v>33.632286995515699</v>
      </c>
    </row>
    <row r="91" spans="2:28" x14ac:dyDescent="0.2">
      <c r="B91" t="s">
        <v>16</v>
      </c>
      <c r="C91">
        <v>61.133073640933475</v>
      </c>
      <c r="D91">
        <v>69.790171623619145</v>
      </c>
      <c r="E91">
        <v>70.305184282486096</v>
      </c>
      <c r="F91">
        <v>63.732329929530898</v>
      </c>
      <c r="G91">
        <v>72.564834825563423</v>
      </c>
      <c r="H91">
        <v>68.380513528658355</v>
      </c>
      <c r="I91">
        <v>65.234384820061777</v>
      </c>
      <c r="J91">
        <v>58.141263940520403</v>
      </c>
      <c r="K91">
        <v>35.753279729157853</v>
      </c>
      <c r="L91">
        <v>20.424093338634201</v>
      </c>
      <c r="M91">
        <v>23.3152975897688</v>
      </c>
      <c r="Q91" t="s">
        <v>16</v>
      </c>
      <c r="R91">
        <v>61.526524878897476</v>
      </c>
      <c r="S91">
        <v>60.744021843414075</v>
      </c>
      <c r="T91">
        <v>62.828115371742648</v>
      </c>
      <c r="U91">
        <v>67.46955423790925</v>
      </c>
      <c r="V91">
        <v>57.836110906577019</v>
      </c>
      <c r="W91">
        <v>65.70959351027247</v>
      </c>
      <c r="X91">
        <v>62.448364173152477</v>
      </c>
      <c r="Y91">
        <v>53.343270868824497</v>
      </c>
      <c r="Z91">
        <v>51.651831321654228</v>
      </c>
      <c r="AA91">
        <v>49.493714048508579</v>
      </c>
      <c r="AB91">
        <v>40.634920634920597</v>
      </c>
    </row>
    <row r="92" spans="2:28" x14ac:dyDescent="0.2">
      <c r="B92" t="s">
        <v>17</v>
      </c>
      <c r="C92">
        <v>4.0816164624030051</v>
      </c>
      <c r="D92">
        <v>13.720348239891742</v>
      </c>
      <c r="E92">
        <v>9.465495053466995</v>
      </c>
      <c r="F92">
        <v>4.6144911927896999</v>
      </c>
      <c r="G92">
        <v>11.4301789521788</v>
      </c>
      <c r="H92">
        <v>9.6307351220296056</v>
      </c>
      <c r="I92">
        <v>7.8414212414602247</v>
      </c>
      <c r="J92">
        <v>9.0228760312005036</v>
      </c>
      <c r="K92">
        <v>10.80530144624425</v>
      </c>
      <c r="L92">
        <v>14.014888907063675</v>
      </c>
      <c r="M92">
        <v>7.1340678163060005</v>
      </c>
      <c r="Q92" t="s">
        <v>17</v>
      </c>
      <c r="R92">
        <v>6.3105966307334995</v>
      </c>
      <c r="S92">
        <v>8.0975275511748492</v>
      </c>
      <c r="T92">
        <v>11.7901802097917</v>
      </c>
      <c r="U92">
        <v>17.9129787829728</v>
      </c>
      <c r="V92">
        <v>13.274510064342124</v>
      </c>
      <c r="W92">
        <v>16.519456036390245</v>
      </c>
      <c r="X92">
        <v>12.534188474350429</v>
      </c>
      <c r="Y92">
        <v>14.754615218980796</v>
      </c>
      <c r="Z92">
        <v>18.808243638494027</v>
      </c>
      <c r="AA92">
        <v>10.267621423373953</v>
      </c>
      <c r="AB92">
        <v>7.0026336394048982</v>
      </c>
    </row>
    <row r="94" spans="2:28" x14ac:dyDescent="0.2">
      <c r="B94" t="s">
        <v>18</v>
      </c>
      <c r="C94" t="b">
        <v>0</v>
      </c>
      <c r="D94" t="b">
        <v>0</v>
      </c>
      <c r="E94" t="b">
        <v>0</v>
      </c>
      <c r="F94" t="b">
        <v>1</v>
      </c>
      <c r="G94" t="b">
        <v>0</v>
      </c>
      <c r="H94" t="b">
        <v>0</v>
      </c>
      <c r="I94" t="b">
        <v>0</v>
      </c>
      <c r="J94" t="b">
        <v>0</v>
      </c>
      <c r="K94" t="b">
        <v>1</v>
      </c>
      <c r="L94" t="b">
        <v>0</v>
      </c>
      <c r="M94" t="b">
        <v>0</v>
      </c>
      <c r="Q94" t="s">
        <v>18</v>
      </c>
      <c r="R94" t="b">
        <v>0</v>
      </c>
      <c r="S94" t="b">
        <v>0</v>
      </c>
      <c r="T94" t="b">
        <v>0</v>
      </c>
      <c r="U94" t="b">
        <v>0</v>
      </c>
      <c r="V94" t="b">
        <v>0</v>
      </c>
      <c r="W94" t="b">
        <v>0</v>
      </c>
      <c r="X94" t="b">
        <v>0</v>
      </c>
      <c r="Y94" t="b">
        <v>0</v>
      </c>
      <c r="Z94" t="b">
        <v>0</v>
      </c>
      <c r="AA94" t="b">
        <v>1</v>
      </c>
      <c r="AB94" t="b">
        <v>0</v>
      </c>
    </row>
    <row r="95" spans="2:28" x14ac:dyDescent="0.2">
      <c r="B95" t="s">
        <v>19</v>
      </c>
      <c r="C95" t="b">
        <v>0</v>
      </c>
      <c r="D95" t="b">
        <v>0</v>
      </c>
      <c r="E95" t="b">
        <v>0</v>
      </c>
      <c r="F95" t="b">
        <v>0</v>
      </c>
      <c r="G95" t="b">
        <v>1</v>
      </c>
      <c r="H95" t="b">
        <v>0</v>
      </c>
      <c r="I95" t="b">
        <v>0</v>
      </c>
      <c r="J95" t="b">
        <v>0</v>
      </c>
      <c r="K95" t="b">
        <v>0</v>
      </c>
      <c r="L95" t="b">
        <v>0</v>
      </c>
      <c r="M95" t="b">
        <v>0</v>
      </c>
      <c r="Q95" t="s">
        <v>19</v>
      </c>
      <c r="R95" t="b">
        <v>0</v>
      </c>
      <c r="S95" t="b">
        <v>0</v>
      </c>
      <c r="T95" t="b">
        <v>0</v>
      </c>
      <c r="U95" t="b">
        <v>0</v>
      </c>
      <c r="V95" t="b">
        <v>0</v>
      </c>
      <c r="W95" t="b">
        <v>0</v>
      </c>
      <c r="X95" t="b">
        <v>0</v>
      </c>
      <c r="Y95" t="b">
        <v>0</v>
      </c>
      <c r="Z95" t="b">
        <v>0</v>
      </c>
      <c r="AA95" t="b">
        <v>0</v>
      </c>
      <c r="AB95" t="b">
        <v>0</v>
      </c>
    </row>
    <row r="97" spans="2:28" x14ac:dyDescent="0.2">
      <c r="B97" t="s">
        <v>20</v>
      </c>
      <c r="C97">
        <v>67.255498334537975</v>
      </c>
      <c r="D97">
        <v>90.370693983456761</v>
      </c>
      <c r="E97">
        <v>84.503426862686581</v>
      </c>
      <c r="F97">
        <v>70.654066718715455</v>
      </c>
      <c r="G97">
        <v>89.710103253831619</v>
      </c>
      <c r="H97">
        <v>82.82661621170277</v>
      </c>
      <c r="I97">
        <v>76.996516682252121</v>
      </c>
      <c r="J97">
        <v>71.675577987321162</v>
      </c>
      <c r="K97">
        <v>51.961231898524233</v>
      </c>
      <c r="L97">
        <v>41.446426699229711</v>
      </c>
      <c r="M97">
        <v>34.016399314227797</v>
      </c>
      <c r="Q97" t="s">
        <v>20</v>
      </c>
      <c r="R97">
        <v>70.992419824997725</v>
      </c>
      <c r="S97">
        <v>72.890313170176341</v>
      </c>
      <c r="T97">
        <v>80.513385686430198</v>
      </c>
      <c r="U97">
        <v>94.33902241236845</v>
      </c>
      <c r="V97">
        <v>77.747876003090198</v>
      </c>
      <c r="W97">
        <v>90.488777564857841</v>
      </c>
      <c r="X97">
        <v>81.249646884678128</v>
      </c>
      <c r="Y97">
        <v>75.475193697295694</v>
      </c>
      <c r="Z97">
        <v>79.864196779395272</v>
      </c>
      <c r="AA97">
        <v>64.895146183569508</v>
      </c>
      <c r="AB97">
        <v>51.138871094027948</v>
      </c>
    </row>
    <row r="98" spans="2:28" x14ac:dyDescent="0.2">
      <c r="B98" t="s">
        <v>21</v>
      </c>
      <c r="C98">
        <v>50.929032484925962</v>
      </c>
      <c r="D98">
        <v>35.489301023889794</v>
      </c>
      <c r="E98">
        <v>46.641446648818608</v>
      </c>
      <c r="F98">
        <v>52.196101947556649</v>
      </c>
      <c r="G98">
        <v>43.989387445116421</v>
      </c>
      <c r="H98">
        <v>44.303675723584341</v>
      </c>
      <c r="I98">
        <v>45.630831716411215</v>
      </c>
      <c r="J98">
        <v>35.584073862519148</v>
      </c>
      <c r="K98">
        <v>8.740026113547227</v>
      </c>
      <c r="L98">
        <v>-14.613128929024985</v>
      </c>
      <c r="M98">
        <v>5.4801280490037989</v>
      </c>
      <c r="Q98" t="s">
        <v>21</v>
      </c>
      <c r="R98">
        <v>45.750033302063727</v>
      </c>
      <c r="S98">
        <v>40.500202965476952</v>
      </c>
      <c r="T98">
        <v>33.352664847263398</v>
      </c>
      <c r="U98">
        <v>22.68710728047725</v>
      </c>
      <c r="V98">
        <v>24.64983574572171</v>
      </c>
      <c r="W98">
        <v>24.410953419296856</v>
      </c>
      <c r="X98">
        <v>31.112892987276403</v>
      </c>
      <c r="Y98">
        <v>16.456732821372508</v>
      </c>
      <c r="Z98">
        <v>4.6312222254191617</v>
      </c>
      <c r="AA98">
        <v>23.824660490073697</v>
      </c>
      <c r="AB98">
        <v>23.128336536408352</v>
      </c>
    </row>
    <row r="100" spans="2:28" x14ac:dyDescent="0.2">
      <c r="B100" t="s">
        <v>22</v>
      </c>
      <c r="Q100" t="s">
        <v>22</v>
      </c>
    </row>
    <row r="101" spans="2:28" x14ac:dyDescent="0.2">
      <c r="B101" s="2" t="s">
        <v>0</v>
      </c>
      <c r="C101" t="s">
        <v>1</v>
      </c>
      <c r="D101" t="s">
        <v>2</v>
      </c>
      <c r="E101" t="s">
        <v>3</v>
      </c>
      <c r="F101" t="s">
        <v>4</v>
      </c>
      <c r="G101" t="s">
        <v>5</v>
      </c>
      <c r="H101" t="s">
        <v>6</v>
      </c>
      <c r="I101" t="s">
        <v>7</v>
      </c>
      <c r="J101" t="s">
        <v>8</v>
      </c>
      <c r="K101" t="s">
        <v>9</v>
      </c>
      <c r="L101" t="s">
        <v>10</v>
      </c>
      <c r="M101" t="s">
        <v>11</v>
      </c>
      <c r="Q101" t="s">
        <v>0</v>
      </c>
      <c r="R101" t="s">
        <v>1</v>
      </c>
      <c r="S101" t="s">
        <v>2</v>
      </c>
      <c r="T101" t="s">
        <v>3</v>
      </c>
      <c r="U101" t="s">
        <v>4</v>
      </c>
      <c r="V101" t="s">
        <v>5</v>
      </c>
      <c r="W101" t="s">
        <v>6</v>
      </c>
      <c r="X101" t="s">
        <v>7</v>
      </c>
      <c r="Y101" t="s">
        <v>8</v>
      </c>
      <c r="Z101" t="s">
        <v>9</v>
      </c>
      <c r="AA101" t="s">
        <v>10</v>
      </c>
      <c r="AB101" t="s">
        <v>11</v>
      </c>
    </row>
    <row r="102" spans="2:28" x14ac:dyDescent="0.2">
      <c r="B102" s="2">
        <v>1</v>
      </c>
      <c r="C102">
        <v>56.816182937554998</v>
      </c>
      <c r="D102">
        <v>64.880112834978902</v>
      </c>
      <c r="E102">
        <v>83.043780403057696</v>
      </c>
      <c r="F102">
        <v>56.557377049180303</v>
      </c>
      <c r="G102" s="3"/>
      <c r="H102">
        <v>64.841498559077806</v>
      </c>
      <c r="I102">
        <v>60.558464223385698</v>
      </c>
      <c r="J102">
        <v>56.8539325842697</v>
      </c>
      <c r="K102">
        <v>18.632075471698101</v>
      </c>
      <c r="L102">
        <v>24.105263157894701</v>
      </c>
      <c r="M102">
        <v>16.1812297734628</v>
      </c>
      <c r="Q102">
        <v>1</v>
      </c>
      <c r="R102">
        <v>52.563059397884501</v>
      </c>
      <c r="S102">
        <v>49.462365591397898</v>
      </c>
      <c r="T102">
        <v>42.541829832680698</v>
      </c>
      <c r="U102">
        <v>50.534759358288802</v>
      </c>
      <c r="V102">
        <v>40.531561461793999</v>
      </c>
      <c r="W102">
        <v>40.540540540540498</v>
      </c>
      <c r="X102">
        <v>39.431818181818201</v>
      </c>
      <c r="Y102">
        <v>20.900454357703399</v>
      </c>
      <c r="Z102">
        <v>26.7129228100607</v>
      </c>
      <c r="AA102">
        <v>27.524038461538499</v>
      </c>
      <c r="AB102">
        <v>24.479804161566701</v>
      </c>
    </row>
    <row r="103" spans="2:28" x14ac:dyDescent="0.2">
      <c r="B103" s="2">
        <v>2</v>
      </c>
      <c r="C103">
        <v>57.129881925522298</v>
      </c>
      <c r="D103">
        <v>61.837121212121197</v>
      </c>
      <c r="E103">
        <v>71.506352087114294</v>
      </c>
      <c r="F103">
        <v>56.859756097560997</v>
      </c>
      <c r="G103">
        <v>60.035211267605597</v>
      </c>
      <c r="H103">
        <v>58.069062720225503</v>
      </c>
      <c r="I103">
        <v>70.604914933837406</v>
      </c>
      <c r="J103">
        <v>58.141263940520403</v>
      </c>
      <c r="K103">
        <v>22.744845360824701</v>
      </c>
      <c r="L103">
        <v>5.99508599508599</v>
      </c>
      <c r="M103">
        <v>23.3152975897688</v>
      </c>
      <c r="Q103">
        <v>2</v>
      </c>
      <c r="R103">
        <v>58.840037418147801</v>
      </c>
      <c r="S103">
        <v>58.935018050541501</v>
      </c>
      <c r="T103">
        <v>44.319460067491597</v>
      </c>
      <c r="U103">
        <v>40.809628008752703</v>
      </c>
      <c r="V103">
        <v>33.138969873663797</v>
      </c>
      <c r="W103">
        <v>50.583179864947802</v>
      </c>
      <c r="X103">
        <v>49.8</v>
      </c>
      <c r="Y103">
        <v>40.771637122002097</v>
      </c>
      <c r="Z103">
        <v>40.485829959514199</v>
      </c>
      <c r="AA103">
        <v>40.802675585284298</v>
      </c>
      <c r="AB103">
        <v>39.5</v>
      </c>
    </row>
    <row r="104" spans="2:28" x14ac:dyDescent="0.2">
      <c r="B104" s="2">
        <v>3</v>
      </c>
      <c r="C104">
        <v>59.863013698630098</v>
      </c>
      <c r="D104">
        <v>72.470978441127698</v>
      </c>
      <c r="E104">
        <v>61.325301204819297</v>
      </c>
      <c r="F104">
        <v>61.375921375921401</v>
      </c>
      <c r="G104">
        <v>64.432989690721698</v>
      </c>
      <c r="H104">
        <v>50.947867298578203</v>
      </c>
      <c r="I104">
        <v>56.700288184438001</v>
      </c>
      <c r="J104">
        <v>45.331161780673199</v>
      </c>
      <c r="K104">
        <v>31.5573770491803</v>
      </c>
      <c r="L104">
        <v>15.976676384839701</v>
      </c>
      <c r="M104">
        <v>21.9065656565657</v>
      </c>
      <c r="Q104">
        <v>3</v>
      </c>
      <c r="R104">
        <v>69.585987261146499</v>
      </c>
      <c r="S104">
        <v>48.180815876516</v>
      </c>
      <c r="T104">
        <v>61.031175059951998</v>
      </c>
      <c r="U104">
        <v>67.490428123912295</v>
      </c>
      <c r="V104">
        <v>63.291139240506297</v>
      </c>
      <c r="W104">
        <v>68.181818181818201</v>
      </c>
      <c r="X104">
        <v>69.461606354810201</v>
      </c>
      <c r="Y104">
        <v>53.343270868824497</v>
      </c>
      <c r="Z104">
        <v>30.465666929755301</v>
      </c>
      <c r="AA104">
        <v>38.700564971751398</v>
      </c>
      <c r="AB104">
        <v>43.212951432129501</v>
      </c>
    </row>
    <row r="105" spans="2:28" x14ac:dyDescent="0.2">
      <c r="B105" s="2">
        <v>4</v>
      </c>
      <c r="C105">
        <v>64.943253467843604</v>
      </c>
      <c r="D105">
        <v>50.950337216431599</v>
      </c>
      <c r="E105">
        <v>60.354077253218897</v>
      </c>
      <c r="F105">
        <v>61.399620012666297</v>
      </c>
      <c r="G105">
        <v>67.088607594936704</v>
      </c>
      <c r="H105">
        <v>60.791925465838503</v>
      </c>
      <c r="I105">
        <v>51.845716990061497</v>
      </c>
      <c r="J105">
        <v>63.716814159291999</v>
      </c>
      <c r="K105">
        <v>32.941176470588204</v>
      </c>
      <c r="L105">
        <v>21.9065656565657</v>
      </c>
      <c r="M105">
        <v>24.568138195777401</v>
      </c>
      <c r="Q105">
        <v>4</v>
      </c>
      <c r="R105">
        <v>56.100217864923799</v>
      </c>
      <c r="S105">
        <v>70.483460559796399</v>
      </c>
      <c r="T105">
        <v>72.957198443579799</v>
      </c>
      <c r="U105">
        <v>73.730814639905603</v>
      </c>
      <c r="V105">
        <v>56.8588469184891</v>
      </c>
      <c r="W105">
        <v>73.177570093457902</v>
      </c>
      <c r="X105">
        <v>64.158125915080504</v>
      </c>
      <c r="Y105">
        <v>38.588655649843702</v>
      </c>
      <c r="Z105">
        <v>39.977349943374897</v>
      </c>
      <c r="AA105">
        <v>43.212951432129501</v>
      </c>
      <c r="AB105">
        <v>40.634920634920597</v>
      </c>
    </row>
    <row r="106" spans="2:28" x14ac:dyDescent="0.2">
      <c r="B106" s="2">
        <v>5</v>
      </c>
      <c r="D106">
        <v>55.434611137403401</v>
      </c>
      <c r="E106">
        <v>69.104016477857897</v>
      </c>
      <c r="F106">
        <v>63.5052689961176</v>
      </c>
      <c r="G106">
        <v>74.390243902438996</v>
      </c>
      <c r="H106">
        <v>69.560185185185205</v>
      </c>
      <c r="I106">
        <v>59.470989761092198</v>
      </c>
      <c r="J106">
        <v>49.1183879093199</v>
      </c>
      <c r="K106">
        <v>36.690647482014398</v>
      </c>
      <c r="L106">
        <v>7.6515597410241298</v>
      </c>
      <c r="M106">
        <v>10.387811634348999</v>
      </c>
      <c r="Q106">
        <v>5</v>
      </c>
      <c r="S106">
        <v>58.989424206815499</v>
      </c>
      <c r="T106">
        <v>64.057279236276898</v>
      </c>
      <c r="U106">
        <v>67.448680351906205</v>
      </c>
      <c r="V106">
        <v>56.6517189835576</v>
      </c>
      <c r="W106">
        <v>58.292919495635303</v>
      </c>
      <c r="X106">
        <v>57.319078947368403</v>
      </c>
      <c r="Y106">
        <v>54.317548746518099</v>
      </c>
      <c r="Z106">
        <v>55.703883495145597</v>
      </c>
      <c r="AA106">
        <v>51.587301587301603</v>
      </c>
      <c r="AB106">
        <v>33.632286995515699</v>
      </c>
    </row>
    <row r="107" spans="2:28" x14ac:dyDescent="0.2">
      <c r="B107" s="2">
        <v>6</v>
      </c>
      <c r="D107">
        <v>57.975460122699403</v>
      </c>
      <c r="E107">
        <v>62.787456445993001</v>
      </c>
      <c r="F107">
        <v>63.959390862944197</v>
      </c>
      <c r="G107">
        <v>77.241847826086996</v>
      </c>
      <c r="H107">
        <v>78.747940691927496</v>
      </c>
      <c r="I107">
        <v>66.793025018953799</v>
      </c>
      <c r="K107" s="3"/>
      <c r="L107">
        <v>0.78895463510848096</v>
      </c>
      <c r="Q107">
        <v>6</v>
      </c>
      <c r="S107">
        <v>59.2012529365701</v>
      </c>
      <c r="T107">
        <v>57.756410256410298</v>
      </c>
      <c r="U107">
        <v>48.578391551584097</v>
      </c>
      <c r="V107">
        <v>58.161865569272997</v>
      </c>
      <c r="W107">
        <v>48.725790010193698</v>
      </c>
      <c r="X107">
        <v>50.256702795208199</v>
      </c>
      <c r="Z107">
        <v>55.3738317757009</v>
      </c>
    </row>
    <row r="108" spans="2:28" x14ac:dyDescent="0.2">
      <c r="B108" s="2">
        <v>7</v>
      </c>
      <c r="D108">
        <v>68.334475668265895</v>
      </c>
      <c r="E108">
        <v>52.631578947368403</v>
      </c>
      <c r="F108" s="3"/>
      <c r="Q108">
        <v>7</v>
      </c>
      <c r="S108">
        <v>52.4460810099947</v>
      </c>
      <c r="T108">
        <v>61.598951507208398</v>
      </c>
      <c r="U108">
        <v>64.398200224971902</v>
      </c>
    </row>
    <row r="109" spans="2:28" x14ac:dyDescent="0.2">
      <c r="B109" s="2">
        <v>8</v>
      </c>
      <c r="D109">
        <v>54.463040446303999</v>
      </c>
      <c r="Q109">
        <v>8</v>
      </c>
      <c r="S109">
        <v>61.690363349131097</v>
      </c>
    </row>
    <row r="110" spans="2:28" x14ac:dyDescent="0.2">
      <c r="B110" s="2">
        <v>9</v>
      </c>
      <c r="D110">
        <v>70.275403608736895</v>
      </c>
      <c r="Q110">
        <v>9</v>
      </c>
      <c r="S110">
        <v>61.2582781456954</v>
      </c>
    </row>
    <row r="111" spans="2:28" x14ac:dyDescent="0.2">
      <c r="B111" s="2">
        <v>10</v>
      </c>
      <c r="D111">
        <v>71.501014198782997</v>
      </c>
      <c r="Q111">
        <v>10</v>
      </c>
      <c r="S111">
        <v>53.247734138972802</v>
      </c>
    </row>
    <row r="112" spans="2:28" x14ac:dyDescent="0.2">
      <c r="B112" s="2">
        <v>11</v>
      </c>
      <c r="Q112">
        <v>11</v>
      </c>
    </row>
    <row r="113" spans="2:28" x14ac:dyDescent="0.2">
      <c r="B113" s="2">
        <v>12</v>
      </c>
      <c r="D113" s="7"/>
      <c r="Q113">
        <v>12</v>
      </c>
    </row>
    <row r="114" spans="2:28" x14ac:dyDescent="0.2">
      <c r="B114" s="2">
        <v>13</v>
      </c>
      <c r="F114" s="3"/>
      <c r="Q114">
        <v>13</v>
      </c>
    </row>
    <row r="116" spans="2:28" x14ac:dyDescent="0.2">
      <c r="B116" t="s">
        <v>23</v>
      </c>
      <c r="C116">
        <v>59.688083007387746</v>
      </c>
      <c r="D116">
        <v>62.812255488685196</v>
      </c>
      <c r="E116">
        <v>65.821794688489916</v>
      </c>
      <c r="F116">
        <v>60.609555732398462</v>
      </c>
      <c r="G116">
        <v>68.637780056357997</v>
      </c>
      <c r="H116">
        <v>63.826413320138791</v>
      </c>
      <c r="I116">
        <v>60.995566518628102</v>
      </c>
      <c r="J116">
        <v>54.632312074815047</v>
      </c>
      <c r="K116">
        <v>28.513224366861142</v>
      </c>
      <c r="L116">
        <v>12.737350928419785</v>
      </c>
      <c r="M116">
        <v>19.271808569984739</v>
      </c>
      <c r="Q116" t="s">
        <v>23</v>
      </c>
      <c r="R116">
        <v>59.272325485525649</v>
      </c>
      <c r="S116">
        <v>57.38947938654313</v>
      </c>
      <c r="T116">
        <v>57.751757771942799</v>
      </c>
      <c r="U116">
        <v>58.998700322760229</v>
      </c>
      <c r="V116">
        <v>51.439017007880629</v>
      </c>
      <c r="W116">
        <v>56.583636364432238</v>
      </c>
      <c r="X116">
        <v>55.071222032380916</v>
      </c>
      <c r="Y116">
        <v>41.584313348978363</v>
      </c>
      <c r="Z116">
        <v>41.45324748559193</v>
      </c>
      <c r="AA116">
        <v>40.36550640760106</v>
      </c>
      <c r="AB116">
        <v>36.2919926448265</v>
      </c>
    </row>
    <row r="117" spans="2:28" x14ac:dyDescent="0.2">
      <c r="B117" t="s">
        <v>35</v>
      </c>
      <c r="C117">
        <v>3.7611886464055151</v>
      </c>
      <c r="D117">
        <v>7.8062979982536982</v>
      </c>
      <c r="E117">
        <v>9.772302288556066</v>
      </c>
      <c r="F117">
        <v>3.203099060478761</v>
      </c>
      <c r="G117">
        <v>7.0923411083003698</v>
      </c>
      <c r="H117">
        <v>9.6412723957724005</v>
      </c>
      <c r="I117">
        <v>6.7916810451843777</v>
      </c>
      <c r="J117">
        <v>7.3602186703890737</v>
      </c>
      <c r="K117">
        <v>7.5275356863331817</v>
      </c>
      <c r="L117">
        <v>9.3582555961629144</v>
      </c>
      <c r="M117">
        <v>5.9122739853915007</v>
      </c>
      <c r="Q117" t="s">
        <v>35</v>
      </c>
      <c r="R117">
        <v>7.340186427844813</v>
      </c>
      <c r="S117">
        <v>6.6864576588929125</v>
      </c>
      <c r="T117">
        <v>10.864997741413939</v>
      </c>
      <c r="U117">
        <v>12.252651945396376</v>
      </c>
      <c r="V117">
        <v>11.798988295172451</v>
      </c>
      <c r="W117">
        <v>12.392983967056926</v>
      </c>
      <c r="X117">
        <v>10.865212136278423</v>
      </c>
      <c r="Y117">
        <v>13.58183341925832</v>
      </c>
      <c r="Z117">
        <v>12.148922272290461</v>
      </c>
      <c r="AA117">
        <v>8.6876791507763897</v>
      </c>
      <c r="AB117">
        <v>7.4775302767452434</v>
      </c>
    </row>
    <row r="121" spans="2:28" x14ac:dyDescent="0.2">
      <c r="B121" t="s">
        <v>25</v>
      </c>
      <c r="Q121" t="s">
        <v>25</v>
      </c>
    </row>
    <row r="122" spans="2:28" x14ac:dyDescent="0.2">
      <c r="B122" t="s">
        <v>26</v>
      </c>
      <c r="C122" t="s">
        <v>27</v>
      </c>
      <c r="D122" t="s">
        <v>28</v>
      </c>
      <c r="Q122" t="s">
        <v>26</v>
      </c>
      <c r="R122" t="s">
        <v>27</v>
      </c>
      <c r="S122" t="s">
        <v>28</v>
      </c>
    </row>
    <row r="123" spans="2:28" x14ac:dyDescent="0.2">
      <c r="B123" t="s">
        <v>1</v>
      </c>
      <c r="C123" t="s">
        <v>2</v>
      </c>
      <c r="D123">
        <v>0.46622197385134567</v>
      </c>
      <c r="Q123" t="s">
        <v>1</v>
      </c>
      <c r="R123" t="s">
        <v>2</v>
      </c>
      <c r="S123">
        <v>0.65079680944981799</v>
      </c>
    </row>
    <row r="124" spans="2:28" x14ac:dyDescent="0.2">
      <c r="B124" t="s">
        <v>1</v>
      </c>
      <c r="C124" t="s">
        <v>3</v>
      </c>
      <c r="D124">
        <v>0.26695788561569456</v>
      </c>
      <c r="Q124" t="s">
        <v>1</v>
      </c>
      <c r="R124" t="s">
        <v>3</v>
      </c>
      <c r="S124">
        <v>0.81063284694914983</v>
      </c>
    </row>
    <row r="125" spans="2:28" x14ac:dyDescent="0.2">
      <c r="B125" t="s">
        <v>1</v>
      </c>
      <c r="C125" t="s">
        <v>4</v>
      </c>
      <c r="D125">
        <v>0.68761815213523125</v>
      </c>
      <c r="Q125" t="s">
        <v>1</v>
      </c>
      <c r="R125" t="s">
        <v>4</v>
      </c>
      <c r="S125">
        <v>0.96882640244981266</v>
      </c>
    </row>
    <row r="126" spans="2:28" x14ac:dyDescent="0.2">
      <c r="B126" t="s">
        <v>1</v>
      </c>
      <c r="C126" t="s">
        <v>5</v>
      </c>
      <c r="D126">
        <v>5.8213253681294964E-2</v>
      </c>
      <c r="Q126" t="s">
        <v>1</v>
      </c>
      <c r="R126" t="s">
        <v>5</v>
      </c>
      <c r="S126">
        <v>0.27491850485437336</v>
      </c>
    </row>
    <row r="127" spans="2:28" x14ac:dyDescent="0.2">
      <c r="B127" t="s">
        <v>1</v>
      </c>
      <c r="C127" t="s">
        <v>6</v>
      </c>
      <c r="D127">
        <v>0.44399728326337706</v>
      </c>
      <c r="Q127" t="s">
        <v>1</v>
      </c>
      <c r="R127" t="s">
        <v>6</v>
      </c>
      <c r="S127">
        <v>0.70926562142453053</v>
      </c>
    </row>
    <row r="128" spans="2:28" x14ac:dyDescent="0.2">
      <c r="B128" t="s">
        <v>1</v>
      </c>
      <c r="C128" t="s">
        <v>7</v>
      </c>
      <c r="D128">
        <v>0.73776394730966033</v>
      </c>
      <c r="Q128" t="s">
        <v>1</v>
      </c>
      <c r="R128" t="s">
        <v>7</v>
      </c>
      <c r="S128">
        <v>0.52092116477941852</v>
      </c>
    </row>
    <row r="129" spans="2:19" x14ac:dyDescent="0.2">
      <c r="B129" t="s">
        <v>1</v>
      </c>
      <c r="C129" t="s">
        <v>8</v>
      </c>
      <c r="D129">
        <v>0.25537563180523742</v>
      </c>
      <c r="Q129" t="s">
        <v>1</v>
      </c>
      <c r="R129" t="s">
        <v>8</v>
      </c>
      <c r="S129">
        <v>5.2919900202890661E-2</v>
      </c>
    </row>
    <row r="130" spans="2:19" x14ac:dyDescent="0.2">
      <c r="B130" t="s">
        <v>1</v>
      </c>
      <c r="C130" t="s">
        <v>9</v>
      </c>
      <c r="D130">
        <v>1.3783676534327613E-4</v>
      </c>
      <c r="E130" t="s">
        <v>36</v>
      </c>
      <c r="Q130" t="s">
        <v>1</v>
      </c>
      <c r="R130" t="s">
        <v>9</v>
      </c>
      <c r="S130">
        <v>3.146108935916897E-2</v>
      </c>
    </row>
    <row r="131" spans="2:19" x14ac:dyDescent="0.2">
      <c r="B131" t="s">
        <v>1</v>
      </c>
      <c r="C131" t="s">
        <v>10</v>
      </c>
      <c r="D131">
        <v>1.3584539705902247E-5</v>
      </c>
      <c r="E131" t="s">
        <v>36</v>
      </c>
      <c r="Q131" t="s">
        <v>1</v>
      </c>
      <c r="R131" t="s">
        <v>10</v>
      </c>
      <c r="S131">
        <v>1.0497364578263181E-2</v>
      </c>
    </row>
    <row r="132" spans="2:19" x14ac:dyDescent="0.2">
      <c r="B132" t="s">
        <v>1</v>
      </c>
      <c r="C132" t="s">
        <v>11</v>
      </c>
      <c r="D132">
        <v>7.0871658713266702E-6</v>
      </c>
      <c r="E132" t="s">
        <v>36</v>
      </c>
      <c r="Q132" t="s">
        <v>1</v>
      </c>
      <c r="R132" t="s">
        <v>11</v>
      </c>
      <c r="S132">
        <v>2.4333470798357823E-3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2019-08-22T18:38:42Z</dcterms:created>
  <dcterms:modified xsi:type="dcterms:W3CDTF">2019-12-18T21:12:59Z</dcterms:modified>
</cp:coreProperties>
</file>