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beckm\Dropbox\FLASHBackup\Manuscript2\"/>
    </mc:Choice>
  </mc:AlternateContent>
  <xr:revisionPtr revIDLastSave="0" documentId="13_ncr:1_{866D385B-13D5-49DC-AF83-647200DAAC8B}" xr6:coauthVersionLast="45" xr6:coauthVersionMax="45" xr10:uidLastSave="{00000000-0000-0000-0000-000000000000}"/>
  <bookViews>
    <workbookView xWindow="-98" yWindow="-98" windowWidth="20715" windowHeight="13276" activeTab="9" xr2:uid="{00000000-000D-0000-FFFF-FFFF00000000}"/>
  </bookViews>
  <sheets>
    <sheet name="a" sheetId="7" r:id="rId1"/>
    <sheet name="b" sheetId="8" r:id="rId2"/>
    <sheet name="c" sheetId="9" r:id="rId3"/>
    <sheet name="d" sheetId="10" r:id="rId4"/>
    <sheet name="e" sheetId="11" r:id="rId5"/>
    <sheet name="f" sheetId="13" r:id="rId6"/>
    <sheet name="g" sheetId="14" r:id="rId7"/>
    <sheet name="h" sheetId="17" r:id="rId8"/>
    <sheet name="i" sheetId="16" r:id="rId9"/>
    <sheet name="j" sheetId="1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Z48" i="17" l="1"/>
  <c r="DY48" i="17"/>
  <c r="DX48" i="17"/>
  <c r="DZ46" i="17"/>
  <c r="DZ45" i="17"/>
  <c r="DZ44" i="17"/>
  <c r="DZ43" i="17"/>
  <c r="DZ42" i="17"/>
  <c r="DZ41" i="17"/>
  <c r="DZ40" i="17"/>
  <c r="DZ39" i="17"/>
  <c r="DZ38" i="17"/>
  <c r="DZ37" i="17"/>
  <c r="DZ36" i="17"/>
  <c r="DZ35" i="17"/>
  <c r="DZ34" i="17"/>
  <c r="DZ33" i="17"/>
  <c r="DZ32" i="17"/>
  <c r="DZ31" i="17"/>
  <c r="DZ30" i="17"/>
  <c r="DZ29" i="17"/>
  <c r="DZ28" i="17"/>
  <c r="DZ27" i="17"/>
  <c r="DZ26" i="17"/>
  <c r="DZ25" i="17"/>
  <c r="DZ24" i="17"/>
  <c r="DZ23" i="17"/>
  <c r="DZ22" i="17"/>
  <c r="DZ21" i="17"/>
  <c r="DZ20" i="17"/>
  <c r="DZ19" i="17"/>
  <c r="DZ18" i="17"/>
  <c r="DZ17" i="17"/>
  <c r="DZ16" i="17"/>
  <c r="DZ15" i="17"/>
  <c r="DZ14" i="17"/>
  <c r="DZ13" i="17"/>
  <c r="DZ12" i="17"/>
  <c r="DZ11" i="17"/>
  <c r="DZ10" i="17"/>
  <c r="DZ9" i="17"/>
  <c r="DZ8" i="17"/>
  <c r="DZ7" i="17"/>
  <c r="DZ6" i="17"/>
  <c r="DT45" i="17"/>
  <c r="DU45" i="17" s="1"/>
  <c r="DS45" i="17"/>
  <c r="DU43" i="17"/>
  <c r="DU42" i="17"/>
  <c r="DU41" i="17"/>
  <c r="DU40" i="17"/>
  <c r="DU39" i="17"/>
  <c r="DU38" i="17"/>
  <c r="DU37" i="17"/>
  <c r="DU36" i="17"/>
  <c r="DU35" i="17"/>
  <c r="DU34" i="17"/>
  <c r="DU33" i="17"/>
  <c r="DU32" i="17"/>
  <c r="DU31" i="17"/>
  <c r="DU30" i="17"/>
  <c r="DU29" i="17"/>
  <c r="DU28" i="17"/>
  <c r="DU27" i="17"/>
  <c r="DU26" i="17"/>
  <c r="DU25" i="17"/>
  <c r="DU24" i="17"/>
  <c r="DU23" i="17"/>
  <c r="DU22" i="17"/>
  <c r="DU21" i="17"/>
  <c r="DU20" i="17"/>
  <c r="DU19" i="17"/>
  <c r="DU18" i="17"/>
  <c r="DU17" i="17"/>
  <c r="DU16" i="17"/>
  <c r="DU15" i="17"/>
  <c r="DU14" i="17"/>
  <c r="DU13" i="17"/>
  <c r="DU12" i="17"/>
  <c r="DU11" i="17"/>
  <c r="DU10" i="17"/>
  <c r="DU9" i="17"/>
  <c r="DU8" i="17"/>
  <c r="DU7" i="17"/>
  <c r="DU6" i="17"/>
  <c r="DP51" i="17"/>
  <c r="DO51" i="17"/>
  <c r="DN51" i="17"/>
  <c r="DP49" i="17"/>
  <c r="DP48" i="17"/>
  <c r="DP47" i="17"/>
  <c r="DP46" i="17"/>
  <c r="DP45" i="17"/>
  <c r="DP44" i="17"/>
  <c r="DP43" i="17"/>
  <c r="DP42" i="17"/>
  <c r="DP41" i="17"/>
  <c r="DP40" i="17"/>
  <c r="DP39" i="17"/>
  <c r="DP38" i="17"/>
  <c r="DP37" i="17"/>
  <c r="DP36" i="17"/>
  <c r="DP35" i="17"/>
  <c r="DP34" i="17"/>
  <c r="DP33" i="17"/>
  <c r="DP32" i="17"/>
  <c r="DP31" i="17"/>
  <c r="DP30" i="17"/>
  <c r="DP29" i="17"/>
  <c r="DP28" i="17"/>
  <c r="DP27" i="17"/>
  <c r="DP26" i="17"/>
  <c r="DP25" i="17"/>
  <c r="DP24" i="17"/>
  <c r="DP23" i="17"/>
  <c r="DP22" i="17"/>
  <c r="DP21" i="17"/>
  <c r="DP20" i="17"/>
  <c r="DP19" i="17"/>
  <c r="DP18" i="17"/>
  <c r="DP17" i="17"/>
  <c r="DP16" i="17"/>
  <c r="DP15" i="17"/>
  <c r="DP14" i="17"/>
  <c r="DP13" i="17"/>
  <c r="DP12" i="17"/>
  <c r="DP11" i="17"/>
  <c r="DP10" i="17"/>
  <c r="DP9" i="17"/>
  <c r="DP8" i="17"/>
  <c r="DP7" i="17"/>
  <c r="DP6" i="17"/>
  <c r="DJ52" i="17"/>
  <c r="DK52" i="17" s="1"/>
  <c r="DI52" i="17"/>
  <c r="DK50" i="17"/>
  <c r="DK49" i="17"/>
  <c r="DK48" i="17"/>
  <c r="DK47" i="17"/>
  <c r="DK46" i="17"/>
  <c r="DK45" i="17"/>
  <c r="DK44" i="17"/>
  <c r="DK43" i="17"/>
  <c r="DK42" i="17"/>
  <c r="DK41" i="17"/>
  <c r="DK40" i="17"/>
  <c r="DK39" i="17"/>
  <c r="DK38" i="17"/>
  <c r="DK37" i="17"/>
  <c r="DK36" i="17"/>
  <c r="DK35" i="17"/>
  <c r="DK34" i="17"/>
  <c r="DK33" i="17"/>
  <c r="DK32" i="17"/>
  <c r="DK31" i="17"/>
  <c r="DK30" i="17"/>
  <c r="DK29" i="17"/>
  <c r="DK28" i="17"/>
  <c r="DK27" i="17"/>
  <c r="DK26" i="17"/>
  <c r="DK25" i="17"/>
  <c r="DK24" i="17"/>
  <c r="DK23" i="17"/>
  <c r="DK22" i="17"/>
  <c r="DK21" i="17"/>
  <c r="DK20" i="17"/>
  <c r="DK19" i="17"/>
  <c r="DK18" i="17"/>
  <c r="DK17" i="17"/>
  <c r="DK16" i="17"/>
  <c r="DK15" i="17"/>
  <c r="DK14" i="17"/>
  <c r="DK13" i="17"/>
  <c r="DK12" i="17"/>
  <c r="DK11" i="17"/>
  <c r="DK10" i="17"/>
  <c r="DK9" i="17"/>
  <c r="DK8" i="17"/>
  <c r="DK7" i="17"/>
  <c r="DK6" i="17"/>
  <c r="DE47" i="17"/>
  <c r="DF47" i="17" s="1"/>
  <c r="DD47" i="17"/>
  <c r="DF45" i="17"/>
  <c r="DF44" i="17"/>
  <c r="DF43" i="17"/>
  <c r="DF42" i="17"/>
  <c r="DF41" i="17"/>
  <c r="DF40" i="17"/>
  <c r="DF39" i="17"/>
  <c r="DF38" i="17"/>
  <c r="DF37" i="17"/>
  <c r="DF36" i="17"/>
  <c r="DF35" i="17"/>
  <c r="DF34" i="17"/>
  <c r="DF33" i="17"/>
  <c r="DF32" i="17"/>
  <c r="DF31" i="17"/>
  <c r="DF30" i="17"/>
  <c r="DF29" i="17"/>
  <c r="DF28" i="17"/>
  <c r="DF27" i="17"/>
  <c r="DF26" i="17"/>
  <c r="DF25" i="17"/>
  <c r="DF24" i="17"/>
  <c r="DF23" i="17"/>
  <c r="DF22" i="17"/>
  <c r="DF21" i="17"/>
  <c r="DF20" i="17"/>
  <c r="DF19" i="17"/>
  <c r="DF18" i="17"/>
  <c r="DF17" i="17"/>
  <c r="DF16" i="17"/>
  <c r="DF15" i="17"/>
  <c r="DF14" i="17"/>
  <c r="DF13" i="17"/>
  <c r="DF12" i="17"/>
  <c r="DF11" i="17"/>
  <c r="DF10" i="17"/>
  <c r="DF9" i="17"/>
  <c r="DF8" i="17"/>
  <c r="DF7" i="17"/>
  <c r="DF6" i="17"/>
  <c r="DA50" i="17"/>
  <c r="CZ50" i="17"/>
  <c r="CY50" i="17"/>
  <c r="DA48" i="17"/>
  <c r="DA47" i="17"/>
  <c r="DA46" i="17"/>
  <c r="DA45" i="17"/>
  <c r="DA44" i="17"/>
  <c r="DA43" i="17"/>
  <c r="DA42" i="17"/>
  <c r="DA41" i="17"/>
  <c r="DA40" i="17"/>
  <c r="DA39" i="17"/>
  <c r="DA38" i="17"/>
  <c r="DA37" i="17"/>
  <c r="DA36" i="17"/>
  <c r="DA35" i="17"/>
  <c r="DA34" i="17"/>
  <c r="DA33" i="17"/>
  <c r="DA32" i="17"/>
  <c r="DA31" i="17"/>
  <c r="DA30" i="17"/>
  <c r="DA29" i="17"/>
  <c r="DA28" i="17"/>
  <c r="DA27" i="17"/>
  <c r="DA26" i="17"/>
  <c r="DA25" i="17"/>
  <c r="DA24" i="17"/>
  <c r="DA23" i="17"/>
  <c r="DA22" i="17"/>
  <c r="DA21" i="17"/>
  <c r="DA20" i="17"/>
  <c r="DA19" i="17"/>
  <c r="DA18" i="17"/>
  <c r="DA17" i="17"/>
  <c r="DA16" i="17"/>
  <c r="DA15" i="17"/>
  <c r="DA14" i="17"/>
  <c r="DA13" i="17"/>
  <c r="DA12" i="17"/>
  <c r="DA11" i="17"/>
  <c r="DA10" i="17"/>
  <c r="DA9" i="17"/>
  <c r="DA8" i="17"/>
  <c r="DA7" i="17"/>
  <c r="DA6" i="17"/>
  <c r="CV56" i="17"/>
  <c r="CU56" i="17"/>
  <c r="CT56" i="17"/>
  <c r="CV54" i="17"/>
  <c r="CV53" i="17"/>
  <c r="CV52" i="17"/>
  <c r="CV51" i="17"/>
  <c r="CV50" i="17"/>
  <c r="CV49" i="17"/>
  <c r="CV48" i="17"/>
  <c r="CV47" i="17"/>
  <c r="CV46" i="17"/>
  <c r="CV45" i="17"/>
  <c r="CV44" i="17"/>
  <c r="CV43" i="17"/>
  <c r="CV42" i="17"/>
  <c r="CV41" i="17"/>
  <c r="CV40" i="17"/>
  <c r="CV39" i="17"/>
  <c r="CV38" i="17"/>
  <c r="CV37" i="17"/>
  <c r="CV36" i="17"/>
  <c r="CV35" i="17"/>
  <c r="CV34" i="17"/>
  <c r="CV33" i="17"/>
  <c r="CV32" i="17"/>
  <c r="CV31" i="17"/>
  <c r="CV30" i="17"/>
  <c r="CV29" i="17"/>
  <c r="CV28" i="17"/>
  <c r="CV27" i="17"/>
  <c r="CV26" i="17"/>
  <c r="CV25" i="17"/>
  <c r="CV24" i="17"/>
  <c r="CV23" i="17"/>
  <c r="CV22" i="17"/>
  <c r="CV21" i="17"/>
  <c r="CV20" i="17"/>
  <c r="CV19" i="17"/>
  <c r="CV18" i="17"/>
  <c r="CV17" i="17"/>
  <c r="CV16" i="17"/>
  <c r="CV15" i="17"/>
  <c r="CV14" i="17"/>
  <c r="CV13" i="17"/>
  <c r="CV12" i="17"/>
  <c r="CV11" i="17"/>
  <c r="CV10" i="17"/>
  <c r="CV9" i="17"/>
  <c r="CV8" i="17"/>
  <c r="CV7" i="17"/>
  <c r="CV6" i="17"/>
  <c r="CQ40" i="17"/>
  <c r="CP40" i="17"/>
  <c r="CO40" i="17"/>
  <c r="CQ38" i="17"/>
  <c r="CQ37" i="17"/>
  <c r="CQ36" i="17"/>
  <c r="CQ35" i="17"/>
  <c r="CQ34" i="17"/>
  <c r="CQ33" i="17"/>
  <c r="CQ32" i="17"/>
  <c r="CQ31" i="17"/>
  <c r="CQ30" i="17"/>
  <c r="CQ29" i="17"/>
  <c r="CQ28" i="17"/>
  <c r="CQ27" i="17"/>
  <c r="CQ26" i="17"/>
  <c r="CQ25" i="17"/>
  <c r="CQ24" i="17"/>
  <c r="CQ23" i="17"/>
  <c r="CQ22" i="17"/>
  <c r="CQ21" i="17"/>
  <c r="CQ20" i="17"/>
  <c r="CQ19" i="17"/>
  <c r="CQ18" i="17"/>
  <c r="CQ17" i="17"/>
  <c r="CQ16" i="17"/>
  <c r="CQ15" i="17"/>
  <c r="CQ14" i="17"/>
  <c r="CQ13" i="17"/>
  <c r="CQ12" i="17"/>
  <c r="CQ11" i="17"/>
  <c r="CQ10" i="17"/>
  <c r="CQ9" i="17"/>
  <c r="CQ8" i="17"/>
  <c r="CQ7" i="17"/>
  <c r="CQ6" i="17"/>
  <c r="CL39" i="17"/>
  <c r="CK39" i="17"/>
  <c r="CJ39" i="17"/>
  <c r="CL37" i="17"/>
  <c r="CL36" i="17"/>
  <c r="CL35" i="17"/>
  <c r="CL34" i="17"/>
  <c r="CL33" i="17"/>
  <c r="CL32" i="17"/>
  <c r="CL31" i="17"/>
  <c r="CL30" i="17"/>
  <c r="CL29" i="17"/>
  <c r="CL28" i="17"/>
  <c r="CL27" i="17"/>
  <c r="CL26" i="17"/>
  <c r="CL25" i="17"/>
  <c r="CL24" i="17"/>
  <c r="CL23" i="17"/>
  <c r="CL22" i="17"/>
  <c r="CL21" i="17"/>
  <c r="CL20" i="17"/>
  <c r="CL19" i="17"/>
  <c r="CL18" i="17"/>
  <c r="CL17" i="17"/>
  <c r="CL16" i="17"/>
  <c r="CL15" i="17"/>
  <c r="CL14" i="17"/>
  <c r="CL13" i="17"/>
  <c r="CL12" i="17"/>
  <c r="CL11" i="17"/>
  <c r="CL10" i="17"/>
  <c r="CL9" i="17"/>
  <c r="CL8" i="17"/>
  <c r="CL7" i="17"/>
  <c r="CL6" i="17"/>
  <c r="CF47" i="17"/>
  <c r="CG47" i="17" s="1"/>
  <c r="CE47" i="17"/>
  <c r="CG45" i="17"/>
  <c r="CG44" i="17"/>
  <c r="CG43" i="17"/>
  <c r="CG42" i="17"/>
  <c r="CG41" i="17"/>
  <c r="CG40" i="17"/>
  <c r="CG39" i="17"/>
  <c r="CG38" i="17"/>
  <c r="CG37" i="17"/>
  <c r="CG36" i="17"/>
  <c r="CG35" i="17"/>
  <c r="CG34" i="17"/>
  <c r="CG33" i="17"/>
  <c r="CG32" i="17"/>
  <c r="CG31" i="17"/>
  <c r="CG30" i="17"/>
  <c r="CG29" i="17"/>
  <c r="CG28" i="17"/>
  <c r="CG27" i="17"/>
  <c r="CG26" i="17"/>
  <c r="CG25" i="17"/>
  <c r="CG24" i="17"/>
  <c r="CG23" i="17"/>
  <c r="CG22" i="17"/>
  <c r="CG21" i="17"/>
  <c r="CG20" i="17"/>
  <c r="CG19" i="17"/>
  <c r="CG18" i="17"/>
  <c r="CG17" i="17"/>
  <c r="CG16" i="17"/>
  <c r="CG15" i="17"/>
  <c r="CG14" i="17"/>
  <c r="CG13" i="17"/>
  <c r="CG12" i="17"/>
  <c r="CG11" i="17"/>
  <c r="CG10" i="17"/>
  <c r="CG9" i="17"/>
  <c r="CG8" i="17"/>
  <c r="CG7" i="17"/>
  <c r="CG6" i="17"/>
  <c r="CA49" i="17"/>
  <c r="CB49" i="17" s="1"/>
  <c r="BZ49" i="17"/>
  <c r="CB47" i="17"/>
  <c r="CB46" i="17"/>
  <c r="CB45" i="17"/>
  <c r="CB44" i="17"/>
  <c r="CB43" i="17"/>
  <c r="CB42" i="17"/>
  <c r="CB41" i="17"/>
  <c r="CB40" i="17"/>
  <c r="CB39" i="17"/>
  <c r="CB38" i="17"/>
  <c r="CB37" i="17"/>
  <c r="CB36" i="17"/>
  <c r="CB35" i="17"/>
  <c r="CB34" i="17"/>
  <c r="CB33" i="17"/>
  <c r="CB32" i="17"/>
  <c r="CB31" i="17"/>
  <c r="CB30" i="17"/>
  <c r="CB29" i="17"/>
  <c r="CB28" i="17"/>
  <c r="CB27" i="17"/>
  <c r="CB26" i="17"/>
  <c r="CB25" i="17"/>
  <c r="CB24" i="17"/>
  <c r="CB23" i="17"/>
  <c r="CB22" i="17"/>
  <c r="CB21" i="17"/>
  <c r="CB20" i="17"/>
  <c r="CB19" i="17"/>
  <c r="CB18" i="17"/>
  <c r="CB17" i="17"/>
  <c r="CB16" i="17"/>
  <c r="CB15" i="17"/>
  <c r="CB14" i="17"/>
  <c r="CB13" i="17"/>
  <c r="CB12" i="17"/>
  <c r="CB11" i="17"/>
  <c r="CB10" i="17"/>
  <c r="CB9" i="17"/>
  <c r="CB8" i="17"/>
  <c r="CB7" i="17"/>
  <c r="CB6" i="17"/>
  <c r="BV75" i="17"/>
  <c r="BW75" i="17" s="1"/>
  <c r="BU75" i="17"/>
  <c r="BQ47" i="17"/>
  <c r="BR47" i="17" s="1"/>
  <c r="BP47" i="17"/>
  <c r="BR45" i="17"/>
  <c r="BR44" i="17"/>
  <c r="BR43" i="17"/>
  <c r="BR42" i="17"/>
  <c r="BR41" i="17"/>
  <c r="BR40" i="17"/>
  <c r="BR39" i="17"/>
  <c r="BR38" i="17"/>
  <c r="BR37" i="17"/>
  <c r="BR36" i="17"/>
  <c r="BR35" i="17"/>
  <c r="BR34" i="17"/>
  <c r="BR33" i="17"/>
  <c r="BR32" i="17"/>
  <c r="BR31" i="17"/>
  <c r="BR30" i="17"/>
  <c r="BR29" i="17"/>
  <c r="BR28" i="17"/>
  <c r="BR27" i="17"/>
  <c r="BR26" i="17"/>
  <c r="BR25" i="17"/>
  <c r="BR24" i="17"/>
  <c r="BR23" i="17"/>
  <c r="BR22" i="17"/>
  <c r="BR21" i="17"/>
  <c r="BR20" i="17"/>
  <c r="BR19" i="17"/>
  <c r="BR18" i="17"/>
  <c r="BR17" i="17"/>
  <c r="BR16" i="17"/>
  <c r="BR15" i="17"/>
  <c r="BR14" i="17"/>
  <c r="BR13" i="17"/>
  <c r="BR12" i="17"/>
  <c r="BR11" i="17"/>
  <c r="BR10" i="17"/>
  <c r="BR9" i="17"/>
  <c r="BR8" i="17"/>
  <c r="BR7" i="17"/>
  <c r="BR6" i="17"/>
  <c r="BM48" i="17"/>
  <c r="BL48" i="17"/>
  <c r="BK48" i="17"/>
  <c r="BM46" i="17"/>
  <c r="BM45" i="17"/>
  <c r="BM44" i="17"/>
  <c r="BM43" i="17"/>
  <c r="BM42" i="17"/>
  <c r="BM41" i="17"/>
  <c r="BM40" i="17"/>
  <c r="BM39" i="17"/>
  <c r="BM38" i="17"/>
  <c r="BM37" i="17"/>
  <c r="BM36" i="17"/>
  <c r="BM35" i="17"/>
  <c r="BM34" i="17"/>
  <c r="BM33" i="17"/>
  <c r="BM32" i="17"/>
  <c r="BM31" i="17"/>
  <c r="BM30" i="17"/>
  <c r="BM29" i="17"/>
  <c r="BM28" i="17"/>
  <c r="BM27" i="17"/>
  <c r="BM26" i="17"/>
  <c r="BM25" i="17"/>
  <c r="BM24" i="17"/>
  <c r="BM23" i="17"/>
  <c r="BM22" i="17"/>
  <c r="BM21" i="17"/>
  <c r="BM20" i="17"/>
  <c r="BM19" i="17"/>
  <c r="BM18" i="17"/>
  <c r="BM17" i="17"/>
  <c r="BM16" i="17"/>
  <c r="BM15" i="17"/>
  <c r="BM14" i="17"/>
  <c r="BM13" i="17"/>
  <c r="BM12" i="17"/>
  <c r="BM11" i="17"/>
  <c r="BM10" i="17"/>
  <c r="BM9" i="17"/>
  <c r="BM8" i="17"/>
  <c r="BM7" i="17"/>
  <c r="BM6" i="17"/>
  <c r="BG46" i="17"/>
  <c r="BH46" i="17" s="1"/>
  <c r="BF46" i="17"/>
  <c r="BH44" i="17"/>
  <c r="BH43" i="17"/>
  <c r="BH42" i="17"/>
  <c r="BH41" i="17"/>
  <c r="BH40" i="17"/>
  <c r="BH39" i="17"/>
  <c r="BH38" i="17"/>
  <c r="BH37" i="17"/>
  <c r="BH36" i="17"/>
  <c r="BH35" i="17"/>
  <c r="BH34" i="17"/>
  <c r="BH33" i="17"/>
  <c r="BH32" i="17"/>
  <c r="BH31" i="17"/>
  <c r="BH30" i="17"/>
  <c r="BH29" i="17"/>
  <c r="BH28" i="17"/>
  <c r="BH27" i="17"/>
  <c r="BH26" i="17"/>
  <c r="BH25" i="17"/>
  <c r="BH24" i="17"/>
  <c r="BH23" i="17"/>
  <c r="BH22" i="17"/>
  <c r="BH21" i="17"/>
  <c r="BH20" i="17"/>
  <c r="BH19" i="17"/>
  <c r="BH18" i="17"/>
  <c r="BH17" i="17"/>
  <c r="BH16" i="17"/>
  <c r="BH15" i="17"/>
  <c r="BH14" i="17"/>
  <c r="BH13" i="17"/>
  <c r="BH12" i="17"/>
  <c r="BH11" i="17"/>
  <c r="BH10" i="17"/>
  <c r="BH9" i="17"/>
  <c r="BH8" i="17"/>
  <c r="BH7" i="17"/>
  <c r="BH6" i="17"/>
  <c r="BB50" i="17"/>
  <c r="BC50" i="17" s="1"/>
  <c r="BA50" i="17"/>
  <c r="BC48" i="17"/>
  <c r="BC47" i="17"/>
  <c r="BC46" i="17"/>
  <c r="BC45" i="17"/>
  <c r="BC44" i="17"/>
  <c r="BC43" i="17"/>
  <c r="BC42" i="17"/>
  <c r="BC41" i="17"/>
  <c r="BC40" i="17"/>
  <c r="BC39" i="17"/>
  <c r="BC38" i="17"/>
  <c r="BC37" i="17"/>
  <c r="BC36" i="17"/>
  <c r="BC35" i="17"/>
  <c r="BC34" i="17"/>
  <c r="BC33" i="17"/>
  <c r="BC32" i="17"/>
  <c r="BC31" i="17"/>
  <c r="BC30" i="17"/>
  <c r="BC29" i="17"/>
  <c r="BC28" i="17"/>
  <c r="BC27" i="17"/>
  <c r="BC26" i="17"/>
  <c r="BC25" i="17"/>
  <c r="BC24" i="17"/>
  <c r="BC23" i="17"/>
  <c r="BC22" i="17"/>
  <c r="BC21" i="17"/>
  <c r="BC20" i="17"/>
  <c r="BC19" i="17"/>
  <c r="BC18" i="17"/>
  <c r="BC17" i="17"/>
  <c r="BC16" i="17"/>
  <c r="BC15" i="17"/>
  <c r="BC14" i="17"/>
  <c r="BC13" i="17"/>
  <c r="BC12" i="17"/>
  <c r="BC11" i="17"/>
  <c r="BC10" i="17"/>
  <c r="BC9" i="17"/>
  <c r="BC8" i="17"/>
  <c r="BC7" i="17"/>
  <c r="BC6" i="17"/>
  <c r="AW45" i="17"/>
  <c r="AX45" i="17" s="1"/>
  <c r="AV45" i="17"/>
  <c r="AX43" i="17"/>
  <c r="AX42" i="17"/>
  <c r="AX41" i="17"/>
  <c r="AX40" i="17"/>
  <c r="AX39" i="17"/>
  <c r="AX38" i="17"/>
  <c r="AX37" i="17"/>
  <c r="AX36" i="17"/>
  <c r="AX35" i="17"/>
  <c r="AX34" i="17"/>
  <c r="AX33" i="17"/>
  <c r="AX32" i="17"/>
  <c r="AX31" i="17"/>
  <c r="AX30" i="17"/>
  <c r="AX29" i="17"/>
  <c r="AX28" i="17"/>
  <c r="AX27" i="17"/>
  <c r="AX26" i="17"/>
  <c r="AX25" i="17"/>
  <c r="AX24" i="17"/>
  <c r="AX23" i="17"/>
  <c r="AX22" i="17"/>
  <c r="AX21" i="17"/>
  <c r="AX20" i="17"/>
  <c r="AX19" i="17"/>
  <c r="AX18" i="17"/>
  <c r="AX17" i="17"/>
  <c r="AX16" i="17"/>
  <c r="AX15" i="17"/>
  <c r="AX14" i="17"/>
  <c r="AX13" i="17"/>
  <c r="AX12" i="17"/>
  <c r="AX11" i="17"/>
  <c r="AX10" i="17"/>
  <c r="AX9" i="17"/>
  <c r="AX8" i="17"/>
  <c r="AX7" i="17"/>
  <c r="AX6" i="17"/>
  <c r="AS7" i="17"/>
  <c r="AS8" i="17"/>
  <c r="AS9" i="17"/>
  <c r="AS10" i="17"/>
  <c r="AS11" i="17"/>
  <c r="AS12" i="17"/>
  <c r="AS13" i="17"/>
  <c r="AS14" i="17"/>
  <c r="AS15" i="17"/>
  <c r="AS16" i="17"/>
  <c r="AS17" i="17"/>
  <c r="AS18" i="17"/>
  <c r="AS19" i="17"/>
  <c r="AS20" i="17"/>
  <c r="AS21" i="17"/>
  <c r="AS22" i="17"/>
  <c r="AS23" i="17"/>
  <c r="AS24" i="17"/>
  <c r="AS25" i="17"/>
  <c r="AS26" i="17"/>
  <c r="AS27" i="17"/>
  <c r="AS28" i="17"/>
  <c r="AS29" i="17"/>
  <c r="AS30" i="17"/>
  <c r="AS31" i="17"/>
  <c r="AS32" i="17"/>
  <c r="AS33" i="17"/>
  <c r="AS34" i="17"/>
  <c r="AS35" i="17"/>
  <c r="AS36" i="17"/>
  <c r="AS37" i="17"/>
  <c r="AS38" i="17"/>
  <c r="AS39" i="17"/>
  <c r="AS40" i="17"/>
  <c r="AS41" i="17"/>
  <c r="AS42" i="17"/>
  <c r="AS43" i="17"/>
  <c r="AS44" i="17"/>
  <c r="AS45" i="17"/>
  <c r="AS46" i="17"/>
  <c r="AS47" i="17"/>
  <c r="AS48" i="17"/>
  <c r="AS49" i="17"/>
  <c r="AS50" i="17"/>
  <c r="AS51" i="17"/>
  <c r="AS52" i="17"/>
  <c r="AS6" i="17"/>
  <c r="AR54" i="17"/>
  <c r="AQ54" i="17"/>
  <c r="AM48" i="17"/>
  <c r="AN48" i="17" s="1"/>
  <c r="AL48" i="17"/>
  <c r="AN46" i="17"/>
  <c r="AN45" i="17"/>
  <c r="AN44" i="17"/>
  <c r="AN43" i="17"/>
  <c r="AN42" i="17"/>
  <c r="AN41" i="17"/>
  <c r="AN40" i="17"/>
  <c r="AN39" i="17"/>
  <c r="AN38" i="17"/>
  <c r="AN37" i="17"/>
  <c r="AN36" i="17"/>
  <c r="AN35" i="17"/>
  <c r="AN34" i="17"/>
  <c r="AN33" i="17"/>
  <c r="AN32" i="17"/>
  <c r="AN31" i="17"/>
  <c r="AN30" i="17"/>
  <c r="AN29" i="17"/>
  <c r="AN28" i="17"/>
  <c r="AN27" i="17"/>
  <c r="AN26" i="17"/>
  <c r="AN25" i="17"/>
  <c r="AN24" i="17"/>
  <c r="AN23" i="17"/>
  <c r="AN22" i="17"/>
  <c r="AN21" i="17"/>
  <c r="AN20" i="17"/>
  <c r="AN19" i="17"/>
  <c r="AN18" i="17"/>
  <c r="AN17" i="17"/>
  <c r="AN16" i="17"/>
  <c r="AN15" i="17"/>
  <c r="AN14" i="17"/>
  <c r="AN13" i="17"/>
  <c r="AN12" i="17"/>
  <c r="AN11" i="17"/>
  <c r="AN10" i="17"/>
  <c r="AN9" i="17"/>
  <c r="AN8" i="17"/>
  <c r="AN7" i="17"/>
  <c r="AN6" i="17"/>
  <c r="AH59" i="17"/>
  <c r="AI59" i="17" s="1"/>
  <c r="AG59" i="17"/>
  <c r="AI57" i="17"/>
  <c r="AI56" i="17"/>
  <c r="AI55" i="17"/>
  <c r="AI54" i="17"/>
  <c r="AI53" i="17"/>
  <c r="AI52" i="17"/>
  <c r="AI51" i="17"/>
  <c r="AI50" i="17"/>
  <c r="AI49" i="17"/>
  <c r="AI48" i="17"/>
  <c r="AI47" i="17"/>
  <c r="AI46" i="17"/>
  <c r="AI45" i="17"/>
  <c r="AI44" i="17"/>
  <c r="AI43" i="17"/>
  <c r="AI42" i="17"/>
  <c r="AI41" i="17"/>
  <c r="AI40" i="17"/>
  <c r="AI39" i="17"/>
  <c r="AI38" i="17"/>
  <c r="AI37" i="17"/>
  <c r="AI36" i="17"/>
  <c r="AI35" i="17"/>
  <c r="AI34" i="17"/>
  <c r="AI33" i="17"/>
  <c r="AI32" i="17"/>
  <c r="AI31" i="17"/>
  <c r="AI30" i="17"/>
  <c r="AI29" i="17"/>
  <c r="AI28" i="17"/>
  <c r="AI27" i="17"/>
  <c r="AI26" i="17"/>
  <c r="AI25" i="17"/>
  <c r="AI24" i="17"/>
  <c r="AI23" i="17"/>
  <c r="AI22" i="17"/>
  <c r="AI21" i="17"/>
  <c r="AI20" i="17"/>
  <c r="AI19" i="17"/>
  <c r="AI18" i="17"/>
  <c r="AI17" i="17"/>
  <c r="AI16" i="17"/>
  <c r="AI15" i="17"/>
  <c r="AI14" i="17"/>
  <c r="AI13" i="17"/>
  <c r="AI12" i="17"/>
  <c r="AI11" i="17"/>
  <c r="AI10" i="17"/>
  <c r="AI9" i="17"/>
  <c r="AI8" i="17"/>
  <c r="AI7" i="17"/>
  <c r="AI6" i="17"/>
  <c r="AC54" i="17"/>
  <c r="AD54" i="17" s="1"/>
  <c r="AB54" i="17"/>
  <c r="AD52" i="17"/>
  <c r="AD51" i="17"/>
  <c r="AD50" i="17"/>
  <c r="AD49" i="17"/>
  <c r="AD48" i="17"/>
  <c r="AD47" i="17"/>
  <c r="AD46" i="17"/>
  <c r="AD45" i="17"/>
  <c r="AD44" i="17"/>
  <c r="AD43" i="17"/>
  <c r="AD42" i="17"/>
  <c r="AD41" i="17"/>
  <c r="AD40" i="17"/>
  <c r="AD39" i="17"/>
  <c r="AD38" i="17"/>
  <c r="AD37" i="17"/>
  <c r="AD36" i="17"/>
  <c r="AD35" i="17"/>
  <c r="AD34" i="17"/>
  <c r="AD33" i="17"/>
  <c r="AD32" i="17"/>
  <c r="AD31" i="17"/>
  <c r="AD30" i="17"/>
  <c r="AD29" i="17"/>
  <c r="AD28" i="17"/>
  <c r="AD27" i="17"/>
  <c r="AD26" i="17"/>
  <c r="AD25" i="17"/>
  <c r="AD24" i="17"/>
  <c r="AD23" i="17"/>
  <c r="AD22" i="17"/>
  <c r="AD21" i="17"/>
  <c r="AD20" i="17"/>
  <c r="AD19" i="17"/>
  <c r="AD18" i="17"/>
  <c r="AD17" i="17"/>
  <c r="AD16" i="17"/>
  <c r="AD15" i="17"/>
  <c r="AD14" i="17"/>
  <c r="AD13" i="17"/>
  <c r="AD12" i="17"/>
  <c r="AD11" i="17"/>
  <c r="AD10" i="17"/>
  <c r="AD9" i="17"/>
  <c r="AD8" i="17"/>
  <c r="AD7" i="17"/>
  <c r="AD6" i="17"/>
  <c r="Y48" i="17"/>
  <c r="X48" i="17"/>
  <c r="W48" i="17"/>
  <c r="Y7" i="17"/>
  <c r="Y8" i="17"/>
  <c r="Y9" i="17"/>
  <c r="Y10" i="17"/>
  <c r="Y11" i="17"/>
  <c r="Y12" i="17"/>
  <c r="Y13" i="17"/>
  <c r="Y14" i="17"/>
  <c r="Y15" i="17"/>
  <c r="Y16" i="17"/>
  <c r="Y17" i="17"/>
  <c r="Y18" i="17"/>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44" i="17"/>
  <c r="Y45" i="17"/>
  <c r="Y46" i="17"/>
  <c r="Y6" i="17"/>
  <c r="T55" i="17"/>
  <c r="S55" i="17"/>
  <c r="R55" i="17"/>
  <c r="T6" i="17"/>
  <c r="T53" i="17"/>
  <c r="T52" i="17"/>
  <c r="T51" i="17"/>
  <c r="T50" i="17"/>
  <c r="T49" i="17"/>
  <c r="T48" i="17"/>
  <c r="T47" i="17"/>
  <c r="T46" i="17"/>
  <c r="T45" i="17"/>
  <c r="T44" i="17"/>
  <c r="T43" i="17"/>
  <c r="T42" i="17"/>
  <c r="T41" i="17"/>
  <c r="T40" i="17"/>
  <c r="T39" i="17"/>
  <c r="T38" i="17"/>
  <c r="T37" i="17"/>
  <c r="T36" i="17"/>
  <c r="T35" i="17"/>
  <c r="T34" i="17"/>
  <c r="T33" i="17"/>
  <c r="T32" i="17"/>
  <c r="T31" i="17"/>
  <c r="T30" i="17"/>
  <c r="T29" i="17"/>
  <c r="T28" i="17"/>
  <c r="T27" i="17"/>
  <c r="T26" i="17"/>
  <c r="T25" i="17"/>
  <c r="T24" i="17"/>
  <c r="T23" i="17"/>
  <c r="T22" i="17"/>
  <c r="T21" i="17"/>
  <c r="T20" i="17"/>
  <c r="T19" i="17"/>
  <c r="T18" i="17"/>
  <c r="T17" i="17"/>
  <c r="T16" i="17"/>
  <c r="T15" i="17"/>
  <c r="T14" i="17"/>
  <c r="T13" i="17"/>
  <c r="T12" i="17"/>
  <c r="T11" i="17"/>
  <c r="T10" i="17"/>
  <c r="T9" i="17"/>
  <c r="T8" i="17"/>
  <c r="T7" i="17"/>
  <c r="N47" i="17"/>
  <c r="O47" i="17" s="1"/>
  <c r="M47"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O9" i="17"/>
  <c r="O8" i="17"/>
  <c r="O7" i="17"/>
  <c r="O6" i="17"/>
  <c r="I52" i="17"/>
  <c r="J52" i="17" s="1"/>
  <c r="H52" i="17"/>
  <c r="J6"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J10" i="17"/>
  <c r="J9" i="17"/>
  <c r="J8" i="17"/>
  <c r="J7" i="17"/>
  <c r="E7" i="17"/>
  <c r="D48" i="17"/>
  <c r="E48" i="17" s="1"/>
  <c r="C48" i="17"/>
  <c r="D51" i="17" s="1"/>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6" i="17"/>
  <c r="AS54" i="17" l="1"/>
  <c r="AF50" i="13" l="1"/>
  <c r="AC50" i="13"/>
  <c r="R50" i="13"/>
  <c r="O50" i="13"/>
  <c r="AF35" i="13"/>
  <c r="AC35" i="13"/>
  <c r="Y35" i="13"/>
  <c r="V35" i="13"/>
  <c r="AF53" i="13"/>
  <c r="AC53" i="13"/>
  <c r="R53" i="13"/>
  <c r="O53" i="13"/>
  <c r="Y78" i="13"/>
  <c r="V78" i="13"/>
  <c r="R78" i="13"/>
  <c r="O78" i="13"/>
  <c r="AF41" i="13"/>
  <c r="AC41" i="13"/>
  <c r="R41" i="13"/>
  <c r="O41" i="13"/>
  <c r="AF38" i="13"/>
  <c r="AC38" i="13"/>
  <c r="Y38" i="13"/>
  <c r="V38" i="13"/>
  <c r="AF48" i="13"/>
  <c r="AC48" i="13"/>
  <c r="Y48" i="13"/>
  <c r="V48" i="13"/>
  <c r="AF69" i="13"/>
  <c r="AC69" i="13"/>
  <c r="Y69" i="13"/>
  <c r="V69" i="13"/>
  <c r="AF66" i="13"/>
  <c r="AC66" i="13"/>
  <c r="R66" i="13"/>
  <c r="O66" i="13"/>
  <c r="AF61" i="13"/>
  <c r="AC61" i="13"/>
  <c r="Y61" i="13"/>
  <c r="V61" i="13"/>
  <c r="AF72" i="13"/>
  <c r="AC72" i="13"/>
  <c r="R72" i="13"/>
  <c r="O72" i="13"/>
  <c r="AF82" i="13"/>
  <c r="AC82" i="13"/>
  <c r="Y82" i="13"/>
  <c r="V82" i="13"/>
  <c r="AF49" i="13"/>
  <c r="AC49" i="13"/>
  <c r="R49" i="13"/>
  <c r="O49" i="13"/>
  <c r="AF52" i="13"/>
  <c r="AC52" i="13"/>
  <c r="R52" i="13"/>
  <c r="O52" i="13"/>
  <c r="Y71" i="13"/>
  <c r="V71" i="13"/>
  <c r="R71" i="13"/>
  <c r="O71" i="13"/>
  <c r="AF76" i="13"/>
  <c r="AC76" i="13"/>
  <c r="Y76" i="13"/>
  <c r="V76" i="13"/>
  <c r="AF88" i="13"/>
  <c r="AC88" i="13"/>
  <c r="Y88" i="13"/>
  <c r="V88" i="13"/>
  <c r="AF84" i="13"/>
  <c r="AC84" i="13"/>
  <c r="Y84" i="13"/>
  <c r="V84" i="13"/>
  <c r="AF86" i="13"/>
  <c r="AC86" i="13"/>
  <c r="Y86" i="13"/>
  <c r="V86" i="13"/>
  <c r="AF51" i="13"/>
  <c r="AC51" i="13"/>
  <c r="Y51" i="13"/>
  <c r="V51" i="13"/>
  <c r="AF80" i="13"/>
  <c r="AC80" i="13"/>
  <c r="Y80" i="13"/>
  <c r="V80" i="13"/>
  <c r="Y62" i="13"/>
  <c r="V62" i="13"/>
  <c r="R62" i="13"/>
  <c r="O62" i="13"/>
  <c r="Y83" i="13"/>
  <c r="V83" i="13"/>
  <c r="R83" i="13"/>
  <c r="O83" i="13"/>
  <c r="Y85" i="13"/>
  <c r="V85" i="13"/>
  <c r="R85" i="13"/>
  <c r="O85" i="13"/>
  <c r="AF87" i="13"/>
  <c r="AC87" i="13"/>
  <c r="R87" i="13"/>
  <c r="O87" i="13"/>
  <c r="AF75" i="13"/>
  <c r="AC75" i="13"/>
  <c r="Y75" i="13"/>
  <c r="V75" i="13"/>
  <c r="AF70" i="13"/>
  <c r="AC70" i="13"/>
  <c r="Z70" i="13" s="1"/>
  <c r="Y70" i="13"/>
  <c r="V70" i="13"/>
  <c r="AF81" i="13"/>
  <c r="AC81" i="13"/>
  <c r="Y81" i="13"/>
  <c r="V81" i="13"/>
  <c r="Y27" i="13"/>
  <c r="V27" i="13"/>
  <c r="S27" i="13" s="1"/>
  <c r="R27" i="13"/>
  <c r="O27" i="13"/>
  <c r="AF67" i="13"/>
  <c r="AC67" i="13"/>
  <c r="R67" i="13"/>
  <c r="O67" i="13"/>
  <c r="L67" i="13" s="1"/>
  <c r="Y79" i="13"/>
  <c r="V79" i="13"/>
  <c r="R79" i="13"/>
  <c r="O79" i="13"/>
  <c r="AF40" i="13"/>
  <c r="AC40" i="13"/>
  <c r="Y40" i="13"/>
  <c r="V40" i="13"/>
  <c r="AF73" i="13"/>
  <c r="AC73" i="13"/>
  <c r="R73" i="13"/>
  <c r="O73" i="13"/>
  <c r="AF64" i="13"/>
  <c r="AC64" i="13"/>
  <c r="Y64" i="13"/>
  <c r="V64" i="13"/>
  <c r="AF77" i="13"/>
  <c r="AC77" i="13"/>
  <c r="R77" i="13"/>
  <c r="O77" i="13"/>
  <c r="Y47" i="13"/>
  <c r="V47" i="13"/>
  <c r="R47" i="13"/>
  <c r="O47" i="13"/>
  <c r="Y56" i="13"/>
  <c r="V56" i="13"/>
  <c r="R56" i="13"/>
  <c r="O56" i="13"/>
  <c r="AF58" i="13"/>
  <c r="AC58" i="13"/>
  <c r="Y58" i="13"/>
  <c r="V58" i="13"/>
  <c r="AF42" i="13"/>
  <c r="AC42" i="13"/>
  <c r="Y42" i="13"/>
  <c r="V42" i="13"/>
  <c r="AF68" i="13"/>
  <c r="AC68" i="13"/>
  <c r="R68" i="13"/>
  <c r="O68" i="13"/>
  <c r="AF60" i="13"/>
  <c r="AC60" i="13"/>
  <c r="R60" i="13"/>
  <c r="O60" i="13"/>
  <c r="AF28" i="13"/>
  <c r="AC28" i="13"/>
  <c r="Y28" i="13"/>
  <c r="V28" i="13"/>
  <c r="Y57" i="13"/>
  <c r="V57" i="13"/>
  <c r="R57" i="13"/>
  <c r="O57" i="13"/>
  <c r="Y74" i="13"/>
  <c r="V74" i="13"/>
  <c r="R74" i="13"/>
  <c r="O74" i="13"/>
  <c r="AF63" i="13"/>
  <c r="AC63" i="13"/>
  <c r="Y63" i="13"/>
  <c r="V63" i="13"/>
  <c r="Y45" i="13"/>
  <c r="V45" i="13"/>
  <c r="R45" i="13"/>
  <c r="O45" i="13"/>
  <c r="AF44" i="13"/>
  <c r="AC44" i="13"/>
  <c r="Y44" i="13"/>
  <c r="V44" i="13"/>
  <c r="AF65" i="13"/>
  <c r="Z65" i="13" s="1"/>
  <c r="AC65" i="13"/>
  <c r="R65" i="13"/>
  <c r="O65" i="13"/>
  <c r="Y59" i="13"/>
  <c r="V59" i="13"/>
  <c r="R59" i="13"/>
  <c r="O59" i="13"/>
  <c r="AF54" i="13"/>
  <c r="AC54" i="13"/>
  <c r="R54" i="13"/>
  <c r="O54" i="13"/>
  <c r="AF55" i="13"/>
  <c r="AC55" i="13"/>
  <c r="R55" i="13"/>
  <c r="O55" i="13"/>
  <c r="AF37" i="13"/>
  <c r="AC37" i="13"/>
  <c r="R37" i="13"/>
  <c r="O37" i="13"/>
  <c r="Y46" i="13"/>
  <c r="V46" i="13"/>
  <c r="R46" i="13"/>
  <c r="O46" i="13"/>
  <c r="AF36" i="13"/>
  <c r="AC36" i="13"/>
  <c r="Y36" i="13"/>
  <c r="V36" i="13"/>
  <c r="Y30" i="13"/>
  <c r="V30" i="13"/>
  <c r="R30" i="13"/>
  <c r="O30" i="13"/>
  <c r="Y43" i="13"/>
  <c r="V43" i="13"/>
  <c r="R43" i="13"/>
  <c r="O43" i="13"/>
  <c r="AF33" i="13"/>
  <c r="AC33" i="13"/>
  <c r="R33" i="13"/>
  <c r="O33" i="13"/>
  <c r="AF32" i="13"/>
  <c r="AC32" i="13"/>
  <c r="Y32" i="13"/>
  <c r="V32" i="13"/>
  <c r="AF26" i="13"/>
  <c r="AC26" i="13"/>
  <c r="R26" i="13"/>
  <c r="O26" i="13"/>
  <c r="AF39" i="13"/>
  <c r="AC39" i="13"/>
  <c r="Y39" i="13"/>
  <c r="V39" i="13"/>
  <c r="AF25" i="13"/>
  <c r="AC25" i="13"/>
  <c r="Y25" i="13"/>
  <c r="V25" i="13"/>
  <c r="Y24" i="13"/>
  <c r="V24" i="13"/>
  <c r="R24" i="13"/>
  <c r="O24" i="13"/>
  <c r="AF34" i="13"/>
  <c r="AC34" i="13"/>
  <c r="R34" i="13"/>
  <c r="O34" i="13"/>
  <c r="AF31" i="13"/>
  <c r="AC31" i="13"/>
  <c r="Y31" i="13"/>
  <c r="V31" i="13"/>
  <c r="Y22" i="13"/>
  <c r="V22" i="13"/>
  <c r="R22" i="13"/>
  <c r="O22" i="13"/>
  <c r="AF29" i="13"/>
  <c r="AC29" i="13"/>
  <c r="Y29" i="13"/>
  <c r="V29" i="13"/>
  <c r="AF23" i="13"/>
  <c r="AC23" i="13"/>
  <c r="Y23" i="13"/>
  <c r="V23" i="13"/>
  <c r="AF21" i="13"/>
  <c r="AC21" i="13"/>
  <c r="Y21" i="13"/>
  <c r="V21" i="13"/>
  <c r="R21" i="13"/>
  <c r="O21" i="13"/>
  <c r="AF20" i="13"/>
  <c r="AC20" i="13"/>
  <c r="Y20" i="13"/>
  <c r="V20" i="13"/>
  <c r="R20" i="13"/>
  <c r="O20" i="13"/>
  <c r="AF19" i="13"/>
  <c r="AC19" i="13"/>
  <c r="Y19" i="13"/>
  <c r="V19" i="13"/>
  <c r="R19" i="13"/>
  <c r="O19" i="13"/>
  <c r="AF18" i="13"/>
  <c r="AC18" i="13"/>
  <c r="Y18" i="13"/>
  <c r="V18" i="13"/>
  <c r="R18" i="13"/>
  <c r="O18" i="13"/>
  <c r="AF17" i="13"/>
  <c r="AC17" i="13"/>
  <c r="Y17" i="13"/>
  <c r="V17" i="13"/>
  <c r="R17" i="13"/>
  <c r="O17" i="13"/>
  <c r="AF16" i="13"/>
  <c r="AC16" i="13"/>
  <c r="Y16" i="13"/>
  <c r="V16" i="13"/>
  <c r="R16" i="13"/>
  <c r="O16" i="13"/>
  <c r="AF15" i="13"/>
  <c r="AC15" i="13"/>
  <c r="Y15" i="13"/>
  <c r="V15" i="13"/>
  <c r="R15" i="13"/>
  <c r="O15" i="13"/>
  <c r="AF14" i="13"/>
  <c r="AC14" i="13"/>
  <c r="Y14" i="13"/>
  <c r="V14" i="13"/>
  <c r="R14" i="13"/>
  <c r="O14" i="13"/>
  <c r="AF13" i="13"/>
  <c r="AC13" i="13"/>
  <c r="Y13" i="13"/>
  <c r="V13" i="13"/>
  <c r="R13" i="13"/>
  <c r="O13" i="13"/>
  <c r="AF12" i="13"/>
  <c r="AC12" i="13"/>
  <c r="Y12" i="13"/>
  <c r="V12" i="13"/>
  <c r="R12" i="13"/>
  <c r="O12" i="13"/>
  <c r="AF11" i="13"/>
  <c r="AC11" i="13"/>
  <c r="Y11" i="13"/>
  <c r="V11" i="13"/>
  <c r="R11" i="13"/>
  <c r="O11" i="13"/>
  <c r="AF10" i="13"/>
  <c r="AC10" i="13"/>
  <c r="Y10" i="13"/>
  <c r="V10" i="13"/>
  <c r="R10" i="13"/>
  <c r="O10" i="13"/>
  <c r="AF9" i="13"/>
  <c r="AC9" i="13"/>
  <c r="Y9" i="13"/>
  <c r="V9" i="13"/>
  <c r="R9" i="13"/>
  <c r="O9" i="13"/>
  <c r="AF8" i="13"/>
  <c r="AC8" i="13"/>
  <c r="Y8" i="13"/>
  <c r="V8" i="13"/>
  <c r="R8" i="13"/>
  <c r="O8" i="13"/>
  <c r="AF7" i="13"/>
  <c r="AC7" i="13"/>
  <c r="Y7" i="13"/>
  <c r="V7" i="13"/>
  <c r="R7" i="13"/>
  <c r="O7" i="13"/>
  <c r="AF6" i="13"/>
  <c r="AC6" i="13"/>
  <c r="Y6" i="13"/>
  <c r="V6" i="13"/>
  <c r="R6" i="13"/>
  <c r="O6" i="13"/>
  <c r="S79" i="13" l="1"/>
  <c r="Z67" i="13"/>
  <c r="J67" i="13" s="1"/>
  <c r="Z81" i="13"/>
  <c r="Z17" i="13"/>
  <c r="S18" i="13"/>
  <c r="L19" i="13"/>
  <c r="S23" i="13"/>
  <c r="J23" i="13" s="1"/>
  <c r="L24" i="13"/>
  <c r="L20" i="13"/>
  <c r="Z20" i="13"/>
  <c r="S21" i="13"/>
  <c r="S45" i="13"/>
  <c r="Z63" i="13"/>
  <c r="S74" i="13"/>
  <c r="L62" i="13"/>
  <c r="J62" i="13" s="1"/>
  <c r="Z51" i="13"/>
  <c r="L7" i="13"/>
  <c r="L11" i="13"/>
  <c r="L15" i="13"/>
  <c r="S44" i="13"/>
  <c r="L45" i="13"/>
  <c r="J45" i="13" s="1"/>
  <c r="S42" i="13"/>
  <c r="S25" i="13"/>
  <c r="J25" i="13" s="1"/>
  <c r="Z39" i="13"/>
  <c r="L43" i="13"/>
  <c r="S30" i="13"/>
  <c r="Z37" i="13"/>
  <c r="L77" i="13"/>
  <c r="S86" i="13"/>
  <c r="Z84" i="13"/>
  <c r="S48" i="13"/>
  <c r="Z38" i="13"/>
  <c r="L78" i="13"/>
  <c r="Z35" i="13"/>
  <c r="Z26" i="13"/>
  <c r="Z33" i="13"/>
  <c r="Z68" i="13"/>
  <c r="Z58" i="13"/>
  <c r="S56" i="13"/>
  <c r="L47" i="13"/>
  <c r="S6" i="13"/>
  <c r="S8" i="13"/>
  <c r="L9" i="13"/>
  <c r="Z9" i="13"/>
  <c r="S10" i="13"/>
  <c r="L13" i="13"/>
  <c r="Z13" i="13"/>
  <c r="S14" i="13"/>
  <c r="L34" i="13"/>
  <c r="L54" i="13"/>
  <c r="Z60" i="13"/>
  <c r="Z64" i="13"/>
  <c r="Z40" i="13"/>
  <c r="Z80" i="13"/>
  <c r="S51" i="13"/>
  <c r="J51" i="13" s="1"/>
  <c r="S7" i="13"/>
  <c r="Z10" i="13"/>
  <c r="S11" i="13"/>
  <c r="Z12" i="13"/>
  <c r="Z14" i="13"/>
  <c r="Z16" i="13"/>
  <c r="S17" i="13"/>
  <c r="Z21" i="13"/>
  <c r="J21" i="13" s="1"/>
  <c r="Z29" i="13"/>
  <c r="S22" i="13"/>
  <c r="Z31" i="13"/>
  <c r="L59" i="13"/>
  <c r="S57" i="13"/>
  <c r="L79" i="13"/>
  <c r="J79" i="13" s="1"/>
  <c r="S70" i="13"/>
  <c r="J70" i="13" s="1"/>
  <c r="Z75" i="13"/>
  <c r="L85" i="13"/>
  <c r="S83" i="13"/>
  <c r="Z82" i="13"/>
  <c r="L8" i="13"/>
  <c r="Z8" i="13"/>
  <c r="S9" i="13"/>
  <c r="S13" i="13"/>
  <c r="L18" i="13"/>
  <c r="Z19" i="13"/>
  <c r="S20" i="13"/>
  <c r="L21" i="13"/>
  <c r="S24" i="13"/>
  <c r="Z25" i="13"/>
  <c r="S39" i="13"/>
  <c r="J39" i="13" s="1"/>
  <c r="S43" i="13"/>
  <c r="L55" i="13"/>
  <c r="J55" i="13" s="1"/>
  <c r="Z54" i="13"/>
  <c r="S63" i="13"/>
  <c r="L57" i="13"/>
  <c r="J57" i="13" s="1"/>
  <c r="Z28" i="13"/>
  <c r="L68" i="13"/>
  <c r="Z87" i="13"/>
  <c r="S85" i="13"/>
  <c r="S84" i="13"/>
  <c r="J84" i="13" s="1"/>
  <c r="Z88" i="13"/>
  <c r="S76" i="13"/>
  <c r="L49" i="13"/>
  <c r="Z49" i="13"/>
  <c r="S82" i="13"/>
  <c r="L72" i="13"/>
  <c r="S61" i="13"/>
  <c r="L66" i="13"/>
  <c r="J66" i="13" s="1"/>
  <c r="Z66" i="13"/>
  <c r="S69" i="13"/>
  <c r="L6" i="13"/>
  <c r="Z7" i="13"/>
  <c r="L10" i="13"/>
  <c r="Z11" i="13"/>
  <c r="S12" i="13"/>
  <c r="L14" i="13"/>
  <c r="Z15" i="13"/>
  <c r="S16" i="13"/>
  <c r="L17" i="13"/>
  <c r="L22" i="13"/>
  <c r="J22" i="13" s="1"/>
  <c r="S31" i="13"/>
  <c r="L26" i="13"/>
  <c r="Z32" i="13"/>
  <c r="L30" i="13"/>
  <c r="J30" i="13" s="1"/>
  <c r="Z36" i="13"/>
  <c r="S46" i="13"/>
  <c r="L37" i="13"/>
  <c r="S59" i="13"/>
  <c r="L65" i="13"/>
  <c r="J65" i="13" s="1"/>
  <c r="Z44" i="13"/>
  <c r="L74" i="13"/>
  <c r="J74" i="13" s="1"/>
  <c r="L56" i="13"/>
  <c r="J56" i="13" s="1"/>
  <c r="S47" i="13"/>
  <c r="L73" i="13"/>
  <c r="Z73" i="13"/>
  <c r="S40" i="13"/>
  <c r="S81" i="13"/>
  <c r="J81" i="13" s="1"/>
  <c r="L83" i="13"/>
  <c r="J83" i="13" s="1"/>
  <c r="S80" i="13"/>
  <c r="J80" i="13" s="1"/>
  <c r="S88" i="13"/>
  <c r="J88" i="13" s="1"/>
  <c r="Z76" i="13"/>
  <c r="S71" i="13"/>
  <c r="L52" i="13"/>
  <c r="Z48" i="13"/>
  <c r="L53" i="13"/>
  <c r="Z53" i="13"/>
  <c r="Z61" i="13"/>
  <c r="Z69" i="13"/>
  <c r="S35" i="13"/>
  <c r="L50" i="13"/>
  <c r="Z50" i="13"/>
  <c r="L71" i="13"/>
  <c r="J71" i="13" s="1"/>
  <c r="Z52" i="13"/>
  <c r="Z72" i="13"/>
  <c r="S38" i="13"/>
  <c r="J38" i="13" s="1"/>
  <c r="L41" i="13"/>
  <c r="J41" i="13" s="1"/>
  <c r="Z41" i="13"/>
  <c r="S78" i="13"/>
  <c r="Z6" i="13"/>
  <c r="L16" i="13"/>
  <c r="S19" i="13"/>
  <c r="Z23" i="13"/>
  <c r="L33" i="13"/>
  <c r="J33" i="13" s="1"/>
  <c r="S36" i="13"/>
  <c r="J36" i="13" s="1"/>
  <c r="Z55" i="13"/>
  <c r="L60" i="13"/>
  <c r="S58" i="13"/>
  <c r="Z77" i="13"/>
  <c r="L87" i="13"/>
  <c r="S62" i="13"/>
  <c r="Z86" i="13"/>
  <c r="S29" i="13"/>
  <c r="J29" i="13" s="1"/>
  <c r="Z34" i="13"/>
  <c r="L46" i="13"/>
  <c r="J46" i="13" s="1"/>
  <c r="S64" i="13"/>
  <c r="J64" i="13" s="1"/>
  <c r="L12" i="13"/>
  <c r="S15" i="13"/>
  <c r="Z18" i="13"/>
  <c r="S32" i="13"/>
  <c r="J32" i="13" s="1"/>
  <c r="S28" i="13"/>
  <c r="J28" i="13" s="1"/>
  <c r="Z42" i="13"/>
  <c r="L27" i="13"/>
  <c r="J27" i="13" s="1"/>
  <c r="S75" i="13"/>
  <c r="J87" i="13" l="1"/>
  <c r="J31" i="13"/>
  <c r="J82" i="13"/>
  <c r="J68" i="13"/>
  <c r="J13" i="13"/>
  <c r="J40" i="13"/>
  <c r="J50" i="13"/>
  <c r="J73" i="13"/>
  <c r="J63" i="13"/>
  <c r="J58" i="13"/>
  <c r="J35" i="13"/>
  <c r="J59" i="13"/>
  <c r="J48" i="13"/>
  <c r="J75" i="13"/>
  <c r="J52" i="13"/>
  <c r="J37" i="13"/>
  <c r="J61" i="13"/>
  <c r="J49" i="13"/>
  <c r="J54" i="13"/>
  <c r="J42" i="13"/>
  <c r="J60" i="13"/>
  <c r="J26" i="13"/>
  <c r="J69" i="13"/>
  <c r="J72" i="13"/>
  <c r="J76" i="13"/>
  <c r="J34" i="13"/>
  <c r="J78" i="13"/>
  <c r="J86" i="13"/>
  <c r="J43" i="13"/>
  <c r="J53" i="13"/>
  <c r="J85" i="13"/>
  <c r="J47" i="13"/>
  <c r="J77" i="13"/>
  <c r="J44" i="13"/>
  <c r="J24" i="13"/>
  <c r="K20" i="13"/>
  <c r="J20" i="13"/>
  <c r="K10" i="13"/>
  <c r="J6" i="13"/>
  <c r="K6" i="13"/>
  <c r="J11" i="13"/>
  <c r="K11" i="13"/>
  <c r="J7" i="13"/>
  <c r="J14" i="13"/>
  <c r="J10" i="13"/>
  <c r="K18" i="13"/>
  <c r="J17" i="13"/>
  <c r="K13" i="13"/>
  <c r="K7" i="13"/>
  <c r="J9" i="13"/>
  <c r="K21" i="13"/>
  <c r="K14" i="13"/>
  <c r="K17" i="13"/>
  <c r="K9" i="13"/>
  <c r="K15" i="13"/>
  <c r="K8" i="13"/>
  <c r="J8" i="13"/>
  <c r="J19" i="13"/>
  <c r="J18" i="13"/>
  <c r="J15" i="13"/>
  <c r="K19" i="13"/>
  <c r="K12" i="13"/>
  <c r="J12" i="13"/>
  <c r="K16" i="13"/>
  <c r="J16" i="13"/>
  <c r="AF243" i="10" l="1"/>
  <c r="AC243" i="10"/>
  <c r="Y243" i="10"/>
  <c r="V243" i="10"/>
  <c r="AF242" i="10"/>
  <c r="AC242" i="10"/>
  <c r="R242" i="10"/>
  <c r="O242" i="10"/>
  <c r="Y241" i="10"/>
  <c r="V241" i="10"/>
  <c r="R241" i="10"/>
  <c r="O241" i="10"/>
  <c r="Y240" i="10"/>
  <c r="V240" i="10"/>
  <c r="R240" i="10"/>
  <c r="O240" i="10"/>
  <c r="AF239" i="10"/>
  <c r="AC239" i="10"/>
  <c r="Y239" i="10"/>
  <c r="V239" i="10"/>
  <c r="Y238" i="10"/>
  <c r="V238" i="10"/>
  <c r="R238" i="10"/>
  <c r="O238" i="10"/>
  <c r="AF237" i="10"/>
  <c r="AC237" i="10"/>
  <c r="Y237" i="10"/>
  <c r="V237" i="10"/>
  <c r="Y236" i="10"/>
  <c r="V236" i="10"/>
  <c r="R236" i="10"/>
  <c r="O236" i="10"/>
  <c r="AF235" i="10"/>
  <c r="AC235" i="10"/>
  <c r="Z235" i="10" s="1"/>
  <c r="R235" i="10"/>
  <c r="O235" i="10"/>
  <c r="AF234" i="10"/>
  <c r="AC234" i="10"/>
  <c r="Y234" i="10"/>
  <c r="V234" i="10"/>
  <c r="Y233" i="10"/>
  <c r="V233" i="10"/>
  <c r="R233" i="10"/>
  <c r="O233" i="10"/>
  <c r="Y232" i="10"/>
  <c r="V232" i="10"/>
  <c r="R232" i="10"/>
  <c r="O232" i="10"/>
  <c r="Y231" i="10"/>
  <c r="V231" i="10"/>
  <c r="S231" i="10" s="1"/>
  <c r="R231" i="10"/>
  <c r="O231" i="10"/>
  <c r="AF230" i="10"/>
  <c r="AC230" i="10"/>
  <c r="R230" i="10"/>
  <c r="O230" i="10"/>
  <c r="AF229" i="10"/>
  <c r="AC229" i="10"/>
  <c r="Z229" i="10" s="1"/>
  <c r="Y229" i="10"/>
  <c r="V229" i="10"/>
  <c r="AF228" i="10"/>
  <c r="AC228" i="10"/>
  <c r="Y228" i="10"/>
  <c r="V228" i="10"/>
  <c r="AF227" i="10"/>
  <c r="AC227" i="10"/>
  <c r="Z227" i="10" s="1"/>
  <c r="Y227" i="10"/>
  <c r="V227" i="10"/>
  <c r="Y226" i="10"/>
  <c r="V226" i="10"/>
  <c r="R226" i="10"/>
  <c r="O226" i="10"/>
  <c r="AF225" i="10"/>
  <c r="AC225" i="10"/>
  <c r="Y225" i="10"/>
  <c r="V225" i="10"/>
  <c r="AF224" i="10"/>
  <c r="AC224" i="10"/>
  <c r="R224" i="10"/>
  <c r="O224" i="10"/>
  <c r="AF223" i="10"/>
  <c r="AC223" i="10"/>
  <c r="Y223" i="10"/>
  <c r="V223" i="10"/>
  <c r="AF222" i="10"/>
  <c r="AC222" i="10"/>
  <c r="Y222" i="10"/>
  <c r="V222" i="10"/>
  <c r="Y221" i="10"/>
  <c r="V221" i="10"/>
  <c r="S221" i="10" s="1"/>
  <c r="R221" i="10"/>
  <c r="O221" i="10"/>
  <c r="AF220" i="10"/>
  <c r="AC220" i="10"/>
  <c r="Y220" i="10"/>
  <c r="V220" i="10"/>
  <c r="AF219" i="10"/>
  <c r="AC219" i="10"/>
  <c r="Z219" i="10" s="1"/>
  <c r="Y219" i="10"/>
  <c r="V219" i="10"/>
  <c r="AF218" i="10"/>
  <c r="AC218" i="10"/>
  <c r="Z218" i="10" s="1"/>
  <c r="Y218" i="10"/>
  <c r="V218" i="10"/>
  <c r="AF217" i="10"/>
  <c r="AC217" i="10"/>
  <c r="R217" i="10"/>
  <c r="O217" i="10"/>
  <c r="AF216" i="10"/>
  <c r="AC216" i="10"/>
  <c r="Y216" i="10"/>
  <c r="V216" i="10"/>
  <c r="Y215" i="10"/>
  <c r="V215" i="10"/>
  <c r="S215" i="10" s="1"/>
  <c r="R215" i="10"/>
  <c r="O215" i="10"/>
  <c r="Y214" i="10"/>
  <c r="V214" i="10"/>
  <c r="S214" i="10" s="1"/>
  <c r="R214" i="10"/>
  <c r="O214" i="10"/>
  <c r="Y213" i="10"/>
  <c r="V213" i="10"/>
  <c r="S213" i="10" s="1"/>
  <c r="R213" i="10"/>
  <c r="O213" i="10"/>
  <c r="AF212" i="10"/>
  <c r="AC212" i="10"/>
  <c r="Z212" i="10" s="1"/>
  <c r="Y212" i="10"/>
  <c r="V212" i="10"/>
  <c r="Y211" i="10"/>
  <c r="V211" i="10"/>
  <c r="S211" i="10" s="1"/>
  <c r="R211" i="10"/>
  <c r="O211" i="10"/>
  <c r="AF210" i="10"/>
  <c r="AC210" i="10"/>
  <c r="Y210" i="10"/>
  <c r="V210" i="10"/>
  <c r="AF209" i="10"/>
  <c r="AC209" i="10"/>
  <c r="Y209" i="10"/>
  <c r="V209" i="10"/>
  <c r="Y208" i="10"/>
  <c r="V208" i="10"/>
  <c r="R208" i="10"/>
  <c r="O208" i="10"/>
  <c r="Y207" i="10"/>
  <c r="V207" i="10"/>
  <c r="R207" i="10"/>
  <c r="O207" i="10"/>
  <c r="AF206" i="10"/>
  <c r="AC206" i="10"/>
  <c r="Y206" i="10"/>
  <c r="V206" i="10"/>
  <c r="AF205" i="10"/>
  <c r="AC205" i="10"/>
  <c r="Y205" i="10"/>
  <c r="V205" i="10"/>
  <c r="Y204" i="10"/>
  <c r="V204" i="10"/>
  <c r="R204" i="10"/>
  <c r="O204" i="10"/>
  <c r="AF203" i="10"/>
  <c r="AC203" i="10"/>
  <c r="Y203" i="10"/>
  <c r="V203" i="10"/>
  <c r="Y202" i="10"/>
  <c r="V202" i="10"/>
  <c r="R202" i="10"/>
  <c r="O202" i="10"/>
  <c r="Y201" i="10"/>
  <c r="V201" i="10"/>
  <c r="R201" i="10"/>
  <c r="O201" i="10"/>
  <c r="Y200" i="10"/>
  <c r="V200" i="10"/>
  <c r="R200" i="10"/>
  <c r="O200" i="10"/>
  <c r="Y199" i="10"/>
  <c r="V199" i="10"/>
  <c r="R199" i="10"/>
  <c r="O199" i="10"/>
  <c r="Y198" i="10"/>
  <c r="V198" i="10"/>
  <c r="R198" i="10"/>
  <c r="O198" i="10"/>
  <c r="AF197" i="10"/>
  <c r="AC197" i="10"/>
  <c r="Y197" i="10"/>
  <c r="V197" i="10"/>
  <c r="AF196" i="10"/>
  <c r="AC196" i="10"/>
  <c r="Y196" i="10"/>
  <c r="V196" i="10"/>
  <c r="AF195" i="10"/>
  <c r="AC195" i="10"/>
  <c r="R195" i="10"/>
  <c r="O195" i="10"/>
  <c r="AF194" i="10"/>
  <c r="AC194" i="10"/>
  <c r="R194" i="10"/>
  <c r="O194" i="10"/>
  <c r="AF193" i="10"/>
  <c r="AC193" i="10"/>
  <c r="Y193" i="10"/>
  <c r="V193" i="10"/>
  <c r="AF192" i="10"/>
  <c r="AC192" i="10"/>
  <c r="Y192" i="10"/>
  <c r="V192" i="10"/>
  <c r="Y191" i="10"/>
  <c r="V191" i="10"/>
  <c r="R191" i="10"/>
  <c r="O191" i="10"/>
  <c r="Y190" i="10"/>
  <c r="V190" i="10"/>
  <c r="R190" i="10"/>
  <c r="O190" i="10"/>
  <c r="AF189" i="10"/>
  <c r="AC189" i="10"/>
  <c r="R189" i="10"/>
  <c r="O189" i="10"/>
  <c r="Y188" i="10"/>
  <c r="V188" i="10"/>
  <c r="R188" i="10"/>
  <c r="O188" i="10"/>
  <c r="Y187" i="10"/>
  <c r="V187" i="10"/>
  <c r="R187" i="10"/>
  <c r="O187" i="10"/>
  <c r="AF186" i="10"/>
  <c r="AC186" i="10"/>
  <c r="Y186" i="10"/>
  <c r="V186" i="10"/>
  <c r="AF185" i="10"/>
  <c r="AC185" i="10"/>
  <c r="Y185" i="10"/>
  <c r="V185" i="10"/>
  <c r="AF184" i="10"/>
  <c r="AC184" i="10"/>
  <c r="R184" i="10"/>
  <c r="O184" i="10"/>
  <c r="AF183" i="10"/>
  <c r="AC183" i="10"/>
  <c r="R183" i="10"/>
  <c r="O183" i="10"/>
  <c r="AF182" i="10"/>
  <c r="AC182" i="10"/>
  <c r="R182" i="10"/>
  <c r="O182" i="10"/>
  <c r="AF181" i="10"/>
  <c r="AC181" i="10"/>
  <c r="Y181" i="10"/>
  <c r="V181" i="10"/>
  <c r="Y180" i="10"/>
  <c r="V180" i="10"/>
  <c r="R180" i="10"/>
  <c r="O180" i="10"/>
  <c r="Y179" i="10"/>
  <c r="V179" i="10"/>
  <c r="R179" i="10"/>
  <c r="O179" i="10"/>
  <c r="Y178" i="10"/>
  <c r="V178" i="10"/>
  <c r="R178" i="10"/>
  <c r="O178" i="10"/>
  <c r="Y177" i="10"/>
  <c r="V177" i="10"/>
  <c r="R177" i="10"/>
  <c r="O177" i="10"/>
  <c r="Y176" i="10"/>
  <c r="V176" i="10"/>
  <c r="R176" i="10"/>
  <c r="O176" i="10"/>
  <c r="AF175" i="10"/>
  <c r="AC175" i="10"/>
  <c r="R175" i="10"/>
  <c r="O175" i="10"/>
  <c r="Y174" i="10"/>
  <c r="V174" i="10"/>
  <c r="R174" i="10"/>
  <c r="O174" i="10"/>
  <c r="Y173" i="10"/>
  <c r="V173" i="10"/>
  <c r="R173" i="10"/>
  <c r="O173" i="10"/>
  <c r="Y172" i="10"/>
  <c r="V172" i="10"/>
  <c r="R172" i="10"/>
  <c r="O172" i="10"/>
  <c r="Y171" i="10"/>
  <c r="V171" i="10"/>
  <c r="R171" i="10"/>
  <c r="O171" i="10"/>
  <c r="Y170" i="10"/>
  <c r="V170" i="10"/>
  <c r="R170" i="10"/>
  <c r="O170" i="10"/>
  <c r="Y169" i="10"/>
  <c r="V169" i="10"/>
  <c r="R169" i="10"/>
  <c r="O169" i="10"/>
  <c r="AF168" i="10"/>
  <c r="AC168" i="10"/>
  <c r="Y168" i="10"/>
  <c r="V168" i="10"/>
  <c r="Y167" i="10"/>
  <c r="V167" i="10"/>
  <c r="R167" i="10"/>
  <c r="O167" i="10"/>
  <c r="Y166" i="10"/>
  <c r="V166" i="10"/>
  <c r="R166" i="10"/>
  <c r="O166" i="10"/>
  <c r="AF165" i="10"/>
  <c r="AC165" i="10"/>
  <c r="R165" i="10"/>
  <c r="O165" i="10"/>
  <c r="Y164" i="10"/>
  <c r="V164" i="10"/>
  <c r="R164" i="10"/>
  <c r="O164" i="10"/>
  <c r="AF163" i="10"/>
  <c r="AC163" i="10"/>
  <c r="Y163" i="10"/>
  <c r="V163" i="10"/>
  <c r="Y162" i="10"/>
  <c r="V162" i="10"/>
  <c r="R162" i="10"/>
  <c r="O162" i="10"/>
  <c r="AF161" i="10"/>
  <c r="AC161" i="10"/>
  <c r="Y161" i="10"/>
  <c r="V161" i="10"/>
  <c r="AF160" i="10"/>
  <c r="AC160" i="10"/>
  <c r="Y160" i="10"/>
  <c r="V160" i="10"/>
  <c r="AF159" i="10"/>
  <c r="AC159" i="10"/>
  <c r="Y159" i="10"/>
  <c r="V159" i="10"/>
  <c r="AF158" i="10"/>
  <c r="AC158" i="10"/>
  <c r="Y158" i="10"/>
  <c r="V158" i="10"/>
  <c r="Y157" i="10"/>
  <c r="V157" i="10"/>
  <c r="R157" i="10"/>
  <c r="O157" i="10"/>
  <c r="AF156" i="10"/>
  <c r="AC156" i="10"/>
  <c r="R156" i="10"/>
  <c r="O156" i="10"/>
  <c r="AF155" i="10"/>
  <c r="AC155" i="10"/>
  <c r="Y155" i="10"/>
  <c r="V155" i="10"/>
  <c r="AF154" i="10"/>
  <c r="AC154" i="10"/>
  <c r="R154" i="10"/>
  <c r="O154" i="10"/>
  <c r="Y153" i="10"/>
  <c r="V153" i="10"/>
  <c r="R153" i="10"/>
  <c r="O153" i="10"/>
  <c r="Y152" i="10"/>
  <c r="V152" i="10"/>
  <c r="R152" i="10"/>
  <c r="O152" i="10"/>
  <c r="AF151" i="10"/>
  <c r="AC151" i="10"/>
  <c r="Y151" i="10"/>
  <c r="V151" i="10"/>
  <c r="AF150" i="10"/>
  <c r="AC150" i="10"/>
  <c r="Y150" i="10"/>
  <c r="V150" i="10"/>
  <c r="AF149" i="10"/>
  <c r="AC149" i="10"/>
  <c r="Y149" i="10"/>
  <c r="V149" i="10"/>
  <c r="AF148" i="10"/>
  <c r="AC148" i="10"/>
  <c r="R148" i="10"/>
  <c r="O148" i="10"/>
  <c r="AF147" i="10"/>
  <c r="AC147" i="10"/>
  <c r="R147" i="10"/>
  <c r="O147" i="10"/>
  <c r="AF146" i="10"/>
  <c r="AC146" i="10"/>
  <c r="Y146" i="10"/>
  <c r="V146" i="10"/>
  <c r="AF145" i="10"/>
  <c r="AC145" i="10"/>
  <c r="Y145" i="10"/>
  <c r="V145" i="10"/>
  <c r="Y144" i="10"/>
  <c r="V144" i="10"/>
  <c r="R144" i="10"/>
  <c r="O144" i="10"/>
  <c r="AF143" i="10"/>
  <c r="AC143" i="10"/>
  <c r="Y143" i="10"/>
  <c r="V143" i="10"/>
  <c r="AF142" i="10"/>
  <c r="AC142" i="10"/>
  <c r="Y142" i="10"/>
  <c r="V142" i="10"/>
  <c r="AF141" i="10"/>
  <c r="AC141" i="10"/>
  <c r="Y141" i="10"/>
  <c r="V141" i="10"/>
  <c r="Y140" i="10"/>
  <c r="V140" i="10"/>
  <c r="R140" i="10"/>
  <c r="O140" i="10"/>
  <c r="AF139" i="10"/>
  <c r="AC139" i="10"/>
  <c r="R139" i="10"/>
  <c r="O139" i="10"/>
  <c r="Y138" i="10"/>
  <c r="V138" i="10"/>
  <c r="R138" i="10"/>
  <c r="O138" i="10"/>
  <c r="AF137" i="10"/>
  <c r="AC137" i="10"/>
  <c r="R137" i="10"/>
  <c r="O137" i="10"/>
  <c r="AF136" i="10"/>
  <c r="AC136" i="10"/>
  <c r="Y136" i="10"/>
  <c r="V136" i="10"/>
  <c r="Y135" i="10"/>
  <c r="V135" i="10"/>
  <c r="R135" i="10"/>
  <c r="O135" i="10"/>
  <c r="Y134" i="10"/>
  <c r="V134" i="10"/>
  <c r="R134" i="10"/>
  <c r="O134" i="10"/>
  <c r="Y133" i="10"/>
  <c r="V133" i="10"/>
  <c r="R133" i="10"/>
  <c r="O133" i="10"/>
  <c r="AF132" i="10"/>
  <c r="AC132" i="10"/>
  <c r="R132" i="10"/>
  <c r="O132" i="10"/>
  <c r="Y131" i="10"/>
  <c r="V131" i="10"/>
  <c r="R131" i="10"/>
  <c r="O131" i="10"/>
  <c r="AF130" i="10"/>
  <c r="AC130" i="10"/>
  <c r="Y130" i="10"/>
  <c r="V130" i="10"/>
  <c r="Y129" i="10"/>
  <c r="V129" i="10"/>
  <c r="R129" i="10"/>
  <c r="O129" i="10"/>
  <c r="AF128" i="10"/>
  <c r="AC128" i="10"/>
  <c r="Y128" i="10"/>
  <c r="V128" i="10"/>
  <c r="AF127" i="10"/>
  <c r="AC127" i="10"/>
  <c r="Y127" i="10"/>
  <c r="V127" i="10"/>
  <c r="AF126" i="10"/>
  <c r="AC126" i="10"/>
  <c r="Y126" i="10"/>
  <c r="V126" i="10"/>
  <c r="Y125" i="10"/>
  <c r="V125" i="10"/>
  <c r="R125" i="10"/>
  <c r="O125" i="10"/>
  <c r="AF124" i="10"/>
  <c r="AC124" i="10"/>
  <c r="Y124" i="10"/>
  <c r="V124" i="10"/>
  <c r="Y123" i="10"/>
  <c r="V123" i="10"/>
  <c r="R123" i="10"/>
  <c r="O123" i="10"/>
  <c r="Y122" i="10"/>
  <c r="V122" i="10"/>
  <c r="R122" i="10"/>
  <c r="O122" i="10"/>
  <c r="AF121" i="10"/>
  <c r="AC121" i="10"/>
  <c r="R121" i="10"/>
  <c r="O121" i="10"/>
  <c r="AF120" i="10"/>
  <c r="AC120" i="10"/>
  <c r="Y120" i="10"/>
  <c r="V120" i="10"/>
  <c r="AF119" i="10"/>
  <c r="AC119" i="10"/>
  <c r="Y119" i="10"/>
  <c r="V119" i="10"/>
  <c r="AF118" i="10"/>
  <c r="AC118" i="10"/>
  <c r="R118" i="10"/>
  <c r="O118" i="10"/>
  <c r="AF117" i="10"/>
  <c r="AC117" i="10"/>
  <c r="Y117" i="10"/>
  <c r="V117" i="10"/>
  <c r="AF116" i="10"/>
  <c r="AC116" i="10"/>
  <c r="R116" i="10"/>
  <c r="O116" i="10"/>
  <c r="AF115" i="10"/>
  <c r="AC115" i="10"/>
  <c r="R115" i="10"/>
  <c r="O115" i="10"/>
  <c r="AF114" i="10"/>
  <c r="AC114" i="10"/>
  <c r="R114" i="10"/>
  <c r="O114" i="10"/>
  <c r="AF113" i="10"/>
  <c r="AC113" i="10"/>
  <c r="Y113" i="10"/>
  <c r="V113" i="10"/>
  <c r="AF112" i="10"/>
  <c r="AC112" i="10"/>
  <c r="Y112" i="10"/>
  <c r="V112" i="10"/>
  <c r="AF111" i="10"/>
  <c r="AC111" i="10"/>
  <c r="R111" i="10"/>
  <c r="O111" i="10"/>
  <c r="AF110" i="10"/>
  <c r="AC110" i="10"/>
  <c r="Y110" i="10"/>
  <c r="V110" i="10"/>
  <c r="AF109" i="10"/>
  <c r="AC109" i="10"/>
  <c r="Y109" i="10"/>
  <c r="V109" i="10"/>
  <c r="Y108" i="10"/>
  <c r="V108" i="10"/>
  <c r="R108" i="10"/>
  <c r="O108" i="10"/>
  <c r="AF107" i="10"/>
  <c r="AC107" i="10"/>
  <c r="Y107" i="10"/>
  <c r="V107" i="10"/>
  <c r="AF106" i="10"/>
  <c r="AC106" i="10"/>
  <c r="Y106" i="10"/>
  <c r="V106" i="10"/>
  <c r="AF105" i="10"/>
  <c r="AC105" i="10"/>
  <c r="Y105" i="10"/>
  <c r="V105" i="10"/>
  <c r="AF104" i="10"/>
  <c r="AC104" i="10"/>
  <c r="Y104" i="10"/>
  <c r="V104" i="10"/>
  <c r="AF103" i="10"/>
  <c r="AC103" i="10"/>
  <c r="R103" i="10"/>
  <c r="O103" i="10"/>
  <c r="Y102" i="10"/>
  <c r="V102" i="10"/>
  <c r="R102" i="10"/>
  <c r="O102" i="10"/>
  <c r="Y101" i="10"/>
  <c r="V101" i="10"/>
  <c r="R101" i="10"/>
  <c r="O101" i="10"/>
  <c r="AF100" i="10"/>
  <c r="AC100" i="10"/>
  <c r="Y100" i="10"/>
  <c r="V100" i="10"/>
  <c r="Y99" i="10"/>
  <c r="V99" i="10"/>
  <c r="R99" i="10"/>
  <c r="O99" i="10"/>
  <c r="AF98" i="10"/>
  <c r="AC98" i="10"/>
  <c r="Y98" i="10"/>
  <c r="V98" i="10"/>
  <c r="AF97" i="10"/>
  <c r="AC97" i="10"/>
  <c r="Y97" i="10"/>
  <c r="V97" i="10"/>
  <c r="Y96" i="10"/>
  <c r="V96" i="10"/>
  <c r="R96" i="10"/>
  <c r="O96" i="10"/>
  <c r="AF95" i="10"/>
  <c r="AC95" i="10"/>
  <c r="Y95" i="10"/>
  <c r="V95" i="10"/>
  <c r="Y94" i="10"/>
  <c r="V94" i="10"/>
  <c r="R94" i="10"/>
  <c r="O94" i="10"/>
  <c r="AF93" i="10"/>
  <c r="AC93" i="10"/>
  <c r="Y93" i="10"/>
  <c r="V93" i="10"/>
  <c r="AF92" i="10"/>
  <c r="AC92" i="10"/>
  <c r="Y92" i="10"/>
  <c r="V92" i="10"/>
  <c r="AF91" i="10"/>
  <c r="AC91" i="10"/>
  <c r="Y91" i="10"/>
  <c r="V91" i="10"/>
  <c r="AF90" i="10"/>
  <c r="AC90" i="10"/>
  <c r="Y90" i="10"/>
  <c r="V90" i="10"/>
  <c r="Y89" i="10"/>
  <c r="V89" i="10"/>
  <c r="R89" i="10"/>
  <c r="O89" i="10"/>
  <c r="Y88" i="10"/>
  <c r="V88" i="10"/>
  <c r="R88" i="10"/>
  <c r="O88" i="10"/>
  <c r="Y87" i="10"/>
  <c r="V87" i="10"/>
  <c r="R87" i="10"/>
  <c r="O87" i="10"/>
  <c r="Y86" i="10"/>
  <c r="V86" i="10"/>
  <c r="R86" i="10"/>
  <c r="O86" i="10"/>
  <c r="Y85" i="10"/>
  <c r="V85" i="10"/>
  <c r="R85" i="10"/>
  <c r="O85" i="10"/>
  <c r="AF84" i="10"/>
  <c r="AC84" i="10"/>
  <c r="Y84" i="10"/>
  <c r="V84" i="10"/>
  <c r="Y83" i="10"/>
  <c r="V83" i="10"/>
  <c r="R83" i="10"/>
  <c r="O83" i="10"/>
  <c r="AF82" i="10"/>
  <c r="AC82" i="10"/>
  <c r="Y82" i="10"/>
  <c r="V82" i="10"/>
  <c r="AF81" i="10"/>
  <c r="AC81" i="10"/>
  <c r="Z81" i="10" s="1"/>
  <c r="Y81" i="10"/>
  <c r="V81" i="10"/>
  <c r="AF80" i="10"/>
  <c r="AC80" i="10"/>
  <c r="R80" i="10"/>
  <c r="O80" i="10"/>
  <c r="AF79" i="10"/>
  <c r="AC79" i="10"/>
  <c r="Y79" i="10"/>
  <c r="V79" i="10"/>
  <c r="R79" i="10"/>
  <c r="O79" i="10"/>
  <c r="AF78" i="10"/>
  <c r="AC78" i="10"/>
  <c r="Y78" i="10"/>
  <c r="V78" i="10"/>
  <c r="R78" i="10"/>
  <c r="O78" i="10"/>
  <c r="AF77" i="10"/>
  <c r="AC77" i="10"/>
  <c r="Y77" i="10"/>
  <c r="V77" i="10"/>
  <c r="R77" i="10"/>
  <c r="O77" i="10"/>
  <c r="AF76" i="10"/>
  <c r="AC76" i="10"/>
  <c r="Y76" i="10"/>
  <c r="V76" i="10"/>
  <c r="R76" i="10"/>
  <c r="O76" i="10"/>
  <c r="AF75" i="10"/>
  <c r="AC75" i="10"/>
  <c r="Y75" i="10"/>
  <c r="V75" i="10"/>
  <c r="R75" i="10"/>
  <c r="O75" i="10"/>
  <c r="AF74" i="10"/>
  <c r="AC74" i="10"/>
  <c r="Y74" i="10"/>
  <c r="V74" i="10"/>
  <c r="R74" i="10"/>
  <c r="O74" i="10"/>
  <c r="AF73" i="10"/>
  <c r="AC73" i="10"/>
  <c r="Y73" i="10"/>
  <c r="V73" i="10"/>
  <c r="R73" i="10"/>
  <c r="O73" i="10"/>
  <c r="AF72" i="10"/>
  <c r="AC72" i="10"/>
  <c r="Y72" i="10"/>
  <c r="V72" i="10"/>
  <c r="R72" i="10"/>
  <c r="O72" i="10"/>
  <c r="AF71" i="10"/>
  <c r="AC71" i="10"/>
  <c r="Y71" i="10"/>
  <c r="V71" i="10"/>
  <c r="R71" i="10"/>
  <c r="O71" i="10"/>
  <c r="AF70" i="10"/>
  <c r="AC70" i="10"/>
  <c r="Y70" i="10"/>
  <c r="V70" i="10"/>
  <c r="R70" i="10"/>
  <c r="O70" i="10"/>
  <c r="AF69" i="10"/>
  <c r="AC69" i="10"/>
  <c r="Y69" i="10"/>
  <c r="V69" i="10"/>
  <c r="R69" i="10"/>
  <c r="O69" i="10"/>
  <c r="AF68" i="10"/>
  <c r="AC68" i="10"/>
  <c r="Y68" i="10"/>
  <c r="V68" i="10"/>
  <c r="R68" i="10"/>
  <c r="O68" i="10"/>
  <c r="AF67" i="10"/>
  <c r="AC67" i="10"/>
  <c r="Y67" i="10"/>
  <c r="V67" i="10"/>
  <c r="R67" i="10"/>
  <c r="O67" i="10"/>
  <c r="AF66" i="10"/>
  <c r="AC66" i="10"/>
  <c r="Y66" i="10"/>
  <c r="V66" i="10"/>
  <c r="R66" i="10"/>
  <c r="O66" i="10"/>
  <c r="AF65" i="10"/>
  <c r="AC65" i="10"/>
  <c r="Y65" i="10"/>
  <c r="V65" i="10"/>
  <c r="R65" i="10"/>
  <c r="O65" i="10"/>
  <c r="AF64" i="10"/>
  <c r="AC64" i="10"/>
  <c r="Y64" i="10"/>
  <c r="V64" i="10"/>
  <c r="S64" i="10" s="1"/>
  <c r="R64" i="10"/>
  <c r="O64" i="10"/>
  <c r="AF63" i="10"/>
  <c r="AC63" i="10"/>
  <c r="Y63" i="10"/>
  <c r="V63" i="10"/>
  <c r="R63" i="10"/>
  <c r="O63" i="10"/>
  <c r="AF62" i="10"/>
  <c r="AC62" i="10"/>
  <c r="Y62" i="10"/>
  <c r="V62" i="10"/>
  <c r="R62" i="10"/>
  <c r="O62" i="10"/>
  <c r="AF61" i="10"/>
  <c r="AC61" i="10"/>
  <c r="Y61" i="10"/>
  <c r="V61" i="10"/>
  <c r="R61" i="10"/>
  <c r="O61" i="10"/>
  <c r="AF60" i="10"/>
  <c r="AC60" i="10"/>
  <c r="Y60" i="10"/>
  <c r="V60" i="10"/>
  <c r="R60" i="10"/>
  <c r="O60" i="10"/>
  <c r="AF59" i="10"/>
  <c r="AC59" i="10"/>
  <c r="Y59" i="10"/>
  <c r="V59" i="10"/>
  <c r="R59" i="10"/>
  <c r="O59" i="10"/>
  <c r="AF58" i="10"/>
  <c r="AC58" i="10"/>
  <c r="Y58" i="10"/>
  <c r="V58" i="10"/>
  <c r="R58" i="10"/>
  <c r="O58" i="10"/>
  <c r="AF57" i="10"/>
  <c r="AC57" i="10"/>
  <c r="Y57" i="10"/>
  <c r="V57" i="10"/>
  <c r="R57" i="10"/>
  <c r="O57" i="10"/>
  <c r="AF56" i="10"/>
  <c r="AC56" i="10"/>
  <c r="Y56" i="10"/>
  <c r="V56" i="10"/>
  <c r="R56" i="10"/>
  <c r="O56" i="10"/>
  <c r="AF55" i="10"/>
  <c r="AC55" i="10"/>
  <c r="Y55" i="10"/>
  <c r="V55" i="10"/>
  <c r="R55" i="10"/>
  <c r="O55" i="10"/>
  <c r="AF54" i="10"/>
  <c r="AC54" i="10"/>
  <c r="Y54" i="10"/>
  <c r="V54" i="10"/>
  <c r="R54" i="10"/>
  <c r="O54" i="10"/>
  <c r="AF53" i="10"/>
  <c r="AC53" i="10"/>
  <c r="Y53" i="10"/>
  <c r="V53" i="10"/>
  <c r="R53" i="10"/>
  <c r="O53" i="10"/>
  <c r="AF52" i="10"/>
  <c r="AC52" i="10"/>
  <c r="Y52" i="10"/>
  <c r="V52" i="10"/>
  <c r="R52" i="10"/>
  <c r="O52" i="10"/>
  <c r="AF51" i="10"/>
  <c r="AC51" i="10"/>
  <c r="Y51" i="10"/>
  <c r="V51" i="10"/>
  <c r="R51" i="10"/>
  <c r="O51" i="10"/>
  <c r="AF50" i="10"/>
  <c r="AC50" i="10"/>
  <c r="Y50" i="10"/>
  <c r="V50" i="10"/>
  <c r="R50" i="10"/>
  <c r="O50" i="10"/>
  <c r="AF49" i="10"/>
  <c r="AC49" i="10"/>
  <c r="Y49" i="10"/>
  <c r="V49" i="10"/>
  <c r="R49" i="10"/>
  <c r="O49" i="10"/>
  <c r="AF48" i="10"/>
  <c r="AC48" i="10"/>
  <c r="Y48" i="10"/>
  <c r="V48" i="10"/>
  <c r="S48" i="10" s="1"/>
  <c r="R48" i="10"/>
  <c r="O48" i="10"/>
  <c r="AF47" i="10"/>
  <c r="AC47" i="10"/>
  <c r="Y47" i="10"/>
  <c r="V47" i="10"/>
  <c r="R47" i="10"/>
  <c r="O47" i="10"/>
  <c r="AF46" i="10"/>
  <c r="AC46" i="10"/>
  <c r="Y46" i="10"/>
  <c r="V46" i="10"/>
  <c r="R46" i="10"/>
  <c r="O46" i="10"/>
  <c r="AF45" i="10"/>
  <c r="AC45" i="10"/>
  <c r="Y45" i="10"/>
  <c r="V45" i="10"/>
  <c r="R45" i="10"/>
  <c r="O45" i="10"/>
  <c r="AF44" i="10"/>
  <c r="AC44" i="10"/>
  <c r="Y44" i="10"/>
  <c r="V44" i="10"/>
  <c r="R44" i="10"/>
  <c r="O44" i="10"/>
  <c r="AF43" i="10"/>
  <c r="AC43" i="10"/>
  <c r="Y43" i="10"/>
  <c r="V43" i="10"/>
  <c r="R43" i="10"/>
  <c r="O43" i="10"/>
  <c r="AF42" i="10"/>
  <c r="AC42" i="10"/>
  <c r="Y42" i="10"/>
  <c r="V42" i="10"/>
  <c r="R42" i="10"/>
  <c r="O42" i="10"/>
  <c r="AF41" i="10"/>
  <c r="AC41" i="10"/>
  <c r="Y41" i="10"/>
  <c r="V41" i="10"/>
  <c r="R41" i="10"/>
  <c r="O41" i="10"/>
  <c r="AF40" i="10"/>
  <c r="AC40" i="10"/>
  <c r="Y40" i="10"/>
  <c r="V40" i="10"/>
  <c r="R40" i="10"/>
  <c r="O40" i="10"/>
  <c r="AF39" i="10"/>
  <c r="AC39" i="10"/>
  <c r="Y39" i="10"/>
  <c r="V39" i="10"/>
  <c r="R39" i="10"/>
  <c r="O39" i="10"/>
  <c r="AF38" i="10"/>
  <c r="AC38" i="10"/>
  <c r="Y38" i="10"/>
  <c r="V38" i="10"/>
  <c r="R38" i="10"/>
  <c r="O38" i="10"/>
  <c r="AF37" i="10"/>
  <c r="AC37" i="10"/>
  <c r="Y37" i="10"/>
  <c r="V37" i="10"/>
  <c r="R37" i="10"/>
  <c r="O37" i="10"/>
  <c r="AF36" i="10"/>
  <c r="AC36" i="10"/>
  <c r="Y36" i="10"/>
  <c r="V36" i="10"/>
  <c r="R36" i="10"/>
  <c r="O36" i="10"/>
  <c r="AF35" i="10"/>
  <c r="AC35" i="10"/>
  <c r="Y35" i="10"/>
  <c r="V35" i="10"/>
  <c r="R35" i="10"/>
  <c r="O35" i="10"/>
  <c r="AF34" i="10"/>
  <c r="AC34" i="10"/>
  <c r="Y34" i="10"/>
  <c r="V34" i="10"/>
  <c r="R34" i="10"/>
  <c r="O34" i="10"/>
  <c r="AF33" i="10"/>
  <c r="AC33" i="10"/>
  <c r="Y33" i="10"/>
  <c r="V33" i="10"/>
  <c r="R33" i="10"/>
  <c r="O33" i="10"/>
  <c r="AF32" i="10"/>
  <c r="AC32" i="10"/>
  <c r="Y32" i="10"/>
  <c r="V32" i="10"/>
  <c r="R32" i="10"/>
  <c r="O32" i="10"/>
  <c r="AF31" i="10"/>
  <c r="AC31" i="10"/>
  <c r="Y31" i="10"/>
  <c r="V31" i="10"/>
  <c r="R31" i="10"/>
  <c r="O31" i="10"/>
  <c r="AF30" i="10"/>
  <c r="AC30" i="10"/>
  <c r="Y30" i="10"/>
  <c r="V30" i="10"/>
  <c r="R30" i="10"/>
  <c r="O30" i="10"/>
  <c r="AF29" i="10"/>
  <c r="AC29" i="10"/>
  <c r="Y29" i="10"/>
  <c r="V29" i="10"/>
  <c r="R29" i="10"/>
  <c r="O29" i="10"/>
  <c r="AF28" i="10"/>
  <c r="AC28" i="10"/>
  <c r="Y28" i="10"/>
  <c r="V28" i="10"/>
  <c r="R28" i="10"/>
  <c r="O28" i="10"/>
  <c r="AF27" i="10"/>
  <c r="AC27" i="10"/>
  <c r="Y27" i="10"/>
  <c r="V27" i="10"/>
  <c r="R27" i="10"/>
  <c r="O27" i="10"/>
  <c r="AF26" i="10"/>
  <c r="AC26" i="10"/>
  <c r="Y26" i="10"/>
  <c r="V26" i="10"/>
  <c r="R26" i="10"/>
  <c r="O26" i="10"/>
  <c r="AF25" i="10"/>
  <c r="AC25" i="10"/>
  <c r="Y25" i="10"/>
  <c r="V25" i="10"/>
  <c r="R25" i="10"/>
  <c r="O25" i="10"/>
  <c r="AF24" i="10"/>
  <c r="AC24" i="10"/>
  <c r="Y24" i="10"/>
  <c r="V24" i="10"/>
  <c r="R24" i="10"/>
  <c r="O24" i="10"/>
  <c r="AF23" i="10"/>
  <c r="AC23" i="10"/>
  <c r="Y23" i="10"/>
  <c r="V23" i="10"/>
  <c r="R23" i="10"/>
  <c r="O23" i="10"/>
  <c r="AF22" i="10"/>
  <c r="AC22" i="10"/>
  <c r="Y22" i="10"/>
  <c r="V22" i="10"/>
  <c r="R22" i="10"/>
  <c r="O22" i="10"/>
  <c r="AF21" i="10"/>
  <c r="AC21" i="10"/>
  <c r="Y21" i="10"/>
  <c r="V21" i="10"/>
  <c r="R21" i="10"/>
  <c r="O21" i="10"/>
  <c r="AF20" i="10"/>
  <c r="AC20" i="10"/>
  <c r="Y20" i="10"/>
  <c r="V20" i="10"/>
  <c r="R20" i="10"/>
  <c r="O20" i="10"/>
  <c r="AF19" i="10"/>
  <c r="AC19" i="10"/>
  <c r="Y19" i="10"/>
  <c r="V19" i="10"/>
  <c r="R19" i="10"/>
  <c r="O19" i="10"/>
  <c r="AF18" i="10"/>
  <c r="AC18" i="10"/>
  <c r="Y18" i="10"/>
  <c r="V18" i="10"/>
  <c r="R18" i="10"/>
  <c r="O18" i="10"/>
  <c r="AF17" i="10"/>
  <c r="AC17" i="10"/>
  <c r="Y17" i="10"/>
  <c r="V17" i="10"/>
  <c r="R17" i="10"/>
  <c r="O17" i="10"/>
  <c r="AF16" i="10"/>
  <c r="AC16" i="10"/>
  <c r="Y16" i="10"/>
  <c r="V16" i="10"/>
  <c r="R16" i="10"/>
  <c r="O16" i="10"/>
  <c r="AF15" i="10"/>
  <c r="AC15" i="10"/>
  <c r="Y15" i="10"/>
  <c r="V15" i="10"/>
  <c r="R15" i="10"/>
  <c r="O15" i="10"/>
  <c r="AF14" i="10"/>
  <c r="AC14" i="10"/>
  <c r="Y14" i="10"/>
  <c r="V14" i="10"/>
  <c r="R14" i="10"/>
  <c r="O14" i="10"/>
  <c r="AF13" i="10"/>
  <c r="AC13" i="10"/>
  <c r="Y13" i="10"/>
  <c r="V13" i="10"/>
  <c r="R13" i="10"/>
  <c r="O13" i="10"/>
  <c r="AF12" i="10"/>
  <c r="AC12" i="10"/>
  <c r="Y12" i="10"/>
  <c r="V12" i="10"/>
  <c r="R12" i="10"/>
  <c r="O12" i="10"/>
  <c r="AF11" i="10"/>
  <c r="AC11" i="10"/>
  <c r="Y11" i="10"/>
  <c r="V11" i="10"/>
  <c r="R11" i="10"/>
  <c r="O11" i="10"/>
  <c r="AF10" i="10"/>
  <c r="AC10" i="10"/>
  <c r="Y10" i="10"/>
  <c r="V10" i="10"/>
  <c r="R10" i="10"/>
  <c r="O10" i="10"/>
  <c r="AF9" i="10"/>
  <c r="AC9" i="10"/>
  <c r="Y9" i="10"/>
  <c r="V9" i="10"/>
  <c r="R9" i="10"/>
  <c r="O9" i="10"/>
  <c r="AF8" i="10"/>
  <c r="AC8" i="10"/>
  <c r="Y8" i="10"/>
  <c r="V8" i="10"/>
  <c r="R8" i="10"/>
  <c r="O8" i="10"/>
  <c r="AF7" i="10"/>
  <c r="AC7" i="10"/>
  <c r="Y7" i="10"/>
  <c r="V7" i="10"/>
  <c r="R7" i="10"/>
  <c r="O7" i="10"/>
  <c r="AF6" i="10"/>
  <c r="AC6" i="10"/>
  <c r="Y6" i="10"/>
  <c r="V6" i="10"/>
  <c r="R6" i="10"/>
  <c r="O6" i="10"/>
  <c r="L240" i="10" l="1"/>
  <c r="S67" i="10"/>
  <c r="S71" i="10"/>
  <c r="S81" i="10"/>
  <c r="J81" i="10" s="1"/>
  <c r="L85" i="10"/>
  <c r="L125" i="10"/>
  <c r="L135" i="10"/>
  <c r="L139" i="10"/>
  <c r="S141" i="10"/>
  <c r="S155" i="10"/>
  <c r="S161" i="10"/>
  <c r="S212" i="10"/>
  <c r="J212" i="10" s="1"/>
  <c r="S216" i="10"/>
  <c r="S218" i="10"/>
  <c r="J218" i="10" s="1"/>
  <c r="L236" i="10"/>
  <c r="L241" i="10"/>
  <c r="L242" i="10"/>
  <c r="Z104" i="10"/>
  <c r="Z120" i="10"/>
  <c r="S179" i="10"/>
  <c r="S30" i="10"/>
  <c r="S32" i="10"/>
  <c r="S46" i="10"/>
  <c r="L65" i="10"/>
  <c r="Z65" i="10"/>
  <c r="S66" i="10"/>
  <c r="L67" i="10"/>
  <c r="Z69" i="10"/>
  <c r="S70" i="10"/>
  <c r="L71" i="10"/>
  <c r="Z82" i="10"/>
  <c r="Z84" i="10"/>
  <c r="S13" i="10"/>
  <c r="L14" i="10"/>
  <c r="Z14" i="10"/>
  <c r="S21" i="10"/>
  <c r="L22" i="10"/>
  <c r="S23" i="10"/>
  <c r="Z36" i="10"/>
  <c r="S37" i="10"/>
  <c r="Z38" i="10"/>
  <c r="S39" i="10"/>
  <c r="L11" i="10"/>
  <c r="Z11" i="10"/>
  <c r="S12" i="10"/>
  <c r="L13" i="10"/>
  <c r="L15" i="10"/>
  <c r="L19" i="10"/>
  <c r="Z52" i="10"/>
  <c r="S53" i="10"/>
  <c r="Z54" i="10"/>
  <c r="S55" i="10"/>
  <c r="Z90" i="10"/>
  <c r="Z124" i="10"/>
  <c r="S34" i="10"/>
  <c r="S36" i="10"/>
  <c r="L86" i="10"/>
  <c r="L87" i="10"/>
  <c r="L88" i="10"/>
  <c r="L89" i="10"/>
  <c r="S90" i="10"/>
  <c r="S93" i="10"/>
  <c r="L94" i="10"/>
  <c r="S95" i="10"/>
  <c r="L103" i="10"/>
  <c r="S104" i="10"/>
  <c r="S105" i="10"/>
  <c r="S106" i="10"/>
  <c r="S107" i="10"/>
  <c r="S109" i="10"/>
  <c r="S117" i="10"/>
  <c r="S119" i="10"/>
  <c r="L188" i="10"/>
  <c r="L16" i="10"/>
  <c r="S52" i="10"/>
  <c r="S54" i="10"/>
  <c r="S56" i="10"/>
  <c r="S60" i="10"/>
  <c r="S62" i="10"/>
  <c r="Z189" i="10"/>
  <c r="Z193" i="10"/>
  <c r="Z203" i="10"/>
  <c r="S207" i="10"/>
  <c r="Z19" i="10"/>
  <c r="S20" i="10"/>
  <c r="L21" i="10"/>
  <c r="S24" i="10"/>
  <c r="Z60" i="10"/>
  <c r="S61" i="10"/>
  <c r="Z62" i="10"/>
  <c r="S72" i="10"/>
  <c r="S149" i="10"/>
  <c r="L165" i="10"/>
  <c r="L170" i="10"/>
  <c r="L184" i="10"/>
  <c r="L190" i="10"/>
  <c r="S192" i="10"/>
  <c r="L194" i="10"/>
  <c r="S196" i="10"/>
  <c r="L202" i="10"/>
  <c r="S40" i="10"/>
  <c r="Z127" i="10"/>
  <c r="Z128" i="10"/>
  <c r="Z137" i="10"/>
  <c r="S138" i="10"/>
  <c r="Z141" i="10"/>
  <c r="Z142" i="10"/>
  <c r="Z151" i="10"/>
  <c r="S152" i="10"/>
  <c r="Z154" i="10"/>
  <c r="S164" i="10"/>
  <c r="Z6" i="10"/>
  <c r="S9" i="10"/>
  <c r="L10" i="10"/>
  <c r="Z10" i="10"/>
  <c r="Z15" i="10"/>
  <c r="S16" i="10"/>
  <c r="L17" i="10"/>
  <c r="L20" i="10"/>
  <c r="S29" i="10"/>
  <c r="S31" i="10"/>
  <c r="S38" i="10"/>
  <c r="L41" i="10"/>
  <c r="S42" i="10"/>
  <c r="L43" i="10"/>
  <c r="S44" i="10"/>
  <c r="S63" i="10"/>
  <c r="L99" i="10"/>
  <c r="S120" i="10"/>
  <c r="L123" i="10"/>
  <c r="Z130" i="10"/>
  <c r="S134" i="10"/>
  <c r="S144" i="10"/>
  <c r="Z146" i="10"/>
  <c r="Z160" i="10"/>
  <c r="Z165" i="10"/>
  <c r="S166" i="10"/>
  <c r="S169" i="10"/>
  <c r="S173" i="10"/>
  <c r="Z175" i="10"/>
  <c r="Z182" i="10"/>
  <c r="Z183" i="10"/>
  <c r="Z186" i="10"/>
  <c r="S187" i="10"/>
  <c r="L198" i="10"/>
  <c r="S203" i="10"/>
  <c r="L204" i="10"/>
  <c r="S206" i="10"/>
  <c r="L207" i="10"/>
  <c r="S210" i="10"/>
  <c r="L211" i="10"/>
  <c r="Z223" i="10"/>
  <c r="S233" i="10"/>
  <c r="S236" i="10"/>
  <c r="J236" i="10" s="1"/>
  <c r="Z237" i="10"/>
  <c r="L49" i="10"/>
  <c r="S50" i="10"/>
  <c r="L51" i="10"/>
  <c r="S76" i="10"/>
  <c r="Z95" i="10"/>
  <c r="S96" i="10"/>
  <c r="Z97" i="10"/>
  <c r="Z98" i="10"/>
  <c r="S101" i="10"/>
  <c r="S102" i="10"/>
  <c r="L115" i="10"/>
  <c r="L133" i="10"/>
  <c r="L134" i="10"/>
  <c r="J134" i="10" s="1"/>
  <c r="S145" i="10"/>
  <c r="L157" i="10"/>
  <c r="S159" i="10"/>
  <c r="S163" i="10"/>
  <c r="S198" i="10"/>
  <c r="S199" i="10"/>
  <c r="S201" i="10"/>
  <c r="L214" i="10"/>
  <c r="J214" i="10" s="1"/>
  <c r="S222" i="10"/>
  <c r="S223" i="10"/>
  <c r="L224" i="10"/>
  <c r="S225" i="10"/>
  <c r="L226" i="10"/>
  <c r="L232" i="10"/>
  <c r="S234" i="10"/>
  <c r="S240" i="10"/>
  <c r="J240" i="10" s="1"/>
  <c r="S241" i="10"/>
  <c r="Z243" i="10"/>
  <c r="L7" i="10"/>
  <c r="K7" i="10" s="1"/>
  <c r="Z7" i="10"/>
  <c r="S8" i="10"/>
  <c r="L9" i="10"/>
  <c r="L12" i="10"/>
  <c r="S17" i="10"/>
  <c r="L18" i="10"/>
  <c r="Z18" i="10"/>
  <c r="S26" i="10"/>
  <c r="S28" i="10"/>
  <c r="Z44" i="10"/>
  <c r="S45" i="10"/>
  <c r="Z46" i="10"/>
  <c r="S47" i="10"/>
  <c r="L57" i="10"/>
  <c r="S58" i="10"/>
  <c r="L59" i="10"/>
  <c r="L72" i="10"/>
  <c r="Z72" i="10"/>
  <c r="S75" i="10"/>
  <c r="L76" i="10"/>
  <c r="Z76" i="10"/>
  <c r="S79" i="10"/>
  <c r="Z111" i="10"/>
  <c r="Z112" i="10"/>
  <c r="Z113" i="10"/>
  <c r="Z114" i="10"/>
  <c r="L178" i="10"/>
  <c r="L179" i="10"/>
  <c r="J179" i="10" s="1"/>
  <c r="Z9" i="10"/>
  <c r="L8" i="10"/>
  <c r="Z8" i="10"/>
  <c r="S10" i="10"/>
  <c r="Z80" i="10"/>
  <c r="Z110" i="10"/>
  <c r="Z116" i="10"/>
  <c r="L131" i="10"/>
  <c r="S146" i="10"/>
  <c r="L147" i="10"/>
  <c r="Z150" i="10"/>
  <c r="Z156" i="10"/>
  <c r="S160" i="10"/>
  <c r="S167" i="10"/>
  <c r="L176" i="10"/>
  <c r="Z197" i="10"/>
  <c r="Z239" i="10"/>
  <c r="S11" i="10"/>
  <c r="Z13" i="10"/>
  <c r="S15" i="10"/>
  <c r="Z17" i="10"/>
  <c r="S19" i="10"/>
  <c r="Z21" i="10"/>
  <c r="S25" i="10"/>
  <c r="S33" i="10"/>
  <c r="L37" i="10"/>
  <c r="Z40" i="10"/>
  <c r="S41" i="10"/>
  <c r="L45" i="10"/>
  <c r="Z48" i="10"/>
  <c r="S49" i="10"/>
  <c r="L53" i="10"/>
  <c r="Z56" i="10"/>
  <c r="S57" i="10"/>
  <c r="L61" i="10"/>
  <c r="Z64" i="10"/>
  <c r="S65" i="10"/>
  <c r="S68" i="10"/>
  <c r="Z73" i="10"/>
  <c r="S74" i="10"/>
  <c r="L75" i="10"/>
  <c r="J75" i="10" s="1"/>
  <c r="L80" i="10"/>
  <c r="S85" i="10"/>
  <c r="S86" i="10"/>
  <c r="S87" i="10"/>
  <c r="S88" i="10"/>
  <c r="L96" i="10"/>
  <c r="J96" i="10" s="1"/>
  <c r="Z100" i="10"/>
  <c r="S110" i="10"/>
  <c r="S113" i="10"/>
  <c r="L114" i="10"/>
  <c r="J114" i="10" s="1"/>
  <c r="Z117" i="10"/>
  <c r="Z118" i="10"/>
  <c r="L121" i="10"/>
  <c r="Z126" i="10"/>
  <c r="Z132" i="10"/>
  <c r="L137" i="10"/>
  <c r="S140" i="10"/>
  <c r="S150" i="10"/>
  <c r="J150" i="10" s="1"/>
  <c r="S151" i="10"/>
  <c r="L153" i="10"/>
  <c r="L154" i="10"/>
  <c r="J154" i="10" s="1"/>
  <c r="S157" i="10"/>
  <c r="J157" i="10" s="1"/>
  <c r="Z158" i="10"/>
  <c r="L167" i="10"/>
  <c r="S168" i="10"/>
  <c r="S171" i="10"/>
  <c r="S177" i="10"/>
  <c r="L180" i="10"/>
  <c r="L182" i="10"/>
  <c r="Z185" i="10"/>
  <c r="S190" i="10"/>
  <c r="S191" i="10"/>
  <c r="L200" i="10"/>
  <c r="S204" i="10"/>
  <c r="Z205" i="10"/>
  <c r="L208" i="10"/>
  <c r="Z217" i="10"/>
  <c r="Z12" i="10"/>
  <c r="S14" i="10"/>
  <c r="Z16" i="10"/>
  <c r="S18" i="10"/>
  <c r="Z20" i="10"/>
  <c r="S22" i="10"/>
  <c r="S27" i="10"/>
  <c r="S35" i="10"/>
  <c r="L39" i="10"/>
  <c r="Z42" i="10"/>
  <c r="S43" i="10"/>
  <c r="L47" i="10"/>
  <c r="Z50" i="10"/>
  <c r="S51" i="10"/>
  <c r="L55" i="10"/>
  <c r="Z58" i="10"/>
  <c r="S59" i="10"/>
  <c r="L63" i="10"/>
  <c r="L68" i="10"/>
  <c r="Z68" i="10"/>
  <c r="Z77" i="10"/>
  <c r="S78" i="10"/>
  <c r="L79" i="10"/>
  <c r="S82" i="10"/>
  <c r="J82" i="10" s="1"/>
  <c r="L83" i="10"/>
  <c r="Z92" i="10"/>
  <c r="Z93" i="10"/>
  <c r="S94" i="10"/>
  <c r="Z105" i="10"/>
  <c r="Z106" i="10"/>
  <c r="S108" i="10"/>
  <c r="Z121" i="10"/>
  <c r="S122" i="10"/>
  <c r="S126" i="10"/>
  <c r="S127" i="10"/>
  <c r="L129" i="10"/>
  <c r="S130" i="10"/>
  <c r="S135" i="10"/>
  <c r="Z136" i="10"/>
  <c r="S143" i="10"/>
  <c r="L144" i="10"/>
  <c r="Z148" i="10"/>
  <c r="Z161" i="10"/>
  <c r="S162" i="10"/>
  <c r="L171" i="10"/>
  <c r="J171" i="10" s="1"/>
  <c r="L172" i="10"/>
  <c r="L174" i="10"/>
  <c r="L175" i="10"/>
  <c r="J175" i="10" s="1"/>
  <c r="Z181" i="10"/>
  <c r="S186" i="10"/>
  <c r="Z194" i="10"/>
  <c r="Z195" i="10"/>
  <c r="Z209" i="10"/>
  <c r="S220" i="10"/>
  <c r="Z224" i="10"/>
  <c r="Z225" i="10"/>
  <c r="L230" i="10"/>
  <c r="S237" i="10"/>
  <c r="L238" i="10"/>
  <c r="S6" i="10"/>
  <c r="S7" i="10"/>
  <c r="Z23" i="10"/>
  <c r="L26" i="10"/>
  <c r="Z27" i="10"/>
  <c r="L30" i="10"/>
  <c r="Z31" i="10"/>
  <c r="L34" i="10"/>
  <c r="K34" i="10" s="1"/>
  <c r="Z35" i="10"/>
  <c r="L38" i="10"/>
  <c r="Z39" i="10"/>
  <c r="L42" i="10"/>
  <c r="Z43" i="10"/>
  <c r="L46" i="10"/>
  <c r="Z47" i="10"/>
  <c r="L50" i="10"/>
  <c r="Z51" i="10"/>
  <c r="L54" i="10"/>
  <c r="Z55" i="10"/>
  <c r="L58" i="10"/>
  <c r="K58" i="10" s="1"/>
  <c r="Z59" i="10"/>
  <c r="Z66" i="10"/>
  <c r="L69" i="10"/>
  <c r="S73" i="10"/>
  <c r="Z74" i="10"/>
  <c r="L77" i="10"/>
  <c r="L101" i="10"/>
  <c r="J104" i="10"/>
  <c r="S228" i="10"/>
  <c r="L6" i="10"/>
  <c r="L24" i="10"/>
  <c r="Z25" i="10"/>
  <c r="L28" i="10"/>
  <c r="Z29" i="10"/>
  <c r="L32" i="10"/>
  <c r="Z33" i="10"/>
  <c r="L36" i="10"/>
  <c r="Z37" i="10"/>
  <c r="L40" i="10"/>
  <c r="Z41" i="10"/>
  <c r="L44" i="10"/>
  <c r="Z45" i="10"/>
  <c r="L48" i="10"/>
  <c r="Z49" i="10"/>
  <c r="L52" i="10"/>
  <c r="Z53" i="10"/>
  <c r="L56" i="10"/>
  <c r="Z57" i="10"/>
  <c r="J57" i="10" s="1"/>
  <c r="L60" i="10"/>
  <c r="Z61" i="10"/>
  <c r="L64" i="10"/>
  <c r="K64" i="10" s="1"/>
  <c r="S69" i="10"/>
  <c r="Z70" i="10"/>
  <c r="L73" i="10"/>
  <c r="S77" i="10"/>
  <c r="Z78" i="10"/>
  <c r="S91" i="10"/>
  <c r="S97" i="10"/>
  <c r="L111" i="10"/>
  <c r="J203" i="10"/>
  <c r="J211" i="10"/>
  <c r="Z228" i="10"/>
  <c r="S232" i="10"/>
  <c r="L62" i="10"/>
  <c r="Z63" i="10"/>
  <c r="L66" i="10"/>
  <c r="Z67" i="10"/>
  <c r="L70" i="10"/>
  <c r="Z71" i="10"/>
  <c r="L74" i="10"/>
  <c r="Z75" i="10"/>
  <c r="L78" i="10"/>
  <c r="K78" i="10" s="1"/>
  <c r="Z79" i="10"/>
  <c r="S89" i="10"/>
  <c r="S98" i="10"/>
  <c r="L102" i="10"/>
  <c r="Z103" i="10"/>
  <c r="J103" i="10" s="1"/>
  <c r="Z109" i="10"/>
  <c r="S112" i="10"/>
  <c r="L118" i="10"/>
  <c r="Z119" i="10"/>
  <c r="S125" i="10"/>
  <c r="J125" i="10" s="1"/>
  <c r="S128" i="10"/>
  <c r="L138" i="10"/>
  <c r="Z145" i="10"/>
  <c r="J145" i="10" s="1"/>
  <c r="Z149" i="10"/>
  <c r="L152" i="10"/>
  <c r="S158" i="10"/>
  <c r="Z159" i="10"/>
  <c r="S170" i="10"/>
  <c r="L183" i="10"/>
  <c r="L187" i="10"/>
  <c r="L191" i="10"/>
  <c r="L195" i="10"/>
  <c r="S202" i="10"/>
  <c r="L215" i="10"/>
  <c r="J215" i="10" s="1"/>
  <c r="Z222" i="10"/>
  <c r="J222" i="10" s="1"/>
  <c r="L122" i="10"/>
  <c r="S129" i="10"/>
  <c r="S133" i="10"/>
  <c r="S136" i="10"/>
  <c r="S142" i="10"/>
  <c r="Z143" i="10"/>
  <c r="S153" i="10"/>
  <c r="L162" i="10"/>
  <c r="L166" i="10"/>
  <c r="S174" i="10"/>
  <c r="S178" i="10"/>
  <c r="J178" i="10" s="1"/>
  <c r="L199" i="10"/>
  <c r="J199" i="10" s="1"/>
  <c r="Z206" i="10"/>
  <c r="Z210" i="10"/>
  <c r="L213" i="10"/>
  <c r="J213" i="10" s="1"/>
  <c r="S219" i="10"/>
  <c r="J219" i="10" s="1"/>
  <c r="Z220" i="10"/>
  <c r="S229" i="10"/>
  <c r="J229" i="10" s="1"/>
  <c r="L233" i="10"/>
  <c r="Z22" i="10"/>
  <c r="L25" i="10"/>
  <c r="Z26" i="10"/>
  <c r="L29" i="10"/>
  <c r="K29" i="10" s="1"/>
  <c r="Z30" i="10"/>
  <c r="L33" i="10"/>
  <c r="Z34" i="10"/>
  <c r="S83" i="10"/>
  <c r="S92" i="10"/>
  <c r="S99" i="10"/>
  <c r="L108" i="10"/>
  <c r="Z115" i="10"/>
  <c r="S124" i="10"/>
  <c r="S131" i="10"/>
  <c r="L140" i="10"/>
  <c r="Z147" i="10"/>
  <c r="L156" i="10"/>
  <c r="Z163" i="10"/>
  <c r="J163" i="10" s="1"/>
  <c r="L23" i="10"/>
  <c r="K23" i="10" s="1"/>
  <c r="Z24" i="10"/>
  <c r="L27" i="10"/>
  <c r="Z28" i="10"/>
  <c r="L31" i="10"/>
  <c r="Z32" i="10"/>
  <c r="L35" i="10"/>
  <c r="S84" i="10"/>
  <c r="Z91" i="10"/>
  <c r="S100" i="10"/>
  <c r="Z107" i="10"/>
  <c r="J107" i="10" s="1"/>
  <c r="L116" i="10"/>
  <c r="S123" i="10"/>
  <c r="L132" i="10"/>
  <c r="Z139" i="10"/>
  <c r="L148" i="10"/>
  <c r="Z155" i="10"/>
  <c r="J155" i="10" s="1"/>
  <c r="L164" i="10"/>
  <c r="L169" i="10"/>
  <c r="J169" i="10" s="1"/>
  <c r="S172" i="10"/>
  <c r="L177" i="10"/>
  <c r="S180" i="10"/>
  <c r="S185" i="10"/>
  <c r="S188" i="10"/>
  <c r="S193" i="10"/>
  <c r="Z196" i="10"/>
  <c r="L201" i="10"/>
  <c r="S208" i="10"/>
  <c r="L217" i="10"/>
  <c r="S205" i="10"/>
  <c r="L221" i="10"/>
  <c r="J221" i="10" s="1"/>
  <c r="Z168" i="10"/>
  <c r="J168" i="10" s="1"/>
  <c r="L173" i="10"/>
  <c r="S176" i="10"/>
  <c r="S181" i="10"/>
  <c r="Z184" i="10"/>
  <c r="L189" i="10"/>
  <c r="Z192" i="10"/>
  <c r="S197" i="10"/>
  <c r="S200" i="10"/>
  <c r="J200" i="10" s="1"/>
  <c r="S209" i="10"/>
  <c r="Z216" i="10"/>
  <c r="J216" i="10" s="1"/>
  <c r="S226" i="10"/>
  <c r="L231" i="10"/>
  <c r="J231" i="10" s="1"/>
  <c r="Z234" i="10"/>
  <c r="S239" i="10"/>
  <c r="Z242" i="10"/>
  <c r="S227" i="10"/>
  <c r="J227" i="10" s="1"/>
  <c r="Z230" i="10"/>
  <c r="L235" i="10"/>
  <c r="J235" i="10" s="1"/>
  <c r="S238" i="10"/>
  <c r="S243" i="10"/>
  <c r="J243" i="10" s="1"/>
  <c r="K56" i="10" l="1"/>
  <c r="K76" i="10"/>
  <c r="J177" i="10"/>
  <c r="J71" i="10"/>
  <c r="K36" i="10"/>
  <c r="J205" i="10"/>
  <c r="K31" i="10"/>
  <c r="J187" i="10"/>
  <c r="J98" i="10"/>
  <c r="K66" i="10"/>
  <c r="J159" i="10"/>
  <c r="K47" i="10"/>
  <c r="J196" i="10"/>
  <c r="K27" i="10"/>
  <c r="J183" i="10"/>
  <c r="J67" i="10"/>
  <c r="J232" i="10"/>
  <c r="K40" i="10"/>
  <c r="J237" i="10"/>
  <c r="J194" i="10"/>
  <c r="J161" i="10"/>
  <c r="J127" i="10"/>
  <c r="J93" i="10"/>
  <c r="J87" i="10"/>
  <c r="J160" i="10"/>
  <c r="J146" i="10"/>
  <c r="J241" i="10"/>
  <c r="J120" i="10"/>
  <c r="K59" i="10"/>
  <c r="K12" i="10"/>
  <c r="J139" i="10"/>
  <c r="K70" i="10"/>
  <c r="K62" i="10"/>
  <c r="K50" i="10"/>
  <c r="K26" i="10"/>
  <c r="K37" i="10"/>
  <c r="K8" i="10"/>
  <c r="J164" i="10"/>
  <c r="K35" i="10"/>
  <c r="J210" i="10"/>
  <c r="J234" i="10"/>
  <c r="J173" i="10"/>
  <c r="J217" i="10"/>
  <c r="J123" i="10"/>
  <c r="J115" i="10"/>
  <c r="J170" i="10"/>
  <c r="J109" i="10"/>
  <c r="K74" i="10"/>
  <c r="J97" i="10"/>
  <c r="J135" i="10"/>
  <c r="J14" i="10"/>
  <c r="J223" i="10"/>
  <c r="J95" i="10"/>
  <c r="K22" i="10"/>
  <c r="J141" i="10"/>
  <c r="K49" i="10"/>
  <c r="J238" i="10"/>
  <c r="J242" i="10"/>
  <c r="J48" i="10"/>
  <c r="K48" i="10"/>
  <c r="K32" i="10"/>
  <c r="K24" i="10"/>
  <c r="K69" i="10"/>
  <c r="K79" i="10"/>
  <c r="K68" i="10"/>
  <c r="K55" i="10"/>
  <c r="K75" i="10"/>
  <c r="J45" i="10"/>
  <c r="K45" i="10"/>
  <c r="J80" i="10"/>
  <c r="J9" i="10"/>
  <c r="K9" i="10"/>
  <c r="K41" i="10"/>
  <c r="K20" i="10"/>
  <c r="J10" i="10"/>
  <c r="J94" i="10"/>
  <c r="J88" i="10"/>
  <c r="K19" i="10"/>
  <c r="J65" i="10"/>
  <c r="K65" i="10"/>
  <c r="J42" i="10"/>
  <c r="K42" i="10"/>
  <c r="K33" i="10"/>
  <c r="J89" i="10"/>
  <c r="K73" i="10"/>
  <c r="K6" i="10"/>
  <c r="J77" i="10"/>
  <c r="K77" i="10"/>
  <c r="K54" i="10"/>
  <c r="K46" i="10"/>
  <c r="J38" i="10"/>
  <c r="K38" i="10"/>
  <c r="K30" i="10"/>
  <c r="J106" i="10"/>
  <c r="K63" i="10"/>
  <c r="K53" i="10"/>
  <c r="K57" i="10"/>
  <c r="K18" i="10"/>
  <c r="K51" i="10"/>
  <c r="K17" i="10"/>
  <c r="K10" i="10"/>
  <c r="K21" i="10"/>
  <c r="K16" i="10"/>
  <c r="K15" i="10"/>
  <c r="K11" i="10"/>
  <c r="K67" i="10"/>
  <c r="J147" i="10"/>
  <c r="K25" i="10"/>
  <c r="J47" i="10"/>
  <c r="J140" i="10"/>
  <c r="J30" i="10"/>
  <c r="J162" i="10"/>
  <c r="J119" i="10"/>
  <c r="K60" i="10"/>
  <c r="K52" i="10"/>
  <c r="J44" i="10"/>
  <c r="K44" i="10"/>
  <c r="K28" i="10"/>
  <c r="K39" i="10"/>
  <c r="J85" i="10"/>
  <c r="K61" i="10"/>
  <c r="J13" i="10"/>
  <c r="K72" i="10"/>
  <c r="K43" i="10"/>
  <c r="J90" i="10"/>
  <c r="K13" i="10"/>
  <c r="K14" i="10"/>
  <c r="K71" i="10"/>
  <c r="J184" i="10"/>
  <c r="J153" i="10"/>
  <c r="J133" i="10"/>
  <c r="J118" i="10"/>
  <c r="J62" i="10"/>
  <c r="J111" i="10"/>
  <c r="J186" i="10"/>
  <c r="J117" i="10"/>
  <c r="J208" i="10"/>
  <c r="J128" i="10"/>
  <c r="J55" i="10"/>
  <c r="J130" i="10"/>
  <c r="J105" i="10"/>
  <c r="J83" i="10"/>
  <c r="J204" i="10"/>
  <c r="J61" i="10"/>
  <c r="J21" i="10"/>
  <c r="J8" i="10"/>
  <c r="J72" i="10"/>
  <c r="J17" i="10"/>
  <c r="J207" i="10"/>
  <c r="J16" i="10"/>
  <c r="J165" i="10"/>
  <c r="J239" i="10"/>
  <c r="J201" i="10"/>
  <c r="J84" i="10"/>
  <c r="J220" i="10"/>
  <c r="J142" i="10"/>
  <c r="J52" i="10"/>
  <c r="J36" i="10"/>
  <c r="J224" i="10"/>
  <c r="J18" i="10"/>
  <c r="J19" i="10"/>
  <c r="J11" i="10"/>
  <c r="J69" i="10"/>
  <c r="J12" i="10"/>
  <c r="J101" i="10"/>
  <c r="J39" i="10"/>
  <c r="J193" i="10"/>
  <c r="J226" i="10"/>
  <c r="J181" i="10"/>
  <c r="J188" i="10"/>
  <c r="J20" i="10"/>
  <c r="J31" i="10"/>
  <c r="J23" i="10"/>
  <c r="J124" i="10"/>
  <c r="J66" i="10"/>
  <c r="J58" i="10"/>
  <c r="J86" i="10"/>
  <c r="J176" i="10"/>
  <c r="J50" i="10"/>
  <c r="J113" i="10"/>
  <c r="J76" i="10"/>
  <c r="J225" i="10"/>
  <c r="J209" i="10"/>
  <c r="J189" i="10"/>
  <c r="J185" i="10"/>
  <c r="J116" i="10"/>
  <c r="J35" i="10"/>
  <c r="J27" i="10"/>
  <c r="J143" i="10"/>
  <c r="J129" i="10"/>
  <c r="J202" i="10"/>
  <c r="J152" i="10"/>
  <c r="J112" i="10"/>
  <c r="J37" i="10"/>
  <c r="J68" i="10"/>
  <c r="J167" i="10"/>
  <c r="J137" i="10"/>
  <c r="J198" i="10"/>
  <c r="J144" i="10"/>
  <c r="J192" i="10"/>
  <c r="J138" i="10"/>
  <c r="J102" i="10"/>
  <c r="J56" i="10"/>
  <c r="J32" i="10"/>
  <c r="J24" i="10"/>
  <c r="J99" i="10"/>
  <c r="J33" i="10"/>
  <c r="J25" i="10"/>
  <c r="J206" i="10"/>
  <c r="J166" i="10"/>
  <c r="J122" i="10"/>
  <c r="J195" i="10"/>
  <c r="J149" i="10"/>
  <c r="J60" i="10"/>
  <c r="J54" i="10"/>
  <c r="J63" i="10"/>
  <c r="J190" i="10"/>
  <c r="J151" i="10"/>
  <c r="J41" i="10"/>
  <c r="J15" i="10"/>
  <c r="J172" i="10"/>
  <c r="J132" i="10"/>
  <c r="J92" i="10"/>
  <c r="J22" i="10"/>
  <c r="J49" i="10"/>
  <c r="J148" i="10"/>
  <c r="J131" i="10"/>
  <c r="J233" i="10"/>
  <c r="J64" i="10"/>
  <c r="J46" i="10"/>
  <c r="J7" i="10"/>
  <c r="J182" i="10"/>
  <c r="J100" i="10"/>
  <c r="J156" i="10"/>
  <c r="J34" i="10"/>
  <c r="J26" i="10"/>
  <c r="J158" i="10"/>
  <c r="J78" i="10"/>
  <c r="J70" i="10"/>
  <c r="J73" i="10"/>
  <c r="J53" i="10"/>
  <c r="J59" i="10"/>
  <c r="J51" i="10"/>
  <c r="J43" i="10"/>
  <c r="J79" i="10"/>
  <c r="J110" i="10"/>
  <c r="J136" i="10"/>
  <c r="J126" i="10"/>
  <c r="J121" i="10"/>
  <c r="J197" i="10"/>
  <c r="J230" i="10"/>
  <c r="J180" i="10"/>
  <c r="J108" i="10"/>
  <c r="J29" i="10"/>
  <c r="J191" i="10"/>
  <c r="J174" i="10"/>
  <c r="J40" i="10"/>
  <c r="J91" i="10"/>
  <c r="J6" i="10"/>
  <c r="J228" i="10"/>
  <c r="J74" i="10"/>
  <c r="J28" i="10"/>
  <c r="L6" i="9" l="1"/>
  <c r="M6" i="9"/>
  <c r="L7" i="9"/>
  <c r="M7" i="9"/>
  <c r="L8" i="9"/>
  <c r="M8" i="9"/>
  <c r="L9" i="9"/>
  <c r="M9" i="9"/>
  <c r="L10" i="9"/>
  <c r="M10" i="9"/>
  <c r="L11" i="9"/>
  <c r="M11" i="9"/>
  <c r="L12" i="9"/>
  <c r="M12" i="9"/>
  <c r="L13" i="9"/>
  <c r="M13" i="9"/>
  <c r="L14" i="9"/>
  <c r="M14" i="9"/>
  <c r="L15" i="9"/>
  <c r="M15" i="9"/>
  <c r="L16" i="9"/>
  <c r="M16" i="9"/>
  <c r="L17" i="9"/>
  <c r="M17" i="9"/>
  <c r="L18" i="9"/>
  <c r="M18" i="9"/>
  <c r="L19" i="9"/>
  <c r="M19" i="9"/>
  <c r="L20" i="9"/>
  <c r="M20" i="9"/>
  <c r="L21" i="9"/>
  <c r="M21" i="9"/>
  <c r="L22" i="9"/>
  <c r="M22" i="9"/>
  <c r="L23" i="9"/>
  <c r="M23" i="9"/>
  <c r="L24" i="9"/>
  <c r="M24" i="9"/>
  <c r="L25" i="9"/>
  <c r="M25" i="9"/>
  <c r="L26" i="9"/>
  <c r="M26" i="9"/>
  <c r="L27" i="9"/>
  <c r="M27" i="9"/>
  <c r="L28" i="9"/>
  <c r="M28" i="9"/>
  <c r="L29" i="9"/>
  <c r="M29" i="9"/>
  <c r="L30" i="9"/>
  <c r="M30" i="9"/>
  <c r="L31" i="9"/>
  <c r="M31" i="9"/>
  <c r="L32" i="9"/>
  <c r="M32" i="9"/>
  <c r="L33" i="9"/>
  <c r="M33" i="9"/>
  <c r="L34" i="9"/>
  <c r="M34" i="9"/>
  <c r="L35" i="9"/>
  <c r="M35" i="9"/>
  <c r="L36" i="9"/>
  <c r="M36" i="9"/>
  <c r="L37" i="9"/>
  <c r="M37" i="9"/>
  <c r="L38" i="9"/>
  <c r="M38" i="9"/>
  <c r="L39" i="9"/>
  <c r="M39" i="9"/>
  <c r="L40" i="9"/>
  <c r="M40" i="9"/>
  <c r="L41" i="9"/>
  <c r="M41" i="9"/>
  <c r="L42" i="9"/>
  <c r="M42" i="9"/>
  <c r="L43" i="9"/>
  <c r="M43" i="9"/>
  <c r="L44" i="9"/>
  <c r="M44" i="9"/>
  <c r="L45" i="9"/>
  <c r="M45" i="9"/>
  <c r="L46" i="9"/>
  <c r="M46" i="9"/>
  <c r="L47" i="9"/>
  <c r="M47" i="9"/>
  <c r="L48" i="9"/>
  <c r="M48" i="9"/>
  <c r="L49" i="9"/>
  <c r="M49" i="9"/>
  <c r="L50" i="9"/>
  <c r="M50" i="9"/>
  <c r="O6" i="8" l="1"/>
  <c r="R6" i="8"/>
  <c r="V6" i="8"/>
  <c r="Y6" i="8"/>
  <c r="S6" i="8" s="1"/>
  <c r="AC6" i="8"/>
  <c r="AF6" i="8"/>
  <c r="O7" i="8"/>
  <c r="R7" i="8"/>
  <c r="V7" i="8"/>
  <c r="Y7" i="8"/>
  <c r="AC7" i="8"/>
  <c r="AF7" i="8"/>
  <c r="O8" i="8"/>
  <c r="L8" i="8" s="1"/>
  <c r="R8" i="8"/>
  <c r="S8" i="8"/>
  <c r="V8" i="8"/>
  <c r="Y8" i="8"/>
  <c r="AC8" i="8"/>
  <c r="AF8" i="8"/>
  <c r="O9" i="8"/>
  <c r="L9" i="8" s="1"/>
  <c r="R9" i="8"/>
  <c r="V9" i="8"/>
  <c r="Y9" i="8"/>
  <c r="AC9" i="8"/>
  <c r="AF9" i="8"/>
  <c r="Z9" i="8" s="1"/>
  <c r="O10" i="8"/>
  <c r="R10" i="8"/>
  <c r="V10" i="8"/>
  <c r="Y10" i="8"/>
  <c r="AC10" i="8"/>
  <c r="Z10" i="8" s="1"/>
  <c r="AF10" i="8"/>
  <c r="L11" i="8"/>
  <c r="V11" i="8"/>
  <c r="Y11" i="8"/>
  <c r="AC11" i="8"/>
  <c r="AF11" i="8"/>
  <c r="O12" i="8"/>
  <c r="R12" i="8"/>
  <c r="V12" i="8"/>
  <c r="Y12" i="8"/>
  <c r="S12" i="8" s="1"/>
  <c r="AC12" i="8"/>
  <c r="AF12" i="8"/>
  <c r="O13" i="8"/>
  <c r="R13" i="8"/>
  <c r="V13" i="8"/>
  <c r="S13" i="8" s="1"/>
  <c r="Y13" i="8"/>
  <c r="AC13" i="8"/>
  <c r="AF13" i="8"/>
  <c r="L14" i="8"/>
  <c r="S14" i="8"/>
  <c r="Z14" i="8"/>
  <c r="O15" i="8"/>
  <c r="R15" i="8"/>
  <c r="L15" i="8" s="1"/>
  <c r="V15" i="8"/>
  <c r="S15" i="8" s="1"/>
  <c r="Y15" i="8"/>
  <c r="AC15" i="8"/>
  <c r="AF15" i="8"/>
  <c r="O16" i="8"/>
  <c r="L16" i="8" s="1"/>
  <c r="R16" i="8"/>
  <c r="V16" i="8"/>
  <c r="S16" i="8" s="1"/>
  <c r="Y16" i="8"/>
  <c r="AC16" i="8"/>
  <c r="AF16" i="8"/>
  <c r="O17" i="8"/>
  <c r="R17" i="8"/>
  <c r="V17" i="8"/>
  <c r="S17" i="8" s="1"/>
  <c r="Y17" i="8"/>
  <c r="AC17" i="8"/>
  <c r="AF17" i="8"/>
  <c r="O18" i="8"/>
  <c r="L18" i="8" s="1"/>
  <c r="R18" i="8"/>
  <c r="V18" i="8"/>
  <c r="Y18" i="8"/>
  <c r="S18" i="8" s="1"/>
  <c r="AC18" i="8"/>
  <c r="AF18" i="8"/>
  <c r="Z18" i="8" s="1"/>
  <c r="O19" i="8"/>
  <c r="R19" i="8"/>
  <c r="L19" i="8" s="1"/>
  <c r="V19" i="8"/>
  <c r="Y19" i="8"/>
  <c r="Z19" i="8"/>
  <c r="AC19" i="8"/>
  <c r="AF19" i="8"/>
  <c r="O20" i="8"/>
  <c r="L20" i="8" s="1"/>
  <c r="R20" i="8"/>
  <c r="V20" i="8"/>
  <c r="S20" i="8" s="1"/>
  <c r="Y20" i="8"/>
  <c r="AC20" i="8"/>
  <c r="AF20" i="8"/>
  <c r="O21" i="8"/>
  <c r="L21" i="8" s="1"/>
  <c r="R21" i="8"/>
  <c r="V21" i="8"/>
  <c r="Y21" i="8"/>
  <c r="AC21" i="8"/>
  <c r="AF21" i="8"/>
  <c r="O22" i="8"/>
  <c r="R22" i="8"/>
  <c r="V22" i="8"/>
  <c r="Y22" i="8"/>
  <c r="AC22" i="8"/>
  <c r="Z22" i="8" s="1"/>
  <c r="AF22" i="8"/>
  <c r="O23" i="8"/>
  <c r="R23" i="8"/>
  <c r="V23" i="8"/>
  <c r="Y23" i="8"/>
  <c r="AC23" i="8"/>
  <c r="Z23" i="8" s="1"/>
  <c r="AF23" i="8"/>
  <c r="O24" i="8"/>
  <c r="L24" i="8" s="1"/>
  <c r="R24" i="8"/>
  <c r="V24" i="8"/>
  <c r="S24" i="8" s="1"/>
  <c r="Y24" i="8"/>
  <c r="AC24" i="8"/>
  <c r="AF24" i="8"/>
  <c r="O25" i="8"/>
  <c r="R25" i="8"/>
  <c r="L25" i="8" s="1"/>
  <c r="V25" i="8"/>
  <c r="Y25" i="8"/>
  <c r="AC25" i="8"/>
  <c r="AF25" i="8"/>
  <c r="Z25" i="8" s="1"/>
  <c r="O26" i="8"/>
  <c r="R26" i="8"/>
  <c r="V26" i="8"/>
  <c r="Y26" i="8"/>
  <c r="S26" i="8" s="1"/>
  <c r="AC26" i="8"/>
  <c r="AF26" i="8"/>
  <c r="O27" i="8"/>
  <c r="R27" i="8"/>
  <c r="L27" i="8" s="1"/>
  <c r="S27" i="8"/>
  <c r="V27" i="8"/>
  <c r="Y27" i="8"/>
  <c r="AC27" i="8"/>
  <c r="AF27" i="8"/>
  <c r="L28" i="8"/>
  <c r="V28" i="8"/>
  <c r="Y28" i="8"/>
  <c r="S28" i="8" s="1"/>
  <c r="Z28" i="8"/>
  <c r="AC28" i="8"/>
  <c r="AF28" i="8"/>
  <c r="O29" i="8"/>
  <c r="R29" i="8"/>
  <c r="V29" i="8"/>
  <c r="S29" i="8" s="1"/>
  <c r="Y29" i="8"/>
  <c r="AC29" i="8"/>
  <c r="AF29" i="8"/>
  <c r="L30" i="8"/>
  <c r="V30" i="8"/>
  <c r="Y30" i="8"/>
  <c r="AC30" i="8"/>
  <c r="AF30" i="8"/>
  <c r="O31" i="8"/>
  <c r="R31" i="8"/>
  <c r="L31" i="8" s="1"/>
  <c r="V31" i="8"/>
  <c r="S31" i="8" s="1"/>
  <c r="Y31" i="8"/>
  <c r="AC31" i="8"/>
  <c r="AF31" i="8"/>
  <c r="O32" i="8"/>
  <c r="R32" i="8"/>
  <c r="V32" i="8"/>
  <c r="Y32" i="8"/>
  <c r="AC32" i="8"/>
  <c r="AF32" i="8"/>
  <c r="O33" i="8"/>
  <c r="L33" i="8" s="1"/>
  <c r="R33" i="8"/>
  <c r="V33" i="8"/>
  <c r="Y33" i="8"/>
  <c r="AC33" i="8"/>
  <c r="AF33" i="8"/>
  <c r="Z33" i="8" s="1"/>
  <c r="O34" i="8"/>
  <c r="R34" i="8"/>
  <c r="V34" i="8"/>
  <c r="Y34" i="8"/>
  <c r="AC34" i="8"/>
  <c r="Z34" i="8" s="1"/>
  <c r="AF34" i="8"/>
  <c r="L35" i="8"/>
  <c r="V35" i="8"/>
  <c r="Y35" i="8"/>
  <c r="AC35" i="8"/>
  <c r="AF35" i="8"/>
  <c r="Z35" i="8" s="1"/>
  <c r="L36" i="8"/>
  <c r="S36" i="8"/>
  <c r="V36" i="8"/>
  <c r="Y36" i="8"/>
  <c r="AC36" i="8"/>
  <c r="AF36" i="8"/>
  <c r="L37" i="8"/>
  <c r="V37" i="8"/>
  <c r="S37" i="8" s="1"/>
  <c r="Y37" i="8"/>
  <c r="AC37" i="8"/>
  <c r="AF37" i="8"/>
  <c r="O38" i="8"/>
  <c r="R38" i="8"/>
  <c r="V38" i="8"/>
  <c r="S38" i="8" s="1"/>
  <c r="Y38" i="8"/>
  <c r="AC38" i="8"/>
  <c r="AF38" i="8"/>
  <c r="O39" i="8"/>
  <c r="R39" i="8"/>
  <c r="V39" i="8"/>
  <c r="Y39" i="8"/>
  <c r="AC39" i="8"/>
  <c r="AF39" i="8"/>
  <c r="O40" i="8"/>
  <c r="R40" i="8"/>
  <c r="V40" i="8"/>
  <c r="Y40" i="8"/>
  <c r="AC40" i="8"/>
  <c r="AF40" i="8"/>
  <c r="L41" i="8"/>
  <c r="V41" i="8"/>
  <c r="Y41" i="8"/>
  <c r="AC41" i="8"/>
  <c r="AF41" i="8"/>
  <c r="Z41" i="8" s="1"/>
  <c r="L42" i="8"/>
  <c r="V42" i="8"/>
  <c r="Y42" i="8"/>
  <c r="AC42" i="8"/>
  <c r="Z42" i="8" s="1"/>
  <c r="AF42" i="8"/>
  <c r="O43" i="8"/>
  <c r="R43" i="8"/>
  <c r="V43" i="8"/>
  <c r="Y43" i="8"/>
  <c r="AC43" i="8"/>
  <c r="AF43" i="8"/>
  <c r="Z43" i="8" s="1"/>
  <c r="O44" i="8"/>
  <c r="R44" i="8"/>
  <c r="V44" i="8"/>
  <c r="Y44" i="8"/>
  <c r="Z44" i="8"/>
  <c r="AC44" i="8"/>
  <c r="AF44" i="8"/>
  <c r="O45" i="8"/>
  <c r="R45" i="8"/>
  <c r="V45" i="8"/>
  <c r="Y45" i="8"/>
  <c r="AC45" i="8"/>
  <c r="Z45" i="8" s="1"/>
  <c r="AF45" i="8"/>
  <c r="L46" i="8"/>
  <c r="V46" i="8"/>
  <c r="Y46" i="8"/>
  <c r="AC46" i="8"/>
  <c r="AF46" i="8"/>
  <c r="L47" i="8"/>
  <c r="V47" i="8"/>
  <c r="Y47" i="8"/>
  <c r="AC47" i="8"/>
  <c r="AF47" i="8"/>
  <c r="L48" i="8"/>
  <c r="V48" i="8"/>
  <c r="Y48" i="8"/>
  <c r="AC48" i="8"/>
  <c r="AF48" i="8"/>
  <c r="O49" i="8"/>
  <c r="R49" i="8"/>
  <c r="V49" i="8"/>
  <c r="Y49" i="8"/>
  <c r="AC49" i="8"/>
  <c r="AF49" i="8"/>
  <c r="L50" i="8"/>
  <c r="V50" i="8"/>
  <c r="Y50" i="8"/>
  <c r="AC50" i="8"/>
  <c r="AF50" i="8"/>
  <c r="L51" i="8"/>
  <c r="V51" i="8"/>
  <c r="S51" i="8" s="1"/>
  <c r="Y51" i="8"/>
  <c r="AC51" i="8"/>
  <c r="AF51" i="8"/>
  <c r="L52" i="8"/>
  <c r="V52" i="8"/>
  <c r="Y52" i="8"/>
  <c r="AC52" i="8"/>
  <c r="Z52" i="8" s="1"/>
  <c r="AF52" i="8"/>
  <c r="L53" i="8"/>
  <c r="V53" i="8"/>
  <c r="Y53" i="8"/>
  <c r="AC53" i="8"/>
  <c r="AF53" i="8"/>
  <c r="O54" i="8"/>
  <c r="R54" i="8"/>
  <c r="V54" i="8"/>
  <c r="Y54" i="8"/>
  <c r="S54" i="8" s="1"/>
  <c r="AC54" i="8"/>
  <c r="Z54" i="8" s="1"/>
  <c r="AF54" i="8"/>
  <c r="O55" i="8"/>
  <c r="R55" i="8"/>
  <c r="V55" i="8"/>
  <c r="S55" i="8" s="1"/>
  <c r="Y55" i="8"/>
  <c r="AC55" i="8"/>
  <c r="Z55" i="8" s="1"/>
  <c r="AF55" i="8"/>
  <c r="O56" i="8"/>
  <c r="R56" i="8"/>
  <c r="V56" i="8"/>
  <c r="Y56" i="8"/>
  <c r="AC56" i="8"/>
  <c r="AF56" i="8"/>
  <c r="O57" i="8"/>
  <c r="R57" i="8"/>
  <c r="V57" i="8"/>
  <c r="Y57" i="8"/>
  <c r="AC57" i="8"/>
  <c r="AF57" i="8"/>
  <c r="O58" i="8"/>
  <c r="R58" i="8"/>
  <c r="V58" i="8"/>
  <c r="Y58" i="8"/>
  <c r="AC58" i="8"/>
  <c r="AF58" i="8"/>
  <c r="L59" i="8"/>
  <c r="S59" i="8"/>
  <c r="AC59" i="8"/>
  <c r="Z59" i="8" s="1"/>
  <c r="AF59" i="8"/>
  <c r="L60" i="8"/>
  <c r="S60" i="8"/>
  <c r="AC60" i="8"/>
  <c r="Z60" i="8" s="1"/>
  <c r="J60" i="8" s="1"/>
  <c r="AF60" i="8"/>
  <c r="L61" i="8"/>
  <c r="S61" i="8"/>
  <c r="AC61" i="8"/>
  <c r="AF61" i="8"/>
  <c r="L62" i="8"/>
  <c r="S62" i="8"/>
  <c r="AC62" i="8"/>
  <c r="Z62" i="8" s="1"/>
  <c r="AF62" i="8"/>
  <c r="L63" i="8"/>
  <c r="S63" i="8"/>
  <c r="AC63" i="8"/>
  <c r="AF63" i="8"/>
  <c r="O64" i="8"/>
  <c r="R64" i="8"/>
  <c r="S64" i="8"/>
  <c r="AC64" i="8"/>
  <c r="AF64" i="8"/>
  <c r="L65" i="8"/>
  <c r="V65" i="8"/>
  <c r="Y65" i="8"/>
  <c r="AC65" i="8"/>
  <c r="AF65" i="8"/>
  <c r="L66" i="8"/>
  <c r="S66" i="8"/>
  <c r="AC66" i="8"/>
  <c r="Z66" i="8" s="1"/>
  <c r="AF66" i="8"/>
  <c r="L67" i="8"/>
  <c r="V67" i="8"/>
  <c r="Y67" i="8"/>
  <c r="AC67" i="8"/>
  <c r="AF67" i="8"/>
  <c r="L68" i="8"/>
  <c r="S68" i="8"/>
  <c r="AC68" i="8"/>
  <c r="AF68" i="8"/>
  <c r="L69" i="8"/>
  <c r="S69" i="8"/>
  <c r="AC69" i="8"/>
  <c r="AF69" i="8"/>
  <c r="L70" i="8"/>
  <c r="S70" i="8"/>
  <c r="AC70" i="8"/>
  <c r="AF70" i="8"/>
  <c r="L71" i="8"/>
  <c r="S71" i="8"/>
  <c r="AC71" i="8"/>
  <c r="AF71" i="8"/>
  <c r="L72" i="8"/>
  <c r="S72" i="8"/>
  <c r="AC72" i="8"/>
  <c r="AF72" i="8"/>
  <c r="L73" i="8"/>
  <c r="S73" i="8"/>
  <c r="AC73" i="8"/>
  <c r="AF73" i="8"/>
  <c r="L74" i="8"/>
  <c r="S74" i="8"/>
  <c r="AC74" i="8"/>
  <c r="AF74" i="8"/>
  <c r="L75" i="8"/>
  <c r="S75" i="8"/>
  <c r="AC75" i="8"/>
  <c r="AF75" i="8"/>
  <c r="L76" i="8"/>
  <c r="S76" i="8"/>
  <c r="AC76" i="8"/>
  <c r="Z76" i="8" s="1"/>
  <c r="AF76" i="8"/>
  <c r="L77" i="8"/>
  <c r="V77" i="8"/>
  <c r="S77" i="8" s="1"/>
  <c r="Y77" i="8"/>
  <c r="AC77" i="8"/>
  <c r="AF77" i="8"/>
  <c r="L78" i="8"/>
  <c r="S78" i="8"/>
  <c r="AC78" i="8"/>
  <c r="AF78" i="8"/>
  <c r="L79" i="8"/>
  <c r="V79" i="8"/>
  <c r="Y79" i="8"/>
  <c r="S79" i="8" s="1"/>
  <c r="AC79" i="8"/>
  <c r="Z79" i="8" s="1"/>
  <c r="AF79" i="8"/>
  <c r="L80" i="8"/>
  <c r="S80" i="8"/>
  <c r="AC80" i="8"/>
  <c r="AF80" i="8"/>
  <c r="L81" i="8"/>
  <c r="S81" i="8"/>
  <c r="AC81" i="8"/>
  <c r="AF81" i="8"/>
  <c r="L82" i="8"/>
  <c r="S82" i="8"/>
  <c r="AC82" i="8"/>
  <c r="AF82" i="8"/>
  <c r="L83" i="8"/>
  <c r="S83" i="8"/>
  <c r="AF83" i="8"/>
  <c r="Z83" i="8" s="1"/>
  <c r="L84" i="8"/>
  <c r="J84" i="8" s="1"/>
  <c r="S84" i="8"/>
  <c r="AC84" i="8"/>
  <c r="AF84" i="8"/>
  <c r="Z84" i="8" s="1"/>
  <c r="L85" i="8"/>
  <c r="V85" i="8"/>
  <c r="Y85" i="8"/>
  <c r="AC85" i="8"/>
  <c r="AF85" i="8"/>
  <c r="L86" i="8"/>
  <c r="V86" i="8"/>
  <c r="Y86" i="8"/>
  <c r="AC86" i="8"/>
  <c r="AF86" i="8"/>
  <c r="L87" i="8"/>
  <c r="S87" i="8"/>
  <c r="AC87" i="8"/>
  <c r="AF87" i="8"/>
  <c r="L88" i="8"/>
  <c r="V88" i="8"/>
  <c r="Y88" i="8"/>
  <c r="Z88" i="8"/>
  <c r="L89" i="8"/>
  <c r="V89" i="8"/>
  <c r="Y89" i="8"/>
  <c r="Z89" i="8"/>
  <c r="L90" i="8"/>
  <c r="V90" i="8"/>
  <c r="S90" i="8" s="1"/>
  <c r="Y90" i="8"/>
  <c r="AC90" i="8"/>
  <c r="AF90" i="8"/>
  <c r="L91" i="8"/>
  <c r="V91" i="8"/>
  <c r="Y91" i="8"/>
  <c r="AC91" i="8"/>
  <c r="AF91" i="8"/>
  <c r="L92" i="8"/>
  <c r="S92" i="8"/>
  <c r="AC92" i="8"/>
  <c r="AF92" i="8"/>
  <c r="L93" i="8"/>
  <c r="S93" i="8"/>
  <c r="AC93" i="8"/>
  <c r="AF93" i="8"/>
  <c r="L94" i="8"/>
  <c r="V94" i="8"/>
  <c r="Y94" i="8"/>
  <c r="Z94" i="8"/>
  <c r="L95" i="8"/>
  <c r="V95" i="8"/>
  <c r="Y95" i="8"/>
  <c r="AC95" i="8"/>
  <c r="AF95" i="8"/>
  <c r="Z95" i="8" s="1"/>
  <c r="L96" i="8"/>
  <c r="S96" i="8"/>
  <c r="AC96" i="8"/>
  <c r="AF96" i="8"/>
  <c r="L97" i="8"/>
  <c r="S97" i="8"/>
  <c r="AC97" i="8"/>
  <c r="AF97" i="8"/>
  <c r="L98" i="8"/>
  <c r="S98" i="8"/>
  <c r="AC98" i="8"/>
  <c r="AF98" i="8"/>
  <c r="L99" i="8"/>
  <c r="S99" i="8"/>
  <c r="AC99" i="8"/>
  <c r="AF99" i="8"/>
  <c r="L100" i="8"/>
  <c r="V100" i="8"/>
  <c r="Y100" i="8"/>
  <c r="AC100" i="8"/>
  <c r="Z100" i="8" s="1"/>
  <c r="AF100" i="8"/>
  <c r="L101" i="8"/>
  <c r="V101" i="8"/>
  <c r="Y101" i="8"/>
  <c r="AC101" i="8"/>
  <c r="AF101" i="8"/>
  <c r="L102" i="8"/>
  <c r="S102" i="8"/>
  <c r="AC102" i="8"/>
  <c r="AF102" i="8"/>
  <c r="L103" i="8"/>
  <c r="V103" i="8"/>
  <c r="Y103" i="8"/>
  <c r="AC103" i="8"/>
  <c r="AF103" i="8"/>
  <c r="L104" i="8"/>
  <c r="V104" i="8"/>
  <c r="Y104" i="8"/>
  <c r="AC104" i="8"/>
  <c r="Z104" i="8" s="1"/>
  <c r="AF104" i="8"/>
  <c r="L105" i="8"/>
  <c r="V105" i="8"/>
  <c r="Y105" i="8"/>
  <c r="AC105" i="8"/>
  <c r="AF105" i="8"/>
  <c r="L106" i="8"/>
  <c r="V106" i="8"/>
  <c r="Y106" i="8"/>
  <c r="AC106" i="8"/>
  <c r="AF106" i="8"/>
  <c r="L107" i="8"/>
  <c r="V107" i="8"/>
  <c r="Y107" i="8"/>
  <c r="AC107" i="8"/>
  <c r="Z107" i="8" s="1"/>
  <c r="AF107" i="8"/>
  <c r="L108" i="8"/>
  <c r="S108" i="8"/>
  <c r="AC108" i="8"/>
  <c r="AF108" i="8"/>
  <c r="L109" i="8"/>
  <c r="V109" i="8"/>
  <c r="Y109" i="8"/>
  <c r="Z109" i="8"/>
  <c r="L110" i="8"/>
  <c r="V110" i="8"/>
  <c r="S110" i="8" s="1"/>
  <c r="Y110" i="8"/>
  <c r="AC110" i="8"/>
  <c r="AF110" i="8"/>
  <c r="L111" i="8"/>
  <c r="S111" i="8"/>
  <c r="AC111" i="8"/>
  <c r="AF111" i="8"/>
  <c r="L112" i="8"/>
  <c r="S112" i="8"/>
  <c r="AC112" i="8"/>
  <c r="AF112" i="8"/>
  <c r="L113" i="8"/>
  <c r="S113" i="8"/>
  <c r="AC113" i="8"/>
  <c r="AF113" i="8"/>
  <c r="L114" i="8"/>
  <c r="V114" i="8"/>
  <c r="Y114" i="8"/>
  <c r="AC114" i="8"/>
  <c r="Z114" i="8" s="1"/>
  <c r="AF114" i="8"/>
  <c r="L115" i="8"/>
  <c r="S115" i="8"/>
  <c r="AC115" i="8"/>
  <c r="AF115" i="8"/>
  <c r="L116" i="8"/>
  <c r="S116" i="8"/>
  <c r="AC116" i="8"/>
  <c r="Z116" i="8" s="1"/>
  <c r="J116" i="8" s="1"/>
  <c r="AF116" i="8"/>
  <c r="L117" i="8"/>
  <c r="V117" i="8"/>
  <c r="S117" i="8" s="1"/>
  <c r="Y117" i="8"/>
  <c r="AC117" i="8"/>
  <c r="AF117" i="8"/>
  <c r="L118" i="8"/>
  <c r="V118" i="8"/>
  <c r="S118" i="8" s="1"/>
  <c r="Y118" i="8"/>
  <c r="AC118" i="8"/>
  <c r="Z118" i="8" s="1"/>
  <c r="AF118" i="8"/>
  <c r="L119" i="8"/>
  <c r="S119" i="8"/>
  <c r="AC119" i="8"/>
  <c r="AF119" i="8"/>
  <c r="L120" i="8"/>
  <c r="V120" i="8"/>
  <c r="Y120" i="8"/>
  <c r="AC120" i="8"/>
  <c r="AF120" i="8"/>
  <c r="O121" i="8"/>
  <c r="L121" i="8" s="1"/>
  <c r="R121" i="8"/>
  <c r="V121" i="8"/>
  <c r="Y121" i="8"/>
  <c r="AC121" i="8"/>
  <c r="Z121" i="8" s="1"/>
  <c r="AF121" i="8"/>
  <c r="L122" i="8"/>
  <c r="S122" i="8"/>
  <c r="AC122" i="8"/>
  <c r="AF122" i="8"/>
  <c r="L123" i="8"/>
  <c r="V123" i="8"/>
  <c r="Y123" i="8"/>
  <c r="Z123" i="8"/>
  <c r="L124" i="8"/>
  <c r="S124" i="8"/>
  <c r="AC124" i="8"/>
  <c r="AF124" i="8"/>
  <c r="L125" i="8"/>
  <c r="S125" i="8"/>
  <c r="AC125" i="8"/>
  <c r="Z125" i="8" s="1"/>
  <c r="AF125" i="8"/>
  <c r="L126" i="8"/>
  <c r="S126" i="8"/>
  <c r="AC126" i="8"/>
  <c r="AF126" i="8"/>
  <c r="L127" i="8"/>
  <c r="V127" i="8"/>
  <c r="Y127" i="8"/>
  <c r="AC127" i="8"/>
  <c r="AF127" i="8"/>
  <c r="L128" i="8"/>
  <c r="V128" i="8"/>
  <c r="Y128" i="8"/>
  <c r="AC128" i="8"/>
  <c r="Z128" i="8" s="1"/>
  <c r="AF128" i="8"/>
  <c r="L129" i="8"/>
  <c r="V129" i="8"/>
  <c r="Y129" i="8"/>
  <c r="Z129" i="8"/>
  <c r="L130" i="8"/>
  <c r="V130" i="8"/>
  <c r="Y130" i="8"/>
  <c r="S130" i="8" s="1"/>
  <c r="Z130" i="8"/>
  <c r="L131" i="8"/>
  <c r="V131" i="8"/>
  <c r="Y131" i="8"/>
  <c r="AC131" i="8"/>
  <c r="AF131" i="8"/>
  <c r="L132" i="8"/>
  <c r="V132" i="8"/>
  <c r="S132" i="8" s="1"/>
  <c r="Y132" i="8"/>
  <c r="AC132" i="8"/>
  <c r="AF132" i="8"/>
  <c r="L133" i="8"/>
  <c r="V133" i="8"/>
  <c r="Y133" i="8"/>
  <c r="AC133" i="8"/>
  <c r="AF133" i="8"/>
  <c r="L134" i="8"/>
  <c r="V134" i="8"/>
  <c r="Y134" i="8"/>
  <c r="AC134" i="8"/>
  <c r="AF134" i="8"/>
  <c r="L135" i="8"/>
  <c r="S135" i="8"/>
  <c r="AC135" i="8"/>
  <c r="AF135" i="8"/>
  <c r="Z135" i="8" s="1"/>
  <c r="J135" i="8" s="1"/>
  <c r="L136" i="8"/>
  <c r="V136" i="8"/>
  <c r="Y136" i="8"/>
  <c r="Z136" i="8"/>
  <c r="L137" i="8"/>
  <c r="V137" i="8"/>
  <c r="S137" i="8" s="1"/>
  <c r="Y137" i="8"/>
  <c r="Z137" i="8"/>
  <c r="L138" i="8"/>
  <c r="S138" i="8"/>
  <c r="AC138" i="8"/>
  <c r="AF138" i="8"/>
  <c r="L139" i="8"/>
  <c r="V139" i="8"/>
  <c r="S139" i="8" s="1"/>
  <c r="Y139" i="8"/>
  <c r="AC139" i="8"/>
  <c r="AF139" i="8"/>
  <c r="L140" i="8"/>
  <c r="V140" i="8"/>
  <c r="Y140" i="8"/>
  <c r="Z140" i="8"/>
  <c r="L141" i="8"/>
  <c r="S141" i="8"/>
  <c r="AC141" i="8"/>
  <c r="AF141" i="8"/>
  <c r="L142" i="8"/>
  <c r="V142" i="8"/>
  <c r="Y142" i="8"/>
  <c r="AC142" i="8"/>
  <c r="AF142" i="8"/>
  <c r="L143" i="8"/>
  <c r="V143" i="8"/>
  <c r="Y143" i="8"/>
  <c r="AC143" i="8"/>
  <c r="AF143" i="8"/>
  <c r="L144" i="8"/>
  <c r="S144" i="8"/>
  <c r="AC144" i="8"/>
  <c r="AF144" i="8"/>
  <c r="Z144" i="8" s="1"/>
  <c r="J144" i="8" s="1"/>
  <c r="O145" i="8"/>
  <c r="R145" i="8"/>
  <c r="V145" i="8"/>
  <c r="Y145" i="8"/>
  <c r="AC145" i="8"/>
  <c r="AF145" i="8"/>
  <c r="L146" i="8"/>
  <c r="S146" i="8"/>
  <c r="V146" i="8"/>
  <c r="Y146" i="8"/>
  <c r="AC146" i="8"/>
  <c r="AF146" i="8"/>
  <c r="L147" i="8"/>
  <c r="V147" i="8"/>
  <c r="S147" i="8" s="1"/>
  <c r="Y147" i="8"/>
  <c r="Z147" i="8"/>
  <c r="L148" i="8"/>
  <c r="S148" i="8"/>
  <c r="AC148" i="8"/>
  <c r="Z148" i="8" s="1"/>
  <c r="J148" i="8" s="1"/>
  <c r="AF148" i="8"/>
  <c r="L149" i="8"/>
  <c r="V149" i="8"/>
  <c r="Y149" i="8"/>
  <c r="S149" i="8" s="1"/>
  <c r="Z149" i="8"/>
  <c r="L150" i="8"/>
  <c r="V150" i="8"/>
  <c r="S150" i="8" s="1"/>
  <c r="Y150" i="8"/>
  <c r="Z150" i="8"/>
  <c r="L151" i="8"/>
  <c r="V151" i="8"/>
  <c r="Y151" i="8"/>
  <c r="AC151" i="8"/>
  <c r="AF151" i="8"/>
  <c r="Z151" i="8" s="1"/>
  <c r="L152" i="8"/>
  <c r="S152" i="8"/>
  <c r="AC152" i="8"/>
  <c r="AF152" i="8"/>
  <c r="L153" i="8"/>
  <c r="V153" i="8"/>
  <c r="S153" i="8" s="1"/>
  <c r="Y153" i="8"/>
  <c r="AC153" i="8"/>
  <c r="AF153" i="8"/>
  <c r="L154" i="8"/>
  <c r="V154" i="8"/>
  <c r="Y154" i="8"/>
  <c r="Z154" i="8"/>
  <c r="L155" i="8"/>
  <c r="V155" i="8"/>
  <c r="Y155" i="8"/>
  <c r="Z155" i="8"/>
  <c r="L156" i="8"/>
  <c r="V156" i="8"/>
  <c r="S156" i="8" s="1"/>
  <c r="Y156" i="8"/>
  <c r="AC156" i="8"/>
  <c r="AF156" i="8"/>
  <c r="L157" i="8"/>
  <c r="V157" i="8"/>
  <c r="S157" i="8" s="1"/>
  <c r="Y157" i="8"/>
  <c r="AC157" i="8"/>
  <c r="AF157" i="8"/>
  <c r="L158" i="8"/>
  <c r="S158" i="8"/>
  <c r="V158" i="8"/>
  <c r="Y158" i="8"/>
  <c r="AC158" i="8"/>
  <c r="Z158" i="8" s="1"/>
  <c r="AF158" i="8"/>
  <c r="L159" i="8"/>
  <c r="V159" i="8"/>
  <c r="Y159" i="8"/>
  <c r="AC159" i="8"/>
  <c r="AF159" i="8"/>
  <c r="L160" i="8"/>
  <c r="S160" i="8"/>
  <c r="V160" i="8"/>
  <c r="Y160" i="8"/>
  <c r="Z160" i="8"/>
  <c r="L161" i="8"/>
  <c r="J161" i="8" s="1"/>
  <c r="S161" i="8"/>
  <c r="Z161" i="8"/>
  <c r="L162" i="8"/>
  <c r="V162" i="8"/>
  <c r="Y162" i="8"/>
  <c r="Z162" i="8"/>
  <c r="L163" i="8"/>
  <c r="V163" i="8"/>
  <c r="Y163" i="8"/>
  <c r="Z163" i="8"/>
  <c r="L164" i="8"/>
  <c r="S164" i="8"/>
  <c r="AC164" i="8"/>
  <c r="AF164" i="8"/>
  <c r="L165" i="8"/>
  <c r="V165" i="8"/>
  <c r="Y165" i="8"/>
  <c r="Z165" i="8"/>
  <c r="L166" i="8"/>
  <c r="V166" i="8"/>
  <c r="Y166" i="8"/>
  <c r="AC166" i="8"/>
  <c r="AF166" i="8"/>
  <c r="L167" i="8"/>
  <c r="V167" i="8"/>
  <c r="Y167" i="8"/>
  <c r="Z167" i="8"/>
  <c r="AC167" i="8"/>
  <c r="AF167" i="8"/>
  <c r="L168" i="8"/>
  <c r="S168" i="8"/>
  <c r="AC168" i="8"/>
  <c r="Z168" i="8" s="1"/>
  <c r="J168" i="8" s="1"/>
  <c r="AF168" i="8"/>
  <c r="L169" i="8"/>
  <c r="S169" i="8"/>
  <c r="V169" i="8"/>
  <c r="Y169" i="8"/>
  <c r="Z169" i="8"/>
  <c r="L170" i="8"/>
  <c r="V170" i="8"/>
  <c r="S170" i="8" s="1"/>
  <c r="Y170" i="8"/>
  <c r="AC170" i="8"/>
  <c r="AF170" i="8"/>
  <c r="L171" i="8"/>
  <c r="V171" i="8"/>
  <c r="Y171" i="8"/>
  <c r="Z171" i="8"/>
  <c r="L172" i="8"/>
  <c r="V172" i="8"/>
  <c r="Y172" i="8"/>
  <c r="AC172" i="8"/>
  <c r="AF172" i="8"/>
  <c r="L173" i="8"/>
  <c r="V173" i="8"/>
  <c r="Y173" i="8"/>
  <c r="S173" i="8" s="1"/>
  <c r="Z173" i="8"/>
  <c r="Z93" i="8" l="1"/>
  <c r="S67" i="8"/>
  <c r="Z13" i="8"/>
  <c r="L7" i="8"/>
  <c r="S151" i="8"/>
  <c r="S123" i="8"/>
  <c r="S109" i="8"/>
  <c r="S44" i="8"/>
  <c r="S34" i="8"/>
  <c r="L32" i="8"/>
  <c r="Z26" i="8"/>
  <c r="Z17" i="8"/>
  <c r="Z85" i="8"/>
  <c r="J55" i="8"/>
  <c r="S9" i="8"/>
  <c r="Z164" i="8"/>
  <c r="J164" i="8" s="1"/>
  <c r="S154" i="8"/>
  <c r="Z142" i="8"/>
  <c r="J142" i="8" s="1"/>
  <c r="Z133" i="8"/>
  <c r="J133" i="8" s="1"/>
  <c r="J66" i="8"/>
  <c r="Z57" i="8"/>
  <c r="L55" i="8"/>
  <c r="L54" i="8"/>
  <c r="S45" i="8"/>
  <c r="Z39" i="8"/>
  <c r="L13" i="8"/>
  <c r="J13" i="8" s="1"/>
  <c r="Z11" i="8"/>
  <c r="S10" i="8"/>
  <c r="Z6" i="8"/>
  <c r="J173" i="8"/>
  <c r="Z119" i="8"/>
  <c r="S114" i="8"/>
  <c r="Z108" i="8"/>
  <c r="J108" i="8" s="1"/>
  <c r="S100" i="8"/>
  <c r="Z92" i="8"/>
  <c r="Z53" i="8"/>
  <c r="S52" i="8"/>
  <c r="L45" i="8"/>
  <c r="J62" i="8"/>
  <c r="Z7" i="8"/>
  <c r="Z153" i="8"/>
  <c r="J151" i="8"/>
  <c r="Z143" i="8"/>
  <c r="J143" i="8" s="1"/>
  <c r="Z134" i="8"/>
  <c r="Z115" i="8"/>
  <c r="Z86" i="8"/>
  <c r="J86" i="8" s="1"/>
  <c r="Z75" i="8"/>
  <c r="J75" i="8" s="1"/>
  <c r="Z73" i="8"/>
  <c r="Z71" i="8"/>
  <c r="J71" i="8" s="1"/>
  <c r="Z58" i="8"/>
  <c r="L56" i="8"/>
  <c r="Z40" i="8"/>
  <c r="L38" i="8"/>
  <c r="S23" i="8"/>
  <c r="L17" i="8"/>
  <c r="Z12" i="8"/>
  <c r="L10" i="8"/>
  <c r="S172" i="8"/>
  <c r="J172" i="8" s="1"/>
  <c r="S155" i="8"/>
  <c r="J155" i="8" s="1"/>
  <c r="S101" i="8"/>
  <c r="Z97" i="8"/>
  <c r="S58" i="8"/>
  <c r="L49" i="8"/>
  <c r="S40" i="8"/>
  <c r="S32" i="8"/>
  <c r="L23" i="8"/>
  <c r="J23" i="8" s="1"/>
  <c r="S19" i="8"/>
  <c r="S7" i="8"/>
  <c r="J7" i="8" s="1"/>
  <c r="Z170" i="8"/>
  <c r="Z166" i="8"/>
  <c r="J160" i="8"/>
  <c r="S159" i="8"/>
  <c r="J153" i="8"/>
  <c r="K151" i="8"/>
  <c r="J150" i="8"/>
  <c r="Z146" i="8"/>
  <c r="J146" i="8"/>
  <c r="S145" i="8"/>
  <c r="Z46" i="8"/>
  <c r="Z31" i="8"/>
  <c r="Z15" i="8"/>
  <c r="J121" i="8"/>
  <c r="J73" i="8"/>
  <c r="K55" i="8"/>
  <c r="J170" i="8"/>
  <c r="S166" i="8"/>
  <c r="J166" i="8" s="1"/>
  <c r="S165" i="8"/>
  <c r="S163" i="8"/>
  <c r="J163" i="8" s="1"/>
  <c r="Z156" i="8"/>
  <c r="J156" i="8"/>
  <c r="J137" i="8"/>
  <c r="Z78" i="8"/>
  <c r="J78" i="8" s="1"/>
  <c r="Z30" i="8"/>
  <c r="K14" i="8"/>
  <c r="S129" i="8"/>
  <c r="J129" i="8" s="1"/>
  <c r="S131" i="8"/>
  <c r="Z127" i="8"/>
  <c r="J125" i="8"/>
  <c r="S120" i="8"/>
  <c r="S105" i="8"/>
  <c r="S88" i="8"/>
  <c r="Z56" i="8"/>
  <c r="S48" i="8"/>
  <c r="L39" i="8"/>
  <c r="Z27" i="8"/>
  <c r="K27" i="8" s="1"/>
  <c r="Z16" i="8"/>
  <c r="K16" i="8" s="1"/>
  <c r="Z8" i="8"/>
  <c r="K8" i="8" s="1"/>
  <c r="J169" i="8"/>
  <c r="J154" i="8"/>
  <c r="Z152" i="8"/>
  <c r="J152" i="8" s="1"/>
  <c r="J149" i="8"/>
  <c r="S143" i="8"/>
  <c r="S134" i="8"/>
  <c r="J134" i="8" s="1"/>
  <c r="J130" i="8"/>
  <c r="S128" i="8"/>
  <c r="J128" i="8" s="1"/>
  <c r="S121" i="8"/>
  <c r="Z117" i="8"/>
  <c r="Z113" i="8"/>
  <c r="J113" i="8" s="1"/>
  <c r="Z112" i="8"/>
  <c r="Z111" i="8"/>
  <c r="J111" i="8" s="1"/>
  <c r="Z110" i="8"/>
  <c r="J110" i="8" s="1"/>
  <c r="S107" i="8"/>
  <c r="J107" i="8" s="1"/>
  <c r="Z106" i="8"/>
  <c r="J106" i="8" s="1"/>
  <c r="Z102" i="8"/>
  <c r="J102" i="8" s="1"/>
  <c r="Z101" i="8"/>
  <c r="J101" i="8" s="1"/>
  <c r="Z99" i="8"/>
  <c r="J93" i="8"/>
  <c r="Z90" i="8"/>
  <c r="J83" i="8"/>
  <c r="Z81" i="8"/>
  <c r="J81" i="8" s="1"/>
  <c r="J76" i="8"/>
  <c r="Z69" i="8"/>
  <c r="J69" i="8" s="1"/>
  <c r="Z68" i="8"/>
  <c r="J68" i="8" s="1"/>
  <c r="Z67" i="8"/>
  <c r="Z63" i="8"/>
  <c r="J63" i="8" s="1"/>
  <c r="L43" i="8"/>
  <c r="S42" i="8"/>
  <c r="K42" i="8" s="1"/>
  <c r="Z24" i="8"/>
  <c r="K24" i="8" s="1"/>
  <c r="L22" i="8"/>
  <c r="S21" i="8"/>
  <c r="J21" i="8" s="1"/>
  <c r="J14" i="8"/>
  <c r="J123" i="8"/>
  <c r="Z103" i="8"/>
  <c r="J103" i="8" s="1"/>
  <c r="S94" i="8"/>
  <c r="J94" i="8" s="1"/>
  <c r="S89" i="8"/>
  <c r="J89" i="8" s="1"/>
  <c r="Z51" i="8"/>
  <c r="S50" i="8"/>
  <c r="L34" i="8"/>
  <c r="K34" i="8" s="1"/>
  <c r="L26" i="8"/>
  <c r="K26" i="8" s="1"/>
  <c r="S171" i="8"/>
  <c r="J171" i="8" s="1"/>
  <c r="Z172" i="8"/>
  <c r="S167" i="8"/>
  <c r="J167" i="8" s="1"/>
  <c r="J165" i="8"/>
  <c r="S162" i="8"/>
  <c r="J162" i="8" s="1"/>
  <c r="Z159" i="8"/>
  <c r="J159" i="8"/>
  <c r="Z157" i="8"/>
  <c r="J157" i="8"/>
  <c r="Z145" i="8"/>
  <c r="L145" i="8"/>
  <c r="J145" i="8" s="1"/>
  <c r="S142" i="8"/>
  <c r="S140" i="8"/>
  <c r="J140" i="8" s="1"/>
  <c r="S136" i="8"/>
  <c r="J136" i="8" s="1"/>
  <c r="S133" i="8"/>
  <c r="S127" i="8"/>
  <c r="J127" i="8" s="1"/>
  <c r="Z120" i="8"/>
  <c r="J120" i="8" s="1"/>
  <c r="Z105" i="8"/>
  <c r="J105" i="8" s="1"/>
  <c r="S103" i="8"/>
  <c r="Z96" i="8"/>
  <c r="J96" i="8" s="1"/>
  <c r="S91" i="8"/>
  <c r="J79" i="8"/>
  <c r="L57" i="8"/>
  <c r="S56" i="8"/>
  <c r="Z50" i="8"/>
  <c r="Z49" i="8"/>
  <c r="Z47" i="8"/>
  <c r="S46" i="8"/>
  <c r="J46" i="8" s="1"/>
  <c r="S39" i="8"/>
  <c r="Z37" i="8"/>
  <c r="J37" i="8" s="1"/>
  <c r="S30" i="8"/>
  <c r="J30" i="8" s="1"/>
  <c r="Z29" i="8"/>
  <c r="L29" i="8"/>
  <c r="S22" i="8"/>
  <c r="Z21" i="8"/>
  <c r="Z20" i="8"/>
  <c r="J20" i="8" s="1"/>
  <c r="L12" i="8"/>
  <c r="S11" i="8"/>
  <c r="J11" i="8" s="1"/>
  <c r="L6" i="8"/>
  <c r="K6" i="8" s="1"/>
  <c r="J158" i="8"/>
  <c r="J118" i="8"/>
  <c r="J34" i="8"/>
  <c r="J27" i="8"/>
  <c r="Z141" i="8"/>
  <c r="Z139" i="8"/>
  <c r="J139" i="8" s="1"/>
  <c r="Z132" i="8"/>
  <c r="J132" i="8" s="1"/>
  <c r="J131" i="8"/>
  <c r="Z126" i="8"/>
  <c r="J114" i="8"/>
  <c r="S106" i="8"/>
  <c r="S104" i="8"/>
  <c r="J104" i="8" s="1"/>
  <c r="J100" i="8"/>
  <c r="J31" i="8"/>
  <c r="K31" i="8"/>
  <c r="J26" i="8"/>
  <c r="J95" i="8"/>
  <c r="K50" i="8"/>
  <c r="J50" i="8"/>
  <c r="K46" i="8"/>
  <c r="K19" i="8"/>
  <c r="J19" i="8"/>
  <c r="J147" i="8"/>
  <c r="Z138" i="8"/>
  <c r="J138" i="8" s="1"/>
  <c r="Z131" i="8"/>
  <c r="Z124" i="8"/>
  <c r="J124" i="8" s="1"/>
  <c r="Z122" i="8"/>
  <c r="J122" i="8" s="1"/>
  <c r="J119" i="8"/>
  <c r="J117" i="8"/>
  <c r="J112" i="8"/>
  <c r="J109" i="8"/>
  <c r="Z87" i="8"/>
  <c r="J87" i="8" s="1"/>
  <c r="J67" i="8"/>
  <c r="S65" i="8"/>
  <c r="J65" i="8" s="1"/>
  <c r="K54" i="8"/>
  <c r="J54" i="8"/>
  <c r="J39" i="8"/>
  <c r="K39" i="8"/>
  <c r="K29" i="8"/>
  <c r="K15" i="8"/>
  <c r="J15" i="8"/>
  <c r="J85" i="8"/>
  <c r="J141" i="8"/>
  <c r="J126" i="8"/>
  <c r="K121" i="8"/>
  <c r="J115" i="8"/>
  <c r="Z98" i="8"/>
  <c r="J98" i="8" s="1"/>
  <c r="Z91" i="8"/>
  <c r="J59" i="8"/>
  <c r="J45" i="8"/>
  <c r="K45" i="8"/>
  <c r="J24" i="8"/>
  <c r="J17" i="8"/>
  <c r="K17" i="8"/>
  <c r="S95" i="8"/>
  <c r="J90" i="8"/>
  <c r="S85" i="8"/>
  <c r="Z77" i="8"/>
  <c r="J77" i="8" s="1"/>
  <c r="Z70" i="8"/>
  <c r="J70" i="8" s="1"/>
  <c r="L64" i="8"/>
  <c r="S53" i="8"/>
  <c r="S49" i="8"/>
  <c r="K49" i="8" s="1"/>
  <c r="S41" i="8"/>
  <c r="Z38" i="8"/>
  <c r="K38" i="8" s="1"/>
  <c r="Z36" i="8"/>
  <c r="K36" i="8" s="1"/>
  <c r="S33" i="8"/>
  <c r="J33" i="8" s="1"/>
  <c r="S25" i="8"/>
  <c r="K25" i="8" s="1"/>
  <c r="J22" i="8"/>
  <c r="K22" i="8"/>
  <c r="J18" i="8"/>
  <c r="K18" i="8"/>
  <c r="K13" i="8"/>
  <c r="J97" i="8"/>
  <c r="J91" i="8"/>
  <c r="S86" i="8"/>
  <c r="Z80" i="8"/>
  <c r="J80" i="8" s="1"/>
  <c r="Z72" i="8"/>
  <c r="J72" i="8" s="1"/>
  <c r="Z64" i="8"/>
  <c r="Z61" i="8"/>
  <c r="J61" i="8" s="1"/>
  <c r="L58" i="8"/>
  <c r="J56" i="8"/>
  <c r="J52" i="8"/>
  <c r="J51" i="8"/>
  <c r="K51" i="8"/>
  <c r="Z48" i="8"/>
  <c r="K48" i="8" s="1"/>
  <c r="L44" i="8"/>
  <c r="S35" i="8"/>
  <c r="Z32" i="8"/>
  <c r="K32" i="8" s="1"/>
  <c r="K30" i="8"/>
  <c r="J28" i="8"/>
  <c r="J12" i="8"/>
  <c r="K12" i="8"/>
  <c r="K11" i="8"/>
  <c r="J9" i="8"/>
  <c r="K9" i="8"/>
  <c r="J8" i="8"/>
  <c r="K7" i="8"/>
  <c r="J99" i="8"/>
  <c r="J92" i="8"/>
  <c r="J88" i="8"/>
  <c r="Z82" i="8"/>
  <c r="J82" i="8" s="1"/>
  <c r="Z74" i="8"/>
  <c r="J74" i="8" s="1"/>
  <c r="Z65" i="8"/>
  <c r="S57" i="8"/>
  <c r="J57" i="8" s="1"/>
  <c r="K56" i="8"/>
  <c r="K52" i="8"/>
  <c r="S47" i="8"/>
  <c r="S43" i="8"/>
  <c r="J43" i="8" s="1"/>
  <c r="L40" i="8"/>
  <c r="K28" i="8"/>
  <c r="J10" i="8"/>
  <c r="K10" i="8"/>
  <c r="J6" i="8"/>
  <c r="K23" i="8" l="1"/>
  <c r="J42" i="8"/>
  <c r="K21" i="8"/>
  <c r="K37" i="8"/>
  <c r="J29" i="8"/>
  <c r="J25" i="8"/>
  <c r="J48" i="8"/>
  <c r="J64" i="8"/>
  <c r="J49" i="8"/>
  <c r="J16" i="8"/>
  <c r="K33" i="8"/>
  <c r="K145" i="8"/>
  <c r="K20" i="8"/>
  <c r="K58" i="8"/>
  <c r="J58" i="8"/>
  <c r="J47" i="8"/>
  <c r="K47" i="8"/>
  <c r="J35" i="8"/>
  <c r="K35" i="8"/>
  <c r="K41" i="8"/>
  <c r="J41" i="8"/>
  <c r="J36" i="8"/>
  <c r="J38" i="8"/>
  <c r="K44" i="8"/>
  <c r="J44" i="8"/>
  <c r="K57" i="8"/>
  <c r="K43" i="8"/>
  <c r="J32" i="8"/>
  <c r="K40" i="8"/>
  <c r="J40" i="8"/>
  <c r="K53" i="8"/>
  <c r="J53" i="8"/>
</calcChain>
</file>

<file path=xl/sharedStrings.xml><?xml version="1.0" encoding="utf-8"?>
<sst xmlns="http://schemas.openxmlformats.org/spreadsheetml/2006/main" count="4916" uniqueCount="2889">
  <si>
    <t>YGPM15g10</t>
  </si>
  <si>
    <t>Plasmid</t>
  </si>
  <si>
    <t>YGPM1g06</t>
  </si>
  <si>
    <t>YGPM6f24</t>
  </si>
  <si>
    <t>YGPM32e04</t>
  </si>
  <si>
    <t>YGPM21f02</t>
  </si>
  <si>
    <t>YGPM20d06</t>
  </si>
  <si>
    <t>YGPM26g16</t>
  </si>
  <si>
    <t>[GBP2]*</t>
  </si>
  <si>
    <t>SGF29</t>
  </si>
  <si>
    <t>ILV6</t>
  </si>
  <si>
    <t>STP22</t>
  </si>
  <si>
    <t>YCL007C</t>
  </si>
  <si>
    <t>VMA9</t>
  </si>
  <si>
    <t>snR43</t>
  </si>
  <si>
    <t>YCL005W</t>
  </si>
  <si>
    <t>PGS1</t>
  </si>
  <si>
    <t>[GPI17]&amp;</t>
  </si>
  <si>
    <t>PPM1</t>
  </si>
  <si>
    <t>PPZ2</t>
  </si>
  <si>
    <t>YDR437W</t>
  </si>
  <si>
    <t>YDR438W</t>
  </si>
  <si>
    <t>LRS4</t>
  </si>
  <si>
    <t>[DOT1]*</t>
  </si>
  <si>
    <t>[RPL27B]&amp;</t>
  </si>
  <si>
    <t>snR13</t>
  </si>
  <si>
    <t>TRS31</t>
  </si>
  <si>
    <t>PRP3</t>
  </si>
  <si>
    <t>JIP4</t>
  </si>
  <si>
    <t>[YDR476C]&amp;</t>
  </si>
  <si>
    <t>HXT6</t>
  </si>
  <si>
    <t>YDR344C</t>
  </si>
  <si>
    <t>HXT3</t>
  </si>
  <si>
    <t>[SVF1]&amp;</t>
  </si>
  <si>
    <t>[DPP1]*</t>
  </si>
  <si>
    <t>ZIP1</t>
  </si>
  <si>
    <t>YDR286C</t>
  </si>
  <si>
    <t>YDR287W</t>
  </si>
  <si>
    <t>NSE3</t>
  </si>
  <si>
    <t>RTT103</t>
  </si>
  <si>
    <t>YDR290W</t>
  </si>
  <si>
    <t>[YDR291W]*</t>
  </si>
  <si>
    <t>[tY(GUA)M1]</t>
  </si>
  <si>
    <t>YML053C</t>
  </si>
  <si>
    <t>SUR7</t>
  </si>
  <si>
    <t>GAL80</t>
  </si>
  <si>
    <t>YML050W</t>
  </si>
  <si>
    <t>RSE1</t>
  </si>
  <si>
    <t>GSF2</t>
  </si>
  <si>
    <t>YML047W-A</t>
  </si>
  <si>
    <t>[PRM6]</t>
  </si>
  <si>
    <t>[YNL193W]&amp;</t>
  </si>
  <si>
    <t>CHS1</t>
  </si>
  <si>
    <t>YNL191W</t>
  </si>
  <si>
    <t>YNL190W</t>
  </si>
  <si>
    <t>SRP1</t>
  </si>
  <si>
    <t>[KAR1]*</t>
  </si>
  <si>
    <t>8, 9</t>
  </si>
  <si>
    <t>YGPM4g19</t>
  </si>
  <si>
    <t>[YDL057W]&amp;</t>
  </si>
  <si>
    <t>MBP1</t>
  </si>
  <si>
    <t>PSA1</t>
  </si>
  <si>
    <t>tK(UUU)D</t>
  </si>
  <si>
    <t>MCH1</t>
  </si>
  <si>
    <t>PBP4</t>
  </si>
  <si>
    <t>SLC1</t>
  </si>
  <si>
    <t>[LHP1]*</t>
  </si>
  <si>
    <t>[YDL050C]&amp;</t>
  </si>
  <si>
    <t>Genes on the Plasmid</t>
  </si>
  <si>
    <t>YGPM31f02</t>
  </si>
  <si>
    <t>[KIN1]&amp;</t>
  </si>
  <si>
    <t>INO2</t>
  </si>
  <si>
    <t>YDR124W</t>
  </si>
  <si>
    <t>ECM18</t>
  </si>
  <si>
    <t>SWF1</t>
  </si>
  <si>
    <t>[ARO1]*</t>
  </si>
  <si>
    <t>YGPM31h21</t>
  </si>
  <si>
    <t>[SWF1]&amp;</t>
  </si>
  <si>
    <t>[ARO1]</t>
  </si>
  <si>
    <t>[YDR128W]*</t>
  </si>
  <si>
    <t>YGPM14d20</t>
  </si>
  <si>
    <t>[BFR2]&amp;</t>
  </si>
  <si>
    <t>PRO1</t>
  </si>
  <si>
    <t>CFT1</t>
  </si>
  <si>
    <t>GPI11</t>
  </si>
  <si>
    <t>[RSC3]&amp;</t>
  </si>
  <si>
    <t>YGPM25o01</t>
  </si>
  <si>
    <t>[GEA2]&amp;</t>
  </si>
  <si>
    <t>URA3</t>
  </si>
  <si>
    <t>YEL020C-B</t>
  </si>
  <si>
    <t>TIM9</t>
  </si>
  <si>
    <t>RPR1</t>
  </si>
  <si>
    <t>YEL020C</t>
  </si>
  <si>
    <t>YEL018C-A</t>
  </si>
  <si>
    <t>EAF5</t>
  </si>
  <si>
    <t>YGPM27e10</t>
  </si>
  <si>
    <t>[RPO41]&amp;</t>
  </si>
  <si>
    <t>MOB2</t>
  </si>
  <si>
    <t>RPL22B</t>
  </si>
  <si>
    <t>YFL034W</t>
  </si>
  <si>
    <t>[RIM15]&amp;</t>
  </si>
  <si>
    <t>YGPM32k07</t>
  </si>
  <si>
    <t>[DUO1]*</t>
  </si>
  <si>
    <t>YBP2</t>
  </si>
  <si>
    <t>YGL059W</t>
  </si>
  <si>
    <t>RAD6</t>
  </si>
  <si>
    <t>YGL057C</t>
  </si>
  <si>
    <t>SDS23</t>
  </si>
  <si>
    <t>YGPM20i05</t>
  </si>
  <si>
    <t>[PRP8]*</t>
  </si>
  <si>
    <t>YHR165W-A</t>
  </si>
  <si>
    <t>CDC23</t>
  </si>
  <si>
    <t>THP2</t>
  </si>
  <si>
    <t>MTG2</t>
  </si>
  <si>
    <t>DBP8</t>
  </si>
  <si>
    <t>[NMD3]*</t>
  </si>
  <si>
    <t>YGPM17p15</t>
  </si>
  <si>
    <t>[KIC1]</t>
  </si>
  <si>
    <t>SBE22</t>
  </si>
  <si>
    <t>GRE3</t>
  </si>
  <si>
    <t>YPT35</t>
  </si>
  <si>
    <t>[TRR2]*</t>
  </si>
  <si>
    <t>48, 49</t>
  </si>
  <si>
    <t>YGPM30g08</t>
  </si>
  <si>
    <t>[YLR283W]&amp;</t>
  </si>
  <si>
    <t>ECI1</t>
  </si>
  <si>
    <t>NNT1</t>
  </si>
  <si>
    <t>YLR285C-A</t>
  </si>
  <si>
    <t>CTS1</t>
  </si>
  <si>
    <t>YLR286W-A</t>
  </si>
  <si>
    <t>YLR287C</t>
  </si>
  <si>
    <t>RPS30A</t>
  </si>
  <si>
    <t>[MEC3]&amp;</t>
  </si>
  <si>
    <t>YGPM5d16</t>
  </si>
  <si>
    <t>[YML002W]&amp;</t>
  </si>
  <si>
    <t>YPT7</t>
  </si>
  <si>
    <t>YMR001C-A</t>
  </si>
  <si>
    <t>YMR002W</t>
  </si>
  <si>
    <t>YMR003W</t>
  </si>
  <si>
    <t>[MVP1]*</t>
  </si>
  <si>
    <t>YGPM3j14</t>
  </si>
  <si>
    <t>[YOR376W]&amp;</t>
  </si>
  <si>
    <t>YOR376W-A</t>
  </si>
  <si>
    <t>ATF1</t>
  </si>
  <si>
    <t>YOR378W</t>
  </si>
  <si>
    <t>YOR379C</t>
  </si>
  <si>
    <t>RDR1</t>
  </si>
  <si>
    <t>FRE3</t>
  </si>
  <si>
    <t>YOR381W-A</t>
  </si>
  <si>
    <t>YGPM19l07</t>
  </si>
  <si>
    <t>tP(UGG)O3</t>
  </si>
  <si>
    <t>YOR345C</t>
  </si>
  <si>
    <t>REV1</t>
  </si>
  <si>
    <t>PYK2</t>
  </si>
  <si>
    <t>PUT4</t>
  </si>
  <si>
    <t>[CIN1]*</t>
  </si>
  <si>
    <t>YGPM9o24</t>
  </si>
  <si>
    <t>[RPS17A]</t>
  </si>
  <si>
    <t>APT1</t>
  </si>
  <si>
    <t>UNG1</t>
  </si>
  <si>
    <t>YML020W</t>
  </si>
  <si>
    <t>OST6</t>
  </si>
  <si>
    <t>[YML018C]&amp;</t>
  </si>
  <si>
    <t>NSE5</t>
  </si>
  <si>
    <t>YGPM30i12</t>
  </si>
  <si>
    <t>[QCR2]&amp;</t>
  </si>
  <si>
    <t>AQY1</t>
  </si>
  <si>
    <t>HPA2</t>
  </si>
  <si>
    <t>OPT2</t>
  </si>
  <si>
    <t>YPR195C</t>
  </si>
  <si>
    <t>YGPM21p13</t>
  </si>
  <si>
    <t>[YLR049C]*</t>
  </si>
  <si>
    <t>YLR050C</t>
  </si>
  <si>
    <t>YLR051C</t>
  </si>
  <si>
    <t>IES3</t>
  </si>
  <si>
    <t>YLR053C</t>
  </si>
  <si>
    <t>OSW2</t>
  </si>
  <si>
    <t>SPT8</t>
  </si>
  <si>
    <t>ERG3</t>
  </si>
  <si>
    <t>[YLR057W]*</t>
  </si>
  <si>
    <t>MSS11</t>
  </si>
  <si>
    <t>[SMP2]*</t>
  </si>
  <si>
    <t>[SCM3]</t>
  </si>
  <si>
    <t>[RGT2]</t>
  </si>
  <si>
    <t>NSE2</t>
  </si>
  <si>
    <t>T81</t>
  </si>
  <si>
    <t>YGPM14l17</t>
  </si>
  <si>
    <t>[ABC1]</t>
  </si>
  <si>
    <t>tW(CCA)G1</t>
  </si>
  <si>
    <t>YGL118C</t>
  </si>
  <si>
    <t>YGL117W</t>
  </si>
  <si>
    <t>CDC20</t>
  </si>
  <si>
    <t>SNF4</t>
  </si>
  <si>
    <t>YGL114W</t>
  </si>
  <si>
    <t>[SLD3]*</t>
  </si>
  <si>
    <t>T82</t>
  </si>
  <si>
    <t>YGPM25b01</t>
  </si>
  <si>
    <t>[YFR038W]&amp;</t>
  </si>
  <si>
    <t>YFR039C</t>
  </si>
  <si>
    <t>SAP155</t>
  </si>
  <si>
    <t>ERJ5</t>
  </si>
  <si>
    <t>YFR042W</t>
  </si>
  <si>
    <t>[YFR043C]</t>
  </si>
  <si>
    <t>[YFR044C]&amp;</t>
  </si>
  <si>
    <t>[COS12]&amp;</t>
  </si>
  <si>
    <t>YGL262W</t>
  </si>
  <si>
    <t>YGL261C</t>
  </si>
  <si>
    <t>YGL260W</t>
  </si>
  <si>
    <t>YPS5</t>
  </si>
  <si>
    <t>YGL258W-A</t>
  </si>
  <si>
    <t>YGL258W</t>
  </si>
  <si>
    <t>[MNT2]&amp;</t>
  </si>
  <si>
    <t>YGPM23h10</t>
  </si>
  <si>
    <t>T83, T84</t>
  </si>
  <si>
    <t>YGPM33p24</t>
  </si>
  <si>
    <t>[HSF1]&amp;</t>
  </si>
  <si>
    <t>YGL072C</t>
  </si>
  <si>
    <t>RCS1</t>
  </si>
  <si>
    <t>RPB9</t>
  </si>
  <si>
    <t>SRF3</t>
  </si>
  <si>
    <t>MNP1</t>
  </si>
  <si>
    <t>NPY1</t>
  </si>
  <si>
    <t>SGF73</t>
  </si>
  <si>
    <t>[ALG2]&amp;</t>
  </si>
  <si>
    <t>T86, 87</t>
  </si>
  <si>
    <t>YGPM5o20</t>
  </si>
  <si>
    <t>[YOR166C]*</t>
  </si>
  <si>
    <t>RPS28A</t>
  </si>
  <si>
    <t>GLN4</t>
  </si>
  <si>
    <t>YOR169C</t>
  </si>
  <si>
    <t>YOR170W</t>
  </si>
  <si>
    <t>LCB4</t>
  </si>
  <si>
    <t>YRM1</t>
  </si>
  <si>
    <t>DCS2</t>
  </si>
  <si>
    <t>[MED4]*</t>
  </si>
  <si>
    <t>T202</t>
  </si>
  <si>
    <t>YGPM25n08</t>
  </si>
  <si>
    <t>[TIR2]*</t>
  </si>
  <si>
    <t>AUS1</t>
  </si>
  <si>
    <t>tT(AGU)O2</t>
  </si>
  <si>
    <t>YOR011W-A</t>
  </si>
  <si>
    <t>YOR012W</t>
  </si>
  <si>
    <t>YOR013W</t>
  </si>
  <si>
    <t>[RTS1]*</t>
  </si>
  <si>
    <t>T203</t>
  </si>
  <si>
    <t>T204</t>
  </si>
  <si>
    <t>YGPM14e13</t>
  </si>
  <si>
    <t>[YOR192C-B]*</t>
  </si>
  <si>
    <t>YOR192C-A</t>
  </si>
  <si>
    <t>tM(CAU)O1</t>
  </si>
  <si>
    <t>PEX27</t>
  </si>
  <si>
    <t>TOA1</t>
  </si>
  <si>
    <t>[SLK19]*</t>
  </si>
  <si>
    <t>YGPM16f14</t>
  </si>
  <si>
    <t>YOR387C</t>
  </si>
  <si>
    <t>FDH1</t>
  </si>
  <si>
    <t>YOR389W</t>
  </si>
  <si>
    <t>YOR390W</t>
  </si>
  <si>
    <t>HSP33</t>
  </si>
  <si>
    <t>YOR392W</t>
  </si>
  <si>
    <t>[ERR1]*</t>
  </si>
  <si>
    <t>T205</t>
  </si>
  <si>
    <t>YGPM3p07</t>
  </si>
  <si>
    <t>[SKI7]*</t>
  </si>
  <si>
    <t>RTS2</t>
  </si>
  <si>
    <t>BUD21</t>
  </si>
  <si>
    <t>ATX2</t>
  </si>
  <si>
    <t>DIA2</t>
  </si>
  <si>
    <t>STC2</t>
  </si>
  <si>
    <t>YOR082C</t>
  </si>
  <si>
    <t>WHI5</t>
  </si>
  <si>
    <t>YOR084W</t>
  </si>
  <si>
    <t>YGPM20h07</t>
  </si>
  <si>
    <t>YOR318C</t>
  </si>
  <si>
    <t>HSH49</t>
  </si>
  <si>
    <t>GNT1</t>
  </si>
  <si>
    <t>PMT3</t>
  </si>
  <si>
    <t>[YOR322C]&amp;</t>
  </si>
  <si>
    <t>T206</t>
  </si>
  <si>
    <t>T208</t>
  </si>
  <si>
    <t>YGPM31i15;</t>
  </si>
  <si>
    <t>[SAM35]&amp;</t>
  </si>
  <si>
    <t>STE12</t>
  </si>
  <si>
    <t>IPI1</t>
  </si>
  <si>
    <t>NAM8</t>
  </si>
  <si>
    <t>YHR086W-A</t>
  </si>
  <si>
    <t>YHR087W</t>
  </si>
  <si>
    <t>RPF1</t>
  </si>
  <si>
    <t>GAR1</t>
  </si>
  <si>
    <t>[YNG2]&amp;</t>
  </si>
  <si>
    <t>[SFB3]*</t>
  </si>
  <si>
    <t>[TRA1]*</t>
  </si>
  <si>
    <t>YGPM20f21</t>
  </si>
  <si>
    <t>T88</t>
  </si>
  <si>
    <t>T96</t>
  </si>
  <si>
    <t>YGPM5f19</t>
  </si>
  <si>
    <t>[ADE3]&amp;</t>
  </si>
  <si>
    <t>YGR204C-A</t>
  </si>
  <si>
    <t>YGR205W</t>
  </si>
  <si>
    <t>YGR206W</t>
  </si>
  <si>
    <t>YGR207C</t>
  </si>
  <si>
    <t>SER2</t>
  </si>
  <si>
    <t>TRX2</t>
  </si>
  <si>
    <t>YGR210C</t>
  </si>
  <si>
    <t>ZPR1</t>
  </si>
  <si>
    <t>T97, 98</t>
  </si>
  <si>
    <t>YGPM13o20</t>
  </si>
  <si>
    <t>[ARN2]*</t>
  </si>
  <si>
    <t>YHL046W-A</t>
  </si>
  <si>
    <t>YHL046C</t>
  </si>
  <si>
    <t>YHL045W</t>
  </si>
  <si>
    <t>YHL044W</t>
  </si>
  <si>
    <t>ECM34</t>
  </si>
  <si>
    <t>YHL042W</t>
  </si>
  <si>
    <t>YHL041W</t>
  </si>
  <si>
    <t>[ARN1]&amp;</t>
  </si>
  <si>
    <t>T99</t>
  </si>
  <si>
    <t>YGPM32b05</t>
  </si>
  <si>
    <t>FET4</t>
  </si>
  <si>
    <t>T175</t>
  </si>
  <si>
    <t>YGPM14f11</t>
  </si>
  <si>
    <t>[CEP3]*</t>
  </si>
  <si>
    <t>ALD3</t>
  </si>
  <si>
    <t>ALD2</t>
  </si>
  <si>
    <t>YMR171C</t>
  </si>
  <si>
    <t>HOT1</t>
  </si>
  <si>
    <t>YMR172C-A</t>
  </si>
  <si>
    <t>DDR48</t>
  </si>
  <si>
    <t>YMR173W-A</t>
  </si>
  <si>
    <t>[PAI3]</t>
  </si>
  <si>
    <t>YGPM13b19</t>
  </si>
  <si>
    <t>T176</t>
  </si>
  <si>
    <t>[IPI3]*</t>
  </si>
  <si>
    <t>YNL181W</t>
  </si>
  <si>
    <t>RHO5</t>
  </si>
  <si>
    <t>SRF6</t>
  </si>
  <si>
    <t>RPS3</t>
  </si>
  <si>
    <t>MRPL22</t>
  </si>
  <si>
    <t>YNL176C</t>
  </si>
  <si>
    <t>[NOP13]&amp;</t>
  </si>
  <si>
    <t>[PUS4]&amp;</t>
  </si>
  <si>
    <t>MID1</t>
  </si>
  <si>
    <t>RFC3</t>
  </si>
  <si>
    <t>PCL1</t>
  </si>
  <si>
    <t>snR40</t>
  </si>
  <si>
    <t>CAF40</t>
  </si>
  <si>
    <t>[SEC21]*</t>
  </si>
  <si>
    <t>YGPM30m02</t>
  </si>
  <si>
    <t>T49</t>
  </si>
  <si>
    <t>YGPM14f05</t>
  </si>
  <si>
    <t>[LCD1]&amp;</t>
  </si>
  <si>
    <t>RPL37B</t>
  </si>
  <si>
    <t>PLM2</t>
  </si>
  <si>
    <t>SAM2</t>
  </si>
  <si>
    <t>LPP1</t>
  </si>
  <si>
    <t>SPG3</t>
  </si>
  <si>
    <t>PSP1</t>
  </si>
  <si>
    <t>[YDR506C]&amp;</t>
  </si>
  <si>
    <t>YGPM8j03</t>
  </si>
  <si>
    <t>T50</t>
  </si>
  <si>
    <t>[YDR198C]*</t>
  </si>
  <si>
    <t>[YDR199W]</t>
  </si>
  <si>
    <t>VPS64</t>
  </si>
  <si>
    <t>SPC19</t>
  </si>
  <si>
    <t>RAV2</t>
  </si>
  <si>
    <t>YDR203W</t>
  </si>
  <si>
    <t>COQ4</t>
  </si>
  <si>
    <t>MSC2</t>
  </si>
  <si>
    <t>EBS1</t>
  </si>
  <si>
    <t>YGPM4e13</t>
  </si>
  <si>
    <t>[ADE8]</t>
  </si>
  <si>
    <t>[SIZ1]*</t>
  </si>
  <si>
    <t>YGPM12h13</t>
  </si>
  <si>
    <t>[NSE3]&amp;</t>
  </si>
  <si>
    <t>YDR291W</t>
  </si>
  <si>
    <t>SRP101</t>
  </si>
  <si>
    <t>[SSD1]&amp;</t>
  </si>
  <si>
    <t>[SEC26]*</t>
  </si>
  <si>
    <t>YDR239C</t>
  </si>
  <si>
    <t>SNU56</t>
  </si>
  <si>
    <t>BUD26</t>
  </si>
  <si>
    <t>tY(GUA)D</t>
  </si>
  <si>
    <t>AMD2</t>
  </si>
  <si>
    <t>[PRP28]&amp;</t>
  </si>
  <si>
    <t>YGPM17e01</t>
  </si>
  <si>
    <t>T56</t>
  </si>
  <si>
    <t>T53, T54, T59</t>
  </si>
  <si>
    <t>T33</t>
  </si>
  <si>
    <t>YGPM19n01</t>
  </si>
  <si>
    <t>[COP1]*</t>
  </si>
  <si>
    <t>YDL144C</t>
  </si>
  <si>
    <t>CCT4</t>
  </si>
  <si>
    <t>CRD1</t>
  </si>
  <si>
    <t>BPL1</t>
  </si>
  <si>
    <t>[RPO21]&amp;</t>
  </si>
  <si>
    <t>T34</t>
  </si>
  <si>
    <t>YGPM7f19</t>
  </si>
  <si>
    <t>[ARO1]&amp;</t>
  </si>
  <si>
    <t>YDR128W</t>
  </si>
  <si>
    <t>SAC6</t>
  </si>
  <si>
    <t>FIN1</t>
  </si>
  <si>
    <t>[YDR131C]&amp;</t>
  </si>
  <si>
    <t>29, T35</t>
  </si>
  <si>
    <t>YGPM27n02</t>
  </si>
  <si>
    <t>[YDR034C-D]*</t>
  </si>
  <si>
    <t>YDR034C-C</t>
  </si>
  <si>
    <t>tL(UAA)D</t>
  </si>
  <si>
    <t>YDR034C-A</t>
  </si>
  <si>
    <t>tQ(UUG)D1</t>
  </si>
  <si>
    <t>YDR034W-B</t>
  </si>
  <si>
    <t>ARO3</t>
  </si>
  <si>
    <t>EHD3</t>
  </si>
  <si>
    <t>[KRS1]*</t>
  </si>
  <si>
    <t>T38</t>
  </si>
  <si>
    <t>YGPM18d16</t>
  </si>
  <si>
    <t>HSP42</t>
  </si>
  <si>
    <t>SUP35</t>
  </si>
  <si>
    <t>ARG82</t>
  </si>
  <si>
    <t>HMO1</t>
  </si>
  <si>
    <t>RSM24</t>
  </si>
  <si>
    <t>NGG1</t>
  </si>
  <si>
    <t>UBC1</t>
  </si>
  <si>
    <t>T39</t>
  </si>
  <si>
    <t>[CSN9]*</t>
  </si>
  <si>
    <t>[YDR179W-A]</t>
  </si>
  <si>
    <t>SCC2</t>
  </si>
  <si>
    <t>SAS4</t>
  </si>
  <si>
    <t>CDC1</t>
  </si>
  <si>
    <t>YDR182W-A</t>
  </si>
  <si>
    <t>[PLP1]*</t>
  </si>
  <si>
    <t>YGPM8n15</t>
  </si>
  <si>
    <t>T36, T37, T40</t>
  </si>
  <si>
    <t>YGPM3j23</t>
  </si>
  <si>
    <t>[UBP1]&amp;</t>
  </si>
  <si>
    <t>YDL121C</t>
  </si>
  <si>
    <t>YFH1</t>
  </si>
  <si>
    <t>YDL119C</t>
  </si>
  <si>
    <t>YDL118W</t>
  </si>
  <si>
    <t>CYK3</t>
  </si>
  <si>
    <t>NUP84</t>
  </si>
  <si>
    <t>IWR1</t>
  </si>
  <si>
    <t>YDL114W-A</t>
  </si>
  <si>
    <t>T43</t>
  </si>
  <si>
    <t>YGPM14g08</t>
  </si>
  <si>
    <t>[DIA3]*</t>
  </si>
  <si>
    <t>YDL022C-A</t>
  </si>
  <si>
    <t>tA(AGC)D</t>
  </si>
  <si>
    <t>SRF4</t>
  </si>
  <si>
    <t>GPD1</t>
  </si>
  <si>
    <t>GPM2</t>
  </si>
  <si>
    <t>RPN4</t>
  </si>
  <si>
    <t>[OSH2]&amp;</t>
  </si>
  <si>
    <t>T41, T42, T44</t>
  </si>
  <si>
    <t>YGPM11h18</t>
  </si>
  <si>
    <t>[YRF1-7]*</t>
  </si>
  <si>
    <t>YPL282C</t>
  </si>
  <si>
    <t>[ERR2]</t>
  </si>
  <si>
    <t>YGPM5j17</t>
  </si>
  <si>
    <t>[VPS74]*</t>
  </si>
  <si>
    <t>FRQ1</t>
  </si>
  <si>
    <t>YDR374C</t>
  </si>
  <si>
    <t>BCS1</t>
  </si>
  <si>
    <t>ARH1</t>
  </si>
  <si>
    <t>ATP17</t>
  </si>
  <si>
    <t>LSM6</t>
  </si>
  <si>
    <t>[RGA2]*</t>
  </si>
  <si>
    <t>T109</t>
  </si>
  <si>
    <t>T111</t>
  </si>
  <si>
    <t>YGPM17d20</t>
  </si>
  <si>
    <t>[CYC1]</t>
  </si>
  <si>
    <t>UTR1</t>
  </si>
  <si>
    <t>ISY1</t>
  </si>
  <si>
    <t>OSM1</t>
  </si>
  <si>
    <t>tG(GCC)J2</t>
  </si>
  <si>
    <t>RAD7</t>
  </si>
  <si>
    <t>BFA1</t>
  </si>
  <si>
    <t>[YJR054W]*</t>
  </si>
  <si>
    <t>YGPM31d21</t>
  </si>
  <si>
    <t>T112</t>
  </si>
  <si>
    <t>YJR151W-A</t>
  </si>
  <si>
    <t>DAL5</t>
  </si>
  <si>
    <t>PGU1</t>
  </si>
  <si>
    <t>[YJR154W]*</t>
  </si>
  <si>
    <t>T113</t>
  </si>
  <si>
    <t>[PRE3]&amp;</t>
  </si>
  <si>
    <t>AVT1</t>
  </si>
  <si>
    <t>MPP10</t>
  </si>
  <si>
    <t>YJR003C</t>
  </si>
  <si>
    <t>SAG1</t>
  </si>
  <si>
    <t>[APL1]</t>
  </si>
  <si>
    <t>YGPM7b15</t>
  </si>
  <si>
    <t>T115</t>
  </si>
  <si>
    <t>[snR3]&amp;</t>
  </si>
  <si>
    <t>YJR129C</t>
  </si>
  <si>
    <t>STR2</t>
  </si>
  <si>
    <t>MNS1</t>
  </si>
  <si>
    <t>[NMD5]*</t>
  </si>
  <si>
    <t>YGPM18d01</t>
  </si>
  <si>
    <t>T116</t>
  </si>
  <si>
    <t>[MEF2]&amp;</t>
  </si>
  <si>
    <t>tR(ACG)J</t>
  </si>
  <si>
    <t>GSH1</t>
  </si>
  <si>
    <t>LSB6</t>
  </si>
  <si>
    <t>CHS6</t>
  </si>
  <si>
    <t>[SAP185]*</t>
  </si>
  <si>
    <t>YGPM19f05</t>
  </si>
  <si>
    <t>[BNA1]*</t>
  </si>
  <si>
    <t>YJR026W</t>
  </si>
  <si>
    <t>YJR027W</t>
  </si>
  <si>
    <t>YJR029W</t>
  </si>
  <si>
    <t>YJR028W</t>
  </si>
  <si>
    <t>[YJR030C]&amp;</t>
  </si>
  <si>
    <t>YGPM1e22</t>
  </si>
  <si>
    <t>[NMD5]&amp;</t>
  </si>
  <si>
    <t>XPT1</t>
  </si>
  <si>
    <t>SGM1</t>
  </si>
  <si>
    <t>MCM22</t>
  </si>
  <si>
    <t>TIM8</t>
  </si>
  <si>
    <t>YJR136C</t>
  </si>
  <si>
    <t>[ECM17]&amp;</t>
  </si>
  <si>
    <t>YGPM5h18</t>
  </si>
  <si>
    <t>YDR065W</t>
  </si>
  <si>
    <t>YDR066C</t>
  </si>
  <si>
    <t>[RPS13]</t>
  </si>
  <si>
    <t>YDR067C</t>
  </si>
  <si>
    <t>DOS2</t>
  </si>
  <si>
    <t>DOA4</t>
  </si>
  <si>
    <t>FMP16</t>
  </si>
  <si>
    <t>PAA1</t>
  </si>
  <si>
    <t>[IPT1]</t>
  </si>
  <si>
    <t>T117, T118, T120</t>
  </si>
  <si>
    <t>YGPM29o03</t>
  </si>
  <si>
    <t>T22</t>
  </si>
  <si>
    <t>[YCL002C]*</t>
  </si>
  <si>
    <t>[RER1]</t>
  </si>
  <si>
    <t>YCL001W-A</t>
  </si>
  <si>
    <t>YCL001W-B</t>
  </si>
  <si>
    <t>YCR001W</t>
  </si>
  <si>
    <t>CDC10</t>
  </si>
  <si>
    <t>MRPL32</t>
  </si>
  <si>
    <t>YCP4</t>
  </si>
  <si>
    <t>[CIT2]&amp;</t>
  </si>
  <si>
    <t>T23</t>
  </si>
  <si>
    <t>YGPM30a19</t>
  </si>
  <si>
    <t>[PPS1]*</t>
  </si>
  <si>
    <t>YBR277C</t>
  </si>
  <si>
    <t>[DPB3]</t>
  </si>
  <si>
    <t>PAF1</t>
  </si>
  <si>
    <t>YBR280C</t>
  </si>
  <si>
    <t>YBR281C</t>
  </si>
  <si>
    <t>MRPL27</t>
  </si>
  <si>
    <t>SSH1</t>
  </si>
  <si>
    <t>[YBR284W]*</t>
  </si>
  <si>
    <t>[MEC1]</t>
  </si>
  <si>
    <t>YBR137W</t>
  </si>
  <si>
    <t>[YBR138C]&amp;</t>
  </si>
  <si>
    <t>YGPM4h04</t>
  </si>
  <si>
    <t>T25</t>
  </si>
  <si>
    <t>[APC4]&amp;</t>
  </si>
  <si>
    <t>YDR118W-A</t>
  </si>
  <si>
    <t>YDR119W</t>
  </si>
  <si>
    <t>TRM1</t>
  </si>
  <si>
    <t>DPB4</t>
  </si>
  <si>
    <t>KIN1</t>
  </si>
  <si>
    <t>[INO2]</t>
  </si>
  <si>
    <t>T157</t>
  </si>
  <si>
    <t>YGPM20j12</t>
  </si>
  <si>
    <t>YMR090W</t>
  </si>
  <si>
    <t>NPL6</t>
  </si>
  <si>
    <t>AIP1</t>
  </si>
  <si>
    <t>UTP15</t>
  </si>
  <si>
    <t>CTF13</t>
  </si>
  <si>
    <t>SNO1</t>
  </si>
  <si>
    <t>SNZ1</t>
  </si>
  <si>
    <t>[MTG1]</t>
  </si>
  <si>
    <t>[YMR098C]&amp;</t>
  </si>
  <si>
    <t>T119, T162</t>
  </si>
  <si>
    <t>T19</t>
  </si>
  <si>
    <t>[Skp1]</t>
  </si>
  <si>
    <t>Pex3</t>
  </si>
  <si>
    <t>T159, T163</t>
  </si>
  <si>
    <t>T7</t>
  </si>
  <si>
    <t>YGPM25h19</t>
  </si>
  <si>
    <t>[ACH1]</t>
  </si>
  <si>
    <t>tI(AAU)B</t>
  </si>
  <si>
    <t>tG(GCC)B</t>
  </si>
  <si>
    <t>RRN6</t>
  </si>
  <si>
    <t>FMT1</t>
  </si>
  <si>
    <t>[YBL012C]</t>
  </si>
  <si>
    <t>[SCT1]*</t>
  </si>
  <si>
    <t>T10</t>
  </si>
  <si>
    <t>YGPM24d14</t>
  </si>
  <si>
    <t>GDH3</t>
  </si>
  <si>
    <t>[YAL061W]*</t>
  </si>
  <si>
    <t>T229</t>
  </si>
  <si>
    <t>YGPM32k08</t>
  </si>
  <si>
    <t>[YOR389W]&amp;</t>
  </si>
  <si>
    <t>ERR1</t>
  </si>
  <si>
    <t>YOR394W</t>
  </si>
  <si>
    <t>YOR394C-A</t>
  </si>
  <si>
    <t>[YOR396W]*</t>
  </si>
  <si>
    <t>YGPM16i23</t>
  </si>
  <si>
    <t>T236</t>
  </si>
  <si>
    <t>YPR157W</t>
  </si>
  <si>
    <t>YPR158W</t>
  </si>
  <si>
    <t>YPR158W-A</t>
  </si>
  <si>
    <t>[YPR158W-B]</t>
  </si>
  <si>
    <t>T125</t>
  </si>
  <si>
    <t>YGPM18l14</t>
  </si>
  <si>
    <t>[YKL027W]&amp;</t>
  </si>
  <si>
    <t>GPX1</t>
  </si>
  <si>
    <t>PAN3</t>
  </si>
  <si>
    <t>URA6</t>
  </si>
  <si>
    <t>YKL023W</t>
  </si>
  <si>
    <t>CDC16</t>
  </si>
  <si>
    <t>[MAK11]&amp;</t>
  </si>
  <si>
    <t>[COY1]*</t>
  </si>
  <si>
    <t>STE3</t>
  </si>
  <si>
    <t>YKL177W</t>
  </si>
  <si>
    <t>LST4</t>
  </si>
  <si>
    <t>ZRT3</t>
  </si>
  <si>
    <t>[YKL174C]</t>
  </si>
  <si>
    <t>[SNU114]*</t>
  </si>
  <si>
    <t>YGPM25b18</t>
  </si>
  <si>
    <t>T126</t>
  </si>
  <si>
    <t>[PXA2]*</t>
  </si>
  <si>
    <t>YKL187C</t>
  </si>
  <si>
    <t>YGPM21o17</t>
  </si>
  <si>
    <t>T134, T136</t>
  </si>
  <si>
    <t>YGPM14b23</t>
  </si>
  <si>
    <t>[PUS1]*</t>
  </si>
  <si>
    <t>NIP7</t>
  </si>
  <si>
    <t>SRP72</t>
  </si>
  <si>
    <t>IPL1</t>
  </si>
  <si>
    <t>YPL208W</t>
  </si>
  <si>
    <t>YPL207W</t>
  </si>
  <si>
    <t>[YPL206C]</t>
  </si>
  <si>
    <t>T214</t>
  </si>
  <si>
    <t>YGPM15l20</t>
  </si>
  <si>
    <t>[RAD53]*</t>
  </si>
  <si>
    <t>YPL152W-A</t>
  </si>
  <si>
    <t>RRD2</t>
  </si>
  <si>
    <t>PRP46</t>
  </si>
  <si>
    <t>YPL150W</t>
  </si>
  <si>
    <t>ATG5</t>
  </si>
  <si>
    <t>PPT2</t>
  </si>
  <si>
    <t>[PXA1]*</t>
  </si>
  <si>
    <t>T212, T213, T215</t>
  </si>
  <si>
    <t>[YPR117W]&amp;</t>
  </si>
  <si>
    <t>YPR118W</t>
  </si>
  <si>
    <t>tK(UUU)P</t>
  </si>
  <si>
    <t>CLB2</t>
  </si>
  <si>
    <t>[CLB5]&amp;</t>
  </si>
  <si>
    <t>YGPM3e23</t>
  </si>
  <si>
    <t>YGPM17p10</t>
  </si>
  <si>
    <t>NDJ1</t>
  </si>
  <si>
    <t>YOL103W-B</t>
  </si>
  <si>
    <t>YOL103W-A</t>
  </si>
  <si>
    <t>ITR2</t>
  </si>
  <si>
    <t>[TPT1]&amp;</t>
  </si>
  <si>
    <t>T195</t>
  </si>
  <si>
    <t>T194</t>
  </si>
  <si>
    <t>YGPM2d06</t>
  </si>
  <si>
    <t>[YOL160W]</t>
  </si>
  <si>
    <t>YOL159C-A</t>
  </si>
  <si>
    <t>YOL159C</t>
  </si>
  <si>
    <t>ENB1</t>
  </si>
  <si>
    <t>[YOL157C]&amp;</t>
  </si>
  <si>
    <t>T192</t>
  </si>
  <si>
    <t>[TCB2]&amp;</t>
  </si>
  <si>
    <t>YNL086W</t>
  </si>
  <si>
    <t>MKT1</t>
  </si>
  <si>
    <t>END3</t>
  </si>
  <si>
    <t>[SAL1]*</t>
  </si>
  <si>
    <t>YGPM6a06</t>
  </si>
  <si>
    <t>[YNR071C]*</t>
  </si>
  <si>
    <t>[HXT17]*</t>
  </si>
  <si>
    <t>YGPM2g20</t>
  </si>
  <si>
    <t>T190</t>
  </si>
  <si>
    <t>[MDH2]*</t>
  </si>
  <si>
    <t>YOL125W</t>
  </si>
  <si>
    <t>YOL124C</t>
  </si>
  <si>
    <t>HRP1</t>
  </si>
  <si>
    <t>SMF1</t>
  </si>
  <si>
    <t>[RPS19A]&amp;</t>
  </si>
  <si>
    <t>YGPM32e11</t>
  </si>
  <si>
    <t>1Z</t>
  </si>
  <si>
    <t>YGPM32d01</t>
  </si>
  <si>
    <t>YBR085C-A</t>
  </si>
  <si>
    <t>IST2</t>
  </si>
  <si>
    <t>[RFC5]*</t>
  </si>
  <si>
    <t>2Z</t>
  </si>
  <si>
    <t>?</t>
  </si>
  <si>
    <t>SSE1</t>
  </si>
  <si>
    <t>3Z</t>
  </si>
  <si>
    <t>YGPM10d24</t>
  </si>
  <si>
    <t>[MAK21]&amp;</t>
  </si>
  <si>
    <t>YDR061W</t>
  </si>
  <si>
    <t>LCB2</t>
  </si>
  <si>
    <t>YDR063W</t>
  </si>
  <si>
    <t>RPS13</t>
  </si>
  <si>
    <t>[YDR067C]&amp;</t>
  </si>
  <si>
    <t>YGPM2m18</t>
  </si>
  <si>
    <t>7z</t>
  </si>
  <si>
    <t>[ESP1]*</t>
  </si>
  <si>
    <t>TEL2</t>
  </si>
  <si>
    <t>[MDR1]*</t>
  </si>
  <si>
    <t>YGPM16i22</t>
  </si>
  <si>
    <t>8z</t>
  </si>
  <si>
    <t>[INP51]*</t>
  </si>
  <si>
    <t>YIL001W</t>
  </si>
  <si>
    <t>SGN1</t>
  </si>
  <si>
    <t>MPH1</t>
  </si>
  <si>
    <t>YIR003W</t>
  </si>
  <si>
    <t>[DJP1]</t>
  </si>
  <si>
    <t>10z</t>
  </si>
  <si>
    <t>YGPM6n10</t>
  </si>
  <si>
    <t>[YKL033W-A]</t>
  </si>
  <si>
    <t>FMP47</t>
  </si>
  <si>
    <t>tV(AAC)K2</t>
  </si>
  <si>
    <t>IXR1</t>
  </si>
  <si>
    <t>YKL031W</t>
  </si>
  <si>
    <t>[YKL030W]*</t>
  </si>
  <si>
    <t>[MAE1]&amp;</t>
  </si>
  <si>
    <t>11z</t>
  </si>
  <si>
    <t>YGPM29d19</t>
  </si>
  <si>
    <t>[RIC1]*</t>
  </si>
  <si>
    <t>YLR040C</t>
  </si>
  <si>
    <t>YLR041W</t>
  </si>
  <si>
    <t>YLR042C</t>
  </si>
  <si>
    <t>TRX1</t>
  </si>
  <si>
    <t>PDC1</t>
  </si>
  <si>
    <t>STU2</t>
  </si>
  <si>
    <t>YLR046C</t>
  </si>
  <si>
    <t>[YLR047C]&amp;</t>
  </si>
  <si>
    <t>12z</t>
  </si>
  <si>
    <t>[YLR422W]&amp;</t>
  </si>
  <si>
    <t>ATG17</t>
  </si>
  <si>
    <t>SPP382</t>
  </si>
  <si>
    <t>tN(GUU)L</t>
  </si>
  <si>
    <t>YGPM32n15</t>
  </si>
  <si>
    <t>YGPM17m17</t>
  </si>
  <si>
    <t>16z</t>
  </si>
  <si>
    <t>[YPL279C]</t>
  </si>
  <si>
    <t>YPL278C</t>
  </si>
  <si>
    <t>YPL277C</t>
  </si>
  <si>
    <t>YPL276W</t>
  </si>
  <si>
    <t>YPL275W</t>
  </si>
  <si>
    <t>[SAM3]*</t>
  </si>
  <si>
    <t>T52, 4z</t>
  </si>
  <si>
    <t>T219, 9z, 15z</t>
  </si>
  <si>
    <t>T173, T179, 13z</t>
  </si>
  <si>
    <t>T70, 17z</t>
  </si>
  <si>
    <t>21z</t>
  </si>
  <si>
    <t>YGPM14o04</t>
  </si>
  <si>
    <t>[RIF1]*</t>
  </si>
  <si>
    <t>PPS1</t>
  </si>
  <si>
    <t>DPB3</t>
  </si>
  <si>
    <t>[YBR280C]&amp;</t>
  </si>
  <si>
    <t>31z</t>
  </si>
  <si>
    <t>YGPM27m17</t>
  </si>
  <si>
    <t>[RPT2]&amp;</t>
  </si>
  <si>
    <t>PTC1</t>
  </si>
  <si>
    <t>MED2</t>
  </si>
  <si>
    <t>ATP16</t>
  </si>
  <si>
    <t>MCD1</t>
  </si>
  <si>
    <t>[NHP10]&amp;</t>
  </si>
  <si>
    <t>YGPM12h21</t>
  </si>
  <si>
    <t>[YCG1]&amp;</t>
  </si>
  <si>
    <t>YDR326C</t>
  </si>
  <si>
    <t>YDR327W</t>
  </si>
  <si>
    <t>SKP1</t>
  </si>
  <si>
    <t>PEX3</t>
  </si>
  <si>
    <t>UBX5</t>
  </si>
  <si>
    <t>[GPI8]*</t>
  </si>
  <si>
    <t>41z</t>
  </si>
  <si>
    <t>YGPM17b12</t>
  </si>
  <si>
    <t>[YEL007W]&amp;</t>
  </si>
  <si>
    <t>YEL006W</t>
  </si>
  <si>
    <t>VAB2</t>
  </si>
  <si>
    <t>YEA4</t>
  </si>
  <si>
    <t>GIM4</t>
  </si>
  <si>
    <t>WBP1</t>
  </si>
  <si>
    <t>YEL001C</t>
  </si>
  <si>
    <t>[MNN1]*</t>
  </si>
  <si>
    <t>51z</t>
  </si>
  <si>
    <t>71z</t>
  </si>
  <si>
    <t>YGPM3j20</t>
  </si>
  <si>
    <t>[SER33]*</t>
  </si>
  <si>
    <t>SPO22</t>
  </si>
  <si>
    <t>HOP1</t>
  </si>
  <si>
    <t>YIL071W-A</t>
  </si>
  <si>
    <t>PCI8</t>
  </si>
  <si>
    <t>MAM33</t>
  </si>
  <si>
    <t>RPS24B</t>
  </si>
  <si>
    <t>YIL068W-A</t>
  </si>
  <si>
    <t>SEC6</t>
  </si>
  <si>
    <t>YGPM13n23</t>
  </si>
  <si>
    <t>[SSL2]*</t>
  </si>
  <si>
    <t>YIL142C-A</t>
  </si>
  <si>
    <t>CCT2</t>
  </si>
  <si>
    <t>YIL141W</t>
  </si>
  <si>
    <t>AXL2</t>
  </si>
  <si>
    <t>REV7</t>
  </si>
  <si>
    <t>TPM2</t>
  </si>
  <si>
    <t>YIL137C</t>
  </si>
  <si>
    <t>OM45</t>
  </si>
  <si>
    <t>81z</t>
  </si>
  <si>
    <t>101z</t>
  </si>
  <si>
    <t>YGPM8g21</t>
  </si>
  <si>
    <t>[UBI4]*</t>
  </si>
  <si>
    <t>ENT4</t>
  </si>
  <si>
    <t>YLL037W</t>
  </si>
  <si>
    <t>PRP19</t>
  </si>
  <si>
    <t>GRC3</t>
  </si>
  <si>
    <t>RIX7</t>
  </si>
  <si>
    <t>YLL033W</t>
  </si>
  <si>
    <t>[YLL032C]&amp;</t>
  </si>
  <si>
    <t>111z</t>
  </si>
  <si>
    <t>YGPM19g06</t>
  </si>
  <si>
    <t>YLR307C-A</t>
  </si>
  <si>
    <t>CDA2</t>
  </si>
  <si>
    <t>IMH1</t>
  </si>
  <si>
    <t>CDC25</t>
  </si>
  <si>
    <t>[YLR311C]</t>
  </si>
  <si>
    <t>141z</t>
  </si>
  <si>
    <t>YGPM15c20</t>
  </si>
  <si>
    <t>[INP54]*</t>
  </si>
  <si>
    <t>MET22</t>
  </si>
  <si>
    <t>HUS1</t>
  </si>
  <si>
    <t>APM4</t>
  </si>
  <si>
    <t>PRS5</t>
  </si>
  <si>
    <t>[MAM3]&amp;</t>
  </si>
  <si>
    <t>YGPM7m21</t>
  </si>
  <si>
    <t>[YOR142W-B]&amp;</t>
  </si>
  <si>
    <t>THI80</t>
  </si>
  <si>
    <t>[ELG1]&amp;</t>
  </si>
  <si>
    <t>151z</t>
  </si>
  <si>
    <t>T183, 131z</t>
  </si>
  <si>
    <t>52, 121z</t>
  </si>
  <si>
    <t>3, T57</t>
  </si>
  <si>
    <t>10, K4, K5, K6, K7</t>
  </si>
  <si>
    <t>34; 33</t>
  </si>
  <si>
    <t>YGPM23l14</t>
  </si>
  <si>
    <t>42, 43, T65, T66, T68, T69, T71, T72, T73, T74, T75, T76, J2, J3, K2, K3</t>
  </si>
  <si>
    <t>T114, 91z</t>
  </si>
  <si>
    <t>T189, K8, K9</t>
  </si>
  <si>
    <t>37; 33</t>
  </si>
  <si>
    <t>Selection Method</t>
  </si>
  <si>
    <t>Gal</t>
  </si>
  <si>
    <t>X</t>
  </si>
  <si>
    <t>37; 36.5; 33</t>
  </si>
  <si>
    <t>Replicates</t>
  </si>
  <si>
    <t>°C</t>
  </si>
  <si>
    <t>*Glu to Gal</t>
  </si>
  <si>
    <t>CDC5</t>
  </si>
  <si>
    <t>False (+)</t>
  </si>
  <si>
    <t xml:space="preserve"> </t>
  </si>
  <si>
    <t>Clone #</t>
  </si>
  <si>
    <t>26 kDa</t>
  </si>
  <si>
    <t>PSB1_DROME</t>
  </si>
  <si>
    <t>Proteasome subunit beta type-1 OS=Drosophila melanogaster GN=Prosbeta6 PE=2 SV=2</t>
  </si>
  <si>
    <t>Prosbeta6</t>
  </si>
  <si>
    <t>PRE7</t>
  </si>
  <si>
    <t>13 kDa</t>
  </si>
  <si>
    <t>RS20_DROME</t>
  </si>
  <si>
    <t>40S ribosomal protein S20 OS=Drosophila melanogaster GN=RpS20 PE=1 SV=1</t>
  </si>
  <si>
    <t>RpS20</t>
  </si>
  <si>
    <t>RPS20</t>
  </si>
  <si>
    <t>27 kDa</t>
  </si>
  <si>
    <t>Q0E8G6_DROME</t>
  </si>
  <si>
    <t>CG3689, isoform C OS=Drosophila melanogaster GN=Dmel\CG3689 PE=1 SV=1</t>
  </si>
  <si>
    <t>CG3689</t>
  </si>
  <si>
    <t>NA</t>
  </si>
  <si>
    <t>17 kDa</t>
  </si>
  <si>
    <t>E2QD65_DROME [3]</t>
  </si>
  <si>
    <t>Cluster of Ribosomal protein S19a, isoform C OS=Drosophila melanogaster GN=RpS19a PE=1 SV=1 (E2QD65_DROME)</t>
  </si>
  <si>
    <t>RpS19a</t>
  </si>
  <si>
    <t>RPS19A</t>
  </si>
  <si>
    <t>14 kDa</t>
  </si>
  <si>
    <t>Q9VD66_DROME</t>
  </si>
  <si>
    <t>Female-specific independent of transformer OS=Drosophila melanogaster GN=fit PE=1 SV=1</t>
  </si>
  <si>
    <t>fit</t>
  </si>
  <si>
    <t>Q6IH48_DROME</t>
  </si>
  <si>
    <t>HDC03337 OS=Drosophila melanogaster GN=CG34051 PE=4 SV=1</t>
  </si>
  <si>
    <t>CG34051</t>
  </si>
  <si>
    <t>47 kDa</t>
  </si>
  <si>
    <t>sp|O16797|RL3_DROME</t>
  </si>
  <si>
    <t>60S ribosomal protein L3 OS=Drosophila melanogaster GN=RpL3 PE=1 SV=3</t>
  </si>
  <si>
    <t xml:space="preserve">RpL3 </t>
  </si>
  <si>
    <t>RPL3</t>
  </si>
  <si>
    <t>25 kDa</t>
  </si>
  <si>
    <t>RS5A_DROME [3]</t>
  </si>
  <si>
    <t>Cluster of 40S ribosomal protein S5a OS=Drosophila melanogaster GN=RpS5a PE=1 SV=1 (RS5A_DROME)</t>
  </si>
  <si>
    <t xml:space="preserve">RpS5a </t>
  </si>
  <si>
    <t>RPS5</t>
  </si>
  <si>
    <t>28 kDa</t>
  </si>
  <si>
    <t>Q9VT23_DROME</t>
  </si>
  <si>
    <t>CG8329 OS=Drosophila melanogaster GN=SP170 PE=3 SV=1</t>
  </si>
  <si>
    <t>SP170</t>
  </si>
  <si>
    <t>44 kDa</t>
  </si>
  <si>
    <t>Q9W253_DROME</t>
  </si>
  <si>
    <t>LD41023p OS=Drosophila melanogaster GN=mRpS29 PE=1 SV=1</t>
  </si>
  <si>
    <t>mRpS29</t>
  </si>
  <si>
    <t>122 kDa</t>
  </si>
  <si>
    <t>Q9VJH2_DROME</t>
  </si>
  <si>
    <t>SD02215p OS=Drosophila melanogaster GN=AspRS-m PE=1 SV=3</t>
  </si>
  <si>
    <t>AspRS</t>
  </si>
  <si>
    <t>DPS1</t>
  </si>
  <si>
    <t>118 kDa</t>
  </si>
  <si>
    <t>sp|Q0KHQ5|TAO_DROME</t>
  </si>
  <si>
    <t>Serine/threonine-protein kinase Tao OS=Drosophila melanogaster GN=Tao PE=1 SV=1</t>
  </si>
  <si>
    <t>Tao</t>
  </si>
  <si>
    <t>KIC1; CDC5; many other kinases</t>
  </si>
  <si>
    <t>184 kDa</t>
  </si>
  <si>
    <t>Q9W3D2_DROME [2]</t>
  </si>
  <si>
    <t>Cluster of Calmodulin-binding protein related to a Rab3 GDP/GTP exchange protein, isoform B OS=Drosophila melanogaster GN=Crag PE=1 SV=3 (Q9W3D2_DROME)</t>
  </si>
  <si>
    <t>Crag PE</t>
  </si>
  <si>
    <t>65 kDa</t>
  </si>
  <si>
    <t>Q8SXM8_DROME (+1)</t>
  </si>
  <si>
    <t>Lysine--tRNA ligase OS=Drosophila melanogaster GN=LysRS PE=1 SV=1</t>
  </si>
  <si>
    <t>LysRS</t>
  </si>
  <si>
    <t>KRS1; MSK1</t>
  </si>
  <si>
    <t>30 kDa</t>
  </si>
  <si>
    <t>X2JC80_DROME (+2)</t>
  </si>
  <si>
    <t>40S ribosomal protein SA OS=Drosophila melanogaster GN=sta PE=1 SV=1</t>
  </si>
  <si>
    <t>sta</t>
  </si>
  <si>
    <t>RPS0A</t>
  </si>
  <si>
    <t>64 kDa</t>
  </si>
  <si>
    <t>EI3D1_DROME [4]</t>
  </si>
  <si>
    <t>Cluster of Eukaryotic translation initiation factor 3 subunit D-1 OS=Drosophila melanogaster GN=eIF-3p66 PE=1 SV=1 (EI3D1_DROME)</t>
  </si>
  <si>
    <t>eIF-3p66</t>
  </si>
  <si>
    <t>58 kDa</t>
  </si>
  <si>
    <t>A0A0B4K891_DROME (+1)</t>
  </si>
  <si>
    <t>CG8963, isoform E OS=Drosophila melanogaster GN=CG8963 PE=1 SV=1</t>
  </si>
  <si>
    <t>CG8963</t>
  </si>
  <si>
    <t>18 kDa</t>
  </si>
  <si>
    <t>A0A0B4LHS1_DROME (+2)</t>
  </si>
  <si>
    <t>Myosin alkali light chain 1, isoform D OS=Drosophila melanogaster GN=Mlc1 PE=1 SV=1</t>
  </si>
  <si>
    <t>Myosin alkali light chain 1</t>
  </si>
  <si>
    <t>62 kDa</t>
  </si>
  <si>
    <t>G6PI_DROME</t>
  </si>
  <si>
    <t>Glucose-6-phosphate isomerase OS=Drosophila melanogaster GN=Pgi PE=2 SV=2</t>
  </si>
  <si>
    <t>Pgi</t>
  </si>
  <si>
    <t>PGI1</t>
  </si>
  <si>
    <t>42 kDa</t>
  </si>
  <si>
    <t>Q7K2V9_DROME</t>
  </si>
  <si>
    <t>Mevalonate kinase OS=Drosophila melanogaster GN=CG16804 PE=2 SV=1</t>
  </si>
  <si>
    <t>Mevalonate kinase</t>
  </si>
  <si>
    <t>ERG12</t>
  </si>
  <si>
    <t>24 kDa</t>
  </si>
  <si>
    <t>MLR_DROME</t>
  </si>
  <si>
    <t>Myosin regulatory light chain 2 OS=Drosophila melanogaster GN=Mlc2 PE=1 SV=2</t>
  </si>
  <si>
    <t>Myosin regulatory light chain 2</t>
  </si>
  <si>
    <t>calmodulin</t>
  </si>
  <si>
    <t>70 kDa</t>
  </si>
  <si>
    <t>PAKM_DROME</t>
  </si>
  <si>
    <t>Serine/threonine-protein kinase PAK mbt OS=Drosophila melanogaster GN=mbt PE=1 SV=2</t>
  </si>
  <si>
    <t>mbt</t>
  </si>
  <si>
    <t>STE20; KIC1</t>
  </si>
  <si>
    <t>23 kDa</t>
  </si>
  <si>
    <t>X2JGG6_DROME</t>
  </si>
  <si>
    <t>Heat shock protein 26, isoform B OS=Drosophila melanogaster GN=Hsp26 PE=3 SV=1</t>
  </si>
  <si>
    <t>Hsp26</t>
  </si>
  <si>
    <t>113 kDa</t>
  </si>
  <si>
    <t>M9NEH6_DROME (+5)</t>
  </si>
  <si>
    <t>Histone deacetylase 6, isoform F OS=Drosophila melanogaster GN=HDAC6 PE=1 SV=1</t>
  </si>
  <si>
    <t>HDAC6</t>
  </si>
  <si>
    <t>HDA1; RPD3; HOS2</t>
  </si>
  <si>
    <t>94 kDa</t>
  </si>
  <si>
    <t>Q9VY15_DROME</t>
  </si>
  <si>
    <t>FI17948p1 OS=Drosophila melanogaster GN=CG14411-RA PE=2 SV=1</t>
  </si>
  <si>
    <t>CG14411-RA</t>
  </si>
  <si>
    <t>YMR1</t>
  </si>
  <si>
    <t>33 kDa</t>
  </si>
  <si>
    <t>Q9VTF8_DROME</t>
  </si>
  <si>
    <t>Mitochondrial ribosomal protein L2 OS=Drosophila melanogaster GN=mRpL2 PE=1 SV=1</t>
  </si>
  <si>
    <t>mRpL2</t>
  </si>
  <si>
    <t>40 kDa</t>
  </si>
  <si>
    <t>Q7PLE6_DROME</t>
  </si>
  <si>
    <t>Uncharacterized protein, isoform C OS=Drosophila melanogaster GN=CG17691 PE=1 SV=3</t>
  </si>
  <si>
    <t>CG17691</t>
  </si>
  <si>
    <t>43 kDa</t>
  </si>
  <si>
    <t>Q9VJZ5_DROME</t>
  </si>
  <si>
    <t>LD07294p OS=Drosophila melanogaster GN=Tap42 PE=1 SV=2</t>
  </si>
  <si>
    <t>Tap42</t>
  </si>
  <si>
    <t>TAP42</t>
  </si>
  <si>
    <t>60 kDa</t>
  </si>
  <si>
    <t>Q9VN21_DROME</t>
  </si>
  <si>
    <t>LD30155p OS=Drosophila melanogaster GN=lost PE=1 SV=1</t>
  </si>
  <si>
    <t>lost</t>
  </si>
  <si>
    <t>15 kDa</t>
  </si>
  <si>
    <t>BACC_DROME</t>
  </si>
  <si>
    <t>Bacchus OS=Drosophila melanogaster GN=Bacc PE=2 SV=1</t>
  </si>
  <si>
    <t>Bacc</t>
  </si>
  <si>
    <t>D2NUK9_DROME</t>
  </si>
  <si>
    <t>Hoi-polloi, isoform B OS=Drosophila melanogaster GN=hoip PE=1 SV=1</t>
  </si>
  <si>
    <t>hoip</t>
  </si>
  <si>
    <t>SNU13</t>
  </si>
  <si>
    <t>Q9VEJ0_DROME</t>
  </si>
  <si>
    <t>Peroxiredoxin 3 OS=Drosophila melanogaster GN=Prx3 PE=1 SV=2</t>
  </si>
  <si>
    <t>Prx3</t>
  </si>
  <si>
    <t>TSA1; TSA2; PRX1</t>
  </si>
  <si>
    <t>Q9VIN9_DROME</t>
  </si>
  <si>
    <t>LP10852p OS=Drosophila melanogaster GN=mRpS18B PE=1 SV=1</t>
  </si>
  <si>
    <t>mRpS18B</t>
  </si>
  <si>
    <t>31 kDa</t>
  </si>
  <si>
    <t>Q9VS44_DROME</t>
  </si>
  <si>
    <t>CG8607 OS=Drosophila melanogaster GN=Dmel\CG8607 PE=1 SV=2</t>
  </si>
  <si>
    <t>CG8607</t>
  </si>
  <si>
    <t>85 kDa</t>
  </si>
  <si>
    <t>Q9VIE8_DROME</t>
  </si>
  <si>
    <t>Aconitate hydratase, mitochondrial OS=Drosophila melanogaster GN=Acon PE=1 SV=2</t>
  </si>
  <si>
    <t>Acon</t>
  </si>
  <si>
    <t>ACO1; ACO2</t>
  </si>
  <si>
    <t>Q9VXP3_DROME</t>
  </si>
  <si>
    <t>GH05406p OS=Drosophila melanogaster GN=mRpS30 PE=1 SV=1</t>
  </si>
  <si>
    <t>mRpS30</t>
  </si>
  <si>
    <t>306 kDa</t>
  </si>
  <si>
    <t>A0A0B4KEX6_DROME (+3)</t>
  </si>
  <si>
    <t>Jitterbug, isoform M OS=Drosophila melanogaster GN=jbug PE=1 SV=1</t>
  </si>
  <si>
    <t>jbug</t>
  </si>
  <si>
    <t>10 kDa</t>
  </si>
  <si>
    <t>DYL1_DROME (+1)</t>
  </si>
  <si>
    <t>Dynein light chain 1, cytoplasmic OS=Drosophila melanogaster GN=ctp PE=1 SV=1</t>
  </si>
  <si>
    <t>Dynein light chain 1</t>
  </si>
  <si>
    <t>Dyn2</t>
  </si>
  <si>
    <t>Q9VHT5_DROME</t>
  </si>
  <si>
    <t>LD31571p OS=Drosophila melanogaster GN=mRpL1 PE=1 SV=2</t>
  </si>
  <si>
    <t>mRpL1</t>
  </si>
  <si>
    <t>Q9W1B9_DROME</t>
  </si>
  <si>
    <t>GEO07602p1 OS=Drosophila melanogaster GN=RpL12 PE=1 SV=1</t>
  </si>
  <si>
    <t>RpL12</t>
  </si>
  <si>
    <t>RPL12A; RPL12B</t>
  </si>
  <si>
    <t>55 kDa</t>
  </si>
  <si>
    <t>Q95WY3_DROME</t>
  </si>
  <si>
    <t>FI04781p OS=Drosophila melanogaster GN=Nop56 PE=1 SV=1</t>
  </si>
  <si>
    <t>Nop56</t>
  </si>
  <si>
    <t>NOP58; NOP56</t>
  </si>
  <si>
    <t>52 kDa</t>
  </si>
  <si>
    <t>sp|P23128|DDX6_DROME</t>
  </si>
  <si>
    <t>Putative ATP-dependent RNA helicase me31b OS=Drosophila melanogaster GN=me31B PE=1 SV=3</t>
  </si>
  <si>
    <t>me31B</t>
  </si>
  <si>
    <t>DHH1; FAL1; eLF4A; SUB2; DBP5;</t>
  </si>
  <si>
    <t>RL13A_DROME [2]</t>
  </si>
  <si>
    <t>Cluster of 60S ribosomal protein L13a OS=Drosophila melanogaster GN=RpL13A PE=1 SV=1 (RL13A_DROME)</t>
  </si>
  <si>
    <t>RpL13A</t>
  </si>
  <si>
    <t>RPL13A</t>
  </si>
  <si>
    <t>48 kDa</t>
  </si>
  <si>
    <t>Q9VMF1_DROME</t>
  </si>
  <si>
    <t>CG9497, isoform A OS=Drosophila melanogaster GN=CG9497 PE=4 SV=3</t>
  </si>
  <si>
    <t>CG9497</t>
  </si>
  <si>
    <t>HSP68_DROME [4]</t>
  </si>
  <si>
    <t>Cluster of Heat shock protein 68 OS=Drosophila melanogaster GN=Hsp68 PE=1 SV=1 (HSP68_DROME)</t>
  </si>
  <si>
    <t>Hsp68</t>
  </si>
  <si>
    <t>SSA1; SSA2; SSA3; SSA4; KAR2; SSC1; ECM10; SSQ1; SSE1; SSE2; Ssz1; LHS1;</t>
  </si>
  <si>
    <t>34 kDa</t>
  </si>
  <si>
    <t>R9Q794_DROME (+1)</t>
  </si>
  <si>
    <t>Ribosomal protein L5, isoform G OS=Drosophila melanogaster GN=RpL5 PE=1 SV=1</t>
  </si>
  <si>
    <t>RpL5</t>
  </si>
  <si>
    <t>Q0KHQ1_DROME</t>
  </si>
  <si>
    <t>GEO13361p1 OS=Drosophila melanogaster GN=SLIRP1 PE=1 SV=1</t>
  </si>
  <si>
    <t>SLIRP1* same gene Suppressor Screen</t>
  </si>
  <si>
    <t>HRP1; PUB1</t>
  </si>
  <si>
    <t>12 kDa</t>
  </si>
  <si>
    <t>TCP4_DROME</t>
  </si>
  <si>
    <t>RNA polymerase II transcriptional coactivator OS=Drosophila melanogaster GN=Ssb-c31a PE=2 SV=1</t>
  </si>
  <si>
    <t>Ssb-c31a*dosage compensation</t>
  </si>
  <si>
    <t>SUB1</t>
  </si>
  <si>
    <t>119 kDa</t>
  </si>
  <si>
    <t>ISWI_DROME</t>
  </si>
  <si>
    <t>Chromatin-remodeling complex ATPase chain Iswi OS=Drosophila melanogaster GN=Iswi PE=1 SV=1</t>
  </si>
  <si>
    <t>Iswi</t>
  </si>
  <si>
    <t>ISW1</t>
  </si>
  <si>
    <t>Q9VAC4_DROME</t>
  </si>
  <si>
    <t>GEO09167p1 OS=Drosophila melanogaster GN=Nph PE=1 SV=1</t>
  </si>
  <si>
    <t>Nph*connected to TAP/p32</t>
  </si>
  <si>
    <t>69 kDa</t>
  </si>
  <si>
    <t>DSH_DROME</t>
  </si>
  <si>
    <t>Segment polarity protein dishevelled OS=Drosophila melanogaster GN=dsh PE=1 SV=2</t>
  </si>
  <si>
    <t>dishevelled</t>
  </si>
  <si>
    <t>74 kDa</t>
  </si>
  <si>
    <t>PTCD3_DROME [2]</t>
  </si>
  <si>
    <t>Cluster of Protein PTCD3 homolog, mitochondrial OS=Drosophila melanogaster GN=CG4679 PE=2 SV=1 (PTCD3_DROME)</t>
  </si>
  <si>
    <t>CG4679</t>
  </si>
  <si>
    <t>105 kDa</t>
  </si>
  <si>
    <t>A0A0B4K7L1_DROME</t>
  </si>
  <si>
    <t>Cluster of ATP-dependent 6-phosphofructokinase OS=Drosophila melanogaster GN=Pfk PE=1 SV=1 (A0A0B4K7L1_DROME)</t>
  </si>
  <si>
    <t>Pfk</t>
  </si>
  <si>
    <t>PFK1; PFK2</t>
  </si>
  <si>
    <t>H1_DROME (+2)</t>
  </si>
  <si>
    <t>Histone H1 OS=Drosophila melanogaster GN=His1 PE=1 SV=1</t>
  </si>
  <si>
    <t>Histone H1</t>
  </si>
  <si>
    <t>HH01</t>
  </si>
  <si>
    <t>Q9W199_DROME</t>
  </si>
  <si>
    <t>GEO07594p1 OS=Drosophila melanogaster GN=mRpS17 PE=2 SV=1</t>
  </si>
  <si>
    <t>mRpS17</t>
  </si>
  <si>
    <t>50 kDa</t>
  </si>
  <si>
    <t>TBA1_DROME [2]</t>
  </si>
  <si>
    <t>Cluster of Tubulin alpha-1 chain OS=Drosophila melanogaster GN=alphaTub84B PE=1 SV=1 (TBA1_DROME)</t>
  </si>
  <si>
    <t>Tubulin alpha-1</t>
  </si>
  <si>
    <t>TUB1</t>
  </si>
  <si>
    <t>45 kDa</t>
  </si>
  <si>
    <t>Q9VFV9_DROME</t>
  </si>
  <si>
    <t>DnaJ-like-2, isoform A OS=Drosophila melanogaster GN=Droj2 PE=1 SV=1</t>
  </si>
  <si>
    <t>Droj2</t>
  </si>
  <si>
    <t>YDJ1</t>
  </si>
  <si>
    <t>21 kDa</t>
  </si>
  <si>
    <t>RSMB_DROME</t>
  </si>
  <si>
    <t>Small nuclear ribonucleoprotein-associated protein B OS=Drosophila melanogaster GN=SmB PE=1 SV=1</t>
  </si>
  <si>
    <t>SmB</t>
  </si>
  <si>
    <t>SMB1</t>
  </si>
  <si>
    <t>127 kDa</t>
  </si>
  <si>
    <t>Q9VZP5_DROME</t>
  </si>
  <si>
    <t>FI21437p1 OS=Drosophila melanogaster GN=eIF5B PE=1 SV=2</t>
  </si>
  <si>
    <t>eIF5B</t>
  </si>
  <si>
    <t>FUN12</t>
  </si>
  <si>
    <t>49 kDa</t>
  </si>
  <si>
    <t>Q9VXW3_DROME</t>
  </si>
  <si>
    <t>LD30439p OS=Drosophila melanogaster GN=CG12608 PE=1 SV=2</t>
  </si>
  <si>
    <t>CG12608</t>
  </si>
  <si>
    <t>MAK11;</t>
  </si>
  <si>
    <t>sp|P36188|TNNI_DROME [5]</t>
  </si>
  <si>
    <t>Cluster of Troponin I OS=Drosophila melanogaster GN=wupA PE=2 SV=3 (sp|P36188|TNNI_DROME)</t>
  </si>
  <si>
    <t>Troponin I</t>
  </si>
  <si>
    <t xml:space="preserve">M9PHR2_DROME </t>
  </si>
  <si>
    <t>Cluster of Upheld, isoform O OS=Drosophila melanogaster GN=up PE=1 SV=1 (M9PHR2_DROME)</t>
  </si>
  <si>
    <t>Upheld</t>
  </si>
  <si>
    <t>22 kDa</t>
  </si>
  <si>
    <t>Q9VV39_DROME</t>
  </si>
  <si>
    <t>Mitochondrial ribosomal protein S34 OS=Drosophila melanogaster GN=mRpS34 PE=1 SV=2</t>
  </si>
  <si>
    <t>mRpS34</t>
  </si>
  <si>
    <t>36 kDa</t>
  </si>
  <si>
    <t>EIF3I_DROME</t>
  </si>
  <si>
    <t>Eukaryotic translation initiation factor 3 subunit I OS=Drosophila melanogaster GN=Trip1 PE=1 SV=1</t>
  </si>
  <si>
    <t>Trip1</t>
  </si>
  <si>
    <t>TIF34</t>
  </si>
  <si>
    <t>99 kDa</t>
  </si>
  <si>
    <t>IMB_DROME (+1)</t>
  </si>
  <si>
    <t>Importin subunit beta OS=Drosophila melanogaster GN=Fs(2)Ket PE=2 SV=2</t>
  </si>
  <si>
    <t>Importin Beta</t>
  </si>
  <si>
    <t>KAP95</t>
  </si>
  <si>
    <t>GAR1_DROME</t>
  </si>
  <si>
    <t>Probable H/ACA ribonucleoprotein complex subunit 1 OS=Drosophila melanogaster GN=CG4038 PE=2 SV=1</t>
  </si>
  <si>
    <t>CG4038</t>
  </si>
  <si>
    <t>88 kDa</t>
  </si>
  <si>
    <t>Q9VEP9_DROME</t>
  </si>
  <si>
    <t>GH03554p OS=Drosophila melanogaster GN=Sf3a1 PE=1 SV=1</t>
  </si>
  <si>
    <t>Sf3a1</t>
  </si>
  <si>
    <t>Uba1; Prp21</t>
  </si>
  <si>
    <t>138 kDa</t>
  </si>
  <si>
    <t>STNB_DROME (+2)</t>
  </si>
  <si>
    <t>Protein stoned-B OS=Drosophila melanogaster GN=stnB PE=1 SV=4</t>
  </si>
  <si>
    <t>stnB</t>
  </si>
  <si>
    <t>X2JDA5_DROME (+3)</t>
  </si>
  <si>
    <t>Glutamine synthetase OS=Drosophila melanogaster GN=Gs2 PE=1 SV=1</t>
  </si>
  <si>
    <t>Gs2</t>
  </si>
  <si>
    <t>GLN1</t>
  </si>
  <si>
    <t>EIF3K_DROME</t>
  </si>
  <si>
    <t>Eukaryotic translation initiation factor 3 subunit K OS=Drosophila melanogaster GN=CG10306 PE=2 SV=1</t>
  </si>
  <si>
    <t>CG10306</t>
  </si>
  <si>
    <t>57 kDa</t>
  </si>
  <si>
    <t>Q9VM69_DROME</t>
  </si>
  <si>
    <t>CG10206-PA OS=Drosophila melanogaster GN=nop5 PE=1 SV=2</t>
  </si>
  <si>
    <t>nop5</t>
  </si>
  <si>
    <t xml:space="preserve">E1JGN9_DROME </t>
  </si>
  <si>
    <t>AT02443p OS=Drosophila melanogaster GN=exu PE=1 SV=1</t>
  </si>
  <si>
    <t>exu</t>
  </si>
  <si>
    <t>51 kDa</t>
  </si>
  <si>
    <t>Q8MST5_DROME</t>
  </si>
  <si>
    <t>Tubulin beta chain OS=Drosophila melanogaster GN=betaTub97EF PE=1 SV=1</t>
  </si>
  <si>
    <t>Tubulin beta</t>
  </si>
  <si>
    <t>TUB2</t>
  </si>
  <si>
    <t>81 kDa</t>
  </si>
  <si>
    <t>A0A0B4LF95_DROME (+9)</t>
  </si>
  <si>
    <t>Glutaminase, isoform K OS=Drosophila melanogaster GN=GLS PE=1 SV=1</t>
  </si>
  <si>
    <t>GLS</t>
  </si>
  <si>
    <t>Hos4</t>
  </si>
  <si>
    <t>54 kDa</t>
  </si>
  <si>
    <t>Q86B74_DROME (+1)</t>
  </si>
  <si>
    <t>WASp, isoform C OS=Drosophila melanogaster GN=WASp PE=4 SV=1</t>
  </si>
  <si>
    <t>WASp* interacts with NAP1</t>
  </si>
  <si>
    <t>sp|P92177-1|1433E_DROME (+3)</t>
  </si>
  <si>
    <t>Isoform D of 14-3-3 protein epsilon OS=Drosophila melanogaster GN=14-3-3epsilon</t>
  </si>
  <si>
    <t>14-3-3epsilon</t>
  </si>
  <si>
    <t>BMH1; BMH2</t>
  </si>
  <si>
    <t>67 kDa</t>
  </si>
  <si>
    <t>A0A0B4KFT9_DROME</t>
  </si>
  <si>
    <t>Quaking related 54B, isoform E OS=Drosophila melanogaster GN=qkr54B PE=1 SV=1</t>
  </si>
  <si>
    <t>qkr54B</t>
  </si>
  <si>
    <t>MSL5</t>
  </si>
  <si>
    <t>SMD1_DROME</t>
  </si>
  <si>
    <t>Probable small nuclear ribonucleoprotein Sm D1 OS=Drosophila melanogaster GN=SmD1 PE=1 SV=1</t>
  </si>
  <si>
    <t>SmD1</t>
  </si>
  <si>
    <t>SMD1</t>
  </si>
  <si>
    <t>sp|P08182|CSK2B_DROME</t>
  </si>
  <si>
    <t>Casein kinase II subunit beta OS=Drosophila melanogaster GN=CkIIbeta PE=2 SV=2</t>
  </si>
  <si>
    <t>Casein kinase II subunit beta</t>
  </si>
  <si>
    <t>CKB2</t>
  </si>
  <si>
    <t>53 kDa</t>
  </si>
  <si>
    <t xml:space="preserve">M9PG43_DROME </t>
  </si>
  <si>
    <t>Cluster of Tricornered, isoform B OS=Drosophila melanogaster GN=trc PE=3 SV=1 (M9PG43_DROME)</t>
  </si>
  <si>
    <t>Tricornered</t>
  </si>
  <si>
    <t>CBK1</t>
  </si>
  <si>
    <t>Q8SYL1_DROME</t>
  </si>
  <si>
    <t>Lethal (2) 09851, isoform A OS=Drosophila melanogaster GN=l(2)09851 PE=1 SV=1</t>
  </si>
  <si>
    <t>l(2)09851*Nucleosome Assembly chaperon</t>
  </si>
  <si>
    <t>MSI1*subunit of CAF-1; RRB1</t>
  </si>
  <si>
    <t>163 kDa</t>
  </si>
  <si>
    <t>A1Z968_DROME</t>
  </si>
  <si>
    <t>NAT1, isoform D OS=Drosophila melanogaster GN=NAT1 PE=1 SV=1</t>
  </si>
  <si>
    <t>NAT1</t>
  </si>
  <si>
    <t>A0A0C4DHG5_DROME (+4)</t>
  </si>
  <si>
    <t>B52, isoform O OS=Drosophila melanogaster GN=B52 PE=4 SV=1</t>
  </si>
  <si>
    <t xml:space="preserve">B52 </t>
  </si>
  <si>
    <t>Nab3; Pub1</t>
  </si>
  <si>
    <t>46 kDa</t>
  </si>
  <si>
    <t>VIT3_DROME (+1)</t>
  </si>
  <si>
    <t>Vitellogenin-3 OS=Drosophila melanogaster GN=Yp3 PE=1 SV=1</t>
  </si>
  <si>
    <t xml:space="preserve">Vitellogenin-3 </t>
  </si>
  <si>
    <t>90 kDa</t>
  </si>
  <si>
    <t>B7Z0W0_DROME (+1)</t>
  </si>
  <si>
    <t>p21-activated kinase, isoform F OS=Drosophila melanogaster GN=Pak PE=4 SV=2</t>
  </si>
  <si>
    <t>Pak</t>
  </si>
  <si>
    <t>166 kDa</t>
  </si>
  <si>
    <t>CLASP_DROME</t>
  </si>
  <si>
    <t>CLIP-associating protein OS=Drosophila melanogaster GN=chb PE=1 SV=1</t>
  </si>
  <si>
    <t>chb*chromosome bows</t>
  </si>
  <si>
    <t>A0A0B4LFL3_DROME</t>
  </si>
  <si>
    <t>Elongation factor 1 beta, isoform C OS=Drosophila melanogaster GN=eEF1beta PE=3 SV=1</t>
  </si>
  <si>
    <t>eEF1beta</t>
  </si>
  <si>
    <t>TEF1</t>
  </si>
  <si>
    <t>139 kDa</t>
  </si>
  <si>
    <t>M9PB90_DROME</t>
  </si>
  <si>
    <t>Cullin-associated and neddylation-dissociated 1, isoform B OS=Drosophila melanogaster GN=Cand1 PE=1 SV=1</t>
  </si>
  <si>
    <t>Cand1</t>
  </si>
  <si>
    <t>TBA4_DROME</t>
  </si>
  <si>
    <t>Tubulin alpha-4 chain OS=Drosophila melanogaster GN=alphaTub67C PE=3 SV=1</t>
  </si>
  <si>
    <t>alphaTub67C* this is maternal alpha tubulin</t>
  </si>
  <si>
    <t>TUB3</t>
  </si>
  <si>
    <t>X2JCI6_DROME (+1)</t>
  </si>
  <si>
    <t>Troponin C at 73F, isoform C OS=Drosophila melanogaster GN=TpnC73F PE=4 SV=1</t>
  </si>
  <si>
    <t>TpnC73F</t>
  </si>
  <si>
    <t>sp|Q9VL18-2|EF1D_DROME (+1)</t>
  </si>
  <si>
    <t>Isoform A of Probable elongation factor 1-delta OS=Drosophila melanogaster GN=eEF1delta</t>
  </si>
  <si>
    <t>eEF1delta</t>
  </si>
  <si>
    <t>TEF2</t>
  </si>
  <si>
    <t>A0A0B4LEY6_DROME (+1)</t>
  </si>
  <si>
    <t>Nascent polypeptide associated complex protein alpha subunit, isoform D OS=Drosophila melanogaster GN=Nacalpha PE=4 SV=1</t>
  </si>
  <si>
    <t>Nacalpha</t>
  </si>
  <si>
    <t>EGD2</t>
  </si>
  <si>
    <t>106 kDa</t>
  </si>
  <si>
    <t>Q8I0D4_DROME (+1)</t>
  </si>
  <si>
    <t>CG9297, isoform B OS=Drosophila melanogaster GN=CG9297 PE=1 SV=1</t>
  </si>
  <si>
    <t>CG9297</t>
  </si>
  <si>
    <t>Q9VEA1_DROME</t>
  </si>
  <si>
    <t>Eukaryotic initiation factor 1A, isoform A OS=Drosophila melanogaster GN=eIF1A PE=1 SV=1*isoform C and B combined</t>
  </si>
  <si>
    <t>eIF1A</t>
  </si>
  <si>
    <t>tif11</t>
  </si>
  <si>
    <t>A0A0B4KEW6_DROME (+2)</t>
  </si>
  <si>
    <t>Amphiphysin, isoform B OS=Drosophila melanogaster GN=Amph PE=1 SV=1</t>
  </si>
  <si>
    <t>Amph</t>
  </si>
  <si>
    <t>Boi2</t>
  </si>
  <si>
    <t>66 kDa</t>
  </si>
  <si>
    <t>M9PBD9_DROME (+2)</t>
  </si>
  <si>
    <t>Ran GTPase activating protein, isoform B OS=Drosophila melanogaster GN=RanGAP PE=1 SV=1</t>
  </si>
  <si>
    <t>RanGAP* Segregation Distorter</t>
  </si>
  <si>
    <t>sp|P81900|KAPR2_DROMEcAMP-dependent protein kinase type II regulatory subunit OS=Drosophila melanogaster GN=Pka-R2 PE=1 SV=2</t>
  </si>
  <si>
    <t>KAPR2_DROME cAMP-dependent protein kinase type II regulatory subunit OS=Drosophila melanogaster GN=Pka-R2 PE=1 SV=2</t>
  </si>
  <si>
    <t>Pka-R2</t>
  </si>
  <si>
    <t>BCY1</t>
  </si>
  <si>
    <t>38 kDa</t>
  </si>
  <si>
    <t>Q7KSM5_DROME</t>
  </si>
  <si>
    <t>Activator of SUMO 1 OS=Drosophila melanogaster GN=Aos1 PE=1 SV=1</t>
  </si>
  <si>
    <t>Aos1</t>
  </si>
  <si>
    <t>Q9VQQ0_DROME</t>
  </si>
  <si>
    <t>Serine/threonine-protein phosphatase 2A activator OS=Drosophila melanogaster GN=Ptpa PE=1 SV=1</t>
  </si>
  <si>
    <t>Ptpa</t>
  </si>
  <si>
    <t>RRD1; RRD2</t>
  </si>
  <si>
    <t>56 kDa</t>
  </si>
  <si>
    <t>Q9VY91_DROME</t>
  </si>
  <si>
    <t>LD21074p OS=Drosophila melanogaster GN=Pdcd4 PE=1 SV=2</t>
  </si>
  <si>
    <t>Pdcd4</t>
  </si>
  <si>
    <t>114 kDa</t>
  </si>
  <si>
    <t>Q9VGP4_DROME</t>
  </si>
  <si>
    <t>LP08082p OS=Drosophila melanogaster GN=Ranbp9 PE=1 SV=1</t>
  </si>
  <si>
    <t>Ranbp9</t>
  </si>
  <si>
    <t>KAP114 *imports Nap1, H2A/B; similar to Cse1; KAP120</t>
  </si>
  <si>
    <t>39 kDa</t>
  </si>
  <si>
    <t>M9PC74_DROME (+1)</t>
  </si>
  <si>
    <t>Uncharacterized protein, isoform G OS=Drosophila melanogaster GN=CG31650 PE=1 SV=1</t>
  </si>
  <si>
    <t>CG31650</t>
  </si>
  <si>
    <t>CNB1</t>
  </si>
  <si>
    <t>A2RVI0_DROME [2]</t>
  </si>
  <si>
    <t>Cluster of IP18102p OS=Drosophila melanogaster GN=CG17041 PE=2 SV=1 (A2RVI0_DROME)</t>
  </si>
  <si>
    <t>CG17041</t>
  </si>
  <si>
    <t>Q86PF4_DROME (+1)</t>
  </si>
  <si>
    <t>GH08978p OS=Drosophila melanogaster GN=CG10126-RB PE=1 SV=2</t>
  </si>
  <si>
    <t>CG10126</t>
  </si>
  <si>
    <t>CSN7_DROME</t>
  </si>
  <si>
    <t>COP9 signalosome complex subunit 7 OS=Drosophila melanogaster GN=CSN7 PE=1 SV=2</t>
  </si>
  <si>
    <t>CSN7</t>
  </si>
  <si>
    <t>BCCIP_DROME</t>
  </si>
  <si>
    <t>Protein BCCIP homolog OS=Drosophila melanogaster GN=CG9286 PE=2 SV=2</t>
  </si>
  <si>
    <t>BCCIP</t>
  </si>
  <si>
    <t>SEC13_DROME</t>
  </si>
  <si>
    <t>Protein SEC13 homolog OS=Drosophila melanogaster GN=Sec13 PE=1 SV=1</t>
  </si>
  <si>
    <t>SEC13</t>
  </si>
  <si>
    <t>Q9VAY2_DROME</t>
  </si>
  <si>
    <t>Glycoprotein 93 OS=Drosophila melanogaster GN=Gp93 PE=1 SV=1</t>
  </si>
  <si>
    <t>Gp93</t>
  </si>
  <si>
    <t>HSC82</t>
  </si>
  <si>
    <t>FKB39_DROME</t>
  </si>
  <si>
    <t>39 kDa FK506-binding nuclear protein OS=Drosophila melanogaster GN=FK506-bp1 PE=1 SV=2</t>
  </si>
  <si>
    <t>FKBP506</t>
  </si>
  <si>
    <t>FPR1; FPR3; FPR4</t>
  </si>
  <si>
    <t>19 kDa</t>
  </si>
  <si>
    <t>Q9VIL5_DROME</t>
  </si>
  <si>
    <t>GEO08953p1 OS=Drosophila melanogaster GN=CG17472 PE=2 SV=1</t>
  </si>
  <si>
    <t>CG17472</t>
  </si>
  <si>
    <t>CALR_DROME (+1)</t>
  </si>
  <si>
    <t>Calreticulin OS=Drosophila melanogaster GN=Crc PE=1 SV=2</t>
  </si>
  <si>
    <t>Calreticulin</t>
  </si>
  <si>
    <t>Calnexin</t>
  </si>
  <si>
    <t>A0A0B4K6D2_DROME (+1)</t>
  </si>
  <si>
    <t>Uncharacterized protein, isoform B OS=Drosophila melanogaster GN=CG16817 PE=1 SV=1</t>
  </si>
  <si>
    <t>CG16817</t>
  </si>
  <si>
    <t>HSP90</t>
  </si>
  <si>
    <t>Q7KSD3_DROME</t>
  </si>
  <si>
    <t>Frayed, isoform A OS=Drosophila melanogaster GN=fray PE=1 SV=1</t>
  </si>
  <si>
    <t>Frayed</t>
  </si>
  <si>
    <t>124 kDa</t>
  </si>
  <si>
    <t>Q9VN44_DROME</t>
  </si>
  <si>
    <t>FI07923p OS=Drosophila melanogaster GN=Karybeta3 PE=1 SV=1</t>
  </si>
  <si>
    <t>karyopherin beta</t>
  </si>
  <si>
    <t>Pse1; KAP121; KAP95</t>
  </si>
  <si>
    <t>PKRA_DROME</t>
  </si>
  <si>
    <t>Protein krasavietz OS=Drosophila melanogaster GN=kra PE=1 SV=1</t>
  </si>
  <si>
    <t>krasavietz</t>
  </si>
  <si>
    <t>M9PG47_DROME</t>
  </si>
  <si>
    <t>40S ribosomal protein S26 OS=Drosophila melanogaster GN=RpS26 PE=3 SV=1</t>
  </si>
  <si>
    <t>RpS26</t>
  </si>
  <si>
    <t>RPS26B</t>
  </si>
  <si>
    <t>35 kDa</t>
  </si>
  <si>
    <t>Q9VB76_DROME</t>
  </si>
  <si>
    <t>Caix OS=Drosophila melanogaster GN=caix PE=4 SV=2</t>
  </si>
  <si>
    <t>Caix</t>
  </si>
  <si>
    <t>A0A0B4LGZ5_DROME</t>
  </si>
  <si>
    <t>Ribosomal protein L11, isoform B OS=Drosophila melanogaster GN=RpL11 PE=1 SV=1</t>
  </si>
  <si>
    <t>RpL11</t>
  </si>
  <si>
    <t>RPL11B</t>
  </si>
  <si>
    <t>29 kDa</t>
  </si>
  <si>
    <t>M9PB84_DROME</t>
  </si>
  <si>
    <t>Ribosomal protein S2, isoform B OS=Drosophila melanogaster GN=RpS2 PE=3 SV=1</t>
  </si>
  <si>
    <t>RpS2</t>
  </si>
  <si>
    <t>RPS2</t>
  </si>
  <si>
    <t>C6SUW3_DROME</t>
  </si>
  <si>
    <t>LD13662p OS=Drosophila melanogaster GN=RpS9 PE=1 SV=1</t>
  </si>
  <si>
    <t>RpS9</t>
  </si>
  <si>
    <t>RPS9A</t>
  </si>
  <si>
    <t>Q9W1G7_DROME</t>
  </si>
  <si>
    <t>LD21576p OS=Drosophila melanogaster GN=Nap1 PE=1 SV=1</t>
  </si>
  <si>
    <t>Nap1</t>
  </si>
  <si>
    <t>Nap1 H2A/B chaperone</t>
  </si>
  <si>
    <t>20 kDa</t>
  </si>
  <si>
    <t>Q9VSR5_DROME</t>
  </si>
  <si>
    <t>GM03767p OS=Drosophila melanogaster GN=mRpL12 PE=1 SV=1</t>
  </si>
  <si>
    <t>mRpL12</t>
  </si>
  <si>
    <t>RT10_DROME</t>
  </si>
  <si>
    <t>Isoform A of 28S ribosomal protein S10, mitochondrial OS=Drosophila melanogaster GN=mRpS10</t>
  </si>
  <si>
    <t>mRpS10</t>
  </si>
  <si>
    <t>82 kDa</t>
  </si>
  <si>
    <t>M9PBL3_DROME</t>
  </si>
  <si>
    <t>Heat shock protein 83, isoform B OS=Drosophila melanogaster GN=Hsp83 PE=3 SV=1</t>
  </si>
  <si>
    <t>Hsp83</t>
  </si>
  <si>
    <t>73 kDa</t>
  </si>
  <si>
    <t>Q9VVL8_DROME</t>
  </si>
  <si>
    <t>FI03887p OS=Drosophila melanogaster GN=TrpRS-m PE=1 SV=1</t>
  </si>
  <si>
    <t>TrpRS-m</t>
  </si>
  <si>
    <t>MSW1</t>
  </si>
  <si>
    <t>M9PG76_DROME (+1)</t>
  </si>
  <si>
    <t>60S acidic ribosomal protein P0 OS=Drosophila melanogaster GN=RpLP0 PE=3 SV=1</t>
  </si>
  <si>
    <t>RpLP0</t>
  </si>
  <si>
    <t>RPP0</t>
  </si>
  <si>
    <t>59 kDa</t>
  </si>
  <si>
    <t>Q967S0_DROME</t>
  </si>
  <si>
    <t>Amidophosphoribosyltransferase OS=Drosophila melanogaster GN=Prat2 PE=2 SV=1</t>
  </si>
  <si>
    <t>Prat2</t>
  </si>
  <si>
    <t>Ade4</t>
  </si>
  <si>
    <t>157 kDa</t>
  </si>
  <si>
    <t>Q9VJ86_DROME</t>
  </si>
  <si>
    <t>Bicoid stability factor OS=Drosophila melanogaster GN=bsf PE=1 SV=2</t>
  </si>
  <si>
    <t>bsf</t>
  </si>
  <si>
    <t>E1JHG8_DROME</t>
  </si>
  <si>
    <t>CG6153, isoform C OS=Drosophila melanogaster GN=CG6153 PE=4 SV=2</t>
  </si>
  <si>
    <t>CG6153</t>
  </si>
  <si>
    <t>RS27A_DROME</t>
  </si>
  <si>
    <t>Cluster of Ubiquitin-40S ribosomal protein S27a OS=Drosophila melanogaster GN=RpS27A PE=1 SV=2 (RS27A_DROME)</t>
  </si>
  <si>
    <t>Ubiquitin</t>
  </si>
  <si>
    <t>ubiquitin</t>
  </si>
  <si>
    <t>A0A0B4KEH0_DROME</t>
  </si>
  <si>
    <t>14-3-3zeta, isoform K OS=Drosophila melanogaster GN=14-3-3zeta PE=1 SV=1</t>
  </si>
  <si>
    <t>14-3-3zeta</t>
  </si>
  <si>
    <t>BMH2</t>
  </si>
  <si>
    <t>37 kDa</t>
  </si>
  <si>
    <t>M9NFR5_DROME</t>
  </si>
  <si>
    <t>Ypsilon schachtel, isoform B OS=Drosophila melanogaster GN=yps PE=1 SV=1</t>
  </si>
  <si>
    <t>yps</t>
  </si>
  <si>
    <t>245 kDa</t>
  </si>
  <si>
    <t>U520_DROME</t>
  </si>
  <si>
    <t>Putative U5 small nuclear ribonucleoprotein 200 kDa helicase OS=Drosophila melanogaster GN=l(3)72Ab PE=2 SV=4</t>
  </si>
  <si>
    <t>l(3)72Ab</t>
  </si>
  <si>
    <t>Q9VAY9_DROME</t>
  </si>
  <si>
    <t>GH07821p OS=Drosophila melanogaster GN=mRpS22 PE=1 SV=1</t>
  </si>
  <si>
    <t>mRpS22</t>
  </si>
  <si>
    <t>132 kDa</t>
  </si>
  <si>
    <t>A0A0C4DHA1_DROME</t>
  </si>
  <si>
    <t>Cluster of Chondrocyte-derived ezrin-like domain containing protein ortholog, isoform F OS=Drosophila melanogaster GN=Cdep PE=1 SV=1 (A0A0C4DHA1_DROME)</t>
  </si>
  <si>
    <t>Cdep</t>
  </si>
  <si>
    <t>Q9VGW9_DROME</t>
  </si>
  <si>
    <t>LD25118p OS=Drosophila melanogaster GN=mRpL37 PE=1 SV=3</t>
  </si>
  <si>
    <t>mRpL37</t>
  </si>
  <si>
    <t>Q9VZY0_DROME</t>
  </si>
  <si>
    <t>LD45195p OS=Drosophila melanogaster GN=Non2 PE=1 SV=1</t>
  </si>
  <si>
    <t>Non2</t>
  </si>
  <si>
    <t>Uaf30</t>
  </si>
  <si>
    <t>314 kDa</t>
  </si>
  <si>
    <t>A0A0B4JCV6_DROME</t>
  </si>
  <si>
    <t>Circadian trip, isoform E OS=Drosophila melanogaster GN=ctrip PE=1 SV=1</t>
  </si>
  <si>
    <t>ctrip</t>
  </si>
  <si>
    <t>UFD4</t>
  </si>
  <si>
    <t>Q9VG07_DROME</t>
  </si>
  <si>
    <t>CG7488 OS=Drosophila melanogaster GN=CG7488 PE=2 SV=2</t>
  </si>
  <si>
    <t>CG7488</t>
  </si>
  <si>
    <t>SMD2_DROME</t>
  </si>
  <si>
    <t>Probable small nuclear ribonucleoprotein Sm D2 OS=Drosophila melanogaster GN=SmD2 PE=1 SV=1</t>
  </si>
  <si>
    <t>SmD2</t>
  </si>
  <si>
    <t>SMD2</t>
  </si>
  <si>
    <t>63 kDa</t>
  </si>
  <si>
    <t>EIF3L_DROME</t>
  </si>
  <si>
    <t>Eukaryotic translation initiation factor 3 subunit L OS=Drosophila melanogaster GN=CG5642 PE=2 SV=1</t>
  </si>
  <si>
    <t>eIF3L</t>
  </si>
  <si>
    <t>x</t>
  </si>
  <si>
    <t>VIT2_DROME</t>
  </si>
  <si>
    <t>Vitellogenin-2 OS=Drosophila melanogaster GN=Yp2 PE=1 SV=2</t>
  </si>
  <si>
    <t>Vitellogenin-2</t>
  </si>
  <si>
    <t>Q8IPW1_DROME</t>
  </si>
  <si>
    <t>Arouser, isoform A OS=Drosophila melanogaster GN=aru PE=1 SV=1</t>
  </si>
  <si>
    <t>Arouser</t>
  </si>
  <si>
    <t>93 kDa</t>
  </si>
  <si>
    <t xml:space="preserve">E2QD75_DROME </t>
  </si>
  <si>
    <t>Cap binding protein 80, isoform B OS=Drosophila melanogaster GN=Cbp80 PE=1 SV=1</t>
  </si>
  <si>
    <t>Cbp80</t>
  </si>
  <si>
    <t>sto1p</t>
  </si>
  <si>
    <t>EI3GA_DROME</t>
  </si>
  <si>
    <t>Eukaryotic translation initiation factor 3 subunit G-A OS=Drosophila melanogaster GN=eIF3ga PE=1 SV=1</t>
  </si>
  <si>
    <t>eIF3ga</t>
  </si>
  <si>
    <t>eIF3 p33</t>
  </si>
  <si>
    <t>Q9VEN3_DROME</t>
  </si>
  <si>
    <t>FI20177p1 OS=Drosophila melanogaster GN=GckIII PE=1 SV=1</t>
  </si>
  <si>
    <t>GckIII</t>
  </si>
  <si>
    <t>SPS1; KIC1; STE20</t>
  </si>
  <si>
    <t>H2B_DROME</t>
  </si>
  <si>
    <t>Histone H2B OS=Drosophila melanogaster GN=His2B PE=1 SV=2</t>
  </si>
  <si>
    <t>H2B</t>
  </si>
  <si>
    <t>H2B Nucleosome</t>
  </si>
  <si>
    <t>Q7JW03_DROME</t>
  </si>
  <si>
    <t>CG2257 OS=Drosophila melanogaster GN=UbcE2H PE=1 SV=1</t>
  </si>
  <si>
    <t>UbcE2H</t>
  </si>
  <si>
    <t>UBC8; UBC5; UBC11</t>
  </si>
  <si>
    <t>Q7KS11_DROME</t>
  </si>
  <si>
    <t>Uracil-DNA degrading factor, isoform B OS=Drosophila melanogaster GN=Ude PE=1 SV=1</t>
  </si>
  <si>
    <t>Ude</t>
  </si>
  <si>
    <t>VIT1_DROME</t>
  </si>
  <si>
    <t>Vitellogenin-1 OS=Drosophila melanogaster GN=Yp1 PE=1 SV=1</t>
  </si>
  <si>
    <t>Vitellogenin-1</t>
  </si>
  <si>
    <t>B7YZR7_DROME</t>
  </si>
  <si>
    <t>Mapmodulin, isoform B OS=Drosophila melanogaster GN=Mapmodulin PE=1 SV=1</t>
  </si>
  <si>
    <t>Mapmodulin</t>
  </si>
  <si>
    <t>SRP68_DROME</t>
  </si>
  <si>
    <t>Signal recognition particle subunit SRP68 OS=Drosophila melanogaster GN=Srp68 PE=2 SV=1</t>
  </si>
  <si>
    <t>SRP68</t>
  </si>
  <si>
    <t>72 kDa</t>
  </si>
  <si>
    <t>A1ZAK3_DROME</t>
  </si>
  <si>
    <t>Dek, isoform C OS=Drosophila melanogaster GN=Dek PE=1 SV=1</t>
  </si>
  <si>
    <t>Dek</t>
  </si>
  <si>
    <t>135 kDa</t>
  </si>
  <si>
    <t>Q5U0V7_DROME</t>
  </si>
  <si>
    <t>GH06496p OS=Drosophila melanogaster GN=Synj PE=1 SV=1</t>
  </si>
  <si>
    <t>Synj</t>
  </si>
  <si>
    <t>INP52</t>
  </si>
  <si>
    <t>E1JGV6_DROME</t>
  </si>
  <si>
    <t>Nucleolar protein at 60B, isoform C OS=Drosophila melanogaster GN=Nop60B PE=1 SV=1</t>
  </si>
  <si>
    <t>Nop60B</t>
  </si>
  <si>
    <t>CBF5</t>
  </si>
  <si>
    <t>Q9VZX9_DROME</t>
  </si>
  <si>
    <t>Adenosylhomocysteinase OS=Drosophila melanogaster GN=AhcyL1 PE=1 SV=1</t>
  </si>
  <si>
    <t>AhcyL1</t>
  </si>
  <si>
    <t>SAH1</t>
  </si>
  <si>
    <t>IF5_DROME</t>
  </si>
  <si>
    <t>Eukaryotic translation initiation factor 5 OS=Drosophila melanogaster GN=eIF5 PE=1 SV=1</t>
  </si>
  <si>
    <t>eIF5</t>
  </si>
  <si>
    <t>TIF5</t>
  </si>
  <si>
    <t>EIF3H_DROME</t>
  </si>
  <si>
    <t>Eukaryotic translation initiation factor 3 subunit H OS=Drosophila melanogaster GN=eIF-3p40 PE=1 SV=2</t>
  </si>
  <si>
    <t>eIF-3p40</t>
  </si>
  <si>
    <t>Q7JXC4_DROME</t>
  </si>
  <si>
    <t>CG6459 protein OS=Drosophila melanogaster GN=P32 PE=1 SV=1</t>
  </si>
  <si>
    <t>P32*protamine removal chaperone</t>
  </si>
  <si>
    <t>A0A0B4KHL4_DROME</t>
  </si>
  <si>
    <t>Gilgamesh, isoform L OS=Drosophila melanogaster GN=gish PE=1 SV=1*isoform J and L combined</t>
  </si>
  <si>
    <t>Gilgamesh</t>
  </si>
  <si>
    <t>HRR25; YCK1; YCK2;</t>
  </si>
  <si>
    <t>PELO_DROME</t>
  </si>
  <si>
    <t>Protein pelota OS=Drosophila melanogaster GN=pelo PE=2 SV=2</t>
  </si>
  <si>
    <t>Pelota</t>
  </si>
  <si>
    <t>DOM34</t>
  </si>
  <si>
    <t>A0A0B4K7G4_DROME</t>
  </si>
  <si>
    <t>Modulo, isoform C OS=Drosophila melanogaster GN=mod PE=1 SV=1</t>
  </si>
  <si>
    <t>Modulo</t>
  </si>
  <si>
    <t>hsh49</t>
  </si>
  <si>
    <t>Q9VSD6_DROME</t>
  </si>
  <si>
    <t>D-Importin 7/RanBP7 OS=Drosophila melanogaster GN=msk PE=1 SV=1</t>
  </si>
  <si>
    <t>Importin 7</t>
  </si>
  <si>
    <t>NMD5; SXM1; CSE1</t>
  </si>
  <si>
    <t>E2QC56_DROME</t>
  </si>
  <si>
    <t>Uncharacterized protein, isoform B OS=Drosophila melanogaster GN=CG10417 PE=1 SV=1</t>
  </si>
  <si>
    <t>CG10417</t>
  </si>
  <si>
    <t>PTC1-4</t>
  </si>
  <si>
    <t>87 kDa</t>
  </si>
  <si>
    <t>NOC2L_DROME</t>
  </si>
  <si>
    <t>Nucleolar complex protein 2 homolog OS=Drosophila melanogaster GN=CG9246 PE=1 SV=1</t>
  </si>
  <si>
    <t>CG9246</t>
  </si>
  <si>
    <t>Noc2</t>
  </si>
  <si>
    <t>LA_DROME</t>
  </si>
  <si>
    <t>La protein homolog OS=Drosophila melanogaster GN=La PE=1 SV=2</t>
  </si>
  <si>
    <t>La</t>
  </si>
  <si>
    <t>Lhp1</t>
  </si>
  <si>
    <t>WDR55_DROME</t>
  </si>
  <si>
    <t>Cluster of WD repeat-containing protein 55 homolog OS=Drosophila melanogaster GN=CG14722 PE=2 SV=1 (WDR55_DROME)</t>
  </si>
  <si>
    <t>CG14722</t>
  </si>
  <si>
    <t>PWP2</t>
  </si>
  <si>
    <t>IMA_DROME</t>
  </si>
  <si>
    <t>Importin subunit alpha OS=Drosophila melanogaster GN=Pen PE=1 SV=2</t>
  </si>
  <si>
    <t>KapA2</t>
  </si>
  <si>
    <t>Srp1</t>
  </si>
  <si>
    <t xml:space="preserve">SUM </t>
  </si>
  <si>
    <t>JFB 017.2</t>
  </si>
  <si>
    <t>JFB 017.1</t>
  </si>
  <si>
    <t>SUM</t>
  </si>
  <si>
    <t>JFB 018.2</t>
  </si>
  <si>
    <t>JFB 018.1</t>
  </si>
  <si>
    <t>F-Score</t>
  </si>
  <si>
    <t>JFB 015.2</t>
  </si>
  <si>
    <t>JFB 015.1</t>
  </si>
  <si>
    <t>JFB 016.2</t>
  </si>
  <si>
    <t>JFB 016.1</t>
  </si>
  <si>
    <t>JFB 014.2</t>
  </si>
  <si>
    <t>JFB 14.1</t>
  </si>
  <si>
    <t>JFB 013.2</t>
  </si>
  <si>
    <t>JFB 013.1</t>
  </si>
  <si>
    <t>STD.s</t>
  </si>
  <si>
    <t>Avg F-Score</t>
  </si>
  <si>
    <t>Molecular Weight</t>
  </si>
  <si>
    <t>Accession Number</t>
  </si>
  <si>
    <t>Drosophila Proteins Unique to CidB* and not in BL21-AI negative Control</t>
  </si>
  <si>
    <t>Drosophila Name</t>
  </si>
  <si>
    <t>Yeast Ortholog</t>
  </si>
  <si>
    <t>Inconsistency</t>
  </si>
  <si>
    <t>Peptide Spectra</t>
  </si>
  <si>
    <t>BL21-AI</t>
  </si>
  <si>
    <t>CidB*(C1025A)</t>
  </si>
  <si>
    <t>7.27.17</t>
  </si>
  <si>
    <t>6.28.17</t>
  </si>
  <si>
    <t>5.17.17</t>
  </si>
  <si>
    <t>Transporters</t>
  </si>
  <si>
    <t>Transcription/Post-transcriptional modification</t>
  </si>
  <si>
    <t>Signal transduction mechanisms</t>
  </si>
  <si>
    <t>Ribosome stucture/biogenesis/Translation</t>
  </si>
  <si>
    <t>Protein modification/degradation/Chaperones</t>
  </si>
  <si>
    <t>Nucleotide metabolism/transport</t>
  </si>
  <si>
    <t>Motility/Intracellular trafficking/Secretion</t>
  </si>
  <si>
    <t>Lipid metabolism</t>
  </si>
  <si>
    <t>Inorganic ion metabolism/transport</t>
  </si>
  <si>
    <t>Function unknown</t>
  </si>
  <si>
    <t>Extracellular matrix</t>
  </si>
  <si>
    <t>DNA replication/repair/packaging/Cell division</t>
  </si>
  <si>
    <t>Cytoskeleton and Cellular Membranes</t>
  </si>
  <si>
    <t>Coenzyme metabolism</t>
  </si>
  <si>
    <t>Cellular and Pathogen defense mechanisms</t>
  </si>
  <si>
    <t>Amino acid metabolism/transport</t>
  </si>
  <si>
    <t>M9PG47_DROME (+1)</t>
  </si>
  <si>
    <t>A0A0B4LGZ5_DROME (+1)</t>
  </si>
  <si>
    <t>M9PB84_DROME (+1)</t>
  </si>
  <si>
    <t>C6SUW3_DROME (+1)</t>
  </si>
  <si>
    <t>sp|Q9VFB2-2|RT10_DROME (+1)</t>
  </si>
  <si>
    <t>E1JHG8_DROME (+1)</t>
  </si>
  <si>
    <t>RS27A_DROME [4]</t>
  </si>
  <si>
    <t>A0A0B4KEH0_DROME (+1)</t>
  </si>
  <si>
    <t>M9NFR5_DROME (+1)</t>
  </si>
  <si>
    <t>A0A0C4DHA1_DROME [3]</t>
  </si>
  <si>
    <t>A0A0B4JCV6_DROME (+8)</t>
  </si>
  <si>
    <t>CG7488 OS=Drosophila melanogaster GN=CG7488 PE=2 SV=2 iron transporter</t>
  </si>
  <si>
    <t>Transporters</t>
    <phoneticPr fontId="0" type="noConversion"/>
  </si>
  <si>
    <t>VIT2_DROME (+1)</t>
  </si>
  <si>
    <t>Q8IPW1_DROME (+1)</t>
  </si>
  <si>
    <t>VIT1_DROME (+1)</t>
  </si>
  <si>
    <t>B7YZR7_DROME (+3)</t>
  </si>
  <si>
    <t>A1ZAK3_DROME (+2)</t>
  </si>
  <si>
    <t>E1JGV6_DROME (+1)</t>
  </si>
  <si>
    <t>P32</t>
  </si>
  <si>
    <t>NA*protamine removal chaperone</t>
  </si>
  <si>
    <t>Gilgamesh, isoform L OS=Drosophila melanogaster GN=gish PE=1 SV=1</t>
  </si>
  <si>
    <t>A0A0B4K7G4_DROME (+1)</t>
  </si>
  <si>
    <t>Moleskin</t>
  </si>
  <si>
    <t>Drosophila Proteins enriched in CidB compared to BL21-AI negative Control</t>
  </si>
  <si>
    <t>Name</t>
  </si>
  <si>
    <t>Function</t>
  </si>
  <si>
    <t>JFB 018</t>
  </si>
  <si>
    <t>JFB 016</t>
  </si>
  <si>
    <t>JFB 013</t>
  </si>
  <si>
    <t>Peptide Frequency (F-score) = (peptide in CidB*-Peptide in Control)/Peptide in CidB*)</t>
  </si>
  <si>
    <t>10.11.17</t>
  </si>
  <si>
    <t>10.17.17</t>
  </si>
  <si>
    <t>11.9.17</t>
  </si>
  <si>
    <t>inconsistency</t>
  </si>
  <si>
    <t>Bio View:1311 Proteins in 1223 Clusters&lt;BR&gt;With 270 Filtered Out</t>
  </si>
  <si>
    <t>avg fscore</t>
  </si>
  <si>
    <t>std.s</t>
  </si>
  <si>
    <t>JFB_022.1</t>
  </si>
  <si>
    <t>JFB_022.2</t>
  </si>
  <si>
    <t>F-score</t>
  </si>
  <si>
    <t>JFB_021.1</t>
  </si>
  <si>
    <t>JFB_021.2</t>
  </si>
  <si>
    <t>JFB_024.1</t>
  </si>
  <si>
    <t>JFB_024.2</t>
  </si>
  <si>
    <t>JFB_023.1</t>
  </si>
  <si>
    <t>JFB_023.2</t>
  </si>
  <si>
    <t>JFB_026.1</t>
  </si>
  <si>
    <t>JFB_026.2</t>
  </si>
  <si>
    <t>JFB_025.1</t>
  </si>
  <si>
    <t>JFB_025.2</t>
  </si>
  <si>
    <t>39S ribosomal protein L11, mitochondrial OS=Drosophila melanogaster GN=mRpL11 PE=1 SV=1</t>
  </si>
  <si>
    <t>RM11_DROME</t>
  </si>
  <si>
    <t>Protein kinase C delta, isoform E OS=Drosophila melanogaster GN=Pkcdelta PE=4 SV=3</t>
  </si>
  <si>
    <t>Q9VYN1_DROME</t>
  </si>
  <si>
    <t>207 kDa</t>
  </si>
  <si>
    <t>BRWD3 OS=Drosophila melanogaster GN=BRWD3 PE=1 SV=2</t>
  </si>
  <si>
    <t>Q9VC96_DROME</t>
  </si>
  <si>
    <t>249 kDa</t>
  </si>
  <si>
    <t>MAP kinase kinase 4, isoform A OS=Drosophila melanogaster GN=Mkk4 PE=1 SV=1</t>
  </si>
  <si>
    <t>O61444_DROME</t>
  </si>
  <si>
    <t>Probable ribosome biogenesis protein CG4338 OS=Drosophila melanogaster GN=CG4338 PE=2 SV=1</t>
  </si>
  <si>
    <t>Q9VFA0_DROME</t>
  </si>
  <si>
    <t>Adaptor protein complex AP-3 small chain sigma3 OS=Drosophila melanogaster GN=or PE=1 SV=2</t>
  </si>
  <si>
    <t>Q9W1E8_DROME</t>
  </si>
  <si>
    <t>CG7668, isoform A OS=Drosophila melanogaster GN=BcDNA:GM07843 PE=1 SV=2</t>
  </si>
  <si>
    <t>Q9VW70_DROME</t>
  </si>
  <si>
    <t>General transcription factor IIF subunit 1 OS=Drosophila melanogaster GN=TfIIFalpha PE=1 SV=3</t>
  </si>
  <si>
    <t>T2FA_DROME</t>
  </si>
  <si>
    <t>Isoform A of La-related protein CG11505 OS=Drosophila melanogaster GN=CG11505</t>
  </si>
  <si>
    <t>Y1505_DROME (+1)</t>
  </si>
  <si>
    <t>161 kDa</t>
  </si>
  <si>
    <t>sp|Q9VLK2|Y3096_DROME Ribosomal L1 domain-containing protein CG13096 OS=Drosophila melanogaster GN=CG13096 PE=1 SV=1</t>
  </si>
  <si>
    <t>sp|Q9VLK2|Y3096_DROMERibosomal L1 domain-containing protein CG13096 OS=Drosophila melanogaster GN=CG13096 PE=1 SV=1</t>
  </si>
  <si>
    <t>Isoform Class 2 of Protein bunched, class 2/F/G isoform OS=Drosophila melanogaster GN=bun</t>
  </si>
  <si>
    <t>sp|Q24523-1|BUN2_DROME</t>
  </si>
  <si>
    <t>125 kDa</t>
  </si>
  <si>
    <t>Pak3, isoform D OS=Drosophila melanogaster GN=Pak3 PE=1 SV=1</t>
  </si>
  <si>
    <t>A0A0B4KGS4_DROME</t>
  </si>
  <si>
    <t>Uncharacterized protein, isoform C OS=Drosophila melanogaster GN=CG10341 PE=1 SV=1</t>
  </si>
  <si>
    <t>A0A023GQ99_DROME (+1)</t>
  </si>
  <si>
    <t>AP-3 complex subunit beta OS=Drosophila melanogaster GN=rb PE=1 SV=1</t>
  </si>
  <si>
    <t>Q9W4K1_DROME</t>
  </si>
  <si>
    <t>GH03795p OS=Drosophila melanogaster GN=Dmel\CG18178 PE=1 SV=1</t>
  </si>
  <si>
    <t>Q9VT38_DROME</t>
  </si>
  <si>
    <t>Cluster of AP-3 complex subunit delta OS=Drosophila melanogaster GN=g PE=1 SV=4 (AP3D_DROME)</t>
  </si>
  <si>
    <t>AP3D_DROME [2]</t>
  </si>
  <si>
    <t>115 kDa</t>
  </si>
  <si>
    <t>Cluster of sp|Q26365-2|ADT_DROME Isoform A of ADP,ATP carrier protein OS=Drosophila melanogaster GN=sesB (sp|Q26365-2|ADT_DROMEIsoform A of ADP,ATP carrier protein OS=Drosophila melanogaster GN=sesB)</t>
  </si>
  <si>
    <t>sp|Q26365-2|ADT_DROMEIsoform A of ADP,ATP carrier protein OS=Drosophila melanogaster GN=sesB [2]</t>
  </si>
  <si>
    <t>sp|Q9W2D9|EIF3K_DROME Eukaryotic translation initiation factor 3 subunit K OS=Drosophila melanogaster GN=CG10306 PE=2 SV=1</t>
  </si>
  <si>
    <t>sp|Q9W2D9|EIF3K_DROMEEukaryotic translation initiation factor 3 subunit K OS=Drosophila melanogaster GN=CG10306 PE=2 SV=1</t>
  </si>
  <si>
    <t>GH16248p OS=Drosophila melanogaster GN=Pitslre PE=1 SV=1</t>
  </si>
  <si>
    <t>D3PFF6_DROME (+1)</t>
  </si>
  <si>
    <t>89 kDa</t>
  </si>
  <si>
    <t>Cluster of GH01093p OS=Drosophila melanogaster GN=sals PE=1 SV=1 (Q58CJ5_DROME)</t>
  </si>
  <si>
    <t>Q58CJ5_DROME [2]</t>
  </si>
  <si>
    <t>101 kDa</t>
  </si>
  <si>
    <t>MIP15217p OS=Drosophila melanogaster GN=mfas PE=1 SV=1</t>
  </si>
  <si>
    <t>D3DMM4_DROME (+6)</t>
  </si>
  <si>
    <t>sp|Q9NBK5-2|TRC_DROME Isoform A of Serine/threonine-protein kinase tricorner OS=Drosophila melanogaster GN=trc</t>
  </si>
  <si>
    <t>sp|Q9NBK5-2|TRC_DROMEIsoform A of Serine/threonine-protein kinase tricorner OS=Drosophila melanogaster GN=trc</t>
  </si>
  <si>
    <t>CG4069 OS=Drosophila melanogaster GN=anon-WO0172774.58 PE=1 SV=1</t>
  </si>
  <si>
    <t>Q9VTZ7_DROME</t>
  </si>
  <si>
    <t>Chromatin accessibility complex 14kD protein OS=Drosophila melanogaster GN=Chrac-14 PE=1 SV=1</t>
  </si>
  <si>
    <t>Q9V444_DROME</t>
  </si>
  <si>
    <t>General transcription factor IIF subunit 2 OS=Drosophila melanogaster GN=TfIIFbeta PE=2 SV=2</t>
  </si>
  <si>
    <t>T2FB_DROME</t>
  </si>
  <si>
    <t>32 kDa</t>
  </si>
  <si>
    <t>sp|Q05344|SSRP1_DROME FACT complex subunit Ssrp1 OS=Drosophila melanogaster GN=Ssrp PE=1 SV=2</t>
  </si>
  <si>
    <t>sp|Q05344|SSRP1_DROMEFACT complex subunit Ssrp1 OS=Drosophila melanogaster GN=Ssrp PE=1 SV=2</t>
  </si>
  <si>
    <t>LD10773p OS=Drosophila melanogaster GN=Ns4 PE=1 SV=1</t>
  </si>
  <si>
    <t>Q9VIJ9_DROME</t>
  </si>
  <si>
    <t>Golgi matrix protein 130 kD ortholog OS=Drosophila melanogaster GN=GM130 PE=1 SV=2</t>
  </si>
  <si>
    <t>Q9W289_DROME</t>
  </si>
  <si>
    <t>91 kDa</t>
  </si>
  <si>
    <t>sp|Q9VAU9|ZN330_DROME Zinc finger protein 330 homolog OS=Drosophila melanogaster GN=Noa36 PE=2 SV=1</t>
  </si>
  <si>
    <t>sp|Q9VAU9|ZN330_DROMEZinc finger protein 330 homolog OS=Drosophila melanogaster GN=Noa36 PE=2 SV=1</t>
  </si>
  <si>
    <t>sp|Q8IQ13|EIF1A_DROME Probable RNA-binding protein EIF1AD OS=Drosophila melanogaster GN=CG31957 PE=2 SV=1</t>
  </si>
  <si>
    <t>sp|Q8IQ13|EIF1A_DROMEProbable RNA-binding protein EIF1AD OS=Drosophila melanogaster GN=CG31957 PE=2 SV=1</t>
  </si>
  <si>
    <t>sp|Q9VTU4|EIF3L_DROME Eukaryotic translation initiation factor 3 subunit L OS=Drosophila melanogaster GN=CG5642 PE=2 SV=1</t>
  </si>
  <si>
    <t>sp|Q9VTU4|EIF3L_DROMEEukaryotic translation initiation factor 3 subunit L OS=Drosophila melanogaster GN=CG5642 PE=2 SV=1</t>
  </si>
  <si>
    <t>Signal recognition particle 54 kDa protein OS=Drosophila melanogaster GN=Srp54k PE=1 SV=1</t>
  </si>
  <si>
    <t>Q9V3D9_DROME</t>
  </si>
  <si>
    <t>Isoform A of FACT complex subunit spt16 OS=Drosophila melanogaster GN=dre4</t>
  </si>
  <si>
    <t>SPT16_DROME</t>
  </si>
  <si>
    <t>128 kDa</t>
  </si>
  <si>
    <t>60S ribosomal protein L5 OS=Drosophila melanogaster GN=RpL5 PE=1 SV=2</t>
  </si>
  <si>
    <t>RL5_DROME</t>
  </si>
  <si>
    <t>RE62581p OS=Drosophila melanogaster GN=RpL21 PE=1 SV=1</t>
  </si>
  <si>
    <t>Q9V9M7_DROME</t>
  </si>
  <si>
    <t>Lariat debranching enzyme OS=Drosophila melanogaster GN=ldbr PE=2 SV=1</t>
  </si>
  <si>
    <t>DBR1_DROME</t>
  </si>
  <si>
    <t>Carmine, isoform A OS=Drosophila melanogaster GN=cm PE=1 SV=1</t>
  </si>
  <si>
    <t>O76928_DROME</t>
  </si>
  <si>
    <t>sp|Q9W4D2|RNP4F_DROME RNA-binding protein 4F OS=Drosophila melanogaster GN=Rnp4F PE=1 SV=1</t>
  </si>
  <si>
    <t>sp|Q9W4D2|RNP4F_DROMERNA-binding protein 4F OS=Drosophila melanogaster GN=Rnp4F PE=1 SV=1</t>
  </si>
  <si>
    <t>sp|Q0E940|EIF3B_DROME Eukaryotic translation initiation factor 3 subunit B OS=Drosophila melanogaster GN=eIF3-S9 PE=1 SV=1</t>
  </si>
  <si>
    <t>sp|Q0E940|EIF3B_DROMEEukaryotic translation initiation factor 3 subunit B OS=Drosophila melanogaster GN=eIF3-S9 PE=1 SV=1</t>
  </si>
  <si>
    <t>sp|Q9U9Q4|EIF3H_DROME Eukaryotic translation initiation factor 3 subunit H OS=Drosophila melanogaster GN=eIF-3p40 PE=1 SV=2</t>
  </si>
  <si>
    <t>sp|Q9U9Q4|EIF3H_DROMEEukaryotic translation initiation factor 3 subunit H OS=Drosophila melanogaster GN=eIF-3p40 PE=1 SV=2</t>
  </si>
  <si>
    <t>sp|P54397|FKB39_DROME 39 kDa FK506-binding nuclear protein OS=Drosophila melanogaster GN=FK506-bp1 PE=1 SV=2</t>
  </si>
  <si>
    <t>sp|P54397|FKB39_DROME39 kDa FK506-binding nuclear protein OS=Drosophila melanogaster GN=FK506-bp1 PE=1 SV=2</t>
  </si>
  <si>
    <t>Cluster of Serrate RNA effector molecule homolog OS=Drosophila melanogaster GN=Ars2 PE=1 SV=2 (SRRT_DROME)</t>
  </si>
  <si>
    <t>SRRT_DROME [2]</t>
  </si>
  <si>
    <t>107 kDa</t>
  </si>
  <si>
    <t>RNA polymerase-associated protein Rtf1 OS=Drosophila melanogaster GN=Rtf1 PE=1 SV=1</t>
  </si>
  <si>
    <t>RTF1_DROME</t>
  </si>
  <si>
    <t>Cluster of Shaggy, isoform M OS=Drosophila melanogaster GN=sgg PE=1 SV=1 (A8JUV9_DROME)</t>
  </si>
  <si>
    <t>A8JUV9_DROME [2]</t>
  </si>
  <si>
    <t>78 kDa</t>
  </si>
  <si>
    <t>sp|Q9VN25|EIF3A_DROME Eukaryotic translation initiation factor 3 subunit A OS=Drosophila melanogaster GN=eIF3-S10 PE=1 SV=1</t>
  </si>
  <si>
    <t>sp|Q9VN25|EIF3A_DROMEEukaryotic translation initiation factor 3 subunit A OS=Drosophila melanogaster GN=eIF3-S10 PE=1 SV=1</t>
  </si>
  <si>
    <t>Cluster of sp|O02195|EIF3I_DROME Eukaryotic translation initiation factor 3 subunit I OS=Drosophila melanogaster GN=Trip1 PE=1 SV=1 (sp|O02195|EIF3I_DROMEEukaryotic translation initiation factor 3 subunit I OS=Drosophila melanogaster GN=Trip1 PE=1 SV=1)</t>
  </si>
  <si>
    <t>sp|O02195|EIF3I_DROMEEukaryotic translation initiation factor 3 subunit I OS=Drosophila melanogaster GN=Trip1 PE=1 SV=1 [2]</t>
  </si>
  <si>
    <t>CG2025 OS=Drosophila melanogaster GN=CG2025-RA PE=1 SV=2</t>
  </si>
  <si>
    <t>Q9VYT3_DROME</t>
  </si>
  <si>
    <t>133 kDa</t>
  </si>
  <si>
    <t>Signal recognition particle subunit SRP72 OS=Drosophila melanogaster GN=Srp72 PE=1 SV=1</t>
  </si>
  <si>
    <t>Q9VDK7_DROME</t>
  </si>
  <si>
    <t>sp|Q7JVI3|EIF3M_DROME Eukaryotic translation initiation factor 3 subunit M OS=Drosophila melanogaster GN=Tango7 PE=2 SV=1</t>
  </si>
  <si>
    <t>sp|Q7JVI3|EIF3M_DROMEEukaryotic translation initiation factor 3 subunit M OS=Drosophila melanogaster GN=Tango7 PE=2 SV=1</t>
  </si>
  <si>
    <t>Isoform A of Serine-arginine protein 55 OS=Drosophila melanogaster GN=B52</t>
  </si>
  <si>
    <t>sp|P26686-2|SRR55_DROME (+3)</t>
  </si>
  <si>
    <t>Molecule interacting with CasL, isoform K OS=Drosophila melanogaster GN=Mical PE=4 SV=1</t>
  </si>
  <si>
    <t>A0A0B4K703_DROME</t>
  </si>
  <si>
    <t>526 kDa</t>
  </si>
  <si>
    <t>AT14585p OS=Drosophila melanogaster GN=mil PE=2 SV=2</t>
  </si>
  <si>
    <t>Q9VAZ1_DROME</t>
  </si>
  <si>
    <t>40S ribosomal protein S17 OS=Drosophila melanogaster GN=RpS17 PE=1 SV=2</t>
  </si>
  <si>
    <t>RS17_DROME</t>
  </si>
  <si>
    <t>Cluster of Nopp140, isoform E OS=Drosophila melanogaster GN=Nopp140 PE=1 SV=1 (M9PFZ1_DROME)</t>
  </si>
  <si>
    <t>M9PFZ1_DROME [2]</t>
  </si>
  <si>
    <t>60S ribosomal protein L24 OS=Drosophila melanogaster GN=RpL24 PE=1 SV=1</t>
  </si>
  <si>
    <t>RL24_DROME</t>
  </si>
  <si>
    <t>sp|O77410|EIF3E_DROME Eukaryotic translation initiation factor 3 subunit E OS=Drosophila melanogaster GN=eIF3-S6 PE=1 SV=1</t>
  </si>
  <si>
    <t>sp|O77410|EIF3E_DROMEEukaryotic translation initiation factor 3 subunit E OS=Drosophila melanogaster GN=eIF3-S6 PE=1 SV=1</t>
  </si>
  <si>
    <t>sp|Q9VN50|EI3F1_DROME Eukaryotic translation initiation factor 3 subunit F-1 OS=Drosophila melanogaster GN=eIF3-S5-1 PE=2 SV=1</t>
  </si>
  <si>
    <t>sp|Q9VN50|EI3F1_DROMEEukaryotic translation initiation factor 3 subunit F-1 OS=Drosophila melanogaster GN=eIF3-S5-1 PE=2 SV=1</t>
  </si>
  <si>
    <t>6-pyruvoyl tetrahydrobiopterin synthase OS=Drosophila melanogaster GN=pr PE=1 SV=1</t>
  </si>
  <si>
    <t>PTPS_DROME</t>
  </si>
  <si>
    <t>40S ribosomal protein S9 OS=Drosophila melanogaster GN=RpS9 PE=1 SV=2</t>
  </si>
  <si>
    <t>RS9_DROME</t>
  </si>
  <si>
    <t>FI01658p OS=Drosophila melanogaster GN=RpL23A PE=1 SV=1</t>
  </si>
  <si>
    <t>Q9W0A8_DROME</t>
  </si>
  <si>
    <t>GM14292p OS=Drosophila melanogaster GN=CG11444 PE=1 SV=1</t>
  </si>
  <si>
    <t>Q9W4J4_DROME</t>
  </si>
  <si>
    <t>sp|P39018|RS19A_DROME 40S ribosomal protein S19a OS=Drosophila melanogaster GN=RpS19a PE=1 SV=3</t>
  </si>
  <si>
    <t>sp|P39018|RS19A_DROME40S ribosomal protein S19a OS=Drosophila melanogaster GN=RpS19a PE=1 SV=3</t>
  </si>
  <si>
    <t>40S ribosomal protein S6 OS=Drosophila melanogaster GN=RpS6 PE=1 SV=1</t>
  </si>
  <si>
    <t>RS6_DROME</t>
  </si>
  <si>
    <t>Cluster of sp|P11147|HSP7D_DROME Heat shock 70 kDa protein cognate 4 OS=Drosophila melanogaster GN=Hsc70-4 PE=1 SV=3 (sp|P11147|HSP7D_DROMEHeat shock 70 kDa protein cognate 4 OS=Drosophila melanogaster GN=Hsc70-4 PE=1 SV=3)</t>
  </si>
  <si>
    <t>sp|P11147|HSP7D_DROMEHeat shock 70 kDa protein cognate 4 OS=Drosophila melanogaster GN=Hsc70-4 PE=1 SV=3 [4]</t>
  </si>
  <si>
    <t>CG8677, isoform B OS=Drosophila melanogaster GN=CG8677 PE=1 SV=3</t>
  </si>
  <si>
    <t>Q9VID9_DROME</t>
  </si>
  <si>
    <t>293 kDa</t>
  </si>
  <si>
    <t>Receptor-mediated endocytosis protein 6 homolog OS=Drosophila melanogaster GN=CG1657 PE=1 SV=2</t>
  </si>
  <si>
    <t>RME6_DROME</t>
  </si>
  <si>
    <t>191 kDa</t>
  </si>
  <si>
    <t>sp|Q9VFG8|KIBRA_DROME Protein kibra OS=Drosophila melanogaster GN=kibra PE=1 SV=2</t>
  </si>
  <si>
    <t>sp|Q9VFG8|KIBRA_DROMEProtein kibra OS=Drosophila melanogaster GN=kibra PE=1 SV=2</t>
  </si>
  <si>
    <t>Chromodomain-helicase-DNA-binding protein 1 OS=Drosophila melanogaster GN=Chd1 PE=1 SV=1</t>
  </si>
  <si>
    <t>CHD1_DROME (+2)</t>
  </si>
  <si>
    <t>212 kDa</t>
  </si>
  <si>
    <t>Cluster of LD15002p OS=Drosophila melanogaster GN=Pur-alpha PE=1 SV=1 (Q95RR6_DROME)</t>
  </si>
  <si>
    <t>Q95RR6_DROME [2]</t>
  </si>
  <si>
    <t>Uncharacterized protein, isoform D OS=Drosophila melanogaster GN=CG43658 PE=1 SV=2</t>
  </si>
  <si>
    <t>E1JJN5_DROME (+3)</t>
  </si>
  <si>
    <t>189 kDa</t>
  </si>
  <si>
    <t>sp|Q9V468|Y9776_DROME Zinc finger matrin-type protein CG9776 OS=Drosophila melanogaster GN=CG9776 PE=1 SV=1</t>
  </si>
  <si>
    <t>sp|Q9V468|Y9776_DROMEZinc finger matrin-type protein CG9776 OS=Drosophila melanogaster GN=CG9776 PE=1 SV=1</t>
  </si>
  <si>
    <t>sp|Q9VJ87|CWC22_DROME Pre-mRNA-splicing factor CWC22 homolog OS=Drosophila melanogaster GN=ncm PE=1 SV=3</t>
  </si>
  <si>
    <t>sp|Q9VJ87|CWC22_DROMEPre-mRNA-splicing factor CWC22 homolog OS=Drosophila melanogaster GN=ncm PE=1 SV=3</t>
  </si>
  <si>
    <t>Drosha OS=Drosophila melanogaster GN=drosha PE=2 SV=1</t>
  </si>
  <si>
    <t>Q7KNF1_DROME</t>
  </si>
  <si>
    <t>153 kDa</t>
  </si>
  <si>
    <t>Pasilla, isoform Q OS=Drosophila melanogaster GN=ps PE=1 SV=1</t>
  </si>
  <si>
    <t>A0A0B4KFY5_DROME</t>
  </si>
  <si>
    <t>H/ACA ribonucleoprotein complex subunit 4 OS=Drosophila melanogaster GN=Nop60B PE=1 SV=1</t>
  </si>
  <si>
    <t>sp|O44081|DKC1_DROME</t>
  </si>
  <si>
    <t>Arrest, isoform B OS=Drosophila melanogaster GN=bru1 PE=2 SV=1</t>
  </si>
  <si>
    <t>Q8IP90_DROME</t>
  </si>
  <si>
    <t>Isoform D of Dual 3',5'-cyclic-AMP and -GMP phosphodiesterase 11 OS=Drosophila melanogaster GN=Pde11</t>
  </si>
  <si>
    <t>sp|Q9VJ79-2|PDE11_DROME (+2)</t>
  </si>
  <si>
    <t>171 kDa</t>
  </si>
  <si>
    <t>Mediator of RNA polymerase II transcription subunit 4 OS=Drosophila melanogaster GN=MED4 PE=1 SV=1</t>
  </si>
  <si>
    <t>MED4_DROME</t>
  </si>
  <si>
    <t>Protein SHQ1 homolog OS=Drosophila melanogaster GN=CG10055 PE=2 SV=1</t>
  </si>
  <si>
    <t>SHQ1_DROME</t>
  </si>
  <si>
    <t>LP09908p OS=Drosophila melanogaster GN=CG11095 PE=1 SV=1</t>
  </si>
  <si>
    <t>Q9VY79_DROME</t>
  </si>
  <si>
    <t>sp|Q9VSS2|SRP68_DROME Signal recognition particle subunit SRP68 OS=Drosophila melanogaster GN=Srp68 PE=2 SV=1</t>
  </si>
  <si>
    <t>sp|Q9VSS2|SRP68_DROMESignal recognition particle subunit SRP68 OS=Drosophila melanogaster GN=Srp68 PE=2 SV=1</t>
  </si>
  <si>
    <t>LD23870p OS=Drosophila melanogaster GN=RnpS1 PE=1 SV=2</t>
  </si>
  <si>
    <t>Q9VHC0_DROME</t>
  </si>
  <si>
    <t>Tequila, isoform D OS=Drosophila melanogaster GN=teq PE=1 SV=1</t>
  </si>
  <si>
    <t>Q8IQB8_DROME (+1)</t>
  </si>
  <si>
    <t>160 kDa</t>
  </si>
  <si>
    <t>AT22044p1 OS=Drosophila melanogaster GN=Orc3 PE=1 SV=1</t>
  </si>
  <si>
    <t>Q7K2L1_DROME</t>
  </si>
  <si>
    <t>Sodium/potassium-transporting ATPase subunit alpha OS=Drosophila melanogaster GN=Atpalpha PE=1 SV=1</t>
  </si>
  <si>
    <t>E1JIR4_DROME (+6)</t>
  </si>
  <si>
    <t>111 kDa</t>
  </si>
  <si>
    <t>LD21888p OS=Drosophila melanogaster GN=Ube3a PE=1 SV=1</t>
  </si>
  <si>
    <t>Q9VTH1_DROME</t>
  </si>
  <si>
    <t>108 kDa</t>
  </si>
  <si>
    <t>sp|P40796|LA_DROME La protein homolog OS=Drosophila melanogaster GN=La PE=1 SV=2</t>
  </si>
  <si>
    <t>sp|P40796|LA_DROME Laprotein homolog OS=Drosophila melanogaster GN=La PE=1 SV=2</t>
  </si>
  <si>
    <t>Protein virilizer OS=Drosophila melanogaster GN=vir PE=1 SV=1</t>
  </si>
  <si>
    <t>VIR_DROME</t>
  </si>
  <si>
    <t>209 kDa</t>
  </si>
  <si>
    <t>Meiotic P26, isoform C OS=Drosophila melanogaster GN=mei-P26 PE=4 SV=1</t>
  </si>
  <si>
    <t>M9PH32_DROME (+1)</t>
  </si>
  <si>
    <t>131 kDa</t>
  </si>
  <si>
    <t>BcDNA.GH11110 OS=Drosophila melanogaster GN=nito PE=1 SV=1</t>
  </si>
  <si>
    <t>Q7KMJ6_DROME</t>
  </si>
  <si>
    <t>Dihydrolipoamide acetyltransferase component of pyruvate dehydrogenase complex OS=Drosophila melanogaster GN=CG5599 PE=1 SV=1</t>
  </si>
  <si>
    <t>Q9VXY3_DROME</t>
  </si>
  <si>
    <t>Twenty-four, isoform F OS=Drosophila melanogaster GN=tyf PE=1 SV=2</t>
  </si>
  <si>
    <t>E1JJD6_DROME (+1)</t>
  </si>
  <si>
    <t>174 kDa</t>
  </si>
  <si>
    <t>Uncharacterized protein, isoform B OS=Drosophila melanogaster GN=CG15894 PE=1 SV=1</t>
  </si>
  <si>
    <t>A8JUZ7_DROME (+3)</t>
  </si>
  <si>
    <t>170 kDa</t>
  </si>
  <si>
    <t>CG9425, isoform B OS=Drosophila melanogaster GN=Dmel\CG9425 PE=1 SV=2</t>
  </si>
  <si>
    <t>Q9VUH9_DROME</t>
  </si>
  <si>
    <t>230 kDa</t>
  </si>
  <si>
    <t>Cyclin Y, isoform A OS=Drosophila melanogaster GN=CycY PE=1 SV=1</t>
  </si>
  <si>
    <t>Q9VKF0_DROME</t>
  </si>
  <si>
    <t>Barentsz, isoform D OS=Drosophila melanogaster GN=btz PE=1 SV=1</t>
  </si>
  <si>
    <t>A0A0B4KH64_DROME (+2)</t>
  </si>
  <si>
    <t>AT02348p OS=Drosophila melanogaster GN=UQCR-C2 PE=1 SV=1</t>
  </si>
  <si>
    <t>Q9VV75_DROME</t>
  </si>
  <si>
    <t>CG9123 OS=Drosophila melanogaster GN=CG9123-RA PE=2 SV=1</t>
  </si>
  <si>
    <t>Q9VXW4_DROME</t>
  </si>
  <si>
    <t>EG:132E8.1 protein OS=Drosophila melanogaster GN=ssx PE=1 SV=1</t>
  </si>
  <si>
    <t>O76876_DROME (+1)</t>
  </si>
  <si>
    <t>Chorion protein S38 OS=Drosophila melanogaster GN=Cp38 PE=2 SV=1</t>
  </si>
  <si>
    <t>CH38_DROME</t>
  </si>
  <si>
    <t>6-phosphofructo 2-kinase/fructose 2,6-bisphosphatase long form OS=Drosophila melanogaster GN=Pfrx PE=1 SV=2</t>
  </si>
  <si>
    <t>Q9VWH7_DROME (+1)</t>
  </si>
  <si>
    <t>79 kDa</t>
  </si>
  <si>
    <t>Condensin complex subunit 1 OS=Drosophila melanogaster GN=Cap-D2 PE=1 SV=1</t>
  </si>
  <si>
    <t>Q9VAJ1_DROME</t>
  </si>
  <si>
    <t>158 kDa</t>
  </si>
  <si>
    <t>LD40944p OS=Drosophila melanogaster GN=CG12391 PE=1 SV=1</t>
  </si>
  <si>
    <t>Q7K4G8_DROME</t>
  </si>
  <si>
    <t>CG8929, isoform A OS=Drosophila melanogaster GN=CG8929 PE=1 SV=1</t>
  </si>
  <si>
    <t>Q960E4_DROME</t>
  </si>
  <si>
    <t>68 kDa</t>
  </si>
  <si>
    <t>Splicing factor 3A subunit 3 OS=Drosophila melanogaster GN=noi PE=1 SV=1</t>
  </si>
  <si>
    <t>NOI_DROME</t>
  </si>
  <si>
    <t>LD29830p OS=Drosophila melanogaster GN=Srp54 PE=1 SV=1</t>
  </si>
  <si>
    <t>Q9VL71_DROME</t>
  </si>
  <si>
    <t>LD47455p OS=Drosophila melanogaster GN=Sf3a2 PE=1 SV=1</t>
  </si>
  <si>
    <t>Q9VU15_DROME</t>
  </si>
  <si>
    <t>GH14572p OS=Drosophila melanogaster GN=Gbp2 PE=1 SV=1</t>
  </si>
  <si>
    <t>Q7K533_DROME</t>
  </si>
  <si>
    <t>Elongin C, isoform A OS=Drosophila melanogaster GN=EloC PE=1 SV=1</t>
  </si>
  <si>
    <t>Q7JWD6_DROME</t>
  </si>
  <si>
    <t>Antimeros, isoform A OS=Drosophila melanogaster GN=atms PE=1 SV=1</t>
  </si>
  <si>
    <t>Q9VN55_DROME</t>
  </si>
  <si>
    <t>61 kDa</t>
  </si>
  <si>
    <t>Cuticular protein 72Ea OS=Drosophila melanogaster GN=Cpr72Ea PE=1 SV=1</t>
  </si>
  <si>
    <t>Q9VV44_DROME</t>
  </si>
  <si>
    <t>Cluster of GH06739p OS=Drosophila melanogaster GN=tn PE=1 SV=1 (Q7JUV6_DROME)</t>
  </si>
  <si>
    <t>Q7JUV6_DROME [2]</t>
  </si>
  <si>
    <t>146 kDa</t>
  </si>
  <si>
    <t>Cluster of sp|P02828|HSP83_DROME Heat shock protein 83 OS=Drosophila melanogaster GN=Hsp83 PE=1 SV=1 (sp|P02828|HSP83_DROMEHeat shock protein 83 OS=Drosophila melanogaster GN=Hsp83 PE=1 SV=1)</t>
  </si>
  <si>
    <t>sp|P02828|HSP83_DROMEHeat shock protein 83 OS=Drosophila melanogaster GN=Hsp83 PE=1 SV=1 [2]</t>
  </si>
  <si>
    <t>sp|Q9VH07|RUVB1_DROME RuvB-like helicase 1 OS=Drosophila melanogaster GN=pont PE=1 SV=1</t>
  </si>
  <si>
    <t>sp|Q9VH07|RUVB1_DROMERuvB-like helicase 1 OS=Drosophila melanogaster GN=pont PE=1 SV=1</t>
  </si>
  <si>
    <t>Hyrax OS=Drosophila melanogaster GN=hyx PE=2 SV=1</t>
  </si>
  <si>
    <t>Q9VHI1_DROME</t>
  </si>
  <si>
    <t>Protein tramtrack, beta isoform OS=Drosophila melanogaster GN=ttk PE=1 SV=2</t>
  </si>
  <si>
    <t>TTKB_DROME</t>
  </si>
  <si>
    <t>No circadian temperature entrainment, isoform D OS=Drosophila melanogaster GN=nocte PE=1 SV=1</t>
  </si>
  <si>
    <t>M9PE74_DROME (+1)</t>
  </si>
  <si>
    <t>235 kDa</t>
  </si>
  <si>
    <t>Condensin complex subunit 2 OS=Drosophila melanogaster GN=barr PE=1 SV=1</t>
  </si>
  <si>
    <t>Q9VIP9_DROME</t>
  </si>
  <si>
    <t>83 kDa</t>
  </si>
  <si>
    <t>CG2469, isoform A OS=Drosophila melanogaster GN=Ctr9 PE=1 SV=1</t>
  </si>
  <si>
    <t>Q7K0X3_DROME</t>
  </si>
  <si>
    <t>130 kDa</t>
  </si>
  <si>
    <t>Chromatin accessibility complex 16kD protein, isoform A OS=Drosophila melanogaster GN=Chrac-16 PE=1 SV=1</t>
  </si>
  <si>
    <t>Q9V452_DROME</t>
  </si>
  <si>
    <t>16 kDa</t>
  </si>
  <si>
    <t>Cluster of Cdc2-related kinase OS=Drosophila melanogaster GN=Cdc2rk PE=1 SV=1 (A1Z840_DROME)</t>
  </si>
  <si>
    <t>A1Z840_DROME [4]</t>
  </si>
  <si>
    <t>CG6683 OS=Drosophila melanogaster GN=Dmel\CG6683 PE=1 SV=1</t>
  </si>
  <si>
    <t>Q9VSL0_DROME</t>
  </si>
  <si>
    <t>Histone H2A.v OS=Drosophila melanogaster GN=His2Av PE=1 SV=2</t>
  </si>
  <si>
    <t>H2AV_DROME</t>
  </si>
  <si>
    <t>sp|Q9W420|SPT6H_DROME Transcription elongation factor SPT6 OS=Drosophila melanogaster GN=Spt6 PE=1 SV=1</t>
  </si>
  <si>
    <t>sp|Q9W420|SPT6H_DROMETranscription elongation factor SPT6 OS=Drosophila melanogaster GN=Spt6 PE=1 SV=1</t>
  </si>
  <si>
    <t>Tho2, isoform B OS=Drosophila melanogaster GN=tho2 PE=1 SV=1</t>
  </si>
  <si>
    <t>E2QCS8_DROME (+2)</t>
  </si>
  <si>
    <t>Phosphatidylinositol 4-phosphate 5-kinase at 59B, isoform F OS=Drosophila melanogaster GN=PIP5K59B PE=1 SV=1</t>
  </si>
  <si>
    <t>A0A0B4K7E3_DROME (+2)</t>
  </si>
  <si>
    <t>86 kDa</t>
  </si>
  <si>
    <t>Serine/threonine-protein phosphatase PP2A OS=Drosophila melanogaster GN=mts PE=2 SV=1</t>
  </si>
  <si>
    <t>PP2A_DROME</t>
  </si>
  <si>
    <t>60S ribosomal protein L8 OS=Drosophila melanogaster GN=RpL8 PE=1 SV=1</t>
  </si>
  <si>
    <t>RL8_DROME</t>
  </si>
  <si>
    <t>sp|Q8T088|WDR55_DROME WD repeat-containing protein 55 homolog OS=Drosophila melanogaster GN=CG14722 PE=2 SV=1</t>
  </si>
  <si>
    <t>sp|Q8T088|WDR55_DROMEWD repeat-containing protein 55 homolog OS=Drosophila melanogaster GN=CG14722 PE=2 SV=1</t>
  </si>
  <si>
    <t>mRNA-capping enzyme OS=Drosophila melanogaster GN=mRNA-cap PE=2 SV=1</t>
  </si>
  <si>
    <t>Q9VY44_DROME</t>
  </si>
  <si>
    <t>75 kDa</t>
  </si>
  <si>
    <t>Cluster of Mustard, isoform W OS=Drosophila melanogaster GN=mtd PE=1 SV=1 (A0A0B4K6S8_DROME)</t>
  </si>
  <si>
    <t>A0A0B4K6S8_DROME [3]</t>
  </si>
  <si>
    <t>CG3909 OS=Drosophila melanogaster GN=CG3909 PE=1 SV=1</t>
  </si>
  <si>
    <t>Q9XZ19_DROME</t>
  </si>
  <si>
    <t>LD23072p OS=Drosophila melanogaster GN=pasha PE=2 SV=1</t>
  </si>
  <si>
    <t>Q9V9V7_DROME</t>
  </si>
  <si>
    <t>Alcohol dehydrogenase OS=Drosophila melanogaster GN=Adh PE=1 SV=2</t>
  </si>
  <si>
    <t>ADH_DROME</t>
  </si>
  <si>
    <t>Isoform B of Putative cysteine proteinase CG12163 OS=Drosophila melanogaster GN=CG12163</t>
  </si>
  <si>
    <t>sp|Q9VN93-2|CPR1_DROME (+1)</t>
  </si>
  <si>
    <t>Ubiquitinyl hydrolase 1 OS=Drosophila melanogaster GN=Usp16-45 PE=1 SV=1</t>
  </si>
  <si>
    <t>Q9W4C3_DROME</t>
  </si>
  <si>
    <t>121 kDa</t>
  </si>
  <si>
    <t>CG6937 OS=Drosophila melanogaster GN=CG6937 PE=1 SV=1</t>
  </si>
  <si>
    <t>Q9VCY1_DROME</t>
  </si>
  <si>
    <t>mRNA cap guanine-N7 methyltransferase OS=Drosophila melanogaster GN=l(2)35Bd PE=1 SV=2</t>
  </si>
  <si>
    <t>MCES_DROME</t>
  </si>
  <si>
    <t>Calmodulin-binding protein related to a Rab3 GDP/GTP exchange protein, isoform A OS=Drosophila melanogaster GN=Crag PE=1 SV=3</t>
  </si>
  <si>
    <t>Q9W3D3_DROME</t>
  </si>
  <si>
    <t>187 kDa</t>
  </si>
  <si>
    <t>Maternal gene required for meiosis, isoform H OS=Drosophila melanogaster GN=mamo PE=4 SV=4</t>
  </si>
  <si>
    <t>Q9VY72_DROME</t>
  </si>
  <si>
    <t>162 kDa</t>
  </si>
  <si>
    <t>sp|Q9V3K3|RUVB2_DROME RuvB-like helicase 2 OS=Drosophila melanogaster GN=rept PE=1 SV=1</t>
  </si>
  <si>
    <t>sp|Q9V3K3|RUVB2_DROMERuvB-like helicase 2 OS=Drosophila melanogaster GN=rept PE=1 SV=1</t>
  </si>
  <si>
    <t>Pre-mRNA-splicing regulator female-lethal(2)D OS=Drosophila melanogaster GN=fl(2)d PE=1 SV=2</t>
  </si>
  <si>
    <t>sp|Q9Y091|FL2D_DROME</t>
  </si>
  <si>
    <t>CG8545 OS=Drosophila melanogaster GN=CG8545-RA PE=1 SV=1</t>
  </si>
  <si>
    <t>A1Z909_DROME</t>
  </si>
  <si>
    <t>100 kDa</t>
  </si>
  <si>
    <t>Q967S0_DROME (+1)</t>
  </si>
  <si>
    <t>Cluster of Isoform A of Protein kinase DC2 OS=Drosophila melanogaster GN=Pka-C3 (sp|P16912-2|KDC2_DROME)</t>
  </si>
  <si>
    <t>sp|P16912-2|KDC2_DROME [6]</t>
  </si>
  <si>
    <t>Histone H2A OS=Drosophila melanogaster GN=His2A PE=1 SV=2</t>
  </si>
  <si>
    <t>H2A_DROME (+1)</t>
  </si>
  <si>
    <t>Histone H4 OS=Drosophila melanogaster GN=His4 PE=1 SV=2</t>
  </si>
  <si>
    <t>H4_DROME</t>
  </si>
  <si>
    <t>11 kDa</t>
  </si>
  <si>
    <t>CG9143 OS=Drosophila melanogaster GN=CG9143 PE=1 SV=1</t>
  </si>
  <si>
    <t>Q6NQY9_DROME</t>
  </si>
  <si>
    <t>92 kDa</t>
  </si>
  <si>
    <t>ATP synthase subunit gamma, mitochondrial OS=Drosophila melanogaster GN=ATPsyngamma PE=2 SV=2</t>
  </si>
  <si>
    <t>ATPG_DROME</t>
  </si>
  <si>
    <t>LD24704p OS=Drosophila melanogaster GN=EG:67A9.2 PE=1 SV=1</t>
  </si>
  <si>
    <t>Q9W526_DROME</t>
  </si>
  <si>
    <t>Calcium-transporting ATPase OS=Drosophila melanogaster GN=SERCA PE=1 SV=1</t>
  </si>
  <si>
    <t>A0A0B4LGB7_DROME (+2)</t>
  </si>
  <si>
    <t>109 kDa</t>
  </si>
  <si>
    <t>Cluster of Jabba, isoform B OS=Drosophila melanogaster GN=Jabba PE=1 SV=1 (Q7K1Q6_DROME)</t>
  </si>
  <si>
    <t>Q7K1Q6_DROME [5]</t>
  </si>
  <si>
    <t>Succinate dehydrogenase [ubiquinone] iron-sulfur subunit, mitochondrial OS=Drosophila melanogaster GN=SdhB PE=2 SV=2</t>
  </si>
  <si>
    <t>SDHB_DROME</t>
  </si>
  <si>
    <t>Males-absent on the first protein OS=Drosophila melanogaster GN=mof PE=1 SV=1</t>
  </si>
  <si>
    <t>MOF_DROME</t>
  </si>
  <si>
    <t>Rab11 interacting protein, isoform D OS=Drosophila melanogaster GN=Rip11 PE=1 SV=1</t>
  </si>
  <si>
    <t>X2JL40_DROME</t>
  </si>
  <si>
    <t>sp|Q9V460|SPT5H_DROME Transcription elongation factor SPT5 OS=Drosophila melanogaster GN=Spt5 PE=1 SV=1</t>
  </si>
  <si>
    <t>sp|Q9V460|SPT5H_DROMETranscription elongation factor SPT5 OS=Drosophila melanogaster GN=Spt5 PE=1 SV=1</t>
  </si>
  <si>
    <t>sp|Q9W4X7|EI3GA_DROME Eukaryotic translation initiation factor 3 subunit G-A OS=Drosophila melanogaster GN=eIF3ga PE=1 SV=1</t>
  </si>
  <si>
    <t>sp|Q9W4X7|EI3GA_DROMEEukaryotic translation initiation factor 3 subunit G-A OS=Drosophila melanogaster GN=eIF3ga PE=1 SV=1</t>
  </si>
  <si>
    <t>60S ribosomal protein L36 OS=Drosophila melanogaster GN=RpL36 PE=1 SV=1</t>
  </si>
  <si>
    <t>RL36_DROME</t>
  </si>
  <si>
    <t>Isoform C of Acidic leucine-rich nuclear phosphoprotein 32 family member A OS=Drosophila melanogaster GN=Anp32a</t>
  </si>
  <si>
    <t>AN32A_DROME (+1)</t>
  </si>
  <si>
    <t>41 kDa</t>
  </si>
  <si>
    <t>60S acidic ribosomal protein P1 OS=Drosophila melanogaster GN=RpLP1 PE=1 SV=2</t>
  </si>
  <si>
    <t>RLA1_DROME</t>
  </si>
  <si>
    <t>Amidophosphoribosyltransferase OS=Drosophila melanogaster GN=Prat PE=1 SV=2</t>
  </si>
  <si>
    <t>PUR1_DROME</t>
  </si>
  <si>
    <t>GM16226p OS=Drosophila melanogaster GN=CG10343 PE=1 SV=1</t>
  </si>
  <si>
    <t>Q9VJ60_DROME</t>
  </si>
  <si>
    <t>Ferritin OS=Drosophila melanogaster GN=Fer2LCH PE=1 SV=1</t>
  </si>
  <si>
    <t>A0A0B4KHF0_DROME (+1)</t>
  </si>
  <si>
    <t>Ribosomal protein S15, isoform B OS=Drosophila melanogaster GN=RpS15 PE=1 SV=1</t>
  </si>
  <si>
    <t>A1ZAH8_DROME</t>
  </si>
  <si>
    <t>Maltase B1 OS=Drosophila melanogaster GN=Mal-B1 PE=4 SV=1</t>
  </si>
  <si>
    <t>Q9VKE6_DROME</t>
  </si>
  <si>
    <t>sp|P49963|SRP19_DROME Signal recognition particle 19 kDa protein OS=Drosophila melanogaster GN=Srp19 PE=2 SV=2</t>
  </si>
  <si>
    <t>sp|P49963|SRP19_DROMESignal recognition particle 19 kDa protein OS=Drosophila melanogaster GN=Srp19 PE=2 SV=2</t>
  </si>
  <si>
    <t>sp|P41043|GSTS1_DROME Glutathione S-transferase S1 OS=Drosophila melanogaster GN=GstS1 PE=1 SV=2</t>
  </si>
  <si>
    <t>sp|P41043|GSTS1_DROMEGlutathione S-transferase S1 OS=Drosophila melanogaster GN=GstS1 PE=1 SV=2</t>
  </si>
  <si>
    <t>Ribosome biogenesis protein BOP1 homolog OS=Drosophila melanogaster GN=CG5033 PE=2 SV=1</t>
  </si>
  <si>
    <t>BOP1_DROME</t>
  </si>
  <si>
    <t>sp|A1ZAX1|EIF3C_DROME Eukaryotic translation initiation factor 3 subunit C OS=Drosophila melanogaster GN=eIF3-S8 PE=1 SV=1</t>
  </si>
  <si>
    <t>sp|A1ZAX1|EIF3C_DROMEEukaryotic translation initiation factor 3 subunit C OS=Drosophila melanogaster GN=eIF3-S8 PE=1 SV=1</t>
  </si>
  <si>
    <t>Gbeta5 OS=Drosophila melanogaster GN=Gbeta5 PE=2 SV=1</t>
  </si>
  <si>
    <t>Q9W3J1_DROME</t>
  </si>
  <si>
    <t>Fat body protein 1, isoform D OS=Drosophila melanogaster GN=Fbp1 PE=4 SV=1</t>
  </si>
  <si>
    <t>M9PFK6_DROME (+2)</t>
  </si>
  <si>
    <t>GH13256p OS=Drosophila melanogaster GN=Thiolase PE=1 SV=1</t>
  </si>
  <si>
    <t>Q9W1H8_DROME</t>
  </si>
  <si>
    <t>Fusilli, isoform G OS=Drosophila melanogaster GN=fus PE=4 SV=1</t>
  </si>
  <si>
    <t>E1JH76_DROME</t>
  </si>
  <si>
    <t>Ribosomal protein L6, isoform A OS=Drosophila melanogaster GN=RpL6 PE=1 SV=1</t>
  </si>
  <si>
    <t>Q9V9W2_DROME (+1)</t>
  </si>
  <si>
    <t>Multiple ankyrin repeats single KH domain, isoform C OS=Drosophila melanogaster GN=mask PE=4 SV=1</t>
  </si>
  <si>
    <t>A0A0B4K725_DROME (+2)</t>
  </si>
  <si>
    <t>424 kDa</t>
  </si>
  <si>
    <t>Dihydrolipoamide acetyltransferase component of pyruvate dehydrogenase complex OS=Drosophila melanogaster GN=muc PE=1 SV=1</t>
  </si>
  <si>
    <t>M9PCA2_DROME (+1)</t>
  </si>
  <si>
    <t>sp|Q9VSA3|ACADM_DROME Probable medium-chain specific acyl-CoA dehydrogenase, mitochondrial OS=Drosophila melanogaster GN=CG12262 PE=2 SV=1</t>
  </si>
  <si>
    <t>sp|Q9VSA3|ACADM_DROMEProbable medium-chain specific acyl-CoA dehydrogenase, mitochondrial OS=Drosophila melanogaster GN=CG12262 PE=2 SV=1</t>
  </si>
  <si>
    <t>CG1677, isoform A OS=Drosophila melanogaster GN=CG1677-RA PE=1 SV=2</t>
  </si>
  <si>
    <t>Q9W3R9_DROME (+1)</t>
  </si>
  <si>
    <t>Uncharacterized protein OS=Drosophila melanogaster GN=CG30069 PE=1 SV=1</t>
  </si>
  <si>
    <t>A1Z9M5_DROME</t>
  </si>
  <si>
    <t>461 kDa</t>
  </si>
  <si>
    <t>sp|P29310|1433Z_DROME 14-3-3 protein zeta OS=Drosophila melanogaster GN=14-3-3zeta PE=1 SV=1</t>
  </si>
  <si>
    <t>sp|P29310|1433Z_DROME14-3-3 protein zeta OS=Drosophila melanogaster GN=14-3-3zeta PE=1 SV=1</t>
  </si>
  <si>
    <t>CG9018, isoform A OS=Drosophila melanogaster GN=Dmel\CG9018 PE=1 SV=1</t>
  </si>
  <si>
    <t>Q9W039_DROME</t>
  </si>
  <si>
    <t>CG8728 OS=Drosophila melanogaster GN=CG8728-RA PE=1 SV=1</t>
  </si>
  <si>
    <t>Q7K3W2_DROME</t>
  </si>
  <si>
    <t>Flightin OS=Drosophila melanogaster GN=fln PE=2 SV=1</t>
  </si>
  <si>
    <t>FTN_DROME</t>
  </si>
  <si>
    <t>Acinus, isoform A OS=Drosophila melanogaster GN=Acn PE=1 SV=1</t>
  </si>
  <si>
    <t>Q9VJ12_DROME</t>
  </si>
  <si>
    <t>84 kDa</t>
  </si>
  <si>
    <t>40S ribosomal protein S13 OS=Drosophila melanogaster GN=RpS13 PE=1 SV=3</t>
  </si>
  <si>
    <t>RS13_DROME</t>
  </si>
  <si>
    <t>CG4612, isoform A OS=Drosophila melanogaster GN=CG4612 PE=1 SV=1</t>
  </si>
  <si>
    <t>Q9W158_DROME</t>
  </si>
  <si>
    <t>sp|Q9VYR0|LS12A_DROME Protein LSM12 homolog A OS=Drosophila melanogaster GN=CG15735 PE=2 SV=2</t>
  </si>
  <si>
    <t>sp|Q9VYR0|LS12A_DROMEProtein LSM12 homolog A OS=Drosophila melanogaster GN=CG15735 PE=2 SV=2</t>
  </si>
  <si>
    <t>sp|Q9W4K2|Y3556_DROME Uncharacterized protein CG3556 OS=Drosophila melanogaster GN=CG3556 PE=2 SV=1</t>
  </si>
  <si>
    <t>sp|Q9W4K2|Y3556_DROMEUncharacterized protein CG3556 OS=Drosophila melanogaster GN=CG3556 PE=2 SV=1</t>
  </si>
  <si>
    <t>60S ribosomal protein L28 OS=Drosophila melanogaster GN=RpL28 PE=1 SV=1</t>
  </si>
  <si>
    <t>RL28_DROME</t>
  </si>
  <si>
    <t>sp|P41092|RL27A_DROME 60S ribosomal protein L27a OS=Drosophila melanogaster GN=RpL27A PE=1 SV=2</t>
  </si>
  <si>
    <t>sp|P41092|RL27A_DROME60S ribosomal protein L27a OS=Drosophila melanogaster GN=RpL27A PE=1 SV=2</t>
  </si>
  <si>
    <t>sp|Q9VNE9|RL13A_DROME 60S ribosomal protein L13a OS=Drosophila melanogaster GN=RpL13A PE=1 SV=1</t>
  </si>
  <si>
    <t>sp|Q9VNE9|RL13A_DROME60S ribosomal protein L13a OS=Drosophila melanogaster GN=RpL13A PE=1 SV=1</t>
  </si>
  <si>
    <t>Cluster of Coracle, isoform G OS=Drosophila melanogaster GN=cora PE=1 SV=1 (A0A0B4LG23_DROME)</t>
  </si>
  <si>
    <t>A0A0B4LG23_DROME [3]</t>
  </si>
  <si>
    <t>Apolipophorins OS=Drosophila melanogaster GN=Rfabg PE=1 SV=2</t>
  </si>
  <si>
    <t>APLP_DROME</t>
  </si>
  <si>
    <t>373 kDa</t>
  </si>
  <si>
    <t>FI18812p1 OS=Drosophila melanogaster GN=Unr PE=1 SV=1</t>
  </si>
  <si>
    <t>B7Z0E2_DROME</t>
  </si>
  <si>
    <t>40S ribosomal protein S4 OS=Drosophila melanogaster GN=RpS4 PE=1 SV=2</t>
  </si>
  <si>
    <t>RS4_DROME</t>
  </si>
  <si>
    <t>RE25263p OS=Drosophila melanogaster GN=RpL30 PE=1 SV=1</t>
  </si>
  <si>
    <t>Q9VJ19_DROME</t>
  </si>
  <si>
    <t>Cluster of Female sterile (1) homeotic, isoform G OS=Drosophila melanogaster GN=fs(1)h PE=1 SV=1 (M9PJC7_DROME)</t>
  </si>
  <si>
    <t>M9PJC7_DROME [2]</t>
  </si>
  <si>
    <t>206 kDa</t>
  </si>
  <si>
    <t>Isoform A of Ataxin-2 homolog OS=Drosophila melanogaster GN=Atx2</t>
  </si>
  <si>
    <t>sp|Q8SWR8-2|ATX2_DROME (+2)</t>
  </si>
  <si>
    <t>97 kDa</t>
  </si>
  <si>
    <t>40S ribosomal protein S3a OS=Drosophila melanogaster GN=RpS3A PE=1 SV=4</t>
  </si>
  <si>
    <t>sp|P55830|RS3A_DROME</t>
  </si>
  <si>
    <t>Polyadenylate-binding protein OS=Drosophila melanogaster GN=pAbp PE=1 SV=3</t>
  </si>
  <si>
    <t>PABP_DROME</t>
  </si>
  <si>
    <t>60S ribosomal protein L17 OS=Drosophila melanogaster GN=RpL17 PE=1 SV=1</t>
  </si>
  <si>
    <t>RL17_DROME</t>
  </si>
  <si>
    <t>Isoform A of Probable isocitrate dehydrogenase [NAD] subunit alpha, mitochondrial OS=Drosophila melanogaster GN=l(1)G0156</t>
  </si>
  <si>
    <t>IDH3A_DROME (+1)</t>
  </si>
  <si>
    <t>Cluster of Isoform C of 1-phosphatidylinositol 4,5-bisphosphate phosphodiesterase classes I and II OS=Drosophila melanogaster GN=Plc21C (sp|P25455-4|PIP1_DROME)</t>
  </si>
  <si>
    <t>sp|P25455-4|PIP1_DROME [2]</t>
  </si>
  <si>
    <t>ATP synthase subunit alpha, mitochondrial OS=Drosophila melanogaster GN=blw PE=1 SV=2</t>
  </si>
  <si>
    <t>ATPA_DROME</t>
  </si>
  <si>
    <t>Isoform C of 60S ribosomal protein L32 OS=Drosophila melanogaster GN=RpL32</t>
  </si>
  <si>
    <t>sp|P04359-2|RL32_DROME (+1)</t>
  </si>
  <si>
    <t>60S ribosomal protein L7 OS=Drosophila melanogaster GN=RpL7 PE=1 SV=2</t>
  </si>
  <si>
    <t>RL7_DROME</t>
  </si>
  <si>
    <t>60S ribosomal protein L10 OS=Drosophila melanogaster GN=RpL10 PE=1 SV=1</t>
  </si>
  <si>
    <t>RL10_DROME</t>
  </si>
  <si>
    <t>Cluster of HDC03337 OS=Drosophila melanogaster GN=CG34051 PE=4 SV=1 (Q6IH48_DROME)</t>
  </si>
  <si>
    <t>Q6IH48_DROME [2]</t>
  </si>
  <si>
    <t>eIF2B-gamma OS=Drosophila melanogaster GN=eIF2Bgamma PE=1 SV=1</t>
  </si>
  <si>
    <t>A1ZA22_DROME</t>
  </si>
  <si>
    <t>40S ribosomal protein S18 OS=Drosophila melanogaster GN=RpS18 PE=1 SV=1</t>
  </si>
  <si>
    <t>RS18_DROME</t>
  </si>
  <si>
    <t>CG9784, isoform C OS=Drosophila melanogaster GN=CG9784 PE=1 SV=1</t>
  </si>
  <si>
    <t>M9PHS8_DROME (+1)</t>
  </si>
  <si>
    <t>Cluster of Rab3 GDP-GTP exchange factor, isoform E OS=Drosophila melanogaster GN=Rab3-GEF PE=4 SV=2 (A8JUX2_DROME)</t>
  </si>
  <si>
    <t>A8JUX2_DROME [3]</t>
  </si>
  <si>
    <t>60S ribosomal protein L13 OS=Drosophila melanogaster GN=RpL13 PE=1 SV=1</t>
  </si>
  <si>
    <t>RL13_DROME</t>
  </si>
  <si>
    <t>sp|P41093|RL18A_DROME 60S ribosomal protein L18a OS=Drosophila melanogaster GN=RpL18A PE=1 SV=1</t>
  </si>
  <si>
    <t>sp|P41093|RL18A_DROME60S ribosomal protein L18a OS=Drosophila melanogaster GN=RpL18A PE=1 SV=1</t>
  </si>
  <si>
    <t>sp|Q9VCK0|EI3D1_DROME Eukaryotic translation initiation factor 3 subunit D-1 OS=Drosophila melanogaster GN=eIF-3p66 PE=1 SV=1</t>
  </si>
  <si>
    <t>sp|Q9VCK0|EI3D1_DROMEEukaryotic translation initiation factor 3 subunit D-1 OS=Drosophila melanogaster GN=eIF-3p66 PE=1 SV=1</t>
  </si>
  <si>
    <t>Cluster of 40S ribosomal protein S11 OS=Drosophila melanogaster GN=RpS11 PE=1 SV=1 (RS11_DROME)</t>
  </si>
  <si>
    <t>RS11_DROME [2]</t>
  </si>
  <si>
    <t>BL21-AI + CidA</t>
  </si>
  <si>
    <t>CidB* + CidA</t>
  </si>
  <si>
    <t>Hsc70-4</t>
  </si>
  <si>
    <t>RpS6</t>
  </si>
  <si>
    <t>CG11444</t>
  </si>
  <si>
    <t>RpL23A</t>
  </si>
  <si>
    <t>pr</t>
  </si>
  <si>
    <t>eIF3-S5-1</t>
  </si>
  <si>
    <t>eIF3-S6</t>
  </si>
  <si>
    <t>RpL24</t>
  </si>
  <si>
    <t>Nopp140</t>
  </si>
  <si>
    <t>RpS17</t>
  </si>
  <si>
    <t xml:space="preserve">mil </t>
  </si>
  <si>
    <t>Mical</t>
  </si>
  <si>
    <t>B52</t>
  </si>
  <si>
    <t>Tango7</t>
  </si>
  <si>
    <t>SLIRP1</t>
  </si>
  <si>
    <t>CG2025-RA</t>
  </si>
  <si>
    <t>eIF3-S10</t>
  </si>
  <si>
    <t>Shaggy</t>
  </si>
  <si>
    <t>Rtf1</t>
  </si>
  <si>
    <t>Ars2</t>
  </si>
  <si>
    <t>FK506-bp1</t>
  </si>
  <si>
    <t>eIF3-S9</t>
  </si>
  <si>
    <t>Rnp4F</t>
  </si>
  <si>
    <t>Carmine</t>
  </si>
  <si>
    <t>ldbr</t>
  </si>
  <si>
    <t>RpL21</t>
  </si>
  <si>
    <t>dre4</t>
  </si>
  <si>
    <t xml:space="preserve">Srp54k </t>
  </si>
  <si>
    <t>CG5642</t>
  </si>
  <si>
    <t>Ns4</t>
  </si>
  <si>
    <t>Ssrp</t>
  </si>
  <si>
    <t>TfIIFbeta</t>
  </si>
  <si>
    <t>Chrac-14</t>
  </si>
  <si>
    <t>trc</t>
  </si>
  <si>
    <t xml:space="preserve">mfas </t>
  </si>
  <si>
    <t>Ssb-c31a</t>
  </si>
  <si>
    <t>sals</t>
  </si>
  <si>
    <t>Pitslre</t>
  </si>
  <si>
    <t>EIF3K</t>
  </si>
  <si>
    <t>sesB</t>
  </si>
  <si>
    <t>AP-3 complex subunit delta</t>
  </si>
  <si>
    <t>GH03795</t>
  </si>
  <si>
    <t>AP-3 complex subunit beta</t>
  </si>
  <si>
    <t>CG10341</t>
  </si>
  <si>
    <t>Pak3</t>
  </si>
  <si>
    <t>bunched</t>
  </si>
  <si>
    <t>Ribosomal L1</t>
  </si>
  <si>
    <t>La-related protein</t>
  </si>
  <si>
    <t>TfIIFalpha</t>
  </si>
  <si>
    <t>AP-3 small chain sigma3</t>
  </si>
  <si>
    <t xml:space="preserve"> CG4338</t>
  </si>
  <si>
    <t>Pkcdelta</t>
  </si>
  <si>
    <t>39S ribosomal</t>
  </si>
  <si>
    <t>JFB 022</t>
  </si>
  <si>
    <t>JFB 024</t>
  </si>
  <si>
    <t>JFB 026</t>
  </si>
  <si>
    <t>avg F-score</t>
  </si>
  <si>
    <t>CG4069</t>
  </si>
  <si>
    <t>DNA Replication/Repair/
Packaging/Cell Division</t>
  </si>
  <si>
    <t>Extracellular Matrix</t>
  </si>
  <si>
    <t>Motility/Intracellular Trafficking/Secretion</t>
  </si>
  <si>
    <t>Function Unknown</t>
  </si>
  <si>
    <t>Protein Modification/
Degradation/Chaperones</t>
  </si>
  <si>
    <t>Ribosome Stucture/
Biogenesis/
Translation</t>
  </si>
  <si>
    <t>Signal Transduction</t>
  </si>
  <si>
    <t>Cellular and Pathogen
Defense</t>
  </si>
  <si>
    <t>Cytoskeleton/Cellular Membranes</t>
  </si>
  <si>
    <t>Transcription/Post-Transcriptional Modification</t>
  </si>
  <si>
    <t>Transcription/
Post-Transcriptional Modification</t>
  </si>
  <si>
    <t>Amino Acid Metabolism/Transport</t>
  </si>
  <si>
    <t>Inorganic Ion Metabolism/Transport</t>
  </si>
  <si>
    <t>Lipid Metabolism</t>
  </si>
  <si>
    <t>Nucleotide Metabolism/Transport</t>
  </si>
  <si>
    <t>Ribosome Structure/
Biogenesis/Translation</t>
  </si>
  <si>
    <t>Signal Transduction Mechanisms</t>
  </si>
  <si>
    <t>Y1505_DROME</t>
  </si>
  <si>
    <t>Y3096_DROME</t>
  </si>
  <si>
    <t>BUN2_DROME</t>
  </si>
  <si>
    <t>AP3D_DROME</t>
  </si>
  <si>
    <t>ADT_DROME</t>
  </si>
  <si>
    <t>D3PFF6_DROME</t>
  </si>
  <si>
    <t>Q58CJ5_DROME</t>
  </si>
  <si>
    <t>D3DMM4_DROME</t>
  </si>
  <si>
    <t>TRC_DROME</t>
  </si>
  <si>
    <t>SSRP1_DROME</t>
  </si>
  <si>
    <t>RNP4F_DROME</t>
  </si>
  <si>
    <t>1433E_DROME</t>
  </si>
  <si>
    <t>EIF3B_DROME</t>
  </si>
  <si>
    <t>SRRT_DROME</t>
  </si>
  <si>
    <t>A8JUV9_DROME</t>
  </si>
  <si>
    <t>EIF3A_DROME</t>
  </si>
  <si>
    <t>EIF3M_DROME</t>
  </si>
  <si>
    <t>SRR55_DROME</t>
  </si>
  <si>
    <t>A0A0B4K891_DROME</t>
  </si>
  <si>
    <t>M9PFZ1_DROME</t>
  </si>
  <si>
    <t>EIF3E_DROME</t>
  </si>
  <si>
    <t>EI3F1_DROME</t>
  </si>
  <si>
    <t>RS19A_DROME</t>
  </si>
  <si>
    <t>HSP7D_DROME</t>
  </si>
  <si>
    <t>12.12.17</t>
  </si>
  <si>
    <t>CidA</t>
  </si>
  <si>
    <t>JFB_030.1</t>
  </si>
  <si>
    <t>JFB_030.2</t>
  </si>
  <si>
    <t>JFB_027.1</t>
  </si>
  <si>
    <t>JFB_027.2</t>
  </si>
  <si>
    <t>JFB_031.1</t>
  </si>
  <si>
    <t>JFB_031.2</t>
  </si>
  <si>
    <t>JFB_028.1</t>
  </si>
  <si>
    <t>JFB_028.2</t>
  </si>
  <si>
    <t>JFB_032.1</t>
  </si>
  <si>
    <t>JFB_032.2</t>
  </si>
  <si>
    <t>JFB_029.1</t>
  </si>
  <si>
    <t>JFB_029.2</t>
  </si>
  <si>
    <t>GrpE protein homolog, mitochondrial OS=Drosophila melanogaster GN=Roe1 PE=2 SV=2</t>
  </si>
  <si>
    <t>GRPE_DROME</t>
  </si>
  <si>
    <t>Not1, isoform H OS=Drosophila melanogaster GN=Not1 PE=1 SV=1</t>
  </si>
  <si>
    <t>A0A0B4LEZ3_DROME (+2)</t>
  </si>
  <si>
    <t>282 kDa</t>
  </si>
  <si>
    <t>Isoform A of Neural/ectodermal development factor IMP-L2 OS=Drosophila melanogaster GN=ImpL2</t>
  </si>
  <si>
    <t>sp|Q09024-2|IMPL2_DROME (+2)</t>
  </si>
  <si>
    <t>LD13895p OS=Drosophila melanogaster GN=velo PE=1 SV=3</t>
  </si>
  <si>
    <t>Q9VRY4_DROME</t>
  </si>
  <si>
    <t>203 kDa</t>
  </si>
  <si>
    <t>Rab3 GDP-GTP exchange factor, isoform I OS=Drosophila melanogaster GN=Rab3-GEF PE=4 SV=1</t>
  </si>
  <si>
    <t>A0A0S0X7U5_DROME (+4)</t>
  </si>
  <si>
    <t>227 kDa</t>
  </si>
  <si>
    <t>GEO11286p1 OS=Drosophila melanogaster GN=Cpr66Ca PE=2 SV=1</t>
  </si>
  <si>
    <t>Q5U126_DROME</t>
  </si>
  <si>
    <t>PI-3 kinase OS=Drosophila melanogaster GN=Pi3K92E PE=1 SV=1</t>
  </si>
  <si>
    <t>P91634_DROME</t>
  </si>
  <si>
    <t>Cluster of Uncharacterized protein, isoform A OS=Drosophila melanogaster GN=CG17271 PE=1 SV=2 (Q9VDI5_DROME)</t>
  </si>
  <si>
    <t>Q9VDI5_DROME [2]</t>
  </si>
  <si>
    <t>5-aminolevulinate synthase OS=Drosophila melanogaster GN=Alas PE=2 SV=1</t>
  </si>
  <si>
    <t>O18680_DROME</t>
  </si>
  <si>
    <t>Cluster of Fmr1, isoform G OS=Drosophila melanogaster GN=Fmr1 PE=1 SV=1 (A0A0B4K618_DROME)</t>
  </si>
  <si>
    <t>A0A0B4K618_DROME [3]</t>
  </si>
  <si>
    <t>Isoform Indirect flight muscle of Myosin light chain alkali OS=Drosophila melanogaster GN=Mlc1</t>
  </si>
  <si>
    <t>sp|P06742-2|MLC1_DROME (+1)</t>
  </si>
  <si>
    <t>IP11925p OS=Drosophila melanogaster GN=CG11878 PE=2 SV=1</t>
  </si>
  <si>
    <t>Q9VBT8_DROME</t>
  </si>
  <si>
    <t>HL01517p OS=Drosophila melanogaster GN=wmd PE=1 SV=1</t>
  </si>
  <si>
    <t>Q9W1N4_DROME</t>
  </si>
  <si>
    <t>sp|Q9VVA0|Y9705_DROME Cold shock domain-containing protein CG9705 OS=Drosophila melanogaster GN=CG9705 PE=1 SV=1</t>
  </si>
  <si>
    <t>sp|Q9VVA0|Y9705_DROMECold shock domain-containing protein CG9705 OS=Drosophila melanogaster GN=CG9705 PE=1 SV=1</t>
  </si>
  <si>
    <t>CG6984 OS=Drosophila melanogaster GN=CG6984 PE=1 SV=1</t>
  </si>
  <si>
    <t>Q7K1C3_DROME</t>
  </si>
  <si>
    <t>RH50433p OS=Drosophila melanogaster GN=CG32549-RF PE=1 SV=1</t>
  </si>
  <si>
    <t>Q7KUW2_DROME (+3)</t>
  </si>
  <si>
    <t>Kinesin heavy chain 73, isoform E OS=Drosophila melanogaster GN=Khc-73 PE=1 SV=1</t>
  </si>
  <si>
    <t>A0A0B4KFR5_DROME (+4)</t>
  </si>
  <si>
    <t>219 kDa</t>
  </si>
  <si>
    <t>Contactin OS=Drosophila melanogaster GN=Cont PE=1 SV=2</t>
  </si>
  <si>
    <t>CONT_DROME</t>
  </si>
  <si>
    <t>CG9997, isoform A OS=Drosophila melanogaster GN=CG9997 PE=4 SV=1</t>
  </si>
  <si>
    <t>Q9VAT8_DROME</t>
  </si>
  <si>
    <t>Cluster of Mushroom-body expressed, isoform G OS=Drosophila melanogaster GN=mub PE=1 SV=1 (A4V2A4_DROME)</t>
  </si>
  <si>
    <t>A4V2A4_DROME [6]</t>
  </si>
  <si>
    <t>Dystroglycan, isoform D OS=Drosophila melanogaster GN=Dg PE=1 SV=1</t>
  </si>
  <si>
    <t>A0A0C4DHF6_DROME (+3)</t>
  </si>
  <si>
    <t>Transcription factor BTF3 OS=Drosophila melanogaster GN=bic PE=1 SV=1</t>
  </si>
  <si>
    <t>Q7KM15_DROME</t>
  </si>
  <si>
    <t>Serine/threonine-protein kinase polo OS=Drosophila melanogaster GN=polo PE=1 SV=2</t>
  </si>
  <si>
    <t>POLO_DROME</t>
  </si>
  <si>
    <t>3-oxoacyl-[acyl-carrier-protein] synthase OS=Drosophila melanogaster GN=CG12170 PE=1 SV=1</t>
  </si>
  <si>
    <t>Q9VNF5_DROME</t>
  </si>
  <si>
    <t>CG4447 OS=Drosophila melanogaster GN=mRRF1 PE=1 SV=1</t>
  </si>
  <si>
    <t>Q9VSW4_DROME</t>
  </si>
  <si>
    <t>RE01730p OS=Drosophila melanogaster GN=Swim PE=1 SV=1</t>
  </si>
  <si>
    <t>Q7JWQ7_DROME</t>
  </si>
  <si>
    <t>sp|Q9VF36|ACYP2_DROME Acylphosphatase-2 OS=Drosophila melanogaster GN=Acyp2 PE=1 SV=1</t>
  </si>
  <si>
    <t>sp|Q9VF36|ACYP2_DROMEAcylphosphatase-2 OS=Drosophila melanogaster GN=Acyp2 PE=1 SV=1</t>
  </si>
  <si>
    <t>sp|P47938|THIO1_DROME Thioredoxin-1 OS=Drosophila melanogaster GN=dhd PE=1 SV=1</t>
  </si>
  <si>
    <t>sp|P47938|THIO1_DROMEThioredoxin-1 OS=Drosophila melanogaster GN=dhd PE=1 SV=1</t>
  </si>
  <si>
    <t>60S acidic ribosomal protein P0 OS=Drosophila melanogaster GN=RpLP0 PE=1 SV=1</t>
  </si>
  <si>
    <t>RLA0_DROME</t>
  </si>
  <si>
    <t>Daydream OS=Drosophila melanogaster GN=Damm PE=2 SV=1</t>
  </si>
  <si>
    <t>Q7KHI6_DROME</t>
  </si>
  <si>
    <t>Immune induced molecule 33, isoform A OS=Drosophila melanogaster GN=IM33 PE=1 SV=1</t>
  </si>
  <si>
    <t>Q9VQT8_DROME</t>
  </si>
  <si>
    <t>9 kDa</t>
  </si>
  <si>
    <t>Uncharacterized protein, isoform B OS=Drosophila melanogaster GN=CG31688 PE=1 SV=1</t>
  </si>
  <si>
    <t>B7YZX9_DROME (+2)</t>
  </si>
  <si>
    <t>sp|O61305|DDX19_DROME DEAD-box helicase Dbp80 OS=Drosophila melanogaster GN=Dbp80 PE=1 SV=1</t>
  </si>
  <si>
    <t>sp|O61305|DDX19_DROMEDEAD-box helicase Dbp80 OS=Drosophila melanogaster GN=Dbp80 PE=1 SV=1</t>
  </si>
  <si>
    <t>CG5705 OS=Drosophila melanogaster GN=mRF1 PE=2 SV=1</t>
  </si>
  <si>
    <t>Q9VK20_DROME</t>
  </si>
  <si>
    <t>GH21273p OS=Drosophila melanogaster GN=CG11999 PE=1 SV=1</t>
  </si>
  <si>
    <t>Q9VNA3_DROME</t>
  </si>
  <si>
    <t>GH17661p OS=Drosophila melanogaster GN=Dmel\CG33056 PE=1 SV=1</t>
  </si>
  <si>
    <t>Q961L8_DROME</t>
  </si>
  <si>
    <t>Eb1, isoform A OS=Drosophila melanogaster GN=Eb1 PE=1 SV=1</t>
  </si>
  <si>
    <t>Q7JZD3_DROME (+1)</t>
  </si>
  <si>
    <t>GH16740p OS=Drosophila melanogaster GN=GstT4 PE=1 SV=1</t>
  </si>
  <si>
    <t>Q8MRM0_DROME</t>
  </si>
  <si>
    <t>CG8336, isoform A OS=Drosophila melanogaster GN=Dmel\CG8336 PE=2 SV=1</t>
  </si>
  <si>
    <t>Q9VT21_DROME</t>
  </si>
  <si>
    <t>LD29171p OS=Drosophila melanogaster GN=Sec71 PE=1 SV=2</t>
  </si>
  <si>
    <t>Q9VJW1_DROME</t>
  </si>
  <si>
    <t>188 kDa</t>
  </si>
  <si>
    <t>ATP synthase subunit beta, mitochondrial OS=Drosophila melanogaster GN=ATPsynbeta PE=1 SV=3</t>
  </si>
  <si>
    <t>ATPB_DROME (+1)</t>
  </si>
  <si>
    <t>Isoform C of NF-kappa-B inhibitor cactus OS=Drosophila melanogaster GN=cact</t>
  </si>
  <si>
    <t>sp|Q03017-2|CACT_DROME (+1)</t>
  </si>
  <si>
    <t>CG9331, isoform B OS=Drosophila melanogaster GN=CG9331 PE=1 SV=1</t>
  </si>
  <si>
    <t>Q7KT11_DROME (+2)</t>
  </si>
  <si>
    <t>sp|Q7KQZ4|LOLA3_DROME Longitudinals lacking protein, isoforms A/B/D/L OS=Drosophila melanogaster GN=lola PE=1 SV=1</t>
  </si>
  <si>
    <t>sp|Q7KQZ4|LOLA3_DROMELongitudinals lacking protein, isoforms A/B/D/L OS=Drosophila melanogaster GN=lola PE=1 SV=1</t>
  </si>
  <si>
    <t>V-type proton ATPase subunit E OS=Drosophila melanogaster GN=Vha26 PE=2 SV=1</t>
  </si>
  <si>
    <t>VATE_DROME</t>
  </si>
  <si>
    <t>GEO11073p1 OS=Drosophila melanogaster GN=Tim13 PE=1 SV=1</t>
  </si>
  <si>
    <t>Q0E8V7_DROME</t>
  </si>
  <si>
    <t>Arginase OS=Drosophila melanogaster GN=arg PE=1 SV=2</t>
  </si>
  <si>
    <t>O76895_DROME</t>
  </si>
  <si>
    <t>Dorsal-related immunity factor Dif OS=Drosophila melanogaster GN=Dif PE=1 SV=2</t>
  </si>
  <si>
    <t>DIF_DROME</t>
  </si>
  <si>
    <t>Cluster of Isoform A of C-terminal-binding protein OS=Drosophila melanogaster GN=CtBP (sp|O46036-2|CTBP_DROME)</t>
  </si>
  <si>
    <t>sp|O46036-2|CTBP_DROME [3]</t>
  </si>
  <si>
    <t>Density-regulated protein homolog OS=Drosophila melanogaster GN=DENR PE=1 SV=3</t>
  </si>
  <si>
    <t>DENR_DROME</t>
  </si>
  <si>
    <t>La-related protein 1 OS=Drosophila melanogaster GN=larp PE=1 SV=5</t>
  </si>
  <si>
    <t>sp|Q9VAW5|LARP_DROME</t>
  </si>
  <si>
    <t>178 kDa</t>
  </si>
  <si>
    <t>Cluster of Muscle LIM protein 1 OS=Drosophila melanogaster GN=Mlp60A PE=2 SV=1 (MLP1_DROME)</t>
  </si>
  <si>
    <t>MLP1_DROME [2]</t>
  </si>
  <si>
    <t>Isoform B of Probable maleylacetoacetate isomerase 2 OS=Drosophila melanogaster GN=GstZ2</t>
  </si>
  <si>
    <t>sp|Q9VHD2-2|MAAI2_DROME (+2)</t>
  </si>
  <si>
    <t>GH23568p OS=Drosophila melanogaster GN=parvin PE=1 SV=2</t>
  </si>
  <si>
    <t>Q9VWD0_DROME</t>
  </si>
  <si>
    <t>CG6439, isoform A OS=Drosophila melanogaster GN=CG6439 PE=1 SV=1</t>
  </si>
  <si>
    <t>Q9VD58_DROME</t>
  </si>
  <si>
    <t>Jonah 25Bii, isoform A OS=Drosophila melanogaster GN=Jon25Bii PE=1 SV=1</t>
  </si>
  <si>
    <t>Q9VMX8_DROME</t>
  </si>
  <si>
    <t>Dynamin related protein 1, isoform A OS=Drosophila melanogaster GN=Drp1 PE=1 SV=1</t>
  </si>
  <si>
    <t>Q9VQE0_DROME</t>
  </si>
  <si>
    <t>RH04334p OS=Drosophila melanogaster GN=CG16885 PE=1 SV=1</t>
  </si>
  <si>
    <t>Q8SZM2_DROME</t>
  </si>
  <si>
    <t>5-formyltetrahydrofolate cyclo-ligase OS=Drosophila melanogaster GN=CG34424 PE=3 SV=1</t>
  </si>
  <si>
    <t>Q8MLS1_DROME</t>
  </si>
  <si>
    <t>Immune-induced peptides OS=Drosophila melanogaster GN=IMPP PE=1 SV=3</t>
  </si>
  <si>
    <t>IMPP_DROME</t>
  </si>
  <si>
    <t>Probable cysteine desulfurase, mitochondrial OS=Drosophila melanogaster GN=CG12264 PE=2 SV=1</t>
  </si>
  <si>
    <t>NFS1_DROME</t>
  </si>
  <si>
    <t>Pyruvate kinase OS=Drosophila melanogaster GN=PyK PE=2 SV=2</t>
  </si>
  <si>
    <t>sp|O62619|KPYK_DROME</t>
  </si>
  <si>
    <t>Dynactin 4, p62 subunit OS=Drosophila melanogaster GN=DCTN4-p62 PE=1 SV=1</t>
  </si>
  <si>
    <t>Q7K130_DROME</t>
  </si>
  <si>
    <t>sp|Q9VXK0|NIPSN_DROME Protein NipSnap OS=Drosophila melanogaster GN=Nipsnap PE=2 SV=2</t>
  </si>
  <si>
    <t>sp|Q9VXK0|NIPSN_DROMEProtein NipSnap OS=Drosophila melanogaster GN=Nipsnap PE=2 SV=2</t>
  </si>
  <si>
    <t>IP09655p OS=Drosophila melanogaster GN=Mdh2 PE=1 SV=1</t>
  </si>
  <si>
    <t>Q9VEB1_DROME</t>
  </si>
  <si>
    <t>Isoform A of Triosephosphate isomerase OS=Drosophila melanogaster GN=Tpi</t>
  </si>
  <si>
    <t>sp|P29613-1|TPIS_DROME (+1)</t>
  </si>
  <si>
    <t>Muscle-specific protein 20 OS=Drosophila melanogaster GN=Mp20 PE=2 SV=2</t>
  </si>
  <si>
    <t>MP20_DROME</t>
  </si>
  <si>
    <t>Superoxide dismutase OS=Drosophila melanogaster GN=Sod2 PE=3 SV=1</t>
  </si>
  <si>
    <t>A0A0B4LGQ1_DROME (+1)</t>
  </si>
  <si>
    <t>Chondrocyte-derived ezrin-like domain containing protein ortholog, isoform F OS=Drosophila melanogaster GN=Cdep PE=1 SV=1</t>
  </si>
  <si>
    <t>A0A0C4DHA1_DROME (+1)</t>
  </si>
  <si>
    <t>IP20609p (Fragment) OS=Drosophila melanogaster GN=lectin-30A PE=2 SV=1</t>
  </si>
  <si>
    <t>Q6GV06_DROME</t>
  </si>
  <si>
    <t>Lingerer, isoform I OS=Drosophila melanogaster GN=lig PE=1 SV=1</t>
  </si>
  <si>
    <t>A0A0B4K6T1_DROME (+7)</t>
  </si>
  <si>
    <t>CG3356 OS=Drosophila melanogaster GN=CG3356 PE=1 SV=1</t>
  </si>
  <si>
    <t>Q9W196_DROME</t>
  </si>
  <si>
    <t>129 kDa</t>
  </si>
  <si>
    <t>L.2.35Df OS=Drosophila melanogaster GN=Mtr4 PE=1 SV=1</t>
  </si>
  <si>
    <t>Q9Y134_DROME</t>
  </si>
  <si>
    <t>Gilgamesh, isoform J OS=Drosophila melanogaster GN=gish PE=1 SV=1</t>
  </si>
  <si>
    <t>A0A0B4K697_DROME (+7)</t>
  </si>
  <si>
    <t>sp|Q9VAH9|INT11_DROME Integrator complex subunit 11 OS=Drosophila melanogaster GN=IntS11 PE=1 SV=1</t>
  </si>
  <si>
    <t>sp|Q9VAH9|INT11_DROMEIntegrator complex subunit 11 OS=Drosophila melanogaster GN=IntS11 PE=1 SV=1</t>
  </si>
  <si>
    <t>RE01652p OS=Drosophila melanogaster GN=CG12171 PE=1 SV=1</t>
  </si>
  <si>
    <t>Q9VNF3_DROME</t>
  </si>
  <si>
    <t>JFB_030</t>
  </si>
  <si>
    <t>JFB_031</t>
  </si>
  <si>
    <t>JFB_032</t>
  </si>
  <si>
    <t>Roe1</t>
  </si>
  <si>
    <t>ImpL2</t>
  </si>
  <si>
    <t>velo</t>
  </si>
  <si>
    <t>Rab3-GEF</t>
  </si>
  <si>
    <t>Cpr66Ca</t>
  </si>
  <si>
    <t>Pi3K92E</t>
  </si>
  <si>
    <t>CG17271</t>
  </si>
  <si>
    <t>Alas</t>
  </si>
  <si>
    <t>Fmr1</t>
  </si>
  <si>
    <t>Mlc1</t>
  </si>
  <si>
    <t>CG11878</t>
  </si>
  <si>
    <t>wmd</t>
  </si>
  <si>
    <t>CG9705</t>
  </si>
  <si>
    <t>CG6984</t>
  </si>
  <si>
    <t>CG32549</t>
  </si>
  <si>
    <t>Coenzyme Metabolism</t>
  </si>
  <si>
    <t>Protein Modification/Degradation/Chaperones</t>
  </si>
  <si>
    <t>Ribosome Stucture/
Biogenesis/Translation</t>
  </si>
  <si>
    <t>IMPL2_DROME</t>
  </si>
  <si>
    <t>A0A0S0X7U5_DROME</t>
  </si>
  <si>
    <t>Q9VDI5_DROME</t>
  </si>
  <si>
    <t>A0A0B4K618_DROME</t>
  </si>
  <si>
    <t>MLC1_DROME</t>
  </si>
  <si>
    <t>Y9705_DROME</t>
  </si>
  <si>
    <t>Q7KUW2_DROME</t>
  </si>
  <si>
    <t>Vector</t>
  </si>
  <si>
    <t>Insert</t>
  </si>
  <si>
    <t>Notes</t>
  </si>
  <si>
    <t>PCR analysis Primers</t>
  </si>
  <si>
    <t>Target</t>
  </si>
  <si>
    <t>Sequence (5'-3')</t>
  </si>
  <si>
    <t>Anneal</t>
  </si>
  <si>
    <t>Size (kb)</t>
  </si>
  <si>
    <t>Sequencing Primers</t>
  </si>
  <si>
    <t>CTAATACTTTCAACATTTTCGG</t>
  </si>
  <si>
    <t>CTTCCTTTTCGGTTAGAGC</t>
  </si>
  <si>
    <t>CAAGGTTTAATGGAAGAAGACC</t>
  </si>
  <si>
    <t>CTTGCTGGTGATCTTGTAC</t>
  </si>
  <si>
    <t>GGACAACAGCAAAATGATGC</t>
  </si>
  <si>
    <t>GATTCACTTGGTCCAGATAG</t>
  </si>
  <si>
    <t>GTCATCAAGCTTAGGCCTC</t>
  </si>
  <si>
    <t>CTATTAACAAGTATGAATGTCAG</t>
  </si>
  <si>
    <t>Cloning Primers</t>
  </si>
  <si>
    <t>Clone</t>
  </si>
  <si>
    <t>pRS425</t>
  </si>
  <si>
    <t>pBadA</t>
  </si>
  <si>
    <t>pUASp-attb</t>
  </si>
  <si>
    <t>EC2</t>
  </si>
  <si>
    <t>Quickchange Primers</t>
  </si>
  <si>
    <t>Template</t>
  </si>
  <si>
    <t>V1</t>
  </si>
  <si>
    <t>AS1</t>
  </si>
  <si>
    <t>SLIM Primers</t>
  </si>
  <si>
    <t>X22</t>
  </si>
  <si>
    <t>pRS416gal1</t>
  </si>
  <si>
    <t>F108</t>
  </si>
  <si>
    <t xml:space="preserve">N-term FLAG; 0283 in CEN pRS416 gal1 ura marked plasmid. Clone made SLIM of cp103 with primers 720, 721, 722, 723. Sequence is perfect; gal1 promoter; cyc terminator. </t>
  </si>
  <si>
    <t>6.4.3</t>
  </si>
  <si>
    <t>vector</t>
  </si>
  <si>
    <t>#</t>
  </si>
  <si>
    <t>empty</t>
  </si>
  <si>
    <t>Ampr, cen, ura3, Gal1 promoter-MCS-cyc1 term. Ref: NAR(94)22:5767; MrthEnz(97)283:313</t>
  </si>
  <si>
    <t>2.3.5</t>
  </si>
  <si>
    <r>
      <t>FLAG-CidB</t>
    </r>
    <r>
      <rPr>
        <vertAlign val="superscript"/>
        <sz val="11"/>
        <color theme="1"/>
        <rFont val="Calibri"/>
        <family val="2"/>
        <scheme val="minor"/>
      </rPr>
      <t>wPip</t>
    </r>
  </si>
  <si>
    <t>FX3</t>
  </si>
  <si>
    <t>5.7.5</t>
  </si>
  <si>
    <t>(Flag) wHa CidB. Fully sequenced. There is a charge switch allele/polymorphism in all reads; I later confirmed that fixing the polymorphism to the reference sequence did not alter/change the experimental phenotype in yeast. The subsequent descendent clone created was FZ104. Made on 12/10/16 with primers 608 + 609 with 5’BamHi and 3’ Xho ligated into pRS416gal1.</t>
  </si>
  <si>
    <r>
      <t>FLAG-CidB</t>
    </r>
    <r>
      <rPr>
        <vertAlign val="superscript"/>
        <sz val="11"/>
        <color theme="1"/>
        <rFont val="Calibri"/>
        <family val="2"/>
        <scheme val="minor"/>
      </rPr>
      <t>wHa</t>
    </r>
  </si>
  <si>
    <t>GL1 (AKA-b1)</t>
  </si>
  <si>
    <t>FLAG-CndB wStr (1-1085). Sequenced 5’ and 3’ ends which are perfect but not middle of the gene. Made on 2/28/17 with primers 702 and 703 with 5’ BamHI and 3’ XhoI product cloned into pRS416gal1.</t>
  </si>
  <si>
    <t>6.2.6</t>
  </si>
  <si>
    <r>
      <t>FLAG-CidB</t>
    </r>
    <r>
      <rPr>
        <vertAlign val="superscript"/>
        <sz val="11"/>
        <color theme="1"/>
        <rFont val="Calibri"/>
        <family val="2"/>
        <scheme val="minor"/>
      </rPr>
      <t>wStr</t>
    </r>
    <r>
      <rPr>
        <sz val="11"/>
        <color theme="1"/>
        <rFont val="Calibri"/>
        <family val="2"/>
        <scheme val="minor"/>
      </rPr>
      <t xml:space="preserve"> (1-1085)</t>
    </r>
  </si>
  <si>
    <t>Figure 1a Constructs Used</t>
  </si>
  <si>
    <t>2.6.1</t>
  </si>
  <si>
    <t>Leu/Amp; Blank 2 micron vector from the pRS series</t>
  </si>
  <si>
    <t>FW3</t>
  </si>
  <si>
    <t>GA3</t>
  </si>
  <si>
    <t>FJ1</t>
  </si>
  <si>
    <t>DF1</t>
  </si>
  <si>
    <t>GK2</t>
  </si>
  <si>
    <t>pRS425gal1</t>
  </si>
  <si>
    <t xml:space="preserve">FLAG-wHa CidA in pRS425 gal1 made with pcr of wHa bacteria with 606 and 607 oligos and cloned with 5’bamHI 3’XhoI into the vector. Made on 12/10/16 during the midnight special experiment run. Fully sequenced and is perfect. </t>
  </si>
  <si>
    <t>5.7.4</t>
  </si>
  <si>
    <r>
      <t>FLAG-CidA</t>
    </r>
    <r>
      <rPr>
        <vertAlign val="superscript"/>
        <sz val="11"/>
        <color theme="1"/>
        <rFont val="Calibri"/>
        <family val="2"/>
        <scheme val="minor"/>
      </rPr>
      <t>wHa</t>
    </r>
  </si>
  <si>
    <t>FLAG- wNo CinA (synthetic) cloned by PCR on 12/15/16 with 653 and 654 5’BamHi 3’HindIII into pRS425gal1. Sequence is perfect.</t>
  </si>
  <si>
    <t>5.9.3</t>
  </si>
  <si>
    <r>
      <t>FLAG-CinA</t>
    </r>
    <r>
      <rPr>
        <vertAlign val="superscript"/>
        <sz val="11"/>
        <color theme="1"/>
        <rFont val="Calibri"/>
        <family val="2"/>
        <scheme val="minor"/>
      </rPr>
      <t>wNo</t>
    </r>
    <r>
      <rPr>
        <sz val="11"/>
        <color theme="1"/>
        <rFont val="Calibri"/>
        <family val="2"/>
        <scheme val="minor"/>
      </rPr>
      <t xml:space="preserve"> </t>
    </r>
  </si>
  <si>
    <t>FLAG-CinA ; made on 11/3/16 by primers 587 and 588 subcloning by PCR a BamHI 5’, XhoI 3’ fragment ligated into pRS425gal1. sequence is perfect</t>
  </si>
  <si>
    <t>5.5.2</t>
  </si>
  <si>
    <r>
      <t>FLAG-CinA</t>
    </r>
    <r>
      <rPr>
        <vertAlign val="superscript"/>
        <sz val="11"/>
        <color theme="1"/>
        <rFont val="Calibri"/>
        <family val="2"/>
        <scheme val="minor"/>
      </rPr>
      <t xml:space="preserve">wRi </t>
    </r>
  </si>
  <si>
    <t>(His6)wPa_0282; subcloned by PCR with 5’ SmaI gal1-0282-cytT– 3’NotI fragment from AA2 into pRS425 leu 2 micron vector. Perfect plasmid.. fully sequenced….. created during hell week!!!</t>
  </si>
  <si>
    <t>2.7.6</t>
  </si>
  <si>
    <r>
      <t>His6-CidA</t>
    </r>
    <r>
      <rPr>
        <vertAlign val="superscript"/>
        <sz val="11"/>
        <color theme="1"/>
        <rFont val="Calibri"/>
        <family val="2"/>
        <scheme val="minor"/>
      </rPr>
      <t>wPip</t>
    </r>
  </si>
  <si>
    <t>GK2 (AKA-a2)</t>
  </si>
  <si>
    <t>FLAG-CndAwStr ; sequence is pefect; made on 2/28/17 with primers 700 and 701 5’bamHI 3’ XhoI cloned into pRS425gal1.</t>
  </si>
  <si>
    <t>6.2.5</t>
  </si>
  <si>
    <r>
      <t>FLAG-CndA</t>
    </r>
    <r>
      <rPr>
        <vertAlign val="superscript"/>
        <sz val="11"/>
        <color theme="1"/>
        <rFont val="Calibri"/>
        <family val="2"/>
        <scheme val="minor"/>
      </rPr>
      <t>wStr</t>
    </r>
  </si>
  <si>
    <t>Location JB Database</t>
  </si>
  <si>
    <t>Figure 1b-c Constructs Used</t>
  </si>
  <si>
    <t>pGP564</t>
  </si>
  <si>
    <t>2-micron tiling library</t>
  </si>
  <si>
    <t>Jones, G. M. et al. A systematic library for comprehensive overexpression screens in Saccharomyces cerevisiae. Nat Methods 5, 239-241, doi:10.1038/nmeth.1181 (2008).</t>
  </si>
  <si>
    <t>see Table S1</t>
  </si>
  <si>
    <t>EQ92</t>
  </si>
  <si>
    <t xml:space="preserve">wPa_0282-3xFLAG; PCRed from EQ81 fragment of 5’ XmaI, 3’ NotI-HF ligated into pRS416 Cen/ura vector. Fragments cloned in included Gal1P - wPa_0283-3xFLAG - CycT.  </t>
  </si>
  <si>
    <t>4.5.5</t>
  </si>
  <si>
    <r>
      <t>CidB</t>
    </r>
    <r>
      <rPr>
        <vertAlign val="superscript"/>
        <sz val="11"/>
        <color theme="1"/>
        <rFont val="Calibri"/>
        <family val="2"/>
        <scheme val="minor"/>
      </rPr>
      <t>wPip</t>
    </r>
    <r>
      <rPr>
        <sz val="11"/>
        <color theme="1"/>
        <rFont val="Calibri"/>
        <family val="2"/>
        <scheme val="minor"/>
      </rPr>
      <t>-3xFLAG</t>
    </r>
  </si>
  <si>
    <t>Figure 2a-b Constructs Used</t>
  </si>
  <si>
    <t>2.2.7</t>
  </si>
  <si>
    <t>Blank vector used in: Jones, G. M. et al. A systematic library for comprehensive overexpression screens in Saccharomyces cerevisiae. Nat Methods 5, 239-241, doi:10.1038/nmeth.1181 (2008). Leu/Kan selection.</t>
  </si>
  <si>
    <t>Rtt1</t>
  </si>
  <si>
    <t>Rtt103 yeast genetic ORF and endogenous promoter/terminator cloned into pGP564 with primers 876, 877, 5’ xhoI 3’ pstI on 10/9/17. Sequenced 5’ and 3’ ends which were perfect. 486 bp 5’; 147 bp 3’. This clone specifically does not include any sequence from neighbor ORF Nse3.</t>
  </si>
  <si>
    <t>6.9.6</t>
  </si>
  <si>
    <t>Hrp1</t>
  </si>
  <si>
    <t>Hrp1 (endogenous)</t>
  </si>
  <si>
    <t>endogenous Hrp1 cloned into pGP564 bamHI and XhoI 506 bp 5’;226 bp 3’ on 10/9/17. Sequenced 5’ and 3’ ends which were perfect.</t>
  </si>
  <si>
    <t>7.1.9</t>
  </si>
  <si>
    <t>RTT103 (endogenous)</t>
  </si>
  <si>
    <t>EN4A1</t>
  </si>
  <si>
    <t>6.8.1</t>
  </si>
  <si>
    <t>sequenced 5 and 3’ ends and it was subcloned by RE digest from a fully sequenced perfect construct (EN4A). 5’ BamHI 3’ XhoI in pGP564 (KAN). Made on 8/15/17. Rtt103 fragment removed</t>
  </si>
  <si>
    <t>EN1</t>
  </si>
  <si>
    <t>5’ 417 bp - Srp1 - 3’ 390 bp (endogenous promoter/terminator included) cloned into pGP564 with 5’ BamHI; 3’ XhoI sites. Sequenced both 5’ and 3’ with F and R primers (but not whole gene). Sequence that was obtained was perfect.</t>
  </si>
  <si>
    <t>3.5.3</t>
  </si>
  <si>
    <r>
      <rPr>
        <i/>
        <sz val="11"/>
        <color theme="1"/>
        <rFont val="Calibri"/>
        <family val="2"/>
        <scheme val="minor"/>
      </rPr>
      <t xml:space="preserve">NSE3 </t>
    </r>
    <r>
      <rPr>
        <sz val="11"/>
        <color theme="1"/>
        <rFont val="Calibri"/>
        <family val="2"/>
        <scheme val="minor"/>
      </rPr>
      <t xml:space="preserve">(endogenous) </t>
    </r>
  </si>
  <si>
    <r>
      <rPr>
        <i/>
        <sz val="11"/>
        <color theme="1"/>
        <rFont val="Calibri"/>
        <family val="2"/>
        <scheme val="minor"/>
      </rPr>
      <t>SRP1</t>
    </r>
    <r>
      <rPr>
        <sz val="11"/>
        <color theme="1"/>
        <rFont val="Calibri"/>
        <family val="2"/>
        <scheme val="minor"/>
      </rPr>
      <t xml:space="preserve"> (endogenous)</t>
    </r>
  </si>
  <si>
    <t>ER7</t>
  </si>
  <si>
    <t>4.5.9</t>
  </si>
  <si>
    <t>[Nse3 - Rtt103] fragments in pGP564. Encoding bases  508 - 3’ 486 bp upstream of stop. Whole fragment is sequenced and perfect.  5’ SacI, 3’ XhoI. Driven by endogenous promoter with Amp/Leu Cassette.</t>
  </si>
  <si>
    <t>[Nse3-Rtt103]</t>
  </si>
  <si>
    <t>Figure 2c-d Constructs Used</t>
  </si>
  <si>
    <t>CP103</t>
  </si>
  <si>
    <t>N-term His6; 0283 in CEN pRS416 gal1 ura marked plasmid. Clone made from BamHI 5’ XhoI 3’ excision of AE2 subcloned into 416gal1. Sequence is perfect; gal1 promoter; cyc terminator. Verified toxic phenotype at 34-37.</t>
  </si>
  <si>
    <t>2.5.1</t>
  </si>
  <si>
    <r>
      <t>His6-CidB</t>
    </r>
    <r>
      <rPr>
        <vertAlign val="superscript"/>
        <sz val="11"/>
        <color theme="1"/>
        <rFont val="Calibri"/>
        <family val="2"/>
        <scheme val="minor"/>
      </rPr>
      <t>wPip</t>
    </r>
  </si>
  <si>
    <t xml:space="preserve">vector </t>
  </si>
  <si>
    <t>SRP221</t>
  </si>
  <si>
    <t>FLAG-Srp1 with endogenous promoter and terminator in pGP564. Sequence is perfect. 5’ 417 bp – FLAG-Srp1 - 3’ 390 bp (endogenous promoter/terminator included) cloned into 564 with 5’ BamHI; 3’ XhoI sites. Made on 8/30/17 with.</t>
  </si>
  <si>
    <t>6.8.7</t>
  </si>
  <si>
    <r>
      <t>FLAG-</t>
    </r>
    <r>
      <rPr>
        <i/>
        <sz val="11"/>
        <color theme="1"/>
        <rFont val="Calibri"/>
        <family val="2"/>
        <scheme val="minor"/>
      </rPr>
      <t>SRP1</t>
    </r>
  </si>
  <si>
    <r>
      <t>FLAG-srp1</t>
    </r>
    <r>
      <rPr>
        <vertAlign val="superscript"/>
        <sz val="11"/>
        <color theme="1"/>
        <rFont val="Calibri"/>
        <family val="2"/>
        <scheme val="minor"/>
      </rPr>
      <t>S116F</t>
    </r>
  </si>
  <si>
    <r>
      <t>FLAG-srp1</t>
    </r>
    <r>
      <rPr>
        <vertAlign val="superscript"/>
        <sz val="11"/>
        <color theme="1"/>
        <rFont val="Calibri"/>
        <family val="2"/>
        <scheme val="minor"/>
      </rPr>
      <t>E145K</t>
    </r>
  </si>
  <si>
    <t>FLAG-Srp1 S116F with endogenous promoter and terminator in pGP564 (kan) Sequence is perfect.5’ 417 bp – FLAG-Srp1 - 3’ 390 bp (endogenous promoter/terminator included) cloned into with 5’ BamHI; 3’ XhoI sites. Made on 8/30/17.</t>
  </si>
  <si>
    <t>6.8.3</t>
  </si>
  <si>
    <t>FLAG-Srp1 E145K with endogenous promoter and terminator in pGP564 (kan) Sequence is perfect.5’ 417 bp – FLAG-Srp1 - 3’ 390 bp (endogenous promoter/terminator included) cloned into with 5’ BamHI; 3’ XhoI sites. Made on 8/30/17.</t>
  </si>
  <si>
    <t>6.8.4</t>
  </si>
  <si>
    <t>EK1</t>
  </si>
  <si>
    <t>SF3</t>
  </si>
  <si>
    <r>
      <t>strain srp1</t>
    </r>
    <r>
      <rPr>
        <vertAlign val="superscript"/>
        <sz val="11"/>
        <color theme="1"/>
        <rFont val="Calibri"/>
        <family val="2"/>
        <scheme val="minor"/>
      </rPr>
      <t>S116F</t>
    </r>
  </si>
  <si>
    <t>1.5.2 (yeast database)</t>
  </si>
  <si>
    <t>in W303 background</t>
  </si>
  <si>
    <t>Gift from Fink Lab at MIT. Genotype: srp1-31; ade2-1; ura3-1; his3-11,15; trp1^63; leu2-3, 112; can1-100; isogenic to w303; L4884 made srp1-31 by pop in/pop out with pNOY172 tight ts; Strain number is L5677; MATx mating type; Donor Loeb; from reference; 1995 paper: “The yeast nuclear import receptor is required for mitosis.” from Fink lab. has tight temperature sensitivity should be dead or not grow at 37 and grow at 25 or room temp.</t>
  </si>
  <si>
    <t>chromosomal mutation</t>
  </si>
  <si>
    <t>full Sequence is perfect. (Flag) wHa CidB. Made on 9/20/17 with primers 608 + 609 with 5’BamHi and 3’ Xho ligated into pRS416gal1.</t>
  </si>
  <si>
    <t>6.9.1</t>
  </si>
  <si>
    <t>vector 2</t>
  </si>
  <si>
    <t>vector 1</t>
  </si>
  <si>
    <t>6.9.2</t>
  </si>
  <si>
    <t>FZ104</t>
  </si>
  <si>
    <t>FZ1D</t>
  </si>
  <si>
    <r>
      <t>FLAG-CidB*</t>
    </r>
    <r>
      <rPr>
        <vertAlign val="superscript"/>
        <sz val="11"/>
        <color theme="1"/>
        <rFont val="Calibri"/>
        <family val="2"/>
        <scheme val="minor"/>
      </rPr>
      <t>wHa</t>
    </r>
    <r>
      <rPr>
        <sz val="11"/>
        <color theme="1"/>
        <rFont val="Calibri"/>
        <family val="2"/>
        <scheme val="minor"/>
      </rPr>
      <t xml:space="preserve"> (C1007A)</t>
    </r>
  </si>
  <si>
    <r>
      <t>FLAG-CidB</t>
    </r>
    <r>
      <rPr>
        <sz val="11"/>
        <color rgb="FFFF0000"/>
        <rFont val="Calibri"/>
        <family val="2"/>
        <scheme val="minor"/>
      </rPr>
      <t>*</t>
    </r>
    <r>
      <rPr>
        <vertAlign val="superscript"/>
        <sz val="11"/>
        <color theme="1"/>
        <rFont val="Calibri"/>
        <family val="2"/>
        <scheme val="minor"/>
      </rPr>
      <t>wHa</t>
    </r>
    <r>
      <rPr>
        <sz val="11"/>
        <color theme="1"/>
        <rFont val="Calibri"/>
        <family val="2"/>
        <scheme val="minor"/>
      </rPr>
      <t xml:space="preserve"> (C1007A)</t>
    </r>
  </si>
  <si>
    <t>Figure 3c Constructs Used</t>
  </si>
  <si>
    <t>Figure 3d Constructs Used</t>
  </si>
  <si>
    <t>Figure 3a-b Constructs Used</t>
  </si>
  <si>
    <t>EA42</t>
  </si>
  <si>
    <t>3.4.6</t>
  </si>
  <si>
    <r>
      <t>FLAG-CinB</t>
    </r>
    <r>
      <rPr>
        <vertAlign val="superscript"/>
        <sz val="11"/>
        <color theme="1"/>
        <rFont val="Calibri"/>
        <family val="2"/>
        <scheme val="minor"/>
      </rPr>
      <t>wPip</t>
    </r>
  </si>
  <si>
    <t>Figure 4 Constructs Used</t>
  </si>
  <si>
    <t>pBadB</t>
  </si>
  <si>
    <t>1.5.3</t>
  </si>
  <si>
    <t>1.7.2</t>
  </si>
  <si>
    <r>
      <t>FLAG-CidA</t>
    </r>
    <r>
      <rPr>
        <vertAlign val="superscript"/>
        <sz val="11"/>
        <color theme="1"/>
        <rFont val="Calibri"/>
        <family val="2"/>
        <scheme val="minor"/>
      </rPr>
      <t>wPip</t>
    </r>
  </si>
  <si>
    <t>1.2.6</t>
  </si>
  <si>
    <r>
      <t>His6-CidB</t>
    </r>
    <r>
      <rPr>
        <sz val="11"/>
        <color rgb="FFFF0000"/>
        <rFont val="Calibri"/>
        <family val="2"/>
        <scheme val="minor"/>
      </rPr>
      <t>*</t>
    </r>
    <r>
      <rPr>
        <vertAlign val="superscript"/>
        <sz val="11"/>
        <color theme="1"/>
        <rFont val="Calibri"/>
        <family val="2"/>
        <scheme val="minor"/>
      </rPr>
      <t>wPip</t>
    </r>
    <r>
      <rPr>
        <sz val="11"/>
        <color theme="1"/>
        <rFont val="Calibri"/>
        <family val="2"/>
        <scheme val="minor"/>
      </rPr>
      <t xml:space="preserve"> (C1025A)</t>
    </r>
  </si>
  <si>
    <t>BL21-AI™ E. coli contains a chromosomal insertion of the gene encoding T7 RNA polymerase (T7RNAP) into the araB locus of the araBAD operon, placing regulation of T7 RNAP under the control of the arabinose-inducible araBAD promoter (1). Therefore, this strain is especially useful for the expression of genes that may be toxic to other BL21 strains where basal expression of T7 RNAP is leaky. The BL21-AI™ strain does not contain the Ion protease and is deficient in the outer membrane protease, OmpT. This genotype reduces degradation of heterologous proteins expressed in this strain. Finally, the yield of recombinant protein obtained from BL21-AI™ is generally similar to that obtained from other BL21 strains.</t>
  </si>
  <si>
    <t>2.3.9</t>
  </si>
  <si>
    <t>Figure 5 Constructs Used</t>
  </si>
  <si>
    <t>EGFP:C1</t>
  </si>
  <si>
    <t>3.1.6</t>
  </si>
  <si>
    <t>GFP</t>
  </si>
  <si>
    <t>FS13</t>
  </si>
  <si>
    <t xml:space="preserve">wMel t2a cidA-B operon. Synthesized from genscript and Subcloned from the synthesized construct 5’ NotI, 3’ bamHI into puasp-attb vector. Verified by C-terminal sequencing and Restriction Digest Migration analysis on 1/9/2017. </t>
  </si>
  <si>
    <t>5.7.2</t>
  </si>
  <si>
    <r>
      <t>CidA-T2A-CidB</t>
    </r>
    <r>
      <rPr>
        <vertAlign val="superscript"/>
        <sz val="11"/>
        <color theme="1"/>
        <rFont val="Calibri"/>
        <family val="2"/>
        <scheme val="minor"/>
      </rPr>
      <t>wMel</t>
    </r>
    <r>
      <rPr>
        <sz val="11"/>
        <color theme="1"/>
        <rFont val="Calibri"/>
        <family val="2"/>
        <scheme val="minor"/>
      </rPr>
      <t xml:space="preserve"> </t>
    </r>
  </si>
  <si>
    <t>HB1</t>
  </si>
  <si>
    <t>Srp1 cloned into pUASp-attb. Sequence is perfect. Made on 3.27.18 with primers 947 and 948 with 5’ notI and 3’ bamHI.</t>
  </si>
  <si>
    <t>7.3.3</t>
  </si>
  <si>
    <t>FQ8</t>
  </si>
  <si>
    <t>Sequence is perfect. synthesized from genscript. 5' NotI, 3' BamHI. Subcloned into pUASp-attb.</t>
  </si>
  <si>
    <t>5.5.9</t>
  </si>
  <si>
    <t>Karyopherin Alpha 1 D.mel (Srp1 ortholog)</t>
  </si>
  <si>
    <t>D.m.KapA1</t>
  </si>
  <si>
    <t>Figure S1a Constructs Used</t>
  </si>
  <si>
    <t>Figure S1b Constructs Used</t>
  </si>
  <si>
    <t>H101</t>
  </si>
  <si>
    <t>N-term HA-tag; 0283 in CEN pRS416 gal1 ura marked plasmid. Clone made SLIM of cp103 on 5/12/17 with primers 761, 762, 763, 764. Sequence is perfect (But I had to look at chromatogram in one base to be sure); gal1 promoter; cyc terminator.</t>
  </si>
  <si>
    <t>6.5.7</t>
  </si>
  <si>
    <r>
      <t>HA-CidB</t>
    </r>
    <r>
      <rPr>
        <vertAlign val="superscript"/>
        <sz val="11"/>
        <color theme="1"/>
        <rFont val="Calibri"/>
        <family val="2"/>
        <scheme val="minor"/>
      </rPr>
      <t>wPip</t>
    </r>
  </si>
  <si>
    <t>N102</t>
  </si>
  <si>
    <t>No tag at all. Wildtype; 0283 in CEN pRS416 gal1 ura marked plasmid. Clone made SLIM of cp103 on 5/12/17 with primers 769,770,771,772. Sequence is perfect; gal1 promoter; cyc terminator.</t>
  </si>
  <si>
    <t>6.5.8</t>
  </si>
  <si>
    <r>
      <t>CidB</t>
    </r>
    <r>
      <rPr>
        <vertAlign val="superscript"/>
        <sz val="11"/>
        <color theme="1"/>
        <rFont val="Calibri"/>
        <family val="2"/>
        <scheme val="minor"/>
      </rPr>
      <t>wPip</t>
    </r>
    <r>
      <rPr>
        <sz val="11"/>
        <color theme="1"/>
        <rFont val="Calibri"/>
        <family val="2"/>
        <scheme val="minor"/>
      </rPr>
      <t xml:space="preserve"> wildtype</t>
    </r>
  </si>
  <si>
    <t>Figure S1c Constructs Used</t>
  </si>
  <si>
    <t>Figure S2a Constructs Used</t>
  </si>
  <si>
    <t>H3</t>
  </si>
  <si>
    <t>JFB 720 F</t>
  </si>
  <si>
    <t>JFB 721 F’</t>
  </si>
  <si>
    <t xml:space="preserve">JFB 722 R </t>
  </si>
  <si>
    <t>JFB 723 R’</t>
  </si>
  <si>
    <t>Primers for inserting an N-terminal FLAG into Cp103 0283/cidB replacing His6</t>
  </si>
  <si>
    <t>Primers for inserting an N-terminal FLAG into Cp103 0283/cidB replacing His7</t>
  </si>
  <si>
    <t>Primers for inserting an N-terminal FLAG into Cp103 0283/cidB replacing His8</t>
  </si>
  <si>
    <t>Primers for inserting an N-terminal FLAG into Cp103 0283/cidB replacing His9</t>
  </si>
  <si>
    <r>
      <t>CidB</t>
    </r>
    <r>
      <rPr>
        <vertAlign val="superscript"/>
        <sz val="11"/>
        <color theme="1"/>
        <rFont val="Calibri"/>
        <family val="2"/>
        <scheme val="minor"/>
      </rPr>
      <t>wHa</t>
    </r>
  </si>
  <si>
    <t>Cloning wHa CidB with FLAG-TAG N terminus into pRS416gal1; amHI 57.4 *hotstart</t>
  </si>
  <si>
    <t xml:space="preserve">JFB 608 F </t>
  </si>
  <si>
    <t>Cloning wHa CidB with FLAG-TAG N terminus into pRS416gal1; – XhoI 56.4</t>
  </si>
  <si>
    <t>JFB 609 R</t>
  </si>
  <si>
    <t>Genomic wHa</t>
  </si>
  <si>
    <t>Primers to clone wStr CindB 5’BamHI 3’XhoI with FLAG-TAG N-term pRS416gal1</t>
  </si>
  <si>
    <r>
      <t>CndB</t>
    </r>
    <r>
      <rPr>
        <vertAlign val="superscript"/>
        <sz val="11"/>
        <color theme="1"/>
        <rFont val="Calibri"/>
        <family val="2"/>
        <scheme val="minor"/>
      </rPr>
      <t>wStr</t>
    </r>
  </si>
  <si>
    <t>JFB 702 F</t>
  </si>
  <si>
    <t>JFB 703 R</t>
  </si>
  <si>
    <t>AAAAGGATCCATGGACTACAAAGACGATGACGACAAGATGAGTAATGGTGATGGACTTAT</t>
  </si>
  <si>
    <t xml:space="preserve">AAAACTCGAGCTACCTACCGCCTTTACC </t>
  </si>
  <si>
    <t>GACTACAAAGACGATGACGACAAGATGAGTAATGGTGATGGAC</t>
  </si>
  <si>
    <t>ATGAGTAATGGTGATGGAC</t>
  </si>
  <si>
    <t>CTTGTCGTCATCGTCTTTGTAGTCCATGGATCCACTAGTTCTAG</t>
  </si>
  <si>
    <t>CATGGATCCACTAGTTCTAG</t>
  </si>
  <si>
    <t>AAAAGGATCCATGGACTACAAAGACGATGACGACAAGATGGTTGATAACAATCAACAACAAG</t>
  </si>
  <si>
    <t>TTTTCTCGAGTTATTTTGGTTGTTGTGTTTCAGC</t>
  </si>
  <si>
    <t>Genomic wStr</t>
  </si>
  <si>
    <t>GL1</t>
  </si>
  <si>
    <t>Cloning wHa CidA with FLAG-TAG N terminus into pRS425gal1</t>
  </si>
  <si>
    <t>JFB 606 F</t>
  </si>
  <si>
    <t>JFB 607 R</t>
  </si>
  <si>
    <r>
      <t>CidA</t>
    </r>
    <r>
      <rPr>
        <vertAlign val="superscript"/>
        <sz val="11"/>
        <color theme="1"/>
        <rFont val="Calibri"/>
        <family val="2"/>
        <scheme val="minor"/>
      </rPr>
      <t>wHa</t>
    </r>
  </si>
  <si>
    <t>AAAAGGATCCATGGACTACAAAGACGATGACGACAAGATGCCAACACAGAAAGAGCTTC</t>
  </si>
  <si>
    <t>AAAACTCGAGTTACTTATTACCACTAAGCGTAAAG</t>
  </si>
  <si>
    <t>Cloning wNo CinA synthetic with FLAG-TAG N terminus into pRS425gal1</t>
  </si>
  <si>
    <t>JFB 653 F</t>
  </si>
  <si>
    <t>JFB 654 R</t>
  </si>
  <si>
    <t>AAAAGGATCCATGGACTACAAAGACGATGACGACAAGATGCCGAAGTCCAAGACC</t>
  </si>
  <si>
    <t>TTTCAAGCTTTTACTTATTCACCACGGCGGC</t>
  </si>
  <si>
    <r>
      <t>CinA</t>
    </r>
    <r>
      <rPr>
        <vertAlign val="superscript"/>
        <sz val="11"/>
        <color theme="1"/>
        <rFont val="Calibri"/>
        <family val="2"/>
        <scheme val="minor"/>
      </rPr>
      <t>wNo</t>
    </r>
  </si>
  <si>
    <t>FN1 (synthetic construct)</t>
  </si>
  <si>
    <t>Cloning wRi CinA with FLAG-TAG N terminus into pRS425gal1</t>
  </si>
  <si>
    <r>
      <t>CinA</t>
    </r>
    <r>
      <rPr>
        <vertAlign val="superscript"/>
        <sz val="11"/>
        <color theme="1"/>
        <rFont val="Calibri"/>
        <family val="2"/>
        <scheme val="minor"/>
      </rPr>
      <t>wRi</t>
    </r>
  </si>
  <si>
    <r>
      <t>CinA</t>
    </r>
    <r>
      <rPr>
        <vertAlign val="superscript"/>
        <sz val="11"/>
        <color theme="1"/>
        <rFont val="Calibri"/>
        <family val="2"/>
        <scheme val="minor"/>
      </rPr>
      <t>wNoRi</t>
    </r>
  </si>
  <si>
    <t>JFB 587 F</t>
  </si>
  <si>
    <t>JFB 588 R</t>
  </si>
  <si>
    <t>AAAAGGATCCATGGACTACAAAGACGATGACGACAAGATGCCAAAAAAGATGGAGCG</t>
  </si>
  <si>
    <t>AAAACTCGAGCTACTTATTGCGACCAGAAAAAC</t>
  </si>
  <si>
    <t>Genomic wRi</t>
  </si>
  <si>
    <t>(His6)wPa_0282; subcloned by PCR with 5’ SmaI gal1-0282-cytT– 3’NotI fragment from AA2 into pRS425 leu 2 micron vector. Perfect plasmid.. fully sequenced….. created during hell week!!! Reference for this is Beckmann et al., 2017 Nature Microbiology</t>
  </si>
  <si>
    <t>Primers to clone wStr CindA 5’BamHI 3’XhoI with FLAG-TAG N-term pRS425gal1</t>
  </si>
  <si>
    <r>
      <t>CndA</t>
    </r>
    <r>
      <rPr>
        <vertAlign val="superscript"/>
        <sz val="11"/>
        <color theme="1"/>
        <rFont val="Calibri"/>
        <family val="2"/>
        <scheme val="minor"/>
      </rPr>
      <t>wStr</t>
    </r>
  </si>
  <si>
    <t>JFB 700 F</t>
  </si>
  <si>
    <t>JFB 701 R</t>
  </si>
  <si>
    <t>AAAAGGATCCATGGACTACAAAGACGATGACGACAAGATGGATTACGAAGATGTACAAAAG</t>
  </si>
  <si>
    <t>AAAACTCGAGCTACACTTTGCTCCTAGCATC</t>
  </si>
  <si>
    <t>wPa_0282-3xFLAG; PCRed from EQ81 fragment of 5’ XmaI, 3’ NotI-HF ligated into pRS416 Cen/ura vector. Fragments cloned in included Gal1P - wPa_0283-3xFLAG - CycT.  Reference for this is Beckmann et al., 2017 Nature Microbiology.</t>
  </si>
  <si>
    <t>Genomic yeast</t>
  </si>
  <si>
    <t>JFB 302 F</t>
  </si>
  <si>
    <t>JFB 303 R</t>
  </si>
  <si>
    <t>ACACGGATCCCAATTCCAATGCACCGAAGAG</t>
  </si>
  <si>
    <t>TTGGCTCGAGGCCTATGCTATTATCAATGTGC</t>
  </si>
  <si>
    <t>Primers: 2436bp SRP1 into pGP564</t>
  </si>
  <si>
    <t>JFB 298 F</t>
  </si>
  <si>
    <t>JFB 299 R</t>
  </si>
  <si>
    <t>ACACGGATCCGGAAATTGTGGAGAATGGAAC</t>
  </si>
  <si>
    <t>TTGGCTCGAGCACAGATAAGAAGAATGAAGTTG</t>
  </si>
  <si>
    <t>EN4 and derivitives</t>
  </si>
  <si>
    <t>Primers: 1854bp: NSE3 into pGP564</t>
  </si>
  <si>
    <t>EN41</t>
  </si>
  <si>
    <t>EN41 (NSE3 derivitive)</t>
  </si>
  <si>
    <t>AAAAGAGCTCGAAAGCAAGTTGAGTACAGATC</t>
  </si>
  <si>
    <t>JFB 449 F</t>
  </si>
  <si>
    <t>Primers to clone Rtt103 1863 bp product 486 bp 5’; 147 bp 3’</t>
  </si>
  <si>
    <t>JFB 876 F</t>
  </si>
  <si>
    <t>JFB 877 R</t>
  </si>
  <si>
    <t>AAAACTCGAGGGTTCTCATCAATATACTTGAAAAC</t>
  </si>
  <si>
    <t>GGGGCTGCAGGGTGCGCATCTTTTTTGTCG</t>
  </si>
  <si>
    <t>Primers to clone Hrp1 2337 bp product Use bamHI and XhoI 506 bp 5’;226 bp 3’</t>
  </si>
  <si>
    <t>JFB 866 F</t>
  </si>
  <si>
    <t>JFB 867 R</t>
  </si>
  <si>
    <t>TTTTGGATCCCCTCCCTACGAGCAGCG</t>
  </si>
  <si>
    <t>TTTTCTCGAGCTTGCGCACAATAACATTAAG</t>
  </si>
  <si>
    <t xml:space="preserve">N-term His6; 0283 in CEN pRS416 gal1 ura marked plasmid. Clone made from BamHI 5’ XhoI 3’ excision of AE2 subcloned into 416gal1. Sequence is perfect; gal1 promoter; cyc terminator. Verified toxic phenotype at 34-37.reference for this is Beckmann et al., Nature Microbiology 2017 </t>
  </si>
  <si>
    <t>Srp22</t>
  </si>
  <si>
    <t>JFB 838 F</t>
  </si>
  <si>
    <t>JFB 839 F'</t>
  </si>
  <si>
    <t>JFB 840 R</t>
  </si>
  <si>
    <t>JFB 841 R'</t>
  </si>
  <si>
    <t>ATGGACTACAAAGACGATGACGACAAGATGGATAATGGTACAGATTCTTC</t>
  </si>
  <si>
    <t>ATGGATAATGGTACAGATTCTTC</t>
  </si>
  <si>
    <t>CTTGTCGTCATCGTCTTTGTAGTCCATATTTATTAATTTGTTATGTAGAAGGG</t>
  </si>
  <si>
    <t>ATTTATTAATTTGTTATGTAGAAGGG</t>
  </si>
  <si>
    <t>Insertion of N-terminal Flag Tag into Srp1 for mutagenesis</t>
  </si>
  <si>
    <t>Primers for SLIM out RTT103 from ER7</t>
  </si>
  <si>
    <t xml:space="preserve">JFB 832 F </t>
  </si>
  <si>
    <t>JFB 833 F’</t>
  </si>
  <si>
    <t xml:space="preserve">JFB 834 R </t>
  </si>
  <si>
    <t>JFB 835 R’</t>
  </si>
  <si>
    <t>TACTCAACCATCATACTCGAGGGGGGGCCC</t>
  </si>
  <si>
    <t>CTCGAGGGGGGGCCC</t>
  </si>
  <si>
    <t>TATGATGGTTGAGTAAAAAGAAAACAAGGAGATAACTTATAC</t>
  </si>
  <si>
    <t>AAAAGAAAACAAGGAGATAACTTATAC</t>
  </si>
  <si>
    <t>Mutatants: Srp1-31 (S116F)</t>
  </si>
  <si>
    <t>Mutants: Srp1-49 (E145K)</t>
  </si>
  <si>
    <t>CAAATTTTGTTTAGAGAACACCGCCCTCCAATTGATGTCG</t>
  </si>
  <si>
    <t>GTTCTCTAAACAAAATTTGTCTAAACTTAACAGTAGCAC</t>
  </si>
  <si>
    <t>CAACCTAAAATGTTACAATTGGAGGCTGCTTGGGCTTTG</t>
  </si>
  <si>
    <t>GTAACATTTTAGGTTGGTTTTCACGCATAAATTCTAC</t>
  </si>
  <si>
    <t>JFB 842 F</t>
  </si>
  <si>
    <t>JFB 843 R</t>
  </si>
  <si>
    <t>JFB 844 F</t>
  </si>
  <si>
    <t>JFB 845 R</t>
  </si>
  <si>
    <t>FX3, FZ104</t>
  </si>
  <si>
    <t>wHa catalytic mutant C1007A:</t>
  </si>
  <si>
    <t>sequence is perfect. FLAG-wHa CidB* (C1007A) in pRS416gal1 5’ BamHI, 3’ XhoI originally made by pcr with 608 and 609 on 9/20/17. Modified by quickchange with primers 777 and 778.</t>
  </si>
  <si>
    <t>JFB 777 F</t>
  </si>
  <si>
    <t>JFB 778 R</t>
  </si>
  <si>
    <t>GGTTGGAATGCGGGTTTATGGGCATTAGAAAATGCTAGTG</t>
  </si>
  <si>
    <t>CATAAACCCGCATTCCAACCATCTGTTTGCTGACTAACAG</t>
  </si>
  <si>
    <t>FLAG-wPa_0295 in CEN pRS416gal1. BamHi 5’, XhoI 3; amino acid sequence is perfect. Reference for this is Nature Microbiology Beckmann et al., 2017</t>
  </si>
  <si>
    <t>N-terminal His tag; *Catalytic C-A mutant,  Full length wpip0283 wildtype, made from Q5 high fidelity polymerase; 5' XhoI, 3' BstbI fragment; Made in Beckmann et al., 2017 Nature Microbiology.</t>
  </si>
  <si>
    <t>N-term FLAG tag; True Wildtype; made to start directly at true start codon with respect to promoter sequence. 5’ NcoI – 3’ EcoRI fragment cloned into pbadA; sequence is perfect; Cuts off all the extra shit that pBadA tacks on. Nucleic Acid sequence has one conserved mutation; Amino Acid sequence is fully conserved. Actually this sequence has the better codon. Made in Beckmann et al., 2017 Nature Microbiology.</t>
  </si>
  <si>
    <t>AS1 –  ***Codon Optimized N14 = (his6)0282; sequence is perfect. pBadB vector; 5' XhoI, 3' EcoRI fragment; Made in Beckmann et al., 2017 Nature Microbiology.</t>
  </si>
  <si>
    <t>sequence is perfect. Enhanced GFPC1 in pUASp-attb. 5’ notI, 3’ BamHI; 2.18.15. quickchanged out a BamHI site according to primers? Made in Beckmann et al., 2017 Nature Microbiology.</t>
  </si>
  <si>
    <t>Primers for inserting no tag into Cp103 0283/cidB replacing His6</t>
  </si>
  <si>
    <t>JFB 769 F</t>
  </si>
  <si>
    <t>JFB 770 F’</t>
  </si>
  <si>
    <t>JFB 771 R</t>
  </si>
  <si>
    <t>JFB 772 R’</t>
  </si>
  <si>
    <t>ATGAGTAATGGTGATGGACTTATTAGGAGTTTGGTGGATG</t>
  </si>
  <si>
    <t>CTTATTAGGAGTTTGGTGGATG</t>
  </si>
  <si>
    <t>TCCATCACCATTACTCATGGATCCACTAGTTCTAGAATC</t>
  </si>
  <si>
    <t>GGATCCACTAGTTCTAGAATC</t>
  </si>
  <si>
    <t>Primers for inserting an N-terminal HA into Cp103 0283/cidB replacing His6</t>
  </si>
  <si>
    <t>JFB 761 F</t>
  </si>
  <si>
    <t>JFB 762 F'</t>
  </si>
  <si>
    <t>JFB 763 R</t>
  </si>
  <si>
    <t>JFB 764 R’</t>
  </si>
  <si>
    <t>TACCCATACGATGTTCCAGATTACGCTATGAGTAATGGTGATGGAC</t>
  </si>
  <si>
    <t>AGCGTAATCTGGAACATCGTATGGGTACATGGATCCACTAGTTCTAG</t>
  </si>
  <si>
    <t>H3 primer design 202 bp product. Conserved in Simulans and Melanogaster = 202 bp product</t>
  </si>
  <si>
    <t>JFB 646 F</t>
  </si>
  <si>
    <t>JFB 647 R</t>
  </si>
  <si>
    <t>GGCCGCTCGCAAGAGTG</t>
  </si>
  <si>
    <t>CATAACCGCCGAGCTCTG</t>
  </si>
  <si>
    <t xml:space="preserve">Genomic </t>
  </si>
  <si>
    <t>VirD4 from the Type IV SS Conserved region from wPpe with wRi</t>
  </si>
  <si>
    <t>AC009 F</t>
  </si>
  <si>
    <t>AC010 R</t>
  </si>
  <si>
    <t>CTGGTAAAGGTGTTGGTTTTG</t>
  </si>
  <si>
    <t>GCAGTTGCAGTATCAATCAATG</t>
  </si>
  <si>
    <t>VirD4</t>
  </si>
  <si>
    <t>pYesR</t>
  </si>
  <si>
    <t>pYesF</t>
  </si>
  <si>
    <t>pyes2</t>
  </si>
  <si>
    <r>
      <t>CidB</t>
    </r>
    <r>
      <rPr>
        <vertAlign val="superscript"/>
        <sz val="11"/>
        <color theme="1"/>
        <rFont val="Calibri"/>
        <family val="2"/>
        <scheme val="minor"/>
      </rPr>
      <t>wPip</t>
    </r>
  </si>
  <si>
    <t xml:space="preserve">GAGATTTCTTGCTTCACCATC </t>
  </si>
  <si>
    <t>SUM3 F</t>
  </si>
  <si>
    <t>SUM4 F</t>
  </si>
  <si>
    <t>SUM5 F</t>
  </si>
  <si>
    <t>SUM7 F</t>
  </si>
  <si>
    <t>JFB 628 F</t>
  </si>
  <si>
    <t>CTCTTTCTCGTCCTCAATCTG</t>
  </si>
  <si>
    <t>JFB 629 F</t>
  </si>
  <si>
    <t>JFB 630 F</t>
  </si>
  <si>
    <t>JFB 631 F</t>
  </si>
  <si>
    <t>JFB 632 F</t>
  </si>
  <si>
    <t>JFB 633 F</t>
  </si>
  <si>
    <t>CAGCTCAGACAACTTGATAG</t>
  </si>
  <si>
    <t>GCTTCAACATCTTCCTGGTG</t>
  </si>
  <si>
    <t>CATGGTACATTTTATGCTAGTG</t>
  </si>
  <si>
    <t>ACTAGAGCACAGGTAATAGAAAC</t>
  </si>
  <si>
    <t>CGAGTTCTAAACGAAAATCCTG</t>
  </si>
  <si>
    <t>Primers to clone [Nse3] 891 bp into pGP564 with 5’ SacI, 3’ XhoI; Pair with * JFB 299</t>
  </si>
  <si>
    <t>JFB 022 F</t>
  </si>
  <si>
    <t>JFB 583 F</t>
  </si>
  <si>
    <t>GAGTAGAATATTTTTATAGCCTTC</t>
  </si>
  <si>
    <t>pGP564 *library plasmid</t>
  </si>
  <si>
    <t>JFB 146 R</t>
  </si>
  <si>
    <t>JFB 147 F</t>
  </si>
  <si>
    <t>TAAGTTGGGTAACGCCAGGG</t>
  </si>
  <si>
    <t>GAGCGGATAACAATTTCACACAGG</t>
  </si>
  <si>
    <t>JFB 567 F</t>
  </si>
  <si>
    <t>JFB 568 R</t>
  </si>
  <si>
    <t>JFB 310</t>
  </si>
  <si>
    <t>CGCCAGCTGGCGAAAGGGGG</t>
  </si>
  <si>
    <t>GGCACCCCAGGCTTTACACTTTATGC</t>
  </si>
  <si>
    <t>pBSK</t>
  </si>
  <si>
    <t>ACACGGATCCGCATGAGTTCTATAGATAATGAC</t>
  </si>
  <si>
    <t xml:space="preserve">JFB 854 - Cmh785 </t>
  </si>
  <si>
    <t>JFB 856 - Cmh787</t>
  </si>
  <si>
    <t>CATCGTTATTTTATAGAACGATC</t>
  </si>
  <si>
    <t>AAATAATGGATCAGATAATGAAG</t>
  </si>
  <si>
    <t>GCTGTACCTCTTTTCATTCAAC</t>
  </si>
  <si>
    <t>TGGCTCCATGGCATTACATTG</t>
  </si>
  <si>
    <t>*designed by Dr. Hickey</t>
  </si>
  <si>
    <t>JFB 855r - Cmh786</t>
  </si>
  <si>
    <t>JFB 857r - Cmh788</t>
  </si>
  <si>
    <t>CAAGAACTACCACAAATGACTC</t>
  </si>
  <si>
    <t>GACACTGAAACTTTAGTTGATG</t>
  </si>
  <si>
    <t>JFB 868 F</t>
  </si>
  <si>
    <t>JFB 869 F</t>
  </si>
  <si>
    <t>JFB 623</t>
  </si>
  <si>
    <t>JFB 119 R</t>
  </si>
  <si>
    <t>JFB 118 F</t>
  </si>
  <si>
    <t>CGAGCAGCAGCTGTTCAAG</t>
  </si>
  <si>
    <t>D.m.KapA1 *synthetic construct</t>
  </si>
  <si>
    <t>N</t>
  </si>
  <si>
    <t>strains:</t>
  </si>
  <si>
    <t>sum:</t>
  </si>
  <si>
    <t>sum hatch-rate</t>
  </si>
  <si>
    <t>total</t>
  </si>
  <si>
    <t>hatched</t>
  </si>
  <si>
    <t>hatch-rate</t>
  </si>
  <si>
    <t>NGT;GFP x WT - 21°C</t>
  </si>
  <si>
    <r>
      <t>NGT;CidA-B</t>
    </r>
    <r>
      <rPr>
        <b/>
        <i/>
        <vertAlign val="superscript"/>
        <sz val="10"/>
        <rFont val="Arial"/>
        <family val="2"/>
      </rPr>
      <t>w</t>
    </r>
    <r>
      <rPr>
        <b/>
        <vertAlign val="superscript"/>
        <sz val="10"/>
        <rFont val="Arial"/>
        <family val="2"/>
      </rPr>
      <t>Mel</t>
    </r>
    <r>
      <rPr>
        <b/>
        <sz val="10"/>
        <rFont val="Arial"/>
        <family val="2"/>
      </rPr>
      <t xml:space="preserve"> x WT - 21°C</t>
    </r>
  </si>
  <si>
    <r>
      <t>NGT;CidA-B</t>
    </r>
    <r>
      <rPr>
        <b/>
        <i/>
        <vertAlign val="superscript"/>
        <sz val="10"/>
        <rFont val="Arial"/>
        <family val="2"/>
      </rPr>
      <t>w</t>
    </r>
    <r>
      <rPr>
        <b/>
        <vertAlign val="superscript"/>
        <sz val="10"/>
        <rFont val="Arial"/>
        <family val="2"/>
      </rPr>
      <t>Mel</t>
    </r>
    <r>
      <rPr>
        <b/>
        <sz val="10"/>
        <rFont val="Arial"/>
        <family val="2"/>
      </rPr>
      <t xml:space="preserve"> x WT - 22°C</t>
    </r>
  </si>
  <si>
    <t>NGT;EC2.1.1M x 189 - 21°C</t>
  </si>
  <si>
    <t>NGT;FS13.2 x 189 - 21°C</t>
  </si>
  <si>
    <t>NGT;FS13.2 x 189 - 22°C</t>
  </si>
  <si>
    <r>
      <t>NGT;CidA-B</t>
    </r>
    <r>
      <rPr>
        <b/>
        <i/>
        <vertAlign val="superscript"/>
        <sz val="10"/>
        <rFont val="Arial"/>
        <family val="2"/>
      </rPr>
      <t>w</t>
    </r>
    <r>
      <rPr>
        <b/>
        <vertAlign val="superscript"/>
        <sz val="10"/>
        <rFont val="Arial"/>
        <family val="2"/>
      </rPr>
      <t>Mel</t>
    </r>
    <r>
      <rPr>
        <b/>
        <sz val="10"/>
        <rFont val="Arial"/>
        <family val="2"/>
      </rPr>
      <t xml:space="preserve"> x WT - 23°C</t>
    </r>
  </si>
  <si>
    <t>NGT;FS13.2 x 189 - 23°C</t>
  </si>
  <si>
    <r>
      <t>NGT;CidA-B</t>
    </r>
    <r>
      <rPr>
        <b/>
        <i/>
        <vertAlign val="superscript"/>
        <sz val="10"/>
        <rFont val="Arial"/>
        <family val="2"/>
      </rPr>
      <t>w</t>
    </r>
    <r>
      <rPr>
        <b/>
        <vertAlign val="superscript"/>
        <sz val="10"/>
        <rFont val="Arial"/>
        <family val="2"/>
      </rPr>
      <t>Mel</t>
    </r>
    <r>
      <rPr>
        <b/>
        <sz val="10"/>
        <rFont val="Arial"/>
        <family val="2"/>
      </rPr>
      <t xml:space="preserve"> x WT - 25°C</t>
    </r>
  </si>
  <si>
    <t>NGT;FS13.2 x 189 - 25°C</t>
  </si>
  <si>
    <r>
      <t>NGT;CidA-B</t>
    </r>
    <r>
      <rPr>
        <b/>
        <i/>
        <vertAlign val="superscript"/>
        <sz val="10"/>
        <rFont val="Arial"/>
        <family val="2"/>
      </rPr>
      <t>w</t>
    </r>
    <r>
      <rPr>
        <b/>
        <vertAlign val="superscript"/>
        <sz val="10"/>
        <rFont val="Arial"/>
        <family val="2"/>
      </rPr>
      <t>Mel</t>
    </r>
    <r>
      <rPr>
        <b/>
        <sz val="10"/>
        <rFont val="Arial"/>
        <family val="2"/>
      </rPr>
      <t xml:space="preserve"> x NGT;SRP1 - 23°C</t>
    </r>
  </si>
  <si>
    <t>NGT;FS13.2 x NGT;HB1 - 23°C</t>
  </si>
  <si>
    <r>
      <t>NGT;CidA-B</t>
    </r>
    <r>
      <rPr>
        <b/>
        <i/>
        <vertAlign val="superscript"/>
        <sz val="10"/>
        <rFont val="Arial"/>
        <family val="2"/>
      </rPr>
      <t>w</t>
    </r>
    <r>
      <rPr>
        <b/>
        <vertAlign val="superscript"/>
        <sz val="10"/>
        <rFont val="Arial"/>
        <family val="2"/>
      </rPr>
      <t>Mel</t>
    </r>
    <r>
      <rPr>
        <b/>
        <sz val="10"/>
        <rFont val="Arial"/>
        <family val="2"/>
      </rPr>
      <t xml:space="preserve"> x NGT;Kapα1 - 23°C</t>
    </r>
  </si>
  <si>
    <t>NGT;FS13.2 x NGT;Kapa1.5 - 23°C</t>
  </si>
  <si>
    <t>cross: m x f</t>
  </si>
  <si>
    <r>
      <t>NGT;CidA-B</t>
    </r>
    <r>
      <rPr>
        <b/>
        <i/>
        <vertAlign val="superscript"/>
        <sz val="10"/>
        <rFont val="Arial"/>
        <family val="2"/>
      </rPr>
      <t>w</t>
    </r>
    <r>
      <rPr>
        <b/>
        <vertAlign val="superscript"/>
        <sz val="10"/>
        <rFont val="Arial"/>
        <family val="2"/>
      </rPr>
      <t>Mel</t>
    </r>
    <r>
      <rPr>
        <b/>
        <sz val="10"/>
        <rFont val="Arial"/>
        <family val="2"/>
      </rPr>
      <t xml:space="preserve"> x NGT;NGT - 22°C</t>
    </r>
  </si>
  <si>
    <t>NGT;FS13.2 x NGT;NGT - 22°C</t>
  </si>
  <si>
    <r>
      <t>NGT;CidA-B</t>
    </r>
    <r>
      <rPr>
        <b/>
        <i/>
        <vertAlign val="superscript"/>
        <sz val="10"/>
        <rFont val="Arial"/>
        <family val="2"/>
      </rPr>
      <t>w</t>
    </r>
    <r>
      <rPr>
        <b/>
        <vertAlign val="superscript"/>
        <sz val="10"/>
        <rFont val="Arial"/>
        <family val="2"/>
      </rPr>
      <t>Mel</t>
    </r>
    <r>
      <rPr>
        <b/>
        <sz val="10"/>
        <rFont val="Arial"/>
        <family val="2"/>
      </rPr>
      <t xml:space="preserve"> x NGT;Hrp1 - 22°C</t>
    </r>
  </si>
  <si>
    <t>NGT;FS13.2 x NGT;Hrp1a- 22°C</t>
  </si>
  <si>
    <t>NGT;FS13.2 x NGT;Kapa1.5 - 22°C</t>
  </si>
  <si>
    <r>
      <t>NGT;CidA-B</t>
    </r>
    <r>
      <rPr>
        <b/>
        <i/>
        <vertAlign val="superscript"/>
        <sz val="10"/>
        <rFont val="Arial"/>
        <family val="2"/>
      </rPr>
      <t>w</t>
    </r>
    <r>
      <rPr>
        <b/>
        <vertAlign val="superscript"/>
        <sz val="10"/>
        <rFont val="Arial"/>
        <family val="2"/>
      </rPr>
      <t>Mel</t>
    </r>
    <r>
      <rPr>
        <b/>
        <sz val="10"/>
        <rFont val="Arial"/>
        <family val="2"/>
      </rPr>
      <t xml:space="preserve"> x NGT;Kapα1 - 22°C</t>
    </r>
  </si>
  <si>
    <r>
      <t>NGT;CidA-B</t>
    </r>
    <r>
      <rPr>
        <b/>
        <i/>
        <vertAlign val="superscript"/>
        <sz val="10"/>
        <rFont val="Arial"/>
        <family val="2"/>
      </rPr>
      <t>w</t>
    </r>
    <r>
      <rPr>
        <b/>
        <vertAlign val="superscript"/>
        <sz val="10"/>
        <rFont val="Arial"/>
        <family val="2"/>
      </rPr>
      <t>Mel</t>
    </r>
    <r>
      <rPr>
        <b/>
        <sz val="10"/>
        <rFont val="Arial"/>
        <family val="2"/>
      </rPr>
      <t xml:space="preserve"> x NGT;Rtt103 - 22°C</t>
    </r>
  </si>
  <si>
    <t>NGT;FS13.2 x NGT;Rtta.1 - 22°C</t>
  </si>
  <si>
    <t>NGT;FS13.2 x NGT;EC2 - 22°C</t>
  </si>
  <si>
    <r>
      <t>NGT;CidA-B</t>
    </r>
    <r>
      <rPr>
        <b/>
        <i/>
        <vertAlign val="superscript"/>
        <sz val="10"/>
        <rFont val="Arial"/>
        <family val="2"/>
      </rPr>
      <t>w</t>
    </r>
    <r>
      <rPr>
        <b/>
        <vertAlign val="superscript"/>
        <sz val="10"/>
        <rFont val="Arial"/>
        <family val="2"/>
      </rPr>
      <t>Mel</t>
    </r>
    <r>
      <rPr>
        <b/>
        <sz val="10"/>
        <rFont val="Arial"/>
        <family val="2"/>
      </rPr>
      <t xml:space="preserve"> x NGT;GFP - 22°C</t>
    </r>
  </si>
  <si>
    <t>NGT;FS13.2 x NGT;HJ1.2 - 22°C</t>
  </si>
  <si>
    <r>
      <t>NGT;CidA-B</t>
    </r>
    <r>
      <rPr>
        <b/>
        <i/>
        <vertAlign val="superscript"/>
        <sz val="10"/>
        <rFont val="Arial"/>
        <family val="2"/>
      </rPr>
      <t>w</t>
    </r>
    <r>
      <rPr>
        <b/>
        <vertAlign val="superscript"/>
        <sz val="10"/>
        <rFont val="Arial"/>
        <family val="2"/>
      </rPr>
      <t>Mel</t>
    </r>
    <r>
      <rPr>
        <b/>
        <sz val="10"/>
        <rFont val="Arial"/>
        <family val="2"/>
      </rPr>
      <t xml:space="preserve"> x NGT;Nap1 - 22°C</t>
    </r>
  </si>
  <si>
    <r>
      <t>NGT;CidA-B</t>
    </r>
    <r>
      <rPr>
        <b/>
        <i/>
        <vertAlign val="superscript"/>
        <sz val="10"/>
        <rFont val="Arial"/>
        <family val="2"/>
      </rPr>
      <t>w</t>
    </r>
    <r>
      <rPr>
        <b/>
        <vertAlign val="superscript"/>
        <sz val="10"/>
        <rFont val="Arial"/>
        <family val="2"/>
      </rPr>
      <t>Mel</t>
    </r>
    <r>
      <rPr>
        <b/>
        <sz val="10"/>
        <rFont val="Arial"/>
        <family val="2"/>
      </rPr>
      <t xml:space="preserve"> x NGT;Kapα2 - 22°C</t>
    </r>
  </si>
  <si>
    <t>NGT;FS13.2 x NGT;Kapa2 - 22°C</t>
  </si>
  <si>
    <r>
      <t>NGT;CidA-B</t>
    </r>
    <r>
      <rPr>
        <b/>
        <i/>
        <vertAlign val="superscript"/>
        <sz val="10"/>
        <rFont val="Arial"/>
        <family val="2"/>
      </rPr>
      <t>w</t>
    </r>
    <r>
      <rPr>
        <b/>
        <vertAlign val="superscript"/>
        <sz val="10"/>
        <rFont val="Arial"/>
        <family val="2"/>
      </rPr>
      <t>Mel</t>
    </r>
    <r>
      <rPr>
        <b/>
        <sz val="10"/>
        <rFont val="Arial"/>
        <family val="2"/>
      </rPr>
      <t xml:space="preserve"> x NGT;P32 - 22°C</t>
    </r>
  </si>
  <si>
    <t>NGT;FS13.2 x NGT;Hi1.1 - 22°C</t>
  </si>
  <si>
    <r>
      <t>NGT;CidA-B</t>
    </r>
    <r>
      <rPr>
        <b/>
        <i/>
        <vertAlign val="superscript"/>
        <sz val="10"/>
        <rFont val="Arial"/>
        <family val="2"/>
      </rPr>
      <t>w</t>
    </r>
    <r>
      <rPr>
        <b/>
        <vertAlign val="superscript"/>
        <sz val="10"/>
        <rFont val="Arial"/>
        <family val="2"/>
      </rPr>
      <t>Mel</t>
    </r>
    <r>
      <rPr>
        <b/>
        <sz val="10"/>
        <rFont val="Arial"/>
        <family val="2"/>
      </rPr>
      <t xml:space="preserve"> x NGT;CidA</t>
    </r>
    <r>
      <rPr>
        <b/>
        <vertAlign val="superscript"/>
        <sz val="10"/>
        <rFont val="Arial"/>
        <family val="2"/>
      </rPr>
      <t>wMel</t>
    </r>
    <r>
      <rPr>
        <b/>
        <sz val="10"/>
        <rFont val="Arial"/>
        <family val="2"/>
      </rPr>
      <t xml:space="preserve"> - 22°C</t>
    </r>
  </si>
  <si>
    <t>NGT;FS13.2 x NGT;ED1.2.2M - 22°C</t>
  </si>
  <si>
    <t>WT x NGT;Kapα1 - 23°C</t>
  </si>
  <si>
    <t>189 x NGT;Kapa1.5 - 23°C</t>
  </si>
  <si>
    <t>189 x MTD;Kapa1.5 - 21°C</t>
  </si>
  <si>
    <t>WT x MTD;Kapα1 - 21°C</t>
  </si>
  <si>
    <t>189 x MTD;Kapa2 - 21°C</t>
  </si>
  <si>
    <t>WT x MTD;Kapα2 - 21°C</t>
  </si>
  <si>
    <r>
      <rPr>
        <b/>
        <i/>
        <sz val="10"/>
        <rFont val="Arial"/>
        <family val="2"/>
      </rPr>
      <t>w</t>
    </r>
    <r>
      <rPr>
        <b/>
        <sz val="10"/>
        <rFont val="Arial"/>
        <family val="2"/>
      </rPr>
      <t>Mel x WT - 22°C</t>
    </r>
  </si>
  <si>
    <r>
      <rPr>
        <i/>
        <sz val="8"/>
        <rFont val="Arial"/>
        <family val="2"/>
      </rPr>
      <t>189-w</t>
    </r>
    <r>
      <rPr>
        <sz val="8"/>
        <rFont val="Arial"/>
        <family val="2"/>
      </rPr>
      <t>Mel x 189 - 22°C</t>
    </r>
  </si>
  <si>
    <r>
      <rPr>
        <b/>
        <i/>
        <sz val="10"/>
        <rFont val="Arial"/>
        <family val="2"/>
      </rPr>
      <t>w</t>
    </r>
    <r>
      <rPr>
        <b/>
        <sz val="10"/>
        <rFont val="Arial"/>
        <family val="2"/>
      </rPr>
      <t>Mel x NGT;GFP - 22°C</t>
    </r>
  </si>
  <si>
    <r>
      <rPr>
        <i/>
        <sz val="8"/>
        <rFont val="Arial"/>
        <family val="2"/>
      </rPr>
      <t>189-w</t>
    </r>
    <r>
      <rPr>
        <sz val="8"/>
        <rFont val="Arial"/>
        <family val="2"/>
      </rPr>
      <t>Mel x NGT;EC2 - 22°C</t>
    </r>
  </si>
  <si>
    <r>
      <rPr>
        <b/>
        <i/>
        <sz val="10"/>
        <rFont val="Arial"/>
        <family val="2"/>
      </rPr>
      <t>w</t>
    </r>
    <r>
      <rPr>
        <b/>
        <sz val="10"/>
        <rFont val="Arial"/>
        <family val="2"/>
      </rPr>
      <t>Mel x NGT;Kapα1 - 22°C</t>
    </r>
  </si>
  <si>
    <r>
      <rPr>
        <i/>
        <sz val="8"/>
        <rFont val="Arial"/>
        <family val="2"/>
      </rPr>
      <t>189-w</t>
    </r>
    <r>
      <rPr>
        <sz val="8"/>
        <rFont val="Arial"/>
        <family val="2"/>
      </rPr>
      <t>Mel x NGT;Kapa1.5 - 22°C</t>
    </r>
  </si>
  <si>
    <r>
      <rPr>
        <b/>
        <i/>
        <sz val="10"/>
        <rFont val="Arial"/>
        <family val="2"/>
      </rPr>
      <t>w</t>
    </r>
    <r>
      <rPr>
        <b/>
        <sz val="10"/>
        <rFont val="Arial"/>
        <family val="2"/>
      </rPr>
      <t>Mel x NGT;Kapα2 - 22°C</t>
    </r>
  </si>
  <si>
    <r>
      <rPr>
        <i/>
        <sz val="8"/>
        <rFont val="Arial"/>
        <family val="2"/>
      </rPr>
      <t>189-w</t>
    </r>
    <r>
      <rPr>
        <sz val="8"/>
        <rFont val="Arial"/>
        <family val="2"/>
      </rPr>
      <t>Mel x NGT;Kapa2 - 22°C</t>
    </r>
  </si>
  <si>
    <r>
      <rPr>
        <b/>
        <i/>
        <sz val="10"/>
        <rFont val="Arial"/>
        <family val="2"/>
      </rPr>
      <t>w</t>
    </r>
    <r>
      <rPr>
        <b/>
        <sz val="10"/>
        <rFont val="Arial"/>
        <family val="2"/>
      </rPr>
      <t>Mel x NGT;P32 - 22°C</t>
    </r>
  </si>
  <si>
    <r>
      <rPr>
        <i/>
        <sz val="8"/>
        <rFont val="Arial"/>
        <family val="2"/>
      </rPr>
      <t>189-w</t>
    </r>
    <r>
      <rPr>
        <sz val="8"/>
        <rFont val="Arial"/>
        <family val="2"/>
      </rPr>
      <t>Mel x NGT;P32 - 22°C</t>
    </r>
  </si>
  <si>
    <r>
      <rPr>
        <b/>
        <i/>
        <sz val="10"/>
        <rFont val="Arial"/>
        <family val="2"/>
      </rPr>
      <t>w</t>
    </r>
    <r>
      <rPr>
        <b/>
        <sz val="10"/>
        <rFont val="Arial"/>
        <family val="2"/>
      </rPr>
      <t>Mel x NGT;CidA</t>
    </r>
    <r>
      <rPr>
        <b/>
        <vertAlign val="superscript"/>
        <sz val="10"/>
        <rFont val="Arial"/>
        <family val="2"/>
      </rPr>
      <t>wMel</t>
    </r>
    <r>
      <rPr>
        <b/>
        <sz val="10"/>
        <rFont val="Arial"/>
        <family val="2"/>
      </rPr>
      <t xml:space="preserve"> - 22°C</t>
    </r>
  </si>
  <si>
    <r>
      <rPr>
        <i/>
        <sz val="8"/>
        <rFont val="Arial"/>
        <family val="2"/>
      </rPr>
      <t>189-w</t>
    </r>
    <r>
      <rPr>
        <sz val="8"/>
        <rFont val="Arial"/>
        <family val="2"/>
      </rPr>
      <t>Mel x NGT;ED1.2.1M - 22°C</t>
    </r>
  </si>
  <si>
    <r>
      <rPr>
        <b/>
        <i/>
        <sz val="10"/>
        <rFont val="Arial"/>
        <family val="2"/>
      </rPr>
      <t>w</t>
    </r>
    <r>
      <rPr>
        <b/>
        <sz val="10"/>
        <rFont val="Arial"/>
        <family val="2"/>
      </rPr>
      <t>Mel x wMel - 22°C</t>
    </r>
  </si>
  <si>
    <r>
      <rPr>
        <i/>
        <sz val="8"/>
        <rFont val="Arial"/>
        <family val="2"/>
      </rPr>
      <t>189-w</t>
    </r>
    <r>
      <rPr>
        <sz val="8"/>
        <rFont val="Arial"/>
        <family val="2"/>
      </rPr>
      <t>Mel x 189-wMel - 22°C</t>
    </r>
  </si>
  <si>
    <t>Total Eggs Counted:</t>
  </si>
  <si>
    <r>
      <rPr>
        <b/>
        <sz val="16"/>
        <color theme="1"/>
        <rFont val="Calibri"/>
        <family val="2"/>
        <scheme val="minor"/>
      </rPr>
      <t>File 1a: Plasmids recovered from iterations of a CidB high copy suppression screen.</t>
    </r>
    <r>
      <rPr>
        <sz val="11"/>
        <color theme="1"/>
        <rFont val="Calibri"/>
        <family val="2"/>
        <scheme val="minor"/>
      </rPr>
      <t xml:space="preserve"> 
</t>
    </r>
    <r>
      <rPr>
        <b/>
        <sz val="11"/>
        <color theme="1"/>
        <rFont val="Calibri"/>
        <family val="2"/>
        <scheme val="minor"/>
      </rPr>
      <t>Methods:</t>
    </r>
    <r>
      <rPr>
        <sz val="11"/>
        <color theme="1"/>
        <rFont val="Calibri"/>
        <family val="2"/>
        <scheme val="minor"/>
      </rPr>
      <t xml:space="preserve"> To recover all possible suppressors, iterations of the screen were performed using varying selections including temperatures 37, 36.5, 33, 34, and 33 (°C). After co-transformations, colonies were either plated on selective synthetic defined (SD) galactose agar; or replica plated from non-selective SD glucose agar onto selective SD galactose agar. Replica plating from glucose to galactose was less selective and yeilded high background and weaker suppressors. </t>
    </r>
  </si>
  <si>
    <r>
      <rPr>
        <b/>
        <sz val="16"/>
        <color theme="1"/>
        <rFont val="Calibri"/>
        <family val="2"/>
        <scheme val="minor"/>
      </rPr>
      <t xml:space="preserve">File 1b: Compiled CidB* interactome data  (RAW DATA). </t>
    </r>
    <r>
      <rPr>
        <b/>
        <sz val="11"/>
        <color theme="1"/>
        <rFont val="Calibri"/>
        <family val="2"/>
        <scheme val="minor"/>
      </rPr>
      <t xml:space="preserve">
Data Analysis: 1.</t>
    </r>
    <r>
      <rPr>
        <sz val="11"/>
        <color theme="1"/>
        <rFont val="Calibri"/>
        <family val="2"/>
        <scheme val="minor"/>
      </rPr>
      <t xml:space="preserve"> Input scaffold data. </t>
    </r>
    <r>
      <rPr>
        <b/>
        <sz val="11"/>
        <color theme="1"/>
        <rFont val="Calibri"/>
        <family val="2"/>
        <scheme val="minor"/>
      </rPr>
      <t>2.</t>
    </r>
    <r>
      <rPr>
        <sz val="11"/>
        <color theme="1"/>
        <rFont val="Calibri"/>
        <family val="2"/>
        <scheme val="minor"/>
      </rPr>
      <t xml:space="preserve"> Rank by biological replicates of enrichment. </t>
    </r>
    <r>
      <rPr>
        <b/>
        <sz val="11"/>
        <color theme="1"/>
        <rFont val="Calibri"/>
        <family val="2"/>
        <scheme val="minor"/>
      </rPr>
      <t>3.</t>
    </r>
    <r>
      <rPr>
        <sz val="11"/>
        <color theme="1"/>
        <rFont val="Calibri"/>
        <family val="2"/>
        <scheme val="minor"/>
      </rPr>
      <t xml:space="preserve"> Rank by avg-Frequency-score (F-score). 169 total enriched proteins with at least 2 biological replicates; 54 with 3 biological replicates
Red boxes indicate where a technical replicate was inconsistent ie. zero pepetides in one technical replicate but &gt;= 1 in another. We did not consider these hits reliable and marked them as inconsistencies.</t>
    </r>
  </si>
  <si>
    <r>
      <rPr>
        <b/>
        <sz val="16"/>
        <color theme="1"/>
        <rFont val="Calibri"/>
        <family val="2"/>
        <scheme val="minor"/>
      </rPr>
      <t>File 1c: 45 biological triplicate CidB* enriched Hits  (RAW DATA).</t>
    </r>
    <r>
      <rPr>
        <b/>
        <sz val="11"/>
        <color theme="1"/>
        <rFont val="Calibri"/>
        <family val="2"/>
        <scheme val="minor"/>
      </rPr>
      <t xml:space="preserve">
Data Analysis: 1.</t>
    </r>
    <r>
      <rPr>
        <sz val="11"/>
        <color theme="1"/>
        <rFont val="Calibri"/>
        <family val="2"/>
        <scheme val="minor"/>
      </rPr>
      <t xml:space="preserve"> Input scaffold data. </t>
    </r>
    <r>
      <rPr>
        <b/>
        <sz val="11"/>
        <color theme="1"/>
        <rFont val="Calibri"/>
        <family val="2"/>
        <scheme val="minor"/>
      </rPr>
      <t>2.</t>
    </r>
    <r>
      <rPr>
        <sz val="11"/>
        <color theme="1"/>
        <rFont val="Calibri"/>
        <family val="2"/>
        <scheme val="minor"/>
      </rPr>
      <t xml:space="preserve"> Rank by replicate enriched. </t>
    </r>
    <r>
      <rPr>
        <b/>
        <sz val="11"/>
        <color theme="1"/>
        <rFont val="Calibri"/>
        <family val="2"/>
        <scheme val="minor"/>
      </rPr>
      <t>3.</t>
    </r>
    <r>
      <rPr>
        <sz val="11"/>
        <color theme="1"/>
        <rFont val="Calibri"/>
        <family val="2"/>
        <scheme val="minor"/>
      </rPr>
      <t xml:space="preserve"> Rank by avg-F-score. </t>
    </r>
    <r>
      <rPr>
        <b/>
        <sz val="11"/>
        <color theme="1"/>
        <rFont val="Calibri"/>
        <family val="2"/>
        <scheme val="minor"/>
      </rPr>
      <t>4.</t>
    </r>
    <r>
      <rPr>
        <sz val="11"/>
        <color theme="1"/>
        <rFont val="Calibri"/>
        <family val="2"/>
        <scheme val="minor"/>
      </rPr>
      <t xml:space="preserve"> Remove hits with technical replicate inconsistency (Red boxes from Table S2). </t>
    </r>
    <r>
      <rPr>
        <b/>
        <sz val="11"/>
        <color theme="1"/>
        <rFont val="Calibri"/>
        <family val="2"/>
        <scheme val="minor"/>
      </rPr>
      <t>5.</t>
    </r>
    <r>
      <rPr>
        <sz val="11"/>
        <color theme="1"/>
        <rFont val="Calibri"/>
        <family val="2"/>
        <scheme val="minor"/>
      </rPr>
      <t xml:space="preserve"> Classify into functional categories.</t>
    </r>
  </si>
  <si>
    <r>
      <rPr>
        <b/>
        <sz val="16"/>
        <color theme="1"/>
        <rFont val="Calibri"/>
        <family val="2"/>
        <scheme val="minor"/>
      </rPr>
      <t xml:space="preserve">File 1d: Compiled CidB* + CidA interactome data  (RAW DATA). </t>
    </r>
    <r>
      <rPr>
        <b/>
        <sz val="11"/>
        <color theme="1"/>
        <rFont val="Calibri"/>
        <family val="2"/>
        <scheme val="minor"/>
      </rPr>
      <t xml:space="preserve">
Data Analysis: 1.</t>
    </r>
    <r>
      <rPr>
        <sz val="11"/>
        <color theme="1"/>
        <rFont val="Calibri"/>
        <family val="2"/>
        <scheme val="minor"/>
      </rPr>
      <t xml:space="preserve"> Input scaffold data. </t>
    </r>
    <r>
      <rPr>
        <b/>
        <sz val="11"/>
        <color theme="1"/>
        <rFont val="Calibri"/>
        <family val="2"/>
        <scheme val="minor"/>
      </rPr>
      <t xml:space="preserve">2. </t>
    </r>
    <r>
      <rPr>
        <sz val="11"/>
        <color theme="1"/>
        <rFont val="Calibri"/>
        <family val="2"/>
        <scheme val="minor"/>
      </rPr>
      <t xml:space="preserve">Rank by biological replicates of enrichment. </t>
    </r>
    <r>
      <rPr>
        <b/>
        <sz val="11"/>
        <color theme="1"/>
        <rFont val="Calibri"/>
        <family val="2"/>
        <scheme val="minor"/>
      </rPr>
      <t xml:space="preserve">3. </t>
    </r>
    <r>
      <rPr>
        <sz val="11"/>
        <color theme="1"/>
        <rFont val="Calibri"/>
        <family val="2"/>
        <scheme val="minor"/>
      </rPr>
      <t>Rank by avg-Frequency-score (F-score)</t>
    </r>
    <r>
      <rPr>
        <b/>
        <sz val="11"/>
        <color theme="1"/>
        <rFont val="Calibri"/>
        <family val="2"/>
        <scheme val="minor"/>
      </rPr>
      <t xml:space="preserve">. </t>
    </r>
    <r>
      <rPr>
        <sz val="11"/>
        <color theme="1"/>
        <rFont val="Calibri"/>
        <family val="2"/>
        <scheme val="minor"/>
      </rPr>
      <t>238 total enriched proteins with at least 2 biological replicates; 74 with 3 biological replicates</t>
    </r>
    <r>
      <rPr>
        <b/>
        <sz val="11"/>
        <color theme="1"/>
        <rFont val="Calibri"/>
        <family val="2"/>
        <scheme val="minor"/>
      </rPr>
      <t xml:space="preserve">
</t>
    </r>
    <r>
      <rPr>
        <sz val="11"/>
        <color theme="1"/>
        <rFont val="Calibri"/>
        <family val="2"/>
        <scheme val="minor"/>
      </rPr>
      <t>Red boxes indicate where a technical replicate was inconsistent ie. zero pepetides in one technical replicate but &gt;= 1 in another. We did not consider these hits reliable and marked them as inconsistencies.</t>
    </r>
  </si>
  <si>
    <r>
      <rPr>
        <b/>
        <sz val="16"/>
        <color theme="1"/>
        <rFont val="Calibri"/>
        <family val="2"/>
        <scheme val="minor"/>
      </rPr>
      <t>File 1e: 67 biological triplicate CidB* + CidA enriched Hits  (RAW DATA).</t>
    </r>
    <r>
      <rPr>
        <b/>
        <sz val="11"/>
        <color theme="1"/>
        <rFont val="Calibri"/>
        <family val="2"/>
        <scheme val="minor"/>
      </rPr>
      <t xml:space="preserve">
Data Analysis: 1.</t>
    </r>
    <r>
      <rPr>
        <sz val="11"/>
        <color theme="1"/>
        <rFont val="Calibri"/>
        <family val="2"/>
        <scheme val="minor"/>
      </rPr>
      <t xml:space="preserve"> Input scaffold data. </t>
    </r>
    <r>
      <rPr>
        <b/>
        <sz val="11"/>
        <color theme="1"/>
        <rFont val="Calibri"/>
        <family val="2"/>
        <scheme val="minor"/>
      </rPr>
      <t>2.</t>
    </r>
    <r>
      <rPr>
        <sz val="11"/>
        <color theme="1"/>
        <rFont val="Calibri"/>
        <family val="2"/>
        <scheme val="minor"/>
      </rPr>
      <t xml:space="preserve"> Rank by replicate enriched. </t>
    </r>
    <r>
      <rPr>
        <b/>
        <sz val="11"/>
        <color theme="1"/>
        <rFont val="Calibri"/>
        <family val="2"/>
        <scheme val="minor"/>
      </rPr>
      <t>3.</t>
    </r>
    <r>
      <rPr>
        <sz val="11"/>
        <color theme="1"/>
        <rFont val="Calibri"/>
        <family val="2"/>
        <scheme val="minor"/>
      </rPr>
      <t xml:space="preserve"> Rank by avg-F-score. </t>
    </r>
    <r>
      <rPr>
        <b/>
        <sz val="11"/>
        <color theme="1"/>
        <rFont val="Calibri"/>
        <family val="2"/>
        <scheme val="minor"/>
      </rPr>
      <t>4.</t>
    </r>
    <r>
      <rPr>
        <sz val="11"/>
        <color theme="1"/>
        <rFont val="Calibri"/>
        <family val="2"/>
        <scheme val="minor"/>
      </rPr>
      <t xml:space="preserve"> Remove hits with technical replicate inconsistency (Red boxes from Table S4). </t>
    </r>
    <r>
      <rPr>
        <b/>
        <sz val="11"/>
        <color theme="1"/>
        <rFont val="Calibri"/>
        <family val="2"/>
        <scheme val="minor"/>
      </rPr>
      <t>5.</t>
    </r>
    <r>
      <rPr>
        <sz val="11"/>
        <color theme="1"/>
        <rFont val="Calibri"/>
        <family val="2"/>
        <scheme val="minor"/>
      </rPr>
      <t xml:space="preserve"> Classify into functional categories.</t>
    </r>
  </si>
  <si>
    <r>
      <rPr>
        <b/>
        <sz val="16"/>
        <color theme="1"/>
        <rFont val="Calibri"/>
        <family val="2"/>
        <scheme val="minor"/>
      </rPr>
      <t xml:space="preserve">File 1f: Compiled CidA interactome data  (RAW DATA). </t>
    </r>
    <r>
      <rPr>
        <b/>
        <sz val="11"/>
        <color theme="1"/>
        <rFont val="Calibri"/>
        <family val="2"/>
        <scheme val="minor"/>
      </rPr>
      <t xml:space="preserve">
Data Analysis: 1.</t>
    </r>
    <r>
      <rPr>
        <sz val="11"/>
        <color theme="1"/>
        <rFont val="Calibri"/>
        <family val="2"/>
        <scheme val="minor"/>
      </rPr>
      <t xml:space="preserve"> Input scaffold data. </t>
    </r>
    <r>
      <rPr>
        <b/>
        <sz val="11"/>
        <color theme="1"/>
        <rFont val="Calibri"/>
        <family val="2"/>
        <scheme val="minor"/>
      </rPr>
      <t xml:space="preserve">2. </t>
    </r>
    <r>
      <rPr>
        <sz val="11"/>
        <color theme="1"/>
        <rFont val="Calibri"/>
        <family val="2"/>
        <scheme val="minor"/>
      </rPr>
      <t xml:space="preserve">Rank by biological replicates of enrichment. </t>
    </r>
    <r>
      <rPr>
        <b/>
        <sz val="11"/>
        <color theme="1"/>
        <rFont val="Calibri"/>
        <family val="2"/>
        <scheme val="minor"/>
      </rPr>
      <t xml:space="preserve">3. </t>
    </r>
    <r>
      <rPr>
        <sz val="11"/>
        <color theme="1"/>
        <rFont val="Calibri"/>
        <family val="2"/>
        <scheme val="minor"/>
      </rPr>
      <t>Rank by avg-Frequency-score (F-score)</t>
    </r>
    <r>
      <rPr>
        <b/>
        <sz val="11"/>
        <color theme="1"/>
        <rFont val="Calibri"/>
        <family val="2"/>
        <scheme val="minor"/>
      </rPr>
      <t xml:space="preserve">. </t>
    </r>
    <r>
      <rPr>
        <sz val="11"/>
        <color theme="1"/>
        <rFont val="Calibri"/>
        <family val="2"/>
        <scheme val="minor"/>
      </rPr>
      <t>83 total enriched proteins with at least 2 biological replicates; 16 with 3 biological replicates.</t>
    </r>
    <r>
      <rPr>
        <b/>
        <sz val="11"/>
        <color theme="1"/>
        <rFont val="Calibri"/>
        <family val="2"/>
        <scheme val="minor"/>
      </rPr>
      <t xml:space="preserve">
</t>
    </r>
    <r>
      <rPr>
        <sz val="11"/>
        <color theme="1"/>
        <rFont val="Calibri"/>
        <family val="2"/>
        <scheme val="minor"/>
      </rPr>
      <t>Red boxes indicate where a technical replicate was inconsistent ie. zero pepetides in one technical replicate but &gt;= 1 in another. We did not consider these hits reliable and marked them as inconsistencies.</t>
    </r>
  </si>
  <si>
    <r>
      <rPr>
        <b/>
        <sz val="16"/>
        <color theme="1"/>
        <rFont val="Calibri"/>
        <family val="2"/>
        <scheme val="minor"/>
      </rPr>
      <t xml:space="preserve">File 1g: 15 biological triplicate CidA enriched Hits (RAW DATA).
</t>
    </r>
    <r>
      <rPr>
        <b/>
        <sz val="11"/>
        <color theme="1"/>
        <rFont val="Calibri"/>
        <family val="2"/>
        <scheme val="minor"/>
      </rPr>
      <t>Data Analysis: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Input scaffold data. </t>
    </r>
    <r>
      <rPr>
        <b/>
        <sz val="11"/>
        <color theme="1"/>
        <rFont val="Calibri"/>
        <family val="2"/>
        <scheme val="minor"/>
      </rPr>
      <t>2.</t>
    </r>
    <r>
      <rPr>
        <sz val="11"/>
        <color theme="1"/>
        <rFont val="Calibri"/>
        <family val="2"/>
        <scheme val="minor"/>
      </rPr>
      <t xml:space="preserve"> Rank by replicate enriched. </t>
    </r>
    <r>
      <rPr>
        <b/>
        <sz val="11"/>
        <color theme="1"/>
        <rFont val="Calibri"/>
        <family val="2"/>
        <scheme val="minor"/>
      </rPr>
      <t>3.</t>
    </r>
    <r>
      <rPr>
        <sz val="11"/>
        <color theme="1"/>
        <rFont val="Calibri"/>
        <family val="2"/>
        <scheme val="minor"/>
      </rPr>
      <t xml:space="preserve"> Rank by avg-F-score. </t>
    </r>
    <r>
      <rPr>
        <b/>
        <sz val="11"/>
        <color theme="1"/>
        <rFont val="Calibri"/>
        <family val="2"/>
        <scheme val="minor"/>
      </rPr>
      <t>4.</t>
    </r>
    <r>
      <rPr>
        <sz val="11"/>
        <color theme="1"/>
        <rFont val="Calibri"/>
        <family val="2"/>
        <scheme val="minor"/>
      </rPr>
      <t xml:space="preserve"> Remove hits with technical replicate inconsistency (Red boxes from Table S4).</t>
    </r>
    <r>
      <rPr>
        <b/>
        <sz val="11"/>
        <color theme="1"/>
        <rFont val="Calibri"/>
        <family val="2"/>
        <scheme val="minor"/>
      </rPr>
      <t xml:space="preserve"> 5. </t>
    </r>
    <r>
      <rPr>
        <sz val="11"/>
        <color theme="1"/>
        <rFont val="Calibri"/>
        <family val="2"/>
        <scheme val="minor"/>
      </rPr>
      <t>Classify into functional categories.</t>
    </r>
  </si>
  <si>
    <t xml:space="preserve">File 1h: Fly Crossing Hatch-Rate Data: </t>
  </si>
  <si>
    <t>File 1i: Primer Database</t>
  </si>
  <si>
    <t>File 1j: Construct Database *Constructs used in each figure are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</si>
</sst>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name val="Calibri"/>
      <family val="2"/>
      <scheme val="minor"/>
    </font>
    <font>
      <b/>
      <sz val="11"/>
      <name val="Calibri"/>
      <family val="2"/>
      <scheme val="minor"/>
    </font>
    <font>
      <b/>
      <sz val="16"/>
      <color theme="1"/>
      <name val="Calibri"/>
      <family val="2"/>
      <scheme val="minor"/>
    </font>
    <font>
      <sz val="11"/>
      <color theme="1"/>
      <name val="Calibri"/>
      <family val="2"/>
      <scheme val="minor"/>
    </font>
    <font>
      <sz val="11"/>
      <color rgb="FFFF0000"/>
      <name val="Calibri"/>
      <family val="2"/>
      <scheme val="minor"/>
    </font>
    <font>
      <vertAlign val="superscript"/>
      <sz val="11"/>
      <color theme="1"/>
      <name val="Calibri"/>
      <family val="2"/>
      <scheme val="minor"/>
    </font>
    <font>
      <i/>
      <sz val="11"/>
      <color theme="1"/>
      <name val="Calibri"/>
      <family val="2"/>
      <scheme val="minor"/>
    </font>
    <font>
      <sz val="10"/>
      <name val="Arial"/>
      <family val="2"/>
    </font>
    <font>
      <b/>
      <sz val="10"/>
      <name val="Arial"/>
      <family val="2"/>
    </font>
    <font>
      <sz val="8"/>
      <name val="Arial"/>
      <family val="2"/>
    </font>
    <font>
      <b/>
      <i/>
      <sz val="10"/>
      <name val="Arial"/>
      <family val="2"/>
    </font>
    <font>
      <b/>
      <i/>
      <vertAlign val="superscript"/>
      <sz val="10"/>
      <name val="Arial"/>
      <family val="2"/>
    </font>
    <font>
      <b/>
      <vertAlign val="superscript"/>
      <sz val="10"/>
      <name val="Arial"/>
      <family val="2"/>
    </font>
    <font>
      <i/>
      <sz val="8"/>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4" tint="0.79998168889431442"/>
        <bgColor indexed="64"/>
      </patternFill>
    </fill>
    <fill>
      <patternFill patternType="solid">
        <fgColor theme="2"/>
        <bgColor indexed="64"/>
      </patternFill>
    </fill>
    <fill>
      <patternFill patternType="solid">
        <fgColor rgb="FFFFCCCC"/>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s>
  <cellStyleXfs count="4">
    <xf numFmtId="0" fontId="0" fillId="0" borderId="0"/>
    <xf numFmtId="0" fontId="2" fillId="4" borderId="0" applyNumberFormat="0" applyBorder="0" applyAlignment="0" applyProtection="0"/>
    <xf numFmtId="0" fontId="3" fillId="5" borderId="0" applyNumberFormat="0" applyBorder="0" applyAlignment="0" applyProtection="0"/>
    <xf numFmtId="0" fontId="4" fillId="6" borderId="0" applyNumberFormat="0" applyBorder="0" applyAlignment="0" applyProtection="0"/>
  </cellStyleXfs>
  <cellXfs count="113">
    <xf numFmtId="0" fontId="0" fillId="0" borderId="0" xfId="0"/>
    <xf numFmtId="0" fontId="1" fillId="2" borderId="1" xfId="0"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top"/>
    </xf>
    <xf numFmtId="0" fontId="0" fillId="3" borderId="0" xfId="0" applyFill="1"/>
    <xf numFmtId="0" fontId="1" fillId="2" borderId="6" xfId="0" applyFont="1" applyFill="1" applyBorder="1" applyAlignment="1">
      <alignment horizontal="center"/>
    </xf>
    <xf numFmtId="0" fontId="0" fillId="3" borderId="5" xfId="0" applyFill="1" applyBorder="1"/>
    <xf numFmtId="0" fontId="0" fillId="3" borderId="7" xfId="0" applyFill="1" applyBorder="1"/>
    <xf numFmtId="0" fontId="1" fillId="2" borderId="1" xfId="0" applyFont="1" applyFill="1" applyBorder="1" applyAlignment="1">
      <alignment horizontal="left"/>
    </xf>
    <xf numFmtId="0" fontId="1" fillId="2" borderId="1" xfId="0" applyFont="1" applyFill="1" applyBorder="1" applyAlignment="1">
      <alignment horizontal="right"/>
    </xf>
    <xf numFmtId="0" fontId="0" fillId="0" borderId="0" xfId="0" applyAlignment="1">
      <alignment horizontal="right"/>
    </xf>
    <xf numFmtId="0" fontId="5" fillId="7" borderId="0" xfId="2" applyFont="1" applyFill="1"/>
    <xf numFmtId="0" fontId="5" fillId="5" borderId="0" xfId="2" applyFont="1"/>
    <xf numFmtId="0" fontId="0" fillId="8" borderId="0" xfId="0" applyFill="1"/>
    <xf numFmtId="0" fontId="1" fillId="8" borderId="0" xfId="0" applyFont="1" applyFill="1"/>
    <xf numFmtId="0" fontId="5" fillId="0" borderId="0" xfId="0" applyFont="1"/>
    <xf numFmtId="0" fontId="5" fillId="2" borderId="0" xfId="2" applyFont="1" applyFill="1"/>
    <xf numFmtId="0" fontId="0" fillId="9" borderId="0" xfId="0" applyFill="1"/>
    <xf numFmtId="0" fontId="1" fillId="9" borderId="0" xfId="0" applyFont="1" applyFill="1"/>
    <xf numFmtId="0" fontId="6" fillId="9" borderId="0" xfId="0" applyFont="1" applyFill="1"/>
    <xf numFmtId="0" fontId="0" fillId="10" borderId="0" xfId="0" applyFill="1"/>
    <xf numFmtId="0" fontId="1" fillId="10" borderId="0" xfId="0" applyFont="1" applyFill="1"/>
    <xf numFmtId="0" fontId="6" fillId="10" borderId="0" xfId="0" applyFont="1" applyFill="1"/>
    <xf numFmtId="0" fontId="0" fillId="11" borderId="0" xfId="0" applyFill="1"/>
    <xf numFmtId="0" fontId="0" fillId="11" borderId="0" xfId="0" applyFill="1" applyAlignment="1">
      <alignment horizontal="center"/>
    </xf>
    <xf numFmtId="0" fontId="1" fillId="0" borderId="0" xfId="0" applyFont="1"/>
    <xf numFmtId="0" fontId="6" fillId="5" borderId="0" xfId="2" applyFont="1"/>
    <xf numFmtId="0" fontId="1" fillId="0" borderId="0" xfId="0" applyFont="1" applyAlignment="1">
      <alignment horizontal="center"/>
    </xf>
    <xf numFmtId="0" fontId="3" fillId="5" borderId="0" xfId="2" applyAlignment="1">
      <alignment horizontal="center"/>
    </xf>
    <xf numFmtId="0" fontId="6" fillId="5" borderId="0" xfId="2" applyFont="1" applyAlignment="1">
      <alignment horizontal="center"/>
    </xf>
    <xf numFmtId="0" fontId="3" fillId="5" borderId="0" xfId="2"/>
    <xf numFmtId="0" fontId="1" fillId="0" borderId="1" xfId="0" applyFont="1" applyBorder="1" applyAlignment="1">
      <alignment horizontal="center"/>
    </xf>
    <xf numFmtId="0" fontId="1" fillId="0" borderId="1" xfId="0" applyFont="1" applyBorder="1"/>
    <xf numFmtId="0" fontId="6" fillId="5" borderId="1" xfId="2" applyFont="1" applyBorder="1"/>
    <xf numFmtId="0" fontId="1" fillId="0" borderId="6" xfId="0" applyFont="1" applyBorder="1"/>
    <xf numFmtId="0" fontId="1" fillId="3" borderId="0" xfId="0" applyFont="1" applyFill="1"/>
    <xf numFmtId="0" fontId="0" fillId="0" borderId="0" xfId="0" applyAlignment="1">
      <alignment wrapText="1"/>
    </xf>
    <xf numFmtId="0" fontId="6" fillId="14" borderId="0" xfId="0" applyFont="1" applyFill="1"/>
    <xf numFmtId="0" fontId="5" fillId="14" borderId="0" xfId="3" applyFont="1" applyFill="1"/>
    <xf numFmtId="0" fontId="5" fillId="14" borderId="0" xfId="0" applyFont="1" applyFill="1"/>
    <xf numFmtId="0" fontId="6" fillId="14" borderId="1" xfId="0" applyFont="1" applyFill="1" applyBorder="1"/>
    <xf numFmtId="0" fontId="0" fillId="3" borderId="0" xfId="0" applyFill="1" applyAlignment="1">
      <alignment horizontal="left" vertical="top"/>
    </xf>
    <xf numFmtId="0" fontId="1" fillId="0" borderId="1" xfId="0" applyFont="1" applyBorder="1" applyAlignment="1">
      <alignment horizontal="left"/>
    </xf>
    <xf numFmtId="0" fontId="5" fillId="5" borderId="11" xfId="2" applyFont="1" applyBorder="1"/>
    <xf numFmtId="0" fontId="5" fillId="10" borderId="0" xfId="0" applyFont="1" applyFill="1"/>
    <xf numFmtId="0" fontId="5" fillId="9" borderId="0" xfId="0" applyFont="1" applyFill="1"/>
    <xf numFmtId="0" fontId="1" fillId="0" borderId="0" xfId="0" applyFont="1" applyAlignment="1">
      <alignment horizontal="left" vertical="center"/>
    </xf>
    <xf numFmtId="49" fontId="1" fillId="0" borderId="0" xfId="0" applyNumberFormat="1" applyFont="1" applyAlignment="1">
      <alignment horizontal="left" vertical="center"/>
    </xf>
    <xf numFmtId="49" fontId="0" fillId="0" borderId="0" xfId="0" applyNumberFormat="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8" fillId="0" borderId="0" xfId="0" applyFont="1"/>
    <xf numFmtId="0" fontId="1" fillId="2" borderId="0" xfId="0" applyFont="1" applyFill="1"/>
    <xf numFmtId="49" fontId="1" fillId="2" borderId="0" xfId="0" applyNumberFormat="1" applyFont="1" applyFill="1" applyAlignment="1">
      <alignment horizontal="left" vertical="center"/>
    </xf>
    <xf numFmtId="0" fontId="0" fillId="2" borderId="0" xfId="0" applyFill="1"/>
    <xf numFmtId="49" fontId="0" fillId="2" borderId="0" xfId="0" applyNumberFormat="1" applyFill="1" applyAlignment="1">
      <alignment horizontal="left" vertical="center"/>
    </xf>
    <xf numFmtId="0" fontId="11" fillId="0" borderId="0" xfId="0" applyFont="1"/>
    <xf numFmtId="0" fontId="0" fillId="0" borderId="0" xfId="0" applyAlignment="1">
      <alignment vertical="center"/>
    </xf>
    <xf numFmtId="0" fontId="0" fillId="0" borderId="1" xfId="0" applyBorder="1"/>
    <xf numFmtId="0" fontId="1" fillId="0" borderId="0" xfId="0" applyFont="1" applyBorder="1"/>
    <xf numFmtId="0" fontId="1" fillId="0" borderId="0" xfId="0" applyFont="1" applyBorder="1" applyAlignment="1">
      <alignment horizontal="right"/>
    </xf>
    <xf numFmtId="0" fontId="1" fillId="0" borderId="4" xfId="0" applyFont="1" applyBorder="1"/>
    <xf numFmtId="0" fontId="1" fillId="0" borderId="13" xfId="0" applyFont="1" applyBorder="1" applyAlignment="1">
      <alignment horizontal="right"/>
    </xf>
    <xf numFmtId="0" fontId="0" fillId="0" borderId="14" xfId="0" applyBorder="1"/>
    <xf numFmtId="0" fontId="0" fillId="0" borderId="12" xfId="0" applyBorder="1"/>
    <xf numFmtId="0" fontId="0" fillId="0" borderId="0" xfId="0" applyAlignment="1">
      <alignment vertical="center" wrapText="1"/>
    </xf>
    <xf numFmtId="0" fontId="12" fillId="0" borderId="0" xfId="0" applyFont="1"/>
    <xf numFmtId="0" fontId="0" fillId="13" borderId="0" xfId="0" applyFill="1"/>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3" borderId="0" xfId="0" applyFill="1" applyAlignment="1">
      <alignment horizontal="left" vertical="top" wrapText="1"/>
    </xf>
    <xf numFmtId="0" fontId="6" fillId="5" borderId="2" xfId="2" applyFont="1" applyBorder="1" applyAlignment="1">
      <alignment horizontal="center"/>
    </xf>
    <xf numFmtId="0" fontId="6" fillId="5" borderId="3" xfId="2" applyFont="1" applyBorder="1" applyAlignment="1">
      <alignment horizontal="center"/>
    </xf>
    <xf numFmtId="0" fontId="6" fillId="5" borderId="4" xfId="2" applyFont="1" applyBorder="1" applyAlignment="1">
      <alignment horizontal="center"/>
    </xf>
    <xf numFmtId="0" fontId="1" fillId="12" borderId="2" xfId="0" applyFont="1" applyFill="1" applyBorder="1" applyAlignment="1">
      <alignment horizontal="center"/>
    </xf>
    <xf numFmtId="0" fontId="1" fillId="12" borderId="3" xfId="0" applyFont="1" applyFill="1" applyBorder="1" applyAlignment="1">
      <alignment horizontal="center"/>
    </xf>
    <xf numFmtId="0" fontId="1" fillId="12" borderId="4"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13" borderId="2" xfId="0" applyFont="1" applyFill="1" applyBorder="1" applyAlignment="1">
      <alignment horizont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0" borderId="0" xfId="0" applyFont="1" applyAlignment="1">
      <alignment horizontal="center"/>
    </xf>
    <xf numFmtId="0" fontId="1" fillId="3" borderId="0" xfId="0" applyFont="1" applyFill="1" applyAlignment="1">
      <alignment horizontal="left" vertical="top" wrapText="1"/>
    </xf>
    <xf numFmtId="0" fontId="0" fillId="3" borderId="0" xfId="0" applyFill="1" applyAlignment="1">
      <alignment horizontal="left" vertical="top"/>
    </xf>
    <xf numFmtId="0" fontId="6" fillId="14" borderId="8" xfId="1" applyFont="1" applyFill="1" applyBorder="1" applyAlignment="1">
      <alignment horizontal="center"/>
    </xf>
    <xf numFmtId="0" fontId="6" fillId="14" borderId="9" xfId="1" applyFont="1" applyFill="1" applyBorder="1" applyAlignment="1">
      <alignment horizontal="center"/>
    </xf>
    <xf numFmtId="0" fontId="6" fillId="14" borderId="10" xfId="1" applyFont="1" applyFill="1" applyBorder="1" applyAlignment="1">
      <alignment horizontal="center"/>
    </xf>
    <xf numFmtId="0" fontId="6" fillId="12" borderId="8" xfId="2" applyFont="1" applyFill="1" applyBorder="1" applyAlignment="1">
      <alignment horizontal="center"/>
    </xf>
    <xf numFmtId="0" fontId="6" fillId="12" borderId="9" xfId="2" applyFont="1" applyFill="1" applyBorder="1" applyAlignment="1">
      <alignment horizontal="center"/>
    </xf>
    <xf numFmtId="0" fontId="6" fillId="12" borderId="10" xfId="2" applyFont="1" applyFill="1" applyBorder="1" applyAlignment="1">
      <alignment horizontal="center"/>
    </xf>
    <xf numFmtId="0" fontId="0" fillId="3" borderId="0" xfId="0" applyFill="1" applyAlignment="1">
      <alignment horizontal="center" vertical="top"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12" borderId="8" xfId="0" applyFont="1" applyFill="1" applyBorder="1" applyAlignment="1">
      <alignment horizontal="center"/>
    </xf>
    <xf numFmtId="0" fontId="1" fillId="12" borderId="9" xfId="0" applyFont="1" applyFill="1" applyBorder="1" applyAlignment="1">
      <alignment horizontal="center"/>
    </xf>
    <xf numFmtId="0" fontId="1" fillId="12" borderId="10" xfId="0" applyFont="1" applyFill="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7" fillId="13" borderId="0" xfId="0" applyFont="1" applyFill="1" applyAlignment="1">
      <alignment horizontal="left" vertical="top" wrapText="1"/>
    </xf>
    <xf numFmtId="0" fontId="7" fillId="3" borderId="0" xfId="0" applyFont="1" applyFill="1" applyAlignment="1">
      <alignment horizontal="left" vertical="top" wrapText="1"/>
    </xf>
    <xf numFmtId="0" fontId="0" fillId="3" borderId="0" xfId="0" applyFill="1"/>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CCCC"/>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CidB*</c:v>
          </c:tx>
          <c:spPr>
            <a:solidFill>
              <a:schemeClr val="bg1">
                <a:lumMod val="75000"/>
              </a:schemeClr>
            </a:solidFill>
            <a:ln w="15875">
              <a:noFill/>
            </a:ln>
            <a:effectLst/>
          </c:spPr>
          <c:invertIfNegative val="0"/>
          <c:errBars>
            <c:errBarType val="both"/>
            <c:errValType val="cust"/>
            <c:noEndCap val="0"/>
            <c:plus>
              <c:numRef>
                <c:f>'c'!$N$6:$N$50</c:f>
                <c:numCache>
                  <c:formatCode>General</c:formatCode>
                  <c:ptCount val="45"/>
                </c:numCache>
              </c:numRef>
            </c:plus>
            <c:minus>
              <c:numRef>
                <c:f>'c'!$M$6:$M$50</c:f>
                <c:numCache>
                  <c:formatCode>General</c:formatCode>
                  <c:ptCount val="45"/>
                  <c:pt idx="0">
                    <c:v>0</c:v>
                  </c:pt>
                  <c:pt idx="1">
                    <c:v>0.13125221343095814</c:v>
                  </c:pt>
                  <c:pt idx="2">
                    <c:v>0.15306023883230135</c:v>
                  </c:pt>
                  <c:pt idx="3">
                    <c:v>0.32991443953692867</c:v>
                  </c:pt>
                  <c:pt idx="4">
                    <c:v>0.41239304942116134</c:v>
                  </c:pt>
                  <c:pt idx="5">
                    <c:v>0.15492192056637408</c:v>
                  </c:pt>
                  <c:pt idx="6">
                    <c:v>0.24216638996145004</c:v>
                  </c:pt>
                  <c:pt idx="7">
                    <c:v>0.41072514219777684</c:v>
                  </c:pt>
                  <c:pt idx="8">
                    <c:v>0.36325411932942236</c:v>
                  </c:pt>
                  <c:pt idx="9">
                    <c:v>0.37768844259625145</c:v>
                  </c:pt>
                  <c:pt idx="10">
                    <c:v>0.44783761815687623</c:v>
                  </c:pt>
                  <c:pt idx="11">
                    <c:v>0.38569712187067323</c:v>
                  </c:pt>
                  <c:pt idx="12">
                    <c:v>0.50054319375124723</c:v>
                  </c:pt>
                  <c:pt idx="13">
                    <c:v>0.38885854645642531</c:v>
                  </c:pt>
                  <c:pt idx="14">
                    <c:v>0.35495332951866149</c:v>
                  </c:pt>
                  <c:pt idx="15">
                    <c:v>0.28355313027072793</c:v>
                  </c:pt>
                  <c:pt idx="16">
                    <c:v>0.400875706385044</c:v>
                  </c:pt>
                  <c:pt idx="17">
                    <c:v>0.13926284513281381</c:v>
                  </c:pt>
                  <c:pt idx="18">
                    <c:v>0.39832342485592614</c:v>
                  </c:pt>
                  <c:pt idx="19">
                    <c:v>0.24019119445051021</c:v>
                  </c:pt>
                  <c:pt idx="20">
                    <c:v>0.15603752366337101</c:v>
                  </c:pt>
                  <c:pt idx="21">
                    <c:v>0.32639190426551323</c:v>
                  </c:pt>
                  <c:pt idx="22">
                    <c:v>0.34731480247242696</c:v>
                  </c:pt>
                  <c:pt idx="23">
                    <c:v>0.46263426880705327</c:v>
                  </c:pt>
                  <c:pt idx="24">
                    <c:v>0.12583057392117863</c:v>
                  </c:pt>
                  <c:pt idx="25">
                    <c:v>0.19048168659352835</c:v>
                  </c:pt>
                  <c:pt idx="26">
                    <c:v>0.30150534143548341</c:v>
                  </c:pt>
                  <c:pt idx="27">
                    <c:v>0.32723535310804264</c:v>
                  </c:pt>
                  <c:pt idx="28">
                    <c:v>0.30514299090419761</c:v>
                  </c:pt>
                  <c:pt idx="29">
                    <c:v>0.1757081794483934</c:v>
                  </c:pt>
                  <c:pt idx="30">
                    <c:v>0.33157527364296552</c:v>
                  </c:pt>
                  <c:pt idx="31">
                    <c:v>0.2179438998053887</c:v>
                  </c:pt>
                  <c:pt idx="32">
                    <c:v>0.49331122401546124</c:v>
                  </c:pt>
                  <c:pt idx="33">
                    <c:v>0.33114192473309528</c:v>
                  </c:pt>
                  <c:pt idx="34">
                    <c:v>0.1027469660891563</c:v>
                  </c:pt>
                  <c:pt idx="35">
                    <c:v>0.13172526621964628</c:v>
                  </c:pt>
                  <c:pt idx="36">
                    <c:v>0.15728821740147395</c:v>
                  </c:pt>
                  <c:pt idx="37">
                    <c:v>0.11555026904473503</c:v>
                  </c:pt>
                  <c:pt idx="38">
                    <c:v>0.15387566762953578</c:v>
                  </c:pt>
                  <c:pt idx="39">
                    <c:v>1.5692581536963172E-2</c:v>
                  </c:pt>
                  <c:pt idx="40">
                    <c:v>0.12629834639723361</c:v>
                  </c:pt>
                  <c:pt idx="41">
                    <c:v>6.1523059980370082E-2</c:v>
                  </c:pt>
                  <c:pt idx="42">
                    <c:v>0.13263459660993959</c:v>
                  </c:pt>
                  <c:pt idx="43">
                    <c:v>0.13629648314287474</c:v>
                  </c:pt>
                  <c:pt idx="44">
                    <c:v>0.11472690335828621</c:v>
                  </c:pt>
                </c:numCache>
              </c:numRef>
            </c:minus>
            <c:spPr>
              <a:noFill/>
              <a:ln w="9525" cap="flat" cmpd="sng" algn="ctr">
                <a:solidFill>
                  <a:schemeClr val="tx1">
                    <a:lumMod val="65000"/>
                    <a:lumOff val="35000"/>
                  </a:schemeClr>
                </a:solidFill>
                <a:round/>
              </a:ln>
              <a:effectLst/>
            </c:spPr>
          </c:errBars>
          <c:cat>
            <c:strRef>
              <c:f>'c'!$E$6:$E$50</c:f>
              <c:strCache>
                <c:ptCount val="45"/>
                <c:pt idx="0">
                  <c:v>KapA2</c:v>
                </c:pt>
                <c:pt idx="1">
                  <c:v>Moleskin</c:v>
                </c:pt>
                <c:pt idx="2">
                  <c:v>Modulo</c:v>
                </c:pt>
                <c:pt idx="3">
                  <c:v>Pelota</c:v>
                </c:pt>
                <c:pt idx="4">
                  <c:v>Gilgamesh</c:v>
                </c:pt>
                <c:pt idx="5">
                  <c:v>P32</c:v>
                </c:pt>
                <c:pt idx="6">
                  <c:v>eIF5</c:v>
                </c:pt>
                <c:pt idx="7">
                  <c:v>AhcyL1</c:v>
                </c:pt>
                <c:pt idx="8">
                  <c:v>Nop60B</c:v>
                </c:pt>
                <c:pt idx="9">
                  <c:v>Synj</c:v>
                </c:pt>
                <c:pt idx="10">
                  <c:v>Dek</c:v>
                </c:pt>
                <c:pt idx="11">
                  <c:v>Mapmodulin</c:v>
                </c:pt>
                <c:pt idx="12">
                  <c:v>Vitellogenin-1</c:v>
                </c:pt>
                <c:pt idx="13">
                  <c:v>Ude</c:v>
                </c:pt>
                <c:pt idx="14">
                  <c:v>UbcE2H</c:v>
                </c:pt>
                <c:pt idx="15">
                  <c:v>H2B</c:v>
                </c:pt>
                <c:pt idx="16">
                  <c:v>GckIII</c:v>
                </c:pt>
                <c:pt idx="17">
                  <c:v>Cbp80</c:v>
                </c:pt>
                <c:pt idx="18">
                  <c:v>Arouser</c:v>
                </c:pt>
                <c:pt idx="19">
                  <c:v>Vitellogenin-2</c:v>
                </c:pt>
                <c:pt idx="20">
                  <c:v>SmD2</c:v>
                </c:pt>
                <c:pt idx="21">
                  <c:v>CG7488</c:v>
                </c:pt>
                <c:pt idx="22">
                  <c:v>ctrip</c:v>
                </c:pt>
                <c:pt idx="23">
                  <c:v>Non2</c:v>
                </c:pt>
                <c:pt idx="24">
                  <c:v>mRpL37</c:v>
                </c:pt>
                <c:pt idx="25">
                  <c:v>Cdep</c:v>
                </c:pt>
                <c:pt idx="26">
                  <c:v>mRpS22</c:v>
                </c:pt>
                <c:pt idx="27">
                  <c:v>l(3)72Ab</c:v>
                </c:pt>
                <c:pt idx="28">
                  <c:v>yps</c:v>
                </c:pt>
                <c:pt idx="29">
                  <c:v>14-3-3zeta</c:v>
                </c:pt>
                <c:pt idx="30">
                  <c:v>Ubiquitin</c:v>
                </c:pt>
                <c:pt idx="31">
                  <c:v>CG6153</c:v>
                </c:pt>
                <c:pt idx="32">
                  <c:v>bsf</c:v>
                </c:pt>
                <c:pt idx="33">
                  <c:v>Prat2</c:v>
                </c:pt>
                <c:pt idx="34">
                  <c:v>RpLP0</c:v>
                </c:pt>
                <c:pt idx="35">
                  <c:v>TrpRS-m</c:v>
                </c:pt>
                <c:pt idx="36">
                  <c:v>Hsp83</c:v>
                </c:pt>
                <c:pt idx="37">
                  <c:v>mRpS10</c:v>
                </c:pt>
                <c:pt idx="38">
                  <c:v>mRpL12</c:v>
                </c:pt>
                <c:pt idx="39">
                  <c:v>Nap1</c:v>
                </c:pt>
                <c:pt idx="40">
                  <c:v>RpS9</c:v>
                </c:pt>
                <c:pt idx="41">
                  <c:v>RpS2</c:v>
                </c:pt>
                <c:pt idx="42">
                  <c:v>RpL11</c:v>
                </c:pt>
                <c:pt idx="43">
                  <c:v>Caix</c:v>
                </c:pt>
                <c:pt idx="44">
                  <c:v>RpS26</c:v>
                </c:pt>
              </c:strCache>
            </c:strRef>
          </c:cat>
          <c:val>
            <c:numRef>
              <c:f>'c'!$L$6:$L$50</c:f>
              <c:numCache>
                <c:formatCode>General</c:formatCode>
                <c:ptCount val="45"/>
                <c:pt idx="0">
                  <c:v>1</c:v>
                </c:pt>
                <c:pt idx="1">
                  <c:v>0.84845986488033898</c:v>
                </c:pt>
                <c:pt idx="2">
                  <c:v>0.83452511917858452</c:v>
                </c:pt>
                <c:pt idx="3">
                  <c:v>0.80952380952380965</c:v>
                </c:pt>
                <c:pt idx="4">
                  <c:v>0.76190476190476186</c:v>
                </c:pt>
                <c:pt idx="5">
                  <c:v>0.76064958147001482</c:v>
                </c:pt>
                <c:pt idx="6">
                  <c:v>0.72367620206938532</c:v>
                </c:pt>
                <c:pt idx="7">
                  <c:v>0.70648878107944213</c:v>
                </c:pt>
                <c:pt idx="8">
                  <c:v>0.68970425049452411</c:v>
                </c:pt>
                <c:pt idx="9">
                  <c:v>0.64296296296296296</c:v>
                </c:pt>
                <c:pt idx="10">
                  <c:v>0.64180672268907557</c:v>
                </c:pt>
                <c:pt idx="11">
                  <c:v>0.62552234008357444</c:v>
                </c:pt>
                <c:pt idx="12">
                  <c:v>0.60233385686479013</c:v>
                </c:pt>
                <c:pt idx="13">
                  <c:v>0.59837092731829566</c:v>
                </c:pt>
                <c:pt idx="14">
                  <c:v>0.59115561118064242</c:v>
                </c:pt>
                <c:pt idx="15">
                  <c:v>0.58395061728395059</c:v>
                </c:pt>
                <c:pt idx="16">
                  <c:v>0.56113960113960115</c:v>
                </c:pt>
                <c:pt idx="17">
                  <c:v>0.55084325396825395</c:v>
                </c:pt>
                <c:pt idx="18">
                  <c:v>0.54006410256410253</c:v>
                </c:pt>
                <c:pt idx="19">
                  <c:v>0.53941955480417014</c:v>
                </c:pt>
                <c:pt idx="20">
                  <c:v>0.50716845878136196</c:v>
                </c:pt>
                <c:pt idx="21">
                  <c:v>0.49702380952380953</c:v>
                </c:pt>
                <c:pt idx="22">
                  <c:v>0.4907407407407407</c:v>
                </c:pt>
                <c:pt idx="23">
                  <c:v>0.48458266879319511</c:v>
                </c:pt>
                <c:pt idx="24">
                  <c:v>0.48333333333333339</c:v>
                </c:pt>
                <c:pt idx="25">
                  <c:v>0.4753550543024227</c:v>
                </c:pt>
                <c:pt idx="26">
                  <c:v>0.46973684210526317</c:v>
                </c:pt>
                <c:pt idx="27">
                  <c:v>0.46554750932631112</c:v>
                </c:pt>
                <c:pt idx="28">
                  <c:v>0.46428571428571425</c:v>
                </c:pt>
                <c:pt idx="29">
                  <c:v>0.45265151515151514</c:v>
                </c:pt>
                <c:pt idx="30">
                  <c:v>0.43533883063558321</c:v>
                </c:pt>
                <c:pt idx="31">
                  <c:v>0.4047297297297297</c:v>
                </c:pt>
                <c:pt idx="32">
                  <c:v>0.4006734502933133</c:v>
                </c:pt>
                <c:pt idx="33">
                  <c:v>0.37026276218875043</c:v>
                </c:pt>
                <c:pt idx="34">
                  <c:v>0.36908253037285293</c:v>
                </c:pt>
                <c:pt idx="35">
                  <c:v>0.35101010101010099</c:v>
                </c:pt>
                <c:pt idx="36">
                  <c:v>0.27083333333333331</c:v>
                </c:pt>
                <c:pt idx="37">
                  <c:v>0.25804093567251463</c:v>
                </c:pt>
                <c:pt idx="38">
                  <c:v>0.22261904761904763</c:v>
                </c:pt>
                <c:pt idx="39">
                  <c:v>0.21375955048480488</c:v>
                </c:pt>
                <c:pt idx="40">
                  <c:v>0.20108932461873638</c:v>
                </c:pt>
                <c:pt idx="41">
                  <c:v>0.18722191579334435</c:v>
                </c:pt>
                <c:pt idx="42">
                  <c:v>0.18176328502415459</c:v>
                </c:pt>
                <c:pt idx="43">
                  <c:v>0.17841880341880342</c:v>
                </c:pt>
                <c:pt idx="44">
                  <c:v>0.14276094276094276</c:v>
                </c:pt>
              </c:numCache>
            </c:numRef>
          </c:val>
          <c:extLst>
            <c:ext xmlns:c16="http://schemas.microsoft.com/office/drawing/2014/chart" uri="{C3380CC4-5D6E-409C-BE32-E72D297353CC}">
              <c16:uniqueId val="{00000000-9FFE-4576-8CFC-A595BCD5C51E}"/>
            </c:ext>
          </c:extLst>
        </c:ser>
        <c:dLbls>
          <c:showLegendKey val="0"/>
          <c:showVal val="0"/>
          <c:showCatName val="0"/>
          <c:showSerName val="0"/>
          <c:showPercent val="0"/>
          <c:showBubbleSize val="0"/>
        </c:dLbls>
        <c:gapWidth val="82"/>
        <c:axId val="499972128"/>
        <c:axId val="499970160"/>
      </c:barChart>
      <c:catAx>
        <c:axId val="499972128"/>
        <c:scaling>
          <c:orientation val="minMax"/>
        </c:scaling>
        <c:delete val="0"/>
        <c:axPos val="b"/>
        <c:numFmt formatCode="General" sourceLinked="0"/>
        <c:majorTickMark val="none"/>
        <c:minorTickMark val="none"/>
        <c:tickLblPos val="nextTo"/>
        <c:spPr>
          <a:noFill/>
          <a:ln w="19050" cap="flat" cmpd="sng" algn="ctr">
            <a:solidFill>
              <a:schemeClr val="dk1"/>
            </a:solidFill>
            <a:prstDash val="solid"/>
            <a:miter lim="800000"/>
          </a:ln>
          <a:effectLst/>
        </c:spPr>
        <c:txPr>
          <a:bodyPr rot="5400000" spcFirstLastPara="1" vertOverflow="ellipsis" wrap="square" anchor="t" anchorCtr="0"/>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9970160"/>
        <c:crossesAt val="0"/>
        <c:auto val="1"/>
        <c:lblAlgn val="ctr"/>
        <c:lblOffset val="100"/>
        <c:noMultiLvlLbl val="0"/>
      </c:catAx>
      <c:valAx>
        <c:axId val="499970160"/>
        <c:scaling>
          <c:orientation val="minMax"/>
          <c:max val="1"/>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latin typeface="Arial" panose="020B0604020202020204" pitchFamily="34" charset="0"/>
                    <a:cs typeface="Arial" panose="020B0604020202020204" pitchFamily="34" charset="0"/>
                  </a:rPr>
                  <a:t>Average</a:t>
                </a:r>
                <a:r>
                  <a:rPr lang="en-US" sz="1400" b="1" baseline="0">
                    <a:solidFill>
                      <a:sysClr val="windowText" lastClr="000000"/>
                    </a:solidFill>
                    <a:latin typeface="Arial" panose="020B0604020202020204" pitchFamily="34" charset="0"/>
                    <a:cs typeface="Arial" panose="020B0604020202020204" pitchFamily="34" charset="0"/>
                  </a:rPr>
                  <a:t> Frequency Score</a:t>
                </a:r>
                <a:endParaRPr lang="en-US" sz="14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3.691581092554914E-3"/>
              <c:y val="0.1992297595471834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9050">
            <a:solidFill>
              <a:schemeClr val="tx1"/>
            </a:solidFill>
          </a:ln>
          <a:effectLst/>
        </c:spPr>
        <c:txPr>
          <a:bodyPr rot="-60000000" spcFirstLastPara="1" vertOverflow="ellipsis" vert="horz" wrap="square" anchor="ctr" anchorCtr="1"/>
          <a:lstStyle/>
          <a:p>
            <a:pPr>
              <a:defRPr sz="1400" b="1" i="0" u="none" strike="noStrike" kern="1200" cap="none" spc="0" baseline="0">
                <a:ln w="0"/>
                <a:solidFill>
                  <a:sysClr val="windowText" lastClr="000000"/>
                </a:solidFill>
                <a:effectLst/>
                <a:latin typeface="Arial" panose="020B0604020202020204" pitchFamily="34" charset="0"/>
                <a:ea typeface="+mn-ea"/>
                <a:cs typeface="Arial" panose="020B0604020202020204" pitchFamily="34" charset="0"/>
              </a:defRPr>
            </a:pPr>
            <a:endParaRPr lang="en-US"/>
          </a:p>
        </c:txPr>
        <c:crossAx val="499972128"/>
        <c:crosses val="autoZero"/>
        <c:crossBetween val="between"/>
      </c:valAx>
      <c:spPr>
        <a:noFill/>
        <a:ln>
          <a:noFill/>
        </a:ln>
        <a:effectLst/>
      </c:spPr>
    </c:plotArea>
    <c:plotVisOnly val="1"/>
    <c:dispBlanksAs val="gap"/>
    <c:showDLblsOverMax val="0"/>
  </c:chart>
  <c:spPr>
    <a:solidFill>
      <a:schemeClr val="bg1"/>
    </a:solidFill>
    <a:ln w="6350" cap="flat" cmpd="sng" algn="ctr">
      <a:noFill/>
      <a:round/>
    </a:ln>
    <a:effectLst/>
  </c:spPr>
  <c:txPr>
    <a:bodyPr/>
    <a:lstStyle/>
    <a:p>
      <a:pPr>
        <a:defRPr/>
      </a:pPr>
      <a:endParaRPr lang="en-US"/>
    </a:p>
  </c:txPr>
  <c:printSettings>
    <c:headerFooter/>
    <c:pageMargins b="0.75" l="0.7" r="0.7" t="0.75" header="0.3" footer="0.3"/>
    <c:pageSetup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06440350616551"/>
          <c:y val="0.17850993590925746"/>
          <c:w val="0.49017307978012187"/>
          <c:h val="0.68237975100679316"/>
        </c:manualLayout>
      </c:layout>
      <c:pieChart>
        <c:varyColors val="1"/>
        <c:ser>
          <c:idx val="0"/>
          <c:order val="0"/>
          <c:spPr>
            <a:noFill/>
            <a:ln w="19050">
              <a:solidFill>
                <a:sysClr val="windowText" lastClr="000000"/>
              </a:solidFill>
            </a:ln>
          </c:spPr>
          <c:dPt>
            <c:idx val="0"/>
            <c:bubble3D val="0"/>
            <c:spPr>
              <a:noFill/>
              <a:ln w="19050">
                <a:solidFill>
                  <a:sysClr val="windowText" lastClr="000000"/>
                </a:solidFill>
              </a:ln>
              <a:effectLst/>
            </c:spPr>
            <c:extLst>
              <c:ext xmlns:c16="http://schemas.microsoft.com/office/drawing/2014/chart" uri="{C3380CC4-5D6E-409C-BE32-E72D297353CC}">
                <c16:uniqueId val="{00000001-9CD5-4B7E-A786-749DF13FADED}"/>
              </c:ext>
            </c:extLst>
          </c:dPt>
          <c:dPt>
            <c:idx val="1"/>
            <c:bubble3D val="0"/>
            <c:spPr>
              <a:noFill/>
              <a:ln w="19050">
                <a:solidFill>
                  <a:sysClr val="windowText" lastClr="000000"/>
                </a:solidFill>
              </a:ln>
              <a:effectLst/>
            </c:spPr>
            <c:extLst>
              <c:ext xmlns:c16="http://schemas.microsoft.com/office/drawing/2014/chart" uri="{C3380CC4-5D6E-409C-BE32-E72D297353CC}">
                <c16:uniqueId val="{00000003-9CD5-4B7E-A786-749DF13FADED}"/>
              </c:ext>
            </c:extLst>
          </c:dPt>
          <c:dPt>
            <c:idx val="2"/>
            <c:bubble3D val="0"/>
            <c:spPr>
              <a:noFill/>
              <a:ln w="19050">
                <a:solidFill>
                  <a:sysClr val="windowText" lastClr="000000"/>
                </a:solidFill>
              </a:ln>
              <a:effectLst/>
            </c:spPr>
            <c:extLst>
              <c:ext xmlns:c16="http://schemas.microsoft.com/office/drawing/2014/chart" uri="{C3380CC4-5D6E-409C-BE32-E72D297353CC}">
                <c16:uniqueId val="{00000005-9CD5-4B7E-A786-749DF13FADED}"/>
              </c:ext>
            </c:extLst>
          </c:dPt>
          <c:dPt>
            <c:idx val="3"/>
            <c:bubble3D val="0"/>
            <c:spPr>
              <a:noFill/>
              <a:ln w="19050">
                <a:solidFill>
                  <a:sysClr val="windowText" lastClr="000000"/>
                </a:solidFill>
              </a:ln>
              <a:effectLst/>
            </c:spPr>
            <c:extLst>
              <c:ext xmlns:c16="http://schemas.microsoft.com/office/drawing/2014/chart" uri="{C3380CC4-5D6E-409C-BE32-E72D297353CC}">
                <c16:uniqueId val="{00000007-9CD5-4B7E-A786-749DF13FADED}"/>
              </c:ext>
            </c:extLst>
          </c:dPt>
          <c:dPt>
            <c:idx val="4"/>
            <c:bubble3D val="0"/>
            <c:spPr>
              <a:noFill/>
              <a:ln w="19050">
                <a:solidFill>
                  <a:sysClr val="windowText" lastClr="000000"/>
                </a:solidFill>
              </a:ln>
              <a:effectLst/>
            </c:spPr>
            <c:extLst>
              <c:ext xmlns:c16="http://schemas.microsoft.com/office/drawing/2014/chart" uri="{C3380CC4-5D6E-409C-BE32-E72D297353CC}">
                <c16:uniqueId val="{00000009-9CD5-4B7E-A786-749DF13FADED}"/>
              </c:ext>
            </c:extLst>
          </c:dPt>
          <c:dPt>
            <c:idx val="5"/>
            <c:bubble3D val="0"/>
            <c:spPr>
              <a:noFill/>
              <a:ln w="19050">
                <a:solidFill>
                  <a:sysClr val="windowText" lastClr="000000"/>
                </a:solidFill>
              </a:ln>
              <a:effectLst/>
            </c:spPr>
            <c:extLst>
              <c:ext xmlns:c16="http://schemas.microsoft.com/office/drawing/2014/chart" uri="{C3380CC4-5D6E-409C-BE32-E72D297353CC}">
                <c16:uniqueId val="{0000000B-9CD5-4B7E-A786-749DF13FADED}"/>
              </c:ext>
            </c:extLst>
          </c:dPt>
          <c:dPt>
            <c:idx val="6"/>
            <c:bubble3D val="0"/>
            <c:spPr>
              <a:noFill/>
              <a:ln w="19050">
                <a:solidFill>
                  <a:sysClr val="windowText" lastClr="000000"/>
                </a:solidFill>
              </a:ln>
              <a:effectLst/>
            </c:spPr>
            <c:extLst>
              <c:ext xmlns:c16="http://schemas.microsoft.com/office/drawing/2014/chart" uri="{C3380CC4-5D6E-409C-BE32-E72D297353CC}">
                <c16:uniqueId val="{0000000D-9CD5-4B7E-A786-749DF13FADED}"/>
              </c:ext>
            </c:extLst>
          </c:dPt>
          <c:dPt>
            <c:idx val="7"/>
            <c:bubble3D val="0"/>
            <c:spPr>
              <a:noFill/>
              <a:ln w="19050">
                <a:solidFill>
                  <a:sysClr val="windowText" lastClr="000000"/>
                </a:solidFill>
              </a:ln>
              <a:effectLst/>
            </c:spPr>
            <c:extLst>
              <c:ext xmlns:c16="http://schemas.microsoft.com/office/drawing/2014/chart" uri="{C3380CC4-5D6E-409C-BE32-E72D297353CC}">
                <c16:uniqueId val="{0000000F-9CD5-4B7E-A786-749DF13FADED}"/>
              </c:ext>
            </c:extLst>
          </c:dPt>
          <c:dPt>
            <c:idx val="8"/>
            <c:bubble3D val="0"/>
            <c:spPr>
              <a:noFill/>
              <a:ln w="19050">
                <a:solidFill>
                  <a:sysClr val="windowText" lastClr="000000"/>
                </a:solidFill>
              </a:ln>
              <a:effectLst/>
            </c:spPr>
            <c:extLst>
              <c:ext xmlns:c16="http://schemas.microsoft.com/office/drawing/2014/chart" uri="{C3380CC4-5D6E-409C-BE32-E72D297353CC}">
                <c16:uniqueId val="{00000011-9CD5-4B7E-A786-749DF13FADED}"/>
              </c:ext>
            </c:extLst>
          </c:dPt>
          <c:dPt>
            <c:idx val="9"/>
            <c:bubble3D val="0"/>
            <c:spPr>
              <a:noFill/>
              <a:ln w="19050">
                <a:solidFill>
                  <a:sysClr val="windowText" lastClr="000000"/>
                </a:solidFill>
              </a:ln>
              <a:effectLst/>
            </c:spPr>
            <c:extLst>
              <c:ext xmlns:c16="http://schemas.microsoft.com/office/drawing/2014/chart" uri="{C3380CC4-5D6E-409C-BE32-E72D297353CC}">
                <c16:uniqueId val="{00000013-9CD5-4B7E-A786-749DF13FADED}"/>
              </c:ext>
            </c:extLst>
          </c:dPt>
          <c:dPt>
            <c:idx val="10"/>
            <c:bubble3D val="0"/>
            <c:spPr>
              <a:noFill/>
              <a:ln w="19050">
                <a:solidFill>
                  <a:sysClr val="windowText" lastClr="000000"/>
                </a:solidFill>
              </a:ln>
              <a:effectLst/>
            </c:spPr>
            <c:extLst>
              <c:ext xmlns:c16="http://schemas.microsoft.com/office/drawing/2014/chart" uri="{C3380CC4-5D6E-409C-BE32-E72D297353CC}">
                <c16:uniqueId val="{00000015-9CD5-4B7E-A786-749DF13FADED}"/>
              </c:ext>
            </c:extLst>
          </c:dPt>
          <c:dLbls>
            <c:dLbl>
              <c:idx val="0"/>
              <c:layout>
                <c:manualLayout>
                  <c:x val="-3.3631354659238617E-2"/>
                  <c:y val="-4.2093902152006701E-2"/>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56148"/>
                        <a:gd name="adj2" fmla="val -5622"/>
                        <a:gd name="adj3" fmla="val 192482"/>
                        <a:gd name="adj4" fmla="val 49740"/>
                      </a:avLst>
                    </a:prstGeom>
                    <a:noFill/>
                    <a:ln>
                      <a:noFill/>
                    </a:ln>
                  </c15:spPr>
                </c:ext>
                <c:ext xmlns:c16="http://schemas.microsoft.com/office/drawing/2014/chart" uri="{C3380CC4-5D6E-409C-BE32-E72D297353CC}">
                  <c16:uniqueId val="{00000001-9CD5-4B7E-A786-749DF13FADED}"/>
                </c:ext>
              </c:extLst>
            </c:dLbl>
            <c:dLbl>
              <c:idx val="1"/>
              <c:layout>
                <c:manualLayout>
                  <c:x val="2.6622092508653071E-2"/>
                  <c:y val="-2.7896690948738111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68425"/>
                        <a:gd name="adj4" fmla="val -26327"/>
                      </a:avLst>
                    </a:prstGeom>
                    <a:noFill/>
                    <a:ln>
                      <a:noFill/>
                    </a:ln>
                  </c15:spPr>
                </c:ext>
                <c:ext xmlns:c16="http://schemas.microsoft.com/office/drawing/2014/chart" uri="{C3380CC4-5D6E-409C-BE32-E72D297353CC}">
                  <c16:uniqueId val="{00000003-9CD5-4B7E-A786-749DF13FADED}"/>
                </c:ext>
              </c:extLst>
            </c:dLbl>
            <c:dLbl>
              <c:idx val="2"/>
              <c:layout>
                <c:manualLayout>
                  <c:x val="2.9581526220412652E-3"/>
                  <c:y val="-6.4786526776748912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52724"/>
                        <a:gd name="adj4" fmla="val -20234"/>
                      </a:avLst>
                    </a:prstGeom>
                    <a:noFill/>
                    <a:ln>
                      <a:noFill/>
                    </a:ln>
                  </c15:spPr>
                </c:ext>
                <c:ext xmlns:c16="http://schemas.microsoft.com/office/drawing/2014/chart" uri="{C3380CC4-5D6E-409C-BE32-E72D297353CC}">
                  <c16:uniqueId val="{00000005-9CD5-4B7E-A786-749DF13FADED}"/>
                </c:ext>
              </c:extLst>
            </c:dLbl>
            <c:dLbl>
              <c:idx val="3"/>
              <c:layout>
                <c:manualLayout>
                  <c:x val="7.8573987308135623E-3"/>
                  <c:y val="-1.9939233311184443E-2"/>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17680"/>
                        <a:gd name="adj4" fmla="val -23863"/>
                      </a:avLst>
                    </a:prstGeom>
                    <a:noFill/>
                    <a:ln>
                      <a:noFill/>
                    </a:ln>
                  </c15:spPr>
                </c:ext>
                <c:ext xmlns:c16="http://schemas.microsoft.com/office/drawing/2014/chart" uri="{C3380CC4-5D6E-409C-BE32-E72D297353CC}">
                  <c16:uniqueId val="{00000007-9CD5-4B7E-A786-749DF13FADED}"/>
                </c:ext>
              </c:extLst>
            </c:dLbl>
            <c:dLbl>
              <c:idx val="4"/>
              <c:layout>
                <c:manualLayout>
                  <c:x val="1.7286277207789837E-2"/>
                  <c:y val="0"/>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58153"/>
                        <a:gd name="adj4" fmla="val -30263"/>
                      </a:avLst>
                    </a:prstGeom>
                    <a:noFill/>
                    <a:ln>
                      <a:noFill/>
                    </a:ln>
                  </c15:spPr>
                </c:ext>
                <c:ext xmlns:c16="http://schemas.microsoft.com/office/drawing/2014/chart" uri="{C3380CC4-5D6E-409C-BE32-E72D297353CC}">
                  <c16:uniqueId val="{00000009-9CD5-4B7E-A786-749DF13FADED}"/>
                </c:ext>
              </c:extLst>
            </c:dLbl>
            <c:dLbl>
              <c:idx val="5"/>
              <c:layout>
                <c:manualLayout>
                  <c:x val="1.4143317715464412E-2"/>
                  <c:y val="2.2154703679093828E-2"/>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1788"/>
                        <a:gd name="adj4" fmla="val -28290"/>
                      </a:avLst>
                    </a:prstGeom>
                    <a:noFill/>
                    <a:ln>
                      <a:noFill/>
                    </a:ln>
                  </c15:spPr>
                </c:ext>
                <c:ext xmlns:c16="http://schemas.microsoft.com/office/drawing/2014/chart" uri="{C3380CC4-5D6E-409C-BE32-E72D297353CC}">
                  <c16:uniqueId val="{0000000B-9CD5-4B7E-A786-749DF13FADED}"/>
                </c:ext>
              </c:extLst>
            </c:dLbl>
            <c:dLbl>
              <c:idx val="6"/>
              <c:layout>
                <c:manualLayout>
                  <c:x val="1.3479668099845687E-2"/>
                  <c:y val="0"/>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3170"/>
                        <a:gd name="adj3" fmla="val 1346"/>
                        <a:gd name="adj4" fmla="val -24235"/>
                      </a:avLst>
                    </a:prstGeom>
                    <a:noFill/>
                    <a:ln>
                      <a:noFill/>
                    </a:ln>
                  </c15:spPr>
                  <c15:layout>
                    <c:manualLayout>
                      <c:w val="0.17810612536062018"/>
                      <c:h val="0.10895746740563017"/>
                    </c:manualLayout>
                  </c15:layout>
                </c:ext>
                <c:ext xmlns:c16="http://schemas.microsoft.com/office/drawing/2014/chart" uri="{C3380CC4-5D6E-409C-BE32-E72D297353CC}">
                  <c16:uniqueId val="{0000000D-9CD5-4B7E-A786-749DF13FADED}"/>
                </c:ext>
              </c:extLst>
            </c:dLbl>
            <c:dLbl>
              <c:idx val="7"/>
              <c:layout>
                <c:manualLayout>
                  <c:x val="-3.3786814542498336E-2"/>
                  <c:y val="-1.3292822207456296E-2"/>
                </c:manualLayout>
              </c:layout>
              <c:spPr>
                <a:xfrm>
                  <a:off x="846944" y="4708959"/>
                  <a:ext cx="2068936" cy="628377"/>
                </a:xfrm>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24986"/>
                        <a:gd name="adj2" fmla="val 103178"/>
                        <a:gd name="adj3" fmla="val -46741"/>
                        <a:gd name="adj4" fmla="val 112150"/>
                      </a:avLst>
                    </a:prstGeom>
                    <a:noFill/>
                    <a:ln>
                      <a:noFill/>
                    </a:ln>
                  </c15:spPr>
                  <c15:layout>
                    <c:manualLayout>
                      <c:w val="0.25600716693755099"/>
                      <c:h val="0.10961815932092868"/>
                    </c:manualLayout>
                  </c15:layout>
                </c:ext>
                <c:ext xmlns:c16="http://schemas.microsoft.com/office/drawing/2014/chart" uri="{C3380CC4-5D6E-409C-BE32-E72D297353CC}">
                  <c16:uniqueId val="{0000000F-9CD5-4B7E-A786-749DF13FADED}"/>
                </c:ext>
              </c:extLst>
            </c:dLbl>
            <c:dLbl>
              <c:idx val="8"/>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28710"/>
                        <a:gd name="adj2" fmla="val 97587"/>
                        <a:gd name="adj3" fmla="val 58891"/>
                        <a:gd name="adj4" fmla="val 123471"/>
                      </a:avLst>
                    </a:prstGeom>
                    <a:noFill/>
                    <a:ln>
                      <a:noFill/>
                    </a:ln>
                  </c15:spPr>
                </c:ext>
                <c:ext xmlns:c16="http://schemas.microsoft.com/office/drawing/2014/chart" uri="{C3380CC4-5D6E-409C-BE32-E72D297353CC}">
                  <c16:uniqueId val="{00000011-9CD5-4B7E-A786-749DF13FADED}"/>
                </c:ext>
              </c:extLst>
            </c:dLbl>
            <c:dLbl>
              <c:idx val="9"/>
              <c:layout>
                <c:manualLayout>
                  <c:x val="-2.671515568476614E-2"/>
                  <c:y val="2.2154703679093625E-3"/>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40481"/>
                        <a:gd name="adj2" fmla="val 103874"/>
                        <a:gd name="adj3" fmla="val 132992"/>
                        <a:gd name="adj4" fmla="val 122609"/>
                      </a:avLst>
                    </a:prstGeom>
                    <a:noFill/>
                    <a:ln>
                      <a:noFill/>
                    </a:ln>
                  </c15:spPr>
                </c:ext>
                <c:ext xmlns:c16="http://schemas.microsoft.com/office/drawing/2014/chart" uri="{C3380CC4-5D6E-409C-BE32-E72D297353CC}">
                  <c16:uniqueId val="{00000013-9CD5-4B7E-A786-749DF13FADED}"/>
                </c:ext>
              </c:extLst>
            </c:dLbl>
            <c:dLbl>
              <c:idx val="10"/>
              <c:layout>
                <c:manualLayout>
                  <c:x val="-9.1145825277437323E-2"/>
                  <c:y val="-1.1077351839546935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30503"/>
                        <a:gd name="adj2" fmla="val 98925"/>
                        <a:gd name="adj3" fmla="val 180271"/>
                        <a:gd name="adj4" fmla="val 187262"/>
                      </a:avLst>
                    </a:prstGeom>
                    <a:noFill/>
                    <a:ln>
                      <a:noFill/>
                    </a:ln>
                  </c15:spPr>
                </c:ext>
                <c:ext xmlns:c16="http://schemas.microsoft.com/office/drawing/2014/chart" uri="{C3380CC4-5D6E-409C-BE32-E72D297353CC}">
                  <c16:uniqueId val="{00000015-9CD5-4B7E-A786-749DF13FADED}"/>
                </c:ext>
              </c:extLst>
            </c:dLbl>
            <c:spPr>
              <a:solidFill>
                <a:sysClr val="window" lastClr="FFFFFF"/>
              </a:solidFill>
              <a:ln>
                <a:solidFill>
                  <a:sysClr val="windowText" lastClr="000000"/>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accentCallout1">
                    <a:avLst/>
                  </a:prstGeom>
                  <a:noFill/>
                  <a:ln>
                    <a:noFill/>
                  </a:ln>
                </c15:spPr>
              </c:ext>
            </c:extLst>
          </c:dLbls>
          <c:cat>
            <c:strRef>
              <c:f>'c'!$A$52:$A$62</c:f>
              <c:strCache>
                <c:ptCount val="11"/>
                <c:pt idx="0">
                  <c:v>Amino Acid Metabolism/Transport</c:v>
                </c:pt>
                <c:pt idx="1">
                  <c:v>DNA Replication/Repair/
Packaging/Cell Division</c:v>
                </c:pt>
                <c:pt idx="2">
                  <c:v>Inorganic Ion Metabolism/Transport</c:v>
                </c:pt>
                <c:pt idx="3">
                  <c:v>Lipid Metabolism</c:v>
                </c:pt>
                <c:pt idx="4">
                  <c:v>Motility/Intracellular Trafficking/Secretion</c:v>
                </c:pt>
                <c:pt idx="5">
                  <c:v>Nucleotide Metabolism/Transport</c:v>
                </c:pt>
                <c:pt idx="6">
                  <c:v>Protein Modification/
Degradation/Chaperones</c:v>
                </c:pt>
                <c:pt idx="7">
                  <c:v>Ribosome Structure/
Biogenesis/Translation</c:v>
                </c:pt>
                <c:pt idx="8">
                  <c:v>Signal Transduction Mechanisms</c:v>
                </c:pt>
                <c:pt idx="9">
                  <c:v>Transcription/Post-Transcriptional Modification</c:v>
                </c:pt>
                <c:pt idx="10">
                  <c:v>Transporters</c:v>
                </c:pt>
              </c:strCache>
            </c:strRef>
          </c:cat>
          <c:val>
            <c:numRef>
              <c:f>'c'!$B$52:$B$62</c:f>
              <c:numCache>
                <c:formatCode>General</c:formatCode>
                <c:ptCount val="11"/>
                <c:pt idx="0">
                  <c:v>2</c:v>
                </c:pt>
                <c:pt idx="1">
                  <c:v>6</c:v>
                </c:pt>
                <c:pt idx="2">
                  <c:v>1</c:v>
                </c:pt>
                <c:pt idx="3">
                  <c:v>1</c:v>
                </c:pt>
                <c:pt idx="4">
                  <c:v>1</c:v>
                </c:pt>
                <c:pt idx="5">
                  <c:v>2</c:v>
                </c:pt>
                <c:pt idx="6">
                  <c:v>5</c:v>
                </c:pt>
                <c:pt idx="7">
                  <c:v>14</c:v>
                </c:pt>
                <c:pt idx="8">
                  <c:v>4</c:v>
                </c:pt>
                <c:pt idx="9">
                  <c:v>6</c:v>
                </c:pt>
                <c:pt idx="10">
                  <c:v>3</c:v>
                </c:pt>
              </c:numCache>
            </c:numRef>
          </c:val>
          <c:extLst>
            <c:ext xmlns:c16="http://schemas.microsoft.com/office/drawing/2014/chart" uri="{C3380CC4-5D6E-409C-BE32-E72D297353CC}">
              <c16:uniqueId val="{00000016-9CD5-4B7E-A786-749DF13FADE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6350" cap="flat" cmpd="sng" algn="ctr">
      <a:noFill/>
      <a:round/>
    </a:ln>
    <a:effectLst/>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75000"/>
              </a:schemeClr>
            </a:solidFill>
            <a:ln w="15875">
              <a:noFill/>
            </a:ln>
            <a:effectLst/>
          </c:spPr>
          <c:invertIfNegative val="0"/>
          <c:errBars>
            <c:errBarType val="both"/>
            <c:errValType val="cust"/>
            <c:noEndCap val="0"/>
            <c:plus>
              <c:numRef>
                <c:f>e!$N$6:$N$72</c:f>
                <c:numCache>
                  <c:formatCode>General</c:formatCode>
                  <c:ptCount val="67"/>
                </c:numCache>
              </c:numRef>
            </c:plus>
            <c:minus>
              <c:numRef>
                <c:f>e!$M$6:$M$72</c:f>
                <c:numCache>
                  <c:formatCode>General</c:formatCode>
                  <c:ptCount val="67"/>
                  <c:pt idx="0">
                    <c:v>0</c:v>
                  </c:pt>
                  <c:pt idx="1">
                    <c:v>0.16495721976846392</c:v>
                  </c:pt>
                  <c:pt idx="2">
                    <c:v>7.274506947632238E-2</c:v>
                  </c:pt>
                  <c:pt idx="3">
                    <c:v>0.24743582965269734</c:v>
                  </c:pt>
                  <c:pt idx="4">
                    <c:v>0.31853807955289731</c:v>
                  </c:pt>
                  <c:pt idx="5">
                    <c:v>0.21810052294384516</c:v>
                  </c:pt>
                  <c:pt idx="6">
                    <c:v>0.32013947316676222</c:v>
                  </c:pt>
                  <c:pt idx="7">
                    <c:v>0.24028257022282762</c:v>
                  </c:pt>
                  <c:pt idx="8">
                    <c:v>0.34273048908321979</c:v>
                  </c:pt>
                  <c:pt idx="9">
                    <c:v>0.4330127018922193</c:v>
                  </c:pt>
                  <c:pt idx="10">
                    <c:v>0.24685972326481484</c:v>
                  </c:pt>
                  <c:pt idx="11">
                    <c:v>0.35609955791416487</c:v>
                  </c:pt>
                  <c:pt idx="12">
                    <c:v>0.24664219265151216</c:v>
                  </c:pt>
                  <c:pt idx="13">
                    <c:v>0.47679326926618437</c:v>
                  </c:pt>
                  <c:pt idx="14">
                    <c:v>0.54034063654926523</c:v>
                  </c:pt>
                  <c:pt idx="15">
                    <c:v>0.38173530658464522</c:v>
                  </c:pt>
                  <c:pt idx="16">
                    <c:v>0.28099983158321357</c:v>
                  </c:pt>
                  <c:pt idx="17">
                    <c:v>0.32010842860361999</c:v>
                  </c:pt>
                  <c:pt idx="18">
                    <c:v>0.35951592548908334</c:v>
                  </c:pt>
                  <c:pt idx="19">
                    <c:v>0.38723360174731919</c:v>
                  </c:pt>
                  <c:pt idx="20">
                    <c:v>0.34375</c:v>
                  </c:pt>
                  <c:pt idx="21">
                    <c:v>0.16619935435245584</c:v>
                  </c:pt>
                  <c:pt idx="22">
                    <c:v>0.30265127811269971</c:v>
                  </c:pt>
                  <c:pt idx="23">
                    <c:v>0.41450687401014574</c:v>
                  </c:pt>
                  <c:pt idx="24">
                    <c:v>0.26735639995303229</c:v>
                  </c:pt>
                  <c:pt idx="25">
                    <c:v>0.43216129994749408</c:v>
                  </c:pt>
                  <c:pt idx="26">
                    <c:v>0.49506254519843479</c:v>
                  </c:pt>
                  <c:pt idx="27">
                    <c:v>0.54054105515540318</c:v>
                  </c:pt>
                  <c:pt idx="28">
                    <c:v>0.21000026614137066</c:v>
                  </c:pt>
                  <c:pt idx="29">
                    <c:v>0.34338583575847526</c:v>
                  </c:pt>
                  <c:pt idx="30">
                    <c:v>0.3563856693432193</c:v>
                  </c:pt>
                  <c:pt idx="31">
                    <c:v>0.52703141441014045</c:v>
                  </c:pt>
                  <c:pt idx="32">
                    <c:v>0.46707464285015371</c:v>
                  </c:pt>
                  <c:pt idx="33">
                    <c:v>0.31645422222736624</c:v>
                  </c:pt>
                  <c:pt idx="34">
                    <c:v>0.38601383340804729</c:v>
                  </c:pt>
                  <c:pt idx="35">
                    <c:v>0.34641629826074899</c:v>
                  </c:pt>
                  <c:pt idx="36">
                    <c:v>0.46539342737310824</c:v>
                  </c:pt>
                  <c:pt idx="37">
                    <c:v>0.36715055421161552</c:v>
                  </c:pt>
                  <c:pt idx="38">
                    <c:v>0.40128062468492559</c:v>
                  </c:pt>
                  <c:pt idx="39">
                    <c:v>0.36848651035350449</c:v>
                  </c:pt>
                  <c:pt idx="40">
                    <c:v>0.4006569583137865</c:v>
                  </c:pt>
                  <c:pt idx="41">
                    <c:v>0.16281384284454736</c:v>
                  </c:pt>
                  <c:pt idx="42">
                    <c:v>0.4182067134300711</c:v>
                  </c:pt>
                  <c:pt idx="43">
                    <c:v>0.44879575878142336</c:v>
                  </c:pt>
                  <c:pt idx="44">
                    <c:v>0.32852458486452274</c:v>
                  </c:pt>
                  <c:pt idx="45">
                    <c:v>0.441551847887037</c:v>
                  </c:pt>
                  <c:pt idx="46">
                    <c:v>0.36674781409844198</c:v>
                  </c:pt>
                  <c:pt idx="47">
                    <c:v>0.43759482554730167</c:v>
                  </c:pt>
                  <c:pt idx="48">
                    <c:v>0.3966619004752473</c:v>
                  </c:pt>
                  <c:pt idx="49">
                    <c:v>0.44708716997627229</c:v>
                  </c:pt>
                  <c:pt idx="50">
                    <c:v>0.11409105586433221</c:v>
                  </c:pt>
                  <c:pt idx="51">
                    <c:v>0.3617005492876571</c:v>
                  </c:pt>
                  <c:pt idx="52">
                    <c:v>0.28538407468920074</c:v>
                  </c:pt>
                  <c:pt idx="53">
                    <c:v>0.27210923249183372</c:v>
                  </c:pt>
                  <c:pt idx="54">
                    <c:v>0.26787918780535996</c:v>
                  </c:pt>
                  <c:pt idx="55">
                    <c:v>0.29991597917580037</c:v>
                  </c:pt>
                  <c:pt idx="56">
                    <c:v>0.27466426381844811</c:v>
                  </c:pt>
                  <c:pt idx="57">
                    <c:v>0.47514202331821337</c:v>
                  </c:pt>
                  <c:pt idx="58">
                    <c:v>0.38057111308465963</c:v>
                  </c:pt>
                  <c:pt idx="59">
                    <c:v>0.22961411134865459</c:v>
                  </c:pt>
                  <c:pt idx="60">
                    <c:v>8.5410069271745867E-2</c:v>
                  </c:pt>
                  <c:pt idx="61">
                    <c:v>0.32807903560740415</c:v>
                  </c:pt>
                  <c:pt idx="62">
                    <c:v>0.37030001597247331</c:v>
                  </c:pt>
                  <c:pt idx="63">
                    <c:v>0.1075014365231398</c:v>
                  </c:pt>
                  <c:pt idx="64">
                    <c:v>0.11822741259299957</c:v>
                  </c:pt>
                  <c:pt idx="65">
                    <c:v>0.21303096342243391</c:v>
                  </c:pt>
                  <c:pt idx="66">
                    <c:v>0.14178640883813379</c:v>
                  </c:pt>
                </c:numCache>
              </c:numRef>
            </c:minus>
          </c:errBars>
          <c:cat>
            <c:strRef>
              <c:f>e!$E$6:$E$72</c:f>
              <c:strCache>
                <c:ptCount val="67"/>
                <c:pt idx="0">
                  <c:v>39S ribosomal</c:v>
                </c:pt>
                <c:pt idx="1">
                  <c:v>Pkcdelta</c:v>
                </c:pt>
                <c:pt idx="2">
                  <c:v> CG4338</c:v>
                </c:pt>
                <c:pt idx="3">
                  <c:v>AP-3 small chain sigma3</c:v>
                </c:pt>
                <c:pt idx="4">
                  <c:v>TfIIFalpha</c:v>
                </c:pt>
                <c:pt idx="5">
                  <c:v>La-related protein</c:v>
                </c:pt>
                <c:pt idx="6">
                  <c:v>Ribosomal L1</c:v>
                </c:pt>
                <c:pt idx="7">
                  <c:v>bunched</c:v>
                </c:pt>
                <c:pt idx="8">
                  <c:v>Pak3</c:v>
                </c:pt>
                <c:pt idx="9">
                  <c:v>CG10341</c:v>
                </c:pt>
                <c:pt idx="10">
                  <c:v>AP-3 complex subunit beta</c:v>
                </c:pt>
                <c:pt idx="11">
                  <c:v>GH03795</c:v>
                </c:pt>
                <c:pt idx="12">
                  <c:v>AP-3 complex subunit delta</c:v>
                </c:pt>
                <c:pt idx="13">
                  <c:v>sesB</c:v>
                </c:pt>
                <c:pt idx="14">
                  <c:v>EIF3K</c:v>
                </c:pt>
                <c:pt idx="15">
                  <c:v>CG12608</c:v>
                </c:pt>
                <c:pt idx="16">
                  <c:v>Pitslre</c:v>
                </c:pt>
                <c:pt idx="17">
                  <c:v>sals</c:v>
                </c:pt>
                <c:pt idx="18">
                  <c:v>Ssb-c31a</c:v>
                </c:pt>
                <c:pt idx="19">
                  <c:v>mfas </c:v>
                </c:pt>
                <c:pt idx="20">
                  <c:v>trc</c:v>
                </c:pt>
                <c:pt idx="21">
                  <c:v>CG4069</c:v>
                </c:pt>
                <c:pt idx="22">
                  <c:v>Chrac-14</c:v>
                </c:pt>
                <c:pt idx="23">
                  <c:v>TfIIFbeta</c:v>
                </c:pt>
                <c:pt idx="24">
                  <c:v>Ssrp</c:v>
                </c:pt>
                <c:pt idx="25">
                  <c:v>Ns4</c:v>
                </c:pt>
                <c:pt idx="26">
                  <c:v>CG5642</c:v>
                </c:pt>
                <c:pt idx="27">
                  <c:v>Srp54k </c:v>
                </c:pt>
                <c:pt idx="28">
                  <c:v>dre4</c:v>
                </c:pt>
                <c:pt idx="29">
                  <c:v>RpL5</c:v>
                </c:pt>
                <c:pt idx="30">
                  <c:v>RpL21</c:v>
                </c:pt>
                <c:pt idx="31">
                  <c:v>Dek</c:v>
                </c:pt>
                <c:pt idx="32">
                  <c:v>ldbr</c:v>
                </c:pt>
                <c:pt idx="33">
                  <c:v>Carmine</c:v>
                </c:pt>
                <c:pt idx="34">
                  <c:v>Rnp4F</c:v>
                </c:pt>
                <c:pt idx="35">
                  <c:v>14-3-3epsilon</c:v>
                </c:pt>
                <c:pt idx="36">
                  <c:v>eIF3-S9</c:v>
                </c:pt>
                <c:pt idx="37">
                  <c:v>eIF-3p40</c:v>
                </c:pt>
                <c:pt idx="38">
                  <c:v>FK506-bp1</c:v>
                </c:pt>
                <c:pt idx="39">
                  <c:v>Ars2</c:v>
                </c:pt>
                <c:pt idx="40">
                  <c:v>Rtf1</c:v>
                </c:pt>
                <c:pt idx="41">
                  <c:v>Shaggy</c:v>
                </c:pt>
                <c:pt idx="42">
                  <c:v>eIF3-S10</c:v>
                </c:pt>
                <c:pt idx="43">
                  <c:v>Trip1</c:v>
                </c:pt>
                <c:pt idx="44">
                  <c:v>CG2025-RA</c:v>
                </c:pt>
                <c:pt idx="45">
                  <c:v>SRP72</c:v>
                </c:pt>
                <c:pt idx="46">
                  <c:v>SLIRP1</c:v>
                </c:pt>
                <c:pt idx="47">
                  <c:v>Tango7</c:v>
                </c:pt>
                <c:pt idx="48">
                  <c:v>Non2</c:v>
                </c:pt>
                <c:pt idx="49">
                  <c:v>B52</c:v>
                </c:pt>
                <c:pt idx="50">
                  <c:v>Mical</c:v>
                </c:pt>
                <c:pt idx="51">
                  <c:v>mil </c:v>
                </c:pt>
                <c:pt idx="52">
                  <c:v>RpS17</c:v>
                </c:pt>
                <c:pt idx="53">
                  <c:v>bsf</c:v>
                </c:pt>
                <c:pt idx="54">
                  <c:v>CG8963</c:v>
                </c:pt>
                <c:pt idx="55">
                  <c:v>Nopp140</c:v>
                </c:pt>
                <c:pt idx="56">
                  <c:v>RpL24</c:v>
                </c:pt>
                <c:pt idx="57">
                  <c:v>eIF3-S6</c:v>
                </c:pt>
                <c:pt idx="58">
                  <c:v>RpL12</c:v>
                </c:pt>
                <c:pt idx="59">
                  <c:v>eIF3-S5-1</c:v>
                </c:pt>
                <c:pt idx="60">
                  <c:v>pr</c:v>
                </c:pt>
                <c:pt idx="61">
                  <c:v>RpS9</c:v>
                </c:pt>
                <c:pt idx="62">
                  <c:v>RpL23A</c:v>
                </c:pt>
                <c:pt idx="63">
                  <c:v>CG11444</c:v>
                </c:pt>
                <c:pt idx="64">
                  <c:v>RpS19a</c:v>
                </c:pt>
                <c:pt idx="65">
                  <c:v>RpS6</c:v>
                </c:pt>
                <c:pt idx="66">
                  <c:v>Hsc70-4</c:v>
                </c:pt>
              </c:strCache>
            </c:strRef>
          </c:cat>
          <c:val>
            <c:numRef>
              <c:f>e!$L$6:$L$72</c:f>
              <c:numCache>
                <c:formatCode>General</c:formatCode>
                <c:ptCount val="67"/>
                <c:pt idx="0">
                  <c:v>1</c:v>
                </c:pt>
                <c:pt idx="1">
                  <c:v>0.90476190476190477</c:v>
                </c:pt>
                <c:pt idx="2">
                  <c:v>0.86719576719576708</c:v>
                </c:pt>
                <c:pt idx="3">
                  <c:v>0.8571428571428571</c:v>
                </c:pt>
                <c:pt idx="4">
                  <c:v>0.8160919540229884</c:v>
                </c:pt>
                <c:pt idx="5">
                  <c:v>0.8003003003003003</c:v>
                </c:pt>
                <c:pt idx="6">
                  <c:v>0.79627039627039631</c:v>
                </c:pt>
                <c:pt idx="7">
                  <c:v>0.78654970760233922</c:v>
                </c:pt>
                <c:pt idx="8">
                  <c:v>0.75535846267553586</c:v>
                </c:pt>
                <c:pt idx="9">
                  <c:v>0.75</c:v>
                </c:pt>
                <c:pt idx="10">
                  <c:v>0.73911322063852092</c:v>
                </c:pt>
                <c:pt idx="11">
                  <c:v>0.72715572715572707</c:v>
                </c:pt>
                <c:pt idx="12">
                  <c:v>0.70514106631827789</c:v>
                </c:pt>
                <c:pt idx="13">
                  <c:v>0.69206349206349194</c:v>
                </c:pt>
                <c:pt idx="14">
                  <c:v>0.68803418803418792</c:v>
                </c:pt>
                <c:pt idx="15">
                  <c:v>0.68730158730158719</c:v>
                </c:pt>
                <c:pt idx="16">
                  <c:v>0.67592592592592593</c:v>
                </c:pt>
                <c:pt idx="17">
                  <c:v>0.67180205415499528</c:v>
                </c:pt>
                <c:pt idx="18">
                  <c:v>0.66666666666666663</c:v>
                </c:pt>
                <c:pt idx="19">
                  <c:v>0.66509395722878872</c:v>
                </c:pt>
                <c:pt idx="20">
                  <c:v>0.65625</c:v>
                </c:pt>
                <c:pt idx="21">
                  <c:v>0.65191033309875668</c:v>
                </c:pt>
                <c:pt idx="22">
                  <c:v>0.65151515151515149</c:v>
                </c:pt>
                <c:pt idx="23">
                  <c:v>0.64682539682539686</c:v>
                </c:pt>
                <c:pt idx="24">
                  <c:v>0.646579580756796</c:v>
                </c:pt>
                <c:pt idx="25">
                  <c:v>0.64563545906829489</c:v>
                </c:pt>
                <c:pt idx="26">
                  <c:v>0.63492063492063489</c:v>
                </c:pt>
                <c:pt idx="27">
                  <c:v>0.63401559454191025</c:v>
                </c:pt>
                <c:pt idx="28">
                  <c:v>0.6314284083018854</c:v>
                </c:pt>
                <c:pt idx="29">
                  <c:v>0.61904761904761907</c:v>
                </c:pt>
                <c:pt idx="30">
                  <c:v>0.61543209876543215</c:v>
                </c:pt>
                <c:pt idx="31">
                  <c:v>0.61105125442511932</c:v>
                </c:pt>
                <c:pt idx="32">
                  <c:v>0.61080246913580249</c:v>
                </c:pt>
                <c:pt idx="33">
                  <c:v>0.60943223443223449</c:v>
                </c:pt>
                <c:pt idx="34">
                  <c:v>0.60319180303700426</c:v>
                </c:pt>
                <c:pt idx="35">
                  <c:v>0.60119047619047616</c:v>
                </c:pt>
                <c:pt idx="36">
                  <c:v>0.59969022331154687</c:v>
                </c:pt>
                <c:pt idx="37">
                  <c:v>0.59603960396039601</c:v>
                </c:pt>
                <c:pt idx="38">
                  <c:v>0.59525538610505935</c:v>
                </c:pt>
                <c:pt idx="39">
                  <c:v>0.59376171010049406</c:v>
                </c:pt>
                <c:pt idx="40">
                  <c:v>0.59222888555722142</c:v>
                </c:pt>
                <c:pt idx="41">
                  <c:v>0.58379120879120883</c:v>
                </c:pt>
                <c:pt idx="42">
                  <c:v>0.58353688521286295</c:v>
                </c:pt>
                <c:pt idx="43">
                  <c:v>0.55909060780804676</c:v>
                </c:pt>
                <c:pt idx="44">
                  <c:v>0.55085024459892795</c:v>
                </c:pt>
                <c:pt idx="45">
                  <c:v>0.54164970831637493</c:v>
                </c:pt>
                <c:pt idx="46">
                  <c:v>0.54125313283208021</c:v>
                </c:pt>
                <c:pt idx="47">
                  <c:v>0.53664087586254017</c:v>
                </c:pt>
                <c:pt idx="48">
                  <c:v>0.49532627865961198</c:v>
                </c:pt>
                <c:pt idx="49">
                  <c:v>0.49318181818181817</c:v>
                </c:pt>
                <c:pt idx="50">
                  <c:v>0.47921582641812194</c:v>
                </c:pt>
                <c:pt idx="51">
                  <c:v>0.46765232974910398</c:v>
                </c:pt>
                <c:pt idx="52">
                  <c:v>0.4636579678952561</c:v>
                </c:pt>
                <c:pt idx="53">
                  <c:v>0.45334229131339043</c:v>
                </c:pt>
                <c:pt idx="54">
                  <c:v>0.44444444444444442</c:v>
                </c:pt>
                <c:pt idx="55">
                  <c:v>0.40341880341880348</c:v>
                </c:pt>
                <c:pt idx="56">
                  <c:v>0.40046296296296297</c:v>
                </c:pt>
                <c:pt idx="57">
                  <c:v>0.36530522617479139</c:v>
                </c:pt>
                <c:pt idx="58">
                  <c:v>0.36096491228070177</c:v>
                </c:pt>
                <c:pt idx="59">
                  <c:v>0.32138528138528139</c:v>
                </c:pt>
                <c:pt idx="60">
                  <c:v>0.3195525044495296</c:v>
                </c:pt>
                <c:pt idx="61">
                  <c:v>0.31350427350427351</c:v>
                </c:pt>
                <c:pt idx="62">
                  <c:v>0.28672476948339015</c:v>
                </c:pt>
                <c:pt idx="63">
                  <c:v>0.26380471380471382</c:v>
                </c:pt>
                <c:pt idx="64">
                  <c:v>0.25404761904761908</c:v>
                </c:pt>
                <c:pt idx="65">
                  <c:v>0.22897273387469466</c:v>
                </c:pt>
                <c:pt idx="66">
                  <c:v>0.16075178946466076</c:v>
                </c:pt>
              </c:numCache>
            </c:numRef>
          </c:val>
          <c:extLst>
            <c:ext xmlns:c16="http://schemas.microsoft.com/office/drawing/2014/chart" uri="{C3380CC4-5D6E-409C-BE32-E72D297353CC}">
              <c16:uniqueId val="{00000002-7BD2-4A41-93CD-1221B0BF4425}"/>
            </c:ext>
          </c:extLst>
        </c:ser>
        <c:dLbls>
          <c:showLegendKey val="0"/>
          <c:showVal val="0"/>
          <c:showCatName val="0"/>
          <c:showSerName val="0"/>
          <c:showPercent val="0"/>
          <c:showBubbleSize val="0"/>
        </c:dLbls>
        <c:gapWidth val="82"/>
        <c:axId val="499972128"/>
        <c:axId val="499970160"/>
      </c:barChart>
      <c:catAx>
        <c:axId val="499972128"/>
        <c:scaling>
          <c:orientation val="minMax"/>
        </c:scaling>
        <c:delete val="0"/>
        <c:axPos val="b"/>
        <c:numFmt formatCode="General" sourceLinked="0"/>
        <c:majorTickMark val="none"/>
        <c:minorTickMark val="none"/>
        <c:tickLblPos val="nextTo"/>
        <c:spPr>
          <a:noFill/>
          <a:ln w="19050" cap="flat" cmpd="sng" algn="ctr">
            <a:solidFill>
              <a:schemeClr val="tx1"/>
            </a:solidFill>
            <a:prstDash val="solid"/>
            <a:miter lim="800000"/>
          </a:ln>
          <a:effectLst/>
        </c:spPr>
        <c:txPr>
          <a:bodyPr rot="5400000" spcFirstLastPara="1" vertOverflow="ellipsis" wrap="square" anchor="t" anchorCtr="0"/>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9970160"/>
        <c:crossesAt val="0"/>
        <c:auto val="1"/>
        <c:lblAlgn val="ctr"/>
        <c:lblOffset val="100"/>
        <c:noMultiLvlLbl val="0"/>
      </c:catAx>
      <c:valAx>
        <c:axId val="499970160"/>
        <c:scaling>
          <c:orientation val="minMax"/>
          <c:max val="1"/>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latin typeface="Arial" panose="020B0604020202020204" pitchFamily="34" charset="0"/>
                    <a:cs typeface="Arial" panose="020B0604020202020204" pitchFamily="34" charset="0"/>
                  </a:rPr>
                  <a:t>Average</a:t>
                </a:r>
                <a:r>
                  <a:rPr lang="en-US" sz="1400" b="1" baseline="0">
                    <a:solidFill>
                      <a:sysClr val="windowText" lastClr="000000"/>
                    </a:solidFill>
                    <a:latin typeface="Arial" panose="020B0604020202020204" pitchFamily="34" charset="0"/>
                    <a:cs typeface="Arial" panose="020B0604020202020204" pitchFamily="34" charset="0"/>
                  </a:rPr>
                  <a:t> Frequency Score</a:t>
                </a:r>
                <a:endParaRPr lang="en-US" sz="14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3.691581092554914E-3"/>
              <c:y val="0.19922975954718342"/>
            </c:manualLayout>
          </c:layout>
          <c:overlay val="0"/>
          <c:spPr>
            <a:noFill/>
            <a:ln>
              <a:noFill/>
            </a:ln>
            <a:effectLst/>
          </c:spPr>
        </c:title>
        <c:numFmt formatCode="General" sourceLinked="1"/>
        <c:majorTickMark val="none"/>
        <c:minorTickMark val="none"/>
        <c:tickLblPos val="nextTo"/>
        <c:spPr>
          <a:noFill/>
          <a:ln w="19050">
            <a:solidFill>
              <a:schemeClr val="tx1"/>
            </a:solidFill>
          </a:ln>
          <a:effectLst/>
        </c:spPr>
        <c:txPr>
          <a:bodyPr rot="-60000000" spcFirstLastPara="1" vertOverflow="ellipsis" vert="horz" wrap="square" anchor="ctr" anchorCtr="1"/>
          <a:lstStyle/>
          <a:p>
            <a:pPr>
              <a:defRPr sz="1400" b="1" i="0" u="none" strike="noStrike" kern="1200" cap="none" spc="0" baseline="0">
                <a:ln w="0"/>
                <a:solidFill>
                  <a:sysClr val="windowText" lastClr="000000"/>
                </a:solidFill>
                <a:effectLst/>
                <a:latin typeface="Arial" panose="020B0604020202020204" pitchFamily="34" charset="0"/>
                <a:ea typeface="+mn-ea"/>
                <a:cs typeface="Arial" panose="020B0604020202020204" pitchFamily="34" charset="0"/>
              </a:defRPr>
            </a:pPr>
            <a:endParaRPr lang="en-US"/>
          </a:p>
        </c:txPr>
        <c:crossAx val="499972128"/>
        <c:crosses val="autoZero"/>
        <c:crossBetween val="between"/>
      </c:valAx>
      <c:spPr>
        <a:ln>
          <a:noFill/>
        </a:ln>
      </c:spPr>
    </c:plotArea>
    <c:plotVisOnly val="1"/>
    <c:dispBlanksAs val="gap"/>
    <c:showDLblsOverMax val="0"/>
  </c:chart>
  <c:spPr>
    <a:solidFill>
      <a:schemeClr val="bg1"/>
    </a:solidFill>
    <a:ln w="6350" cap="flat" cmpd="sng" algn="ctr">
      <a:noFill/>
      <a:round/>
    </a:ln>
    <a:effectLst/>
  </c:spPr>
  <c:txPr>
    <a:bodyPr/>
    <a:lstStyle/>
    <a:p>
      <a:pPr>
        <a:defRPr/>
      </a:pPr>
      <a:endParaRPr lang="en-US"/>
    </a:p>
  </c:txPr>
  <c:printSettings>
    <c:headerFooter/>
    <c:pageMargins b="0.75" l="0.7" r="0.7" t="0.75" header="0.3" footer="0.3"/>
    <c:pageSetup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06440350616551"/>
          <c:y val="0.17850993590925746"/>
          <c:w val="0.49017307978012187"/>
          <c:h val="0.68237975100679316"/>
        </c:manualLayout>
      </c:layout>
      <c:pieChart>
        <c:varyColors val="1"/>
        <c:ser>
          <c:idx val="0"/>
          <c:order val="0"/>
          <c:spPr>
            <a:noFill/>
            <a:ln w="19050">
              <a:solidFill>
                <a:sysClr val="windowText" lastClr="000000"/>
              </a:solidFill>
            </a:ln>
          </c:spPr>
          <c:dPt>
            <c:idx val="0"/>
            <c:bubble3D val="0"/>
            <c:spPr>
              <a:noFill/>
              <a:ln w="19050">
                <a:solidFill>
                  <a:sysClr val="windowText" lastClr="000000"/>
                </a:solidFill>
              </a:ln>
              <a:effectLst/>
            </c:spPr>
            <c:extLst>
              <c:ext xmlns:c16="http://schemas.microsoft.com/office/drawing/2014/chart" uri="{C3380CC4-5D6E-409C-BE32-E72D297353CC}">
                <c16:uniqueId val="{00000003-8F61-4F6E-BFEC-8E7A6E489012}"/>
              </c:ext>
            </c:extLst>
          </c:dPt>
          <c:dPt>
            <c:idx val="1"/>
            <c:bubble3D val="0"/>
            <c:spPr>
              <a:noFill/>
              <a:ln w="19050">
                <a:solidFill>
                  <a:sysClr val="windowText" lastClr="000000"/>
                </a:solidFill>
              </a:ln>
              <a:effectLst/>
            </c:spPr>
            <c:extLst>
              <c:ext xmlns:c16="http://schemas.microsoft.com/office/drawing/2014/chart" uri="{C3380CC4-5D6E-409C-BE32-E72D297353CC}">
                <c16:uniqueId val="{00000005-8F61-4F6E-BFEC-8E7A6E489012}"/>
              </c:ext>
            </c:extLst>
          </c:dPt>
          <c:dPt>
            <c:idx val="2"/>
            <c:bubble3D val="0"/>
            <c:spPr>
              <a:noFill/>
              <a:ln w="19050">
                <a:solidFill>
                  <a:sysClr val="windowText" lastClr="000000"/>
                </a:solidFill>
              </a:ln>
              <a:effectLst/>
            </c:spPr>
            <c:extLst>
              <c:ext xmlns:c16="http://schemas.microsoft.com/office/drawing/2014/chart" uri="{C3380CC4-5D6E-409C-BE32-E72D297353CC}">
                <c16:uniqueId val="{00000007-8F61-4F6E-BFEC-8E7A6E489012}"/>
              </c:ext>
            </c:extLst>
          </c:dPt>
          <c:dPt>
            <c:idx val="3"/>
            <c:bubble3D val="0"/>
            <c:spPr>
              <a:noFill/>
              <a:ln w="19050">
                <a:solidFill>
                  <a:sysClr val="windowText" lastClr="000000"/>
                </a:solidFill>
              </a:ln>
              <a:effectLst/>
            </c:spPr>
            <c:extLst>
              <c:ext xmlns:c16="http://schemas.microsoft.com/office/drawing/2014/chart" uri="{C3380CC4-5D6E-409C-BE32-E72D297353CC}">
                <c16:uniqueId val="{00000009-8F61-4F6E-BFEC-8E7A6E489012}"/>
              </c:ext>
            </c:extLst>
          </c:dPt>
          <c:dPt>
            <c:idx val="4"/>
            <c:bubble3D val="0"/>
            <c:spPr>
              <a:noFill/>
              <a:ln w="19050">
                <a:solidFill>
                  <a:sysClr val="windowText" lastClr="000000"/>
                </a:solidFill>
              </a:ln>
              <a:effectLst/>
            </c:spPr>
            <c:extLst>
              <c:ext xmlns:c16="http://schemas.microsoft.com/office/drawing/2014/chart" uri="{C3380CC4-5D6E-409C-BE32-E72D297353CC}">
                <c16:uniqueId val="{0000000B-8F61-4F6E-BFEC-8E7A6E489012}"/>
              </c:ext>
            </c:extLst>
          </c:dPt>
          <c:dPt>
            <c:idx val="5"/>
            <c:bubble3D val="0"/>
            <c:spPr>
              <a:noFill/>
              <a:ln w="19050">
                <a:solidFill>
                  <a:sysClr val="windowText" lastClr="000000"/>
                </a:solidFill>
              </a:ln>
              <a:effectLst/>
            </c:spPr>
            <c:extLst>
              <c:ext xmlns:c16="http://schemas.microsoft.com/office/drawing/2014/chart" uri="{C3380CC4-5D6E-409C-BE32-E72D297353CC}">
                <c16:uniqueId val="{0000000D-8F61-4F6E-BFEC-8E7A6E489012}"/>
              </c:ext>
            </c:extLst>
          </c:dPt>
          <c:dPt>
            <c:idx val="6"/>
            <c:bubble3D val="0"/>
            <c:spPr>
              <a:noFill/>
              <a:ln w="19050">
                <a:solidFill>
                  <a:sysClr val="windowText" lastClr="000000"/>
                </a:solidFill>
              </a:ln>
              <a:effectLst/>
            </c:spPr>
            <c:extLst>
              <c:ext xmlns:c16="http://schemas.microsoft.com/office/drawing/2014/chart" uri="{C3380CC4-5D6E-409C-BE32-E72D297353CC}">
                <c16:uniqueId val="{0000000F-8F61-4F6E-BFEC-8E7A6E489012}"/>
              </c:ext>
            </c:extLst>
          </c:dPt>
          <c:dPt>
            <c:idx val="7"/>
            <c:bubble3D val="0"/>
            <c:spPr>
              <a:noFill/>
              <a:ln w="19050">
                <a:solidFill>
                  <a:sysClr val="windowText" lastClr="000000"/>
                </a:solidFill>
              </a:ln>
              <a:effectLst/>
            </c:spPr>
            <c:extLst>
              <c:ext xmlns:c16="http://schemas.microsoft.com/office/drawing/2014/chart" uri="{C3380CC4-5D6E-409C-BE32-E72D297353CC}">
                <c16:uniqueId val="{00000011-8F61-4F6E-BFEC-8E7A6E489012}"/>
              </c:ext>
            </c:extLst>
          </c:dPt>
          <c:dPt>
            <c:idx val="8"/>
            <c:bubble3D val="0"/>
            <c:spPr>
              <a:noFill/>
              <a:ln w="19050">
                <a:solidFill>
                  <a:sysClr val="windowText" lastClr="000000"/>
                </a:solidFill>
              </a:ln>
              <a:effectLst/>
            </c:spPr>
            <c:extLst>
              <c:ext xmlns:c16="http://schemas.microsoft.com/office/drawing/2014/chart" uri="{C3380CC4-5D6E-409C-BE32-E72D297353CC}">
                <c16:uniqueId val="{00000013-8F61-4F6E-BFEC-8E7A6E489012}"/>
              </c:ext>
            </c:extLst>
          </c:dPt>
          <c:dPt>
            <c:idx val="9"/>
            <c:bubble3D val="0"/>
            <c:spPr>
              <a:noFill/>
              <a:ln w="19050">
                <a:solidFill>
                  <a:sysClr val="windowText" lastClr="000000"/>
                </a:solidFill>
              </a:ln>
              <a:effectLst/>
            </c:spPr>
            <c:extLst>
              <c:ext xmlns:c16="http://schemas.microsoft.com/office/drawing/2014/chart" uri="{C3380CC4-5D6E-409C-BE32-E72D297353CC}">
                <c16:uniqueId val="{00000015-8F61-4F6E-BFEC-8E7A6E489012}"/>
              </c:ext>
            </c:extLst>
          </c:dPt>
          <c:dPt>
            <c:idx val="10"/>
            <c:bubble3D val="0"/>
            <c:spPr>
              <a:noFill/>
              <a:ln w="19050">
                <a:solidFill>
                  <a:sysClr val="windowText" lastClr="000000"/>
                </a:solidFill>
              </a:ln>
              <a:effectLst/>
            </c:spPr>
            <c:extLst>
              <c:ext xmlns:c16="http://schemas.microsoft.com/office/drawing/2014/chart" uri="{C3380CC4-5D6E-409C-BE32-E72D297353CC}">
                <c16:uniqueId val="{00000017-8F61-4F6E-BFEC-8E7A6E489012}"/>
              </c:ext>
            </c:extLst>
          </c:dPt>
          <c:dLbls>
            <c:dLbl>
              <c:idx val="0"/>
              <c:layout>
                <c:manualLayout>
                  <c:x val="-0.24303306131523703"/>
                  <c:y val="1.3906115850554233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51807"/>
                        <a:gd name="adj2" fmla="val 107209"/>
                        <a:gd name="adj3" fmla="val 131431"/>
                        <a:gd name="adj4" fmla="val 156657"/>
                      </a:avLst>
                    </a:prstGeom>
                  </c15:spPr>
                </c:ext>
                <c:ext xmlns:c16="http://schemas.microsoft.com/office/drawing/2014/chart" uri="{C3380CC4-5D6E-409C-BE32-E72D297353CC}">
                  <c16:uniqueId val="{00000003-8F61-4F6E-BFEC-8E7A6E489012}"/>
                </c:ext>
              </c:extLst>
            </c:dLbl>
            <c:dLbl>
              <c:idx val="1"/>
              <c:layout>
                <c:manualLayout>
                  <c:x val="6.3184306360397346E-2"/>
                  <c:y val="-0.1161846402500857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341148"/>
                        <a:gd name="adj4" fmla="val -5024"/>
                      </a:avLst>
                    </a:prstGeom>
                  </c15:spPr>
                </c:ext>
                <c:ext xmlns:c16="http://schemas.microsoft.com/office/drawing/2014/chart" uri="{C3380CC4-5D6E-409C-BE32-E72D297353CC}">
                  <c16:uniqueId val="{00000005-8F61-4F6E-BFEC-8E7A6E489012}"/>
                </c:ext>
              </c:extLst>
            </c:dLbl>
            <c:dLbl>
              <c:idx val="2"/>
              <c:layout>
                <c:manualLayout>
                  <c:x val="0.14255936222113957"/>
                  <c:y val="-5.5453229801922042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89626"/>
                        <a:gd name="adj4" fmla="val -79752"/>
                      </a:avLst>
                    </a:prstGeom>
                  </c15:spPr>
                </c:ext>
                <c:ext xmlns:c16="http://schemas.microsoft.com/office/drawing/2014/chart" uri="{C3380CC4-5D6E-409C-BE32-E72D297353CC}">
                  <c16:uniqueId val="{00000007-8F61-4F6E-BFEC-8E7A6E489012}"/>
                </c:ext>
              </c:extLst>
            </c:dLbl>
            <c:dLbl>
              <c:idx val="3"/>
              <c:layout>
                <c:manualLayout>
                  <c:x val="0.10258669096469915"/>
                  <c:y val="3.3941733174323706E-3"/>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32607"/>
                        <a:gd name="adj4" fmla="val -62777"/>
                      </a:avLst>
                    </a:prstGeom>
                  </c15:spPr>
                </c:ext>
                <c:ext xmlns:c16="http://schemas.microsoft.com/office/drawing/2014/chart" uri="{C3380CC4-5D6E-409C-BE32-E72D297353CC}">
                  <c16:uniqueId val="{00000009-8F61-4F6E-BFEC-8E7A6E489012}"/>
                </c:ext>
              </c:extLst>
            </c:dLbl>
            <c:dLbl>
              <c:idx val="4"/>
              <c:layout>
                <c:manualLayout>
                  <c:x val="4.2215083388392562E-2"/>
                  <c:y val="-7.0000001837270814E-3"/>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08400"/>
                        <a:gd name="adj4" fmla="val -36842"/>
                      </a:avLst>
                    </a:prstGeom>
                  </c15:spPr>
                </c:ext>
                <c:ext xmlns:c16="http://schemas.microsoft.com/office/drawing/2014/chart" uri="{C3380CC4-5D6E-409C-BE32-E72D297353CC}">
                  <c16:uniqueId val="{0000000B-8F61-4F6E-BFEC-8E7A6E489012}"/>
                </c:ext>
              </c:extLst>
            </c:dLbl>
            <c:dLbl>
              <c:idx val="5"/>
              <c:layout>
                <c:manualLayout>
                  <c:x val="1.4143317715464412E-2"/>
                  <c:y val="2.2154703679093828E-2"/>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1788"/>
                        <a:gd name="adj4" fmla="val -28290"/>
                      </a:avLst>
                    </a:prstGeom>
                  </c15:spPr>
                </c:ext>
                <c:ext xmlns:c16="http://schemas.microsoft.com/office/drawing/2014/chart" uri="{C3380CC4-5D6E-409C-BE32-E72D297353CC}">
                  <c16:uniqueId val="{0000000D-8F61-4F6E-BFEC-8E7A6E489012}"/>
                </c:ext>
              </c:extLst>
            </c:dLbl>
            <c:dLbl>
              <c:idx val="6"/>
              <c:layout>
                <c:manualLayout>
                  <c:x val="1.3479668099845687E-2"/>
                  <c:y val="0"/>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3170"/>
                        <a:gd name="adj3" fmla="val 1346"/>
                        <a:gd name="adj4" fmla="val -24235"/>
                      </a:avLst>
                    </a:prstGeom>
                  </c15:spPr>
                  <c15:layout>
                    <c:manualLayout>
                      <c:w val="0.17810612536062018"/>
                      <c:h val="0.10895746740563017"/>
                    </c:manualLayout>
                  </c15:layout>
                </c:ext>
                <c:ext xmlns:c16="http://schemas.microsoft.com/office/drawing/2014/chart" uri="{C3380CC4-5D6E-409C-BE32-E72D297353CC}">
                  <c16:uniqueId val="{0000000F-8F61-4F6E-BFEC-8E7A6E489012}"/>
                </c:ext>
              </c:extLst>
            </c:dLbl>
            <c:dLbl>
              <c:idx val="7"/>
              <c:layout>
                <c:manualLayout>
                  <c:x val="-7.1961067663503658E-3"/>
                  <c:y val="6.6226350814169624E-2"/>
                </c:manualLayout>
              </c:layout>
              <c:spPr>
                <a:xfrm>
                  <a:off x="5597972" y="4770505"/>
                  <a:ext cx="1956348" cy="988642"/>
                </a:xfrm>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no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7688"/>
                        <a:gd name="adj2" fmla="val -8664"/>
                        <a:gd name="adj3" fmla="val -40844"/>
                        <a:gd name="adj4" fmla="val -11376"/>
                      </a:avLst>
                    </a:prstGeom>
                  </c15:spPr>
                  <c15:layout>
                    <c:manualLayout>
                      <c:w val="0.25600714808124975"/>
                      <c:h val="0.14461816652541121"/>
                    </c:manualLayout>
                  </c15:layout>
                </c:ext>
                <c:ext xmlns:c16="http://schemas.microsoft.com/office/drawing/2014/chart" uri="{C3380CC4-5D6E-409C-BE32-E72D297353CC}">
                  <c16:uniqueId val="{00000011-8F61-4F6E-BFEC-8E7A6E489012}"/>
                </c:ext>
              </c:extLst>
            </c:dLbl>
            <c:dLbl>
              <c:idx val="8"/>
              <c:layout>
                <c:manualLayout>
                  <c:x val="-5.1519471075487634E-2"/>
                  <c:y val="-1.6333333762029757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28710"/>
                        <a:gd name="adj2" fmla="val 97587"/>
                        <a:gd name="adj3" fmla="val -62184"/>
                        <a:gd name="adj4" fmla="val 121320"/>
                      </a:avLst>
                    </a:prstGeom>
                  </c15:spPr>
                </c:ext>
                <c:ext xmlns:c16="http://schemas.microsoft.com/office/drawing/2014/chart" uri="{C3380CC4-5D6E-409C-BE32-E72D297353CC}">
                  <c16:uniqueId val="{00000013-8F61-4F6E-BFEC-8E7A6E489012}"/>
                </c:ext>
              </c:extLst>
            </c:dLbl>
            <c:dLbl>
              <c:idx val="9"/>
              <c:layout>
                <c:manualLayout>
                  <c:x val="-2.671515568476614E-2"/>
                  <c:y val="2.2154703679093625E-3"/>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40481"/>
                        <a:gd name="adj2" fmla="val 103874"/>
                        <a:gd name="adj3" fmla="val 78725"/>
                        <a:gd name="adj4" fmla="val 134880"/>
                      </a:avLst>
                    </a:prstGeom>
                  </c15:spPr>
                </c:ext>
                <c:ext xmlns:c16="http://schemas.microsoft.com/office/drawing/2014/chart" uri="{C3380CC4-5D6E-409C-BE32-E72D297353CC}">
                  <c16:uniqueId val="{00000015-8F61-4F6E-BFEC-8E7A6E489012}"/>
                </c:ext>
              </c:extLst>
            </c:dLbl>
            <c:dLbl>
              <c:idx val="10"/>
              <c:layout>
                <c:manualLayout>
                  <c:x val="-0.1343557664839734"/>
                  <c:y val="0.11492273267513739"/>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30503"/>
                        <a:gd name="adj2" fmla="val 98925"/>
                        <a:gd name="adj3" fmla="val 54220"/>
                        <a:gd name="adj4" fmla="val 194751"/>
                      </a:avLst>
                    </a:prstGeom>
                  </c15:spPr>
                </c:ext>
                <c:ext xmlns:c16="http://schemas.microsoft.com/office/drawing/2014/chart" uri="{C3380CC4-5D6E-409C-BE32-E72D297353CC}">
                  <c16:uniqueId val="{00000017-8F61-4F6E-BFEC-8E7A6E489012}"/>
                </c:ext>
              </c:extLst>
            </c:dLbl>
            <c:dLbl>
              <c:idx val="11"/>
              <c:layout>
                <c:manualLayout>
                  <c:x val="-8.3095921089496136E-2"/>
                  <c:y val="-9.8508031363086834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21891"/>
                        <a:gd name="adj2" fmla="val 112021"/>
                        <a:gd name="adj3" fmla="val 323961"/>
                        <a:gd name="adj4" fmla="val 143236"/>
                      </a:avLst>
                    </a:prstGeom>
                  </c15:spPr>
                </c:ext>
                <c:ext xmlns:c16="http://schemas.microsoft.com/office/drawing/2014/chart" uri="{C3380CC4-5D6E-409C-BE32-E72D297353CC}">
                  <c16:uniqueId val="{00000019-8F61-4F6E-BFEC-8E7A6E489012}"/>
                </c:ext>
              </c:extLst>
            </c:dLbl>
            <c:spPr>
              <a:solidFill>
                <a:sysClr val="window" lastClr="FFFFFF"/>
              </a:solidFill>
              <a:ln>
                <a:solidFill>
                  <a:sysClr val="windowText" lastClr="000000"/>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accentCallout1">
                    <a:avLst/>
                  </a:prstGeom>
                </c15:spPr>
              </c:ext>
            </c:extLst>
          </c:dLbls>
          <c:cat>
            <c:strRef>
              <c:f>e!$A$74:$A$85</c:f>
              <c:strCache>
                <c:ptCount val="12"/>
                <c:pt idx="0">
                  <c:v>Cellular and Pathogen
Defense</c:v>
                </c:pt>
                <c:pt idx="1">
                  <c:v>Coenzyme metabolism</c:v>
                </c:pt>
                <c:pt idx="2">
                  <c:v>Cytoskeleton/Cellular Membranes</c:v>
                </c:pt>
                <c:pt idx="3">
                  <c:v>DNA Replication/Repair/
Packaging/Cell Division</c:v>
                </c:pt>
                <c:pt idx="4">
                  <c:v>Extracellular Matrix</c:v>
                </c:pt>
                <c:pt idx="5">
                  <c:v>Motility/Intracellular Trafficking/Secretion</c:v>
                </c:pt>
                <c:pt idx="6">
                  <c:v>Function Unknown</c:v>
                </c:pt>
                <c:pt idx="7">
                  <c:v>Protein Modification/
Degradation/Chaperones</c:v>
                </c:pt>
                <c:pt idx="8">
                  <c:v>Ribosome Stucture/
Biogenesis/
Translation</c:v>
                </c:pt>
                <c:pt idx="9">
                  <c:v>Signal Transduction</c:v>
                </c:pt>
                <c:pt idx="10">
                  <c:v>Transcription/
Post-Transcriptional Modification</c:v>
                </c:pt>
                <c:pt idx="11">
                  <c:v>Transporters</c:v>
                </c:pt>
              </c:strCache>
            </c:strRef>
          </c:cat>
          <c:val>
            <c:numRef>
              <c:f>e!$B$74:$B$85</c:f>
              <c:numCache>
                <c:formatCode>General</c:formatCode>
                <c:ptCount val="12"/>
                <c:pt idx="0">
                  <c:v>1</c:v>
                </c:pt>
                <c:pt idx="1">
                  <c:v>1</c:v>
                </c:pt>
                <c:pt idx="2">
                  <c:v>2</c:v>
                </c:pt>
                <c:pt idx="3">
                  <c:v>7</c:v>
                </c:pt>
                <c:pt idx="4">
                  <c:v>1</c:v>
                </c:pt>
                <c:pt idx="5">
                  <c:v>6</c:v>
                </c:pt>
                <c:pt idx="6">
                  <c:v>3</c:v>
                </c:pt>
                <c:pt idx="7">
                  <c:v>2</c:v>
                </c:pt>
                <c:pt idx="8">
                  <c:v>24</c:v>
                </c:pt>
                <c:pt idx="9">
                  <c:v>6</c:v>
                </c:pt>
                <c:pt idx="10">
                  <c:v>12</c:v>
                </c:pt>
                <c:pt idx="11">
                  <c:v>1</c:v>
                </c:pt>
              </c:numCache>
            </c:numRef>
          </c:val>
          <c:extLst>
            <c:ext xmlns:c16="http://schemas.microsoft.com/office/drawing/2014/chart" uri="{C3380CC4-5D6E-409C-BE32-E72D297353CC}">
              <c16:uniqueId val="{00000018-8F61-4F6E-BFEC-8E7A6E489012}"/>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solidFill>
      <a:schemeClr val="bg1"/>
    </a:solidFill>
    <a:ln w="6350" cap="flat" cmpd="sng" algn="ctr">
      <a:noFill/>
      <a:round/>
    </a:ln>
    <a:effectLst/>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06440350616551"/>
          <c:y val="0.17850993590925746"/>
          <c:w val="0.49017307978012187"/>
          <c:h val="0.68237975100679316"/>
        </c:manualLayout>
      </c:layout>
      <c:pieChart>
        <c:varyColors val="1"/>
        <c:ser>
          <c:idx val="0"/>
          <c:order val="0"/>
          <c:spPr>
            <a:noFill/>
            <a:ln w="19050">
              <a:solidFill>
                <a:sysClr val="windowText" lastClr="000000"/>
              </a:solidFill>
            </a:ln>
          </c:spPr>
          <c:dPt>
            <c:idx val="0"/>
            <c:bubble3D val="0"/>
            <c:spPr>
              <a:noFill/>
              <a:ln w="19050">
                <a:solidFill>
                  <a:sysClr val="windowText" lastClr="000000"/>
                </a:solidFill>
              </a:ln>
              <a:effectLst/>
            </c:spPr>
            <c:extLst>
              <c:ext xmlns:c16="http://schemas.microsoft.com/office/drawing/2014/chart" uri="{C3380CC4-5D6E-409C-BE32-E72D297353CC}">
                <c16:uniqueId val="{0000001C-226F-4D09-8CC6-4EEB522DE962}"/>
              </c:ext>
            </c:extLst>
          </c:dPt>
          <c:dPt>
            <c:idx val="1"/>
            <c:bubble3D val="0"/>
            <c:spPr>
              <a:noFill/>
              <a:ln w="19050">
                <a:solidFill>
                  <a:sysClr val="windowText" lastClr="000000"/>
                </a:solidFill>
              </a:ln>
              <a:effectLst/>
            </c:spPr>
            <c:extLst>
              <c:ext xmlns:c16="http://schemas.microsoft.com/office/drawing/2014/chart" uri="{C3380CC4-5D6E-409C-BE32-E72D297353CC}">
                <c16:uniqueId val="{0000001E-226F-4D09-8CC6-4EEB522DE962}"/>
              </c:ext>
            </c:extLst>
          </c:dPt>
          <c:dPt>
            <c:idx val="2"/>
            <c:bubble3D val="0"/>
            <c:spPr>
              <a:noFill/>
              <a:ln w="19050">
                <a:solidFill>
                  <a:sysClr val="windowText" lastClr="000000"/>
                </a:solidFill>
              </a:ln>
              <a:effectLst/>
            </c:spPr>
            <c:extLst>
              <c:ext xmlns:c16="http://schemas.microsoft.com/office/drawing/2014/chart" uri="{C3380CC4-5D6E-409C-BE32-E72D297353CC}">
                <c16:uniqueId val="{00000020-226F-4D09-8CC6-4EEB522DE962}"/>
              </c:ext>
            </c:extLst>
          </c:dPt>
          <c:dPt>
            <c:idx val="3"/>
            <c:bubble3D val="0"/>
            <c:spPr>
              <a:noFill/>
              <a:ln w="19050">
                <a:solidFill>
                  <a:sysClr val="windowText" lastClr="000000"/>
                </a:solidFill>
              </a:ln>
              <a:effectLst/>
            </c:spPr>
            <c:extLst>
              <c:ext xmlns:c16="http://schemas.microsoft.com/office/drawing/2014/chart" uri="{C3380CC4-5D6E-409C-BE32-E72D297353CC}">
                <c16:uniqueId val="{00000022-226F-4D09-8CC6-4EEB522DE962}"/>
              </c:ext>
            </c:extLst>
          </c:dPt>
          <c:dPt>
            <c:idx val="4"/>
            <c:bubble3D val="0"/>
            <c:spPr>
              <a:noFill/>
              <a:ln w="19050">
                <a:solidFill>
                  <a:sysClr val="windowText" lastClr="000000"/>
                </a:solidFill>
              </a:ln>
              <a:effectLst/>
            </c:spPr>
            <c:extLst>
              <c:ext xmlns:c16="http://schemas.microsoft.com/office/drawing/2014/chart" uri="{C3380CC4-5D6E-409C-BE32-E72D297353CC}">
                <c16:uniqueId val="{00000024-226F-4D09-8CC6-4EEB522DE962}"/>
              </c:ext>
            </c:extLst>
          </c:dPt>
          <c:dPt>
            <c:idx val="5"/>
            <c:bubble3D val="0"/>
            <c:spPr>
              <a:noFill/>
              <a:ln w="19050">
                <a:solidFill>
                  <a:sysClr val="windowText" lastClr="000000"/>
                </a:solidFill>
              </a:ln>
              <a:effectLst/>
            </c:spPr>
            <c:extLst>
              <c:ext xmlns:c16="http://schemas.microsoft.com/office/drawing/2014/chart" uri="{C3380CC4-5D6E-409C-BE32-E72D297353CC}">
                <c16:uniqueId val="{00000026-226F-4D09-8CC6-4EEB522DE962}"/>
              </c:ext>
            </c:extLst>
          </c:dPt>
          <c:dPt>
            <c:idx val="6"/>
            <c:bubble3D val="0"/>
            <c:spPr>
              <a:noFill/>
              <a:ln w="19050">
                <a:solidFill>
                  <a:sysClr val="windowText" lastClr="000000"/>
                </a:solidFill>
              </a:ln>
              <a:effectLst/>
            </c:spPr>
            <c:extLst>
              <c:ext xmlns:c16="http://schemas.microsoft.com/office/drawing/2014/chart" uri="{C3380CC4-5D6E-409C-BE32-E72D297353CC}">
                <c16:uniqueId val="{00000028-226F-4D09-8CC6-4EEB522DE962}"/>
              </c:ext>
            </c:extLst>
          </c:dPt>
          <c:dPt>
            <c:idx val="7"/>
            <c:bubble3D val="0"/>
            <c:spPr>
              <a:noFill/>
              <a:ln w="19050">
                <a:solidFill>
                  <a:sysClr val="windowText" lastClr="000000"/>
                </a:solidFill>
              </a:ln>
              <a:effectLst/>
            </c:spPr>
            <c:extLst>
              <c:ext xmlns:c16="http://schemas.microsoft.com/office/drawing/2014/chart" uri="{C3380CC4-5D6E-409C-BE32-E72D297353CC}">
                <c16:uniqueId val="{0000002A-226F-4D09-8CC6-4EEB522DE962}"/>
              </c:ext>
            </c:extLst>
          </c:dPt>
          <c:dPt>
            <c:idx val="8"/>
            <c:bubble3D val="0"/>
            <c:spPr>
              <a:noFill/>
              <a:ln w="19050">
                <a:solidFill>
                  <a:sysClr val="windowText" lastClr="000000"/>
                </a:solidFill>
              </a:ln>
              <a:effectLst/>
            </c:spPr>
            <c:extLst>
              <c:ext xmlns:c16="http://schemas.microsoft.com/office/drawing/2014/chart" uri="{C3380CC4-5D6E-409C-BE32-E72D297353CC}">
                <c16:uniqueId val="{0000002C-226F-4D09-8CC6-4EEB522DE962}"/>
              </c:ext>
            </c:extLst>
          </c:dPt>
          <c:dPt>
            <c:idx val="9"/>
            <c:bubble3D val="0"/>
            <c:spPr>
              <a:noFill/>
              <a:ln w="19050">
                <a:solidFill>
                  <a:sysClr val="windowText" lastClr="000000"/>
                </a:solidFill>
              </a:ln>
              <a:effectLst/>
            </c:spPr>
            <c:extLst>
              <c:ext xmlns:c16="http://schemas.microsoft.com/office/drawing/2014/chart" uri="{C3380CC4-5D6E-409C-BE32-E72D297353CC}">
                <c16:uniqueId val="{0000002E-226F-4D09-8CC6-4EEB522DE962}"/>
              </c:ext>
            </c:extLst>
          </c:dPt>
          <c:dPt>
            <c:idx val="10"/>
            <c:bubble3D val="0"/>
            <c:spPr>
              <a:noFill/>
              <a:ln w="19050">
                <a:solidFill>
                  <a:sysClr val="windowText" lastClr="000000"/>
                </a:solidFill>
              </a:ln>
              <a:effectLst/>
            </c:spPr>
            <c:extLst>
              <c:ext xmlns:c16="http://schemas.microsoft.com/office/drawing/2014/chart" uri="{C3380CC4-5D6E-409C-BE32-E72D297353CC}">
                <c16:uniqueId val="{00000030-226F-4D09-8CC6-4EEB522DE962}"/>
              </c:ext>
            </c:extLst>
          </c:dPt>
          <c:dLbls>
            <c:dLbl>
              <c:idx val="0"/>
              <c:layout>
                <c:manualLayout>
                  <c:x val="-0.12157663638942483"/>
                  <c:y val="-3.7064685269467698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51807"/>
                        <a:gd name="adj2" fmla="val 107209"/>
                        <a:gd name="adj3" fmla="val 194653"/>
                        <a:gd name="adj4" fmla="val 120459"/>
                      </a:avLst>
                    </a:prstGeom>
                  </c15:spPr>
                </c:ext>
                <c:ext xmlns:c16="http://schemas.microsoft.com/office/drawing/2014/chart" uri="{C3380CC4-5D6E-409C-BE32-E72D297353CC}">
                  <c16:uniqueId val="{0000001C-226F-4D09-8CC6-4EEB522DE962}"/>
                </c:ext>
              </c:extLst>
            </c:dLbl>
            <c:dLbl>
              <c:idx val="1"/>
              <c:layout>
                <c:manualLayout>
                  <c:x val="4.4367110278502674E-2"/>
                  <c:y val="-3.231892182212534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91369"/>
                        <a:gd name="adj4" fmla="val -32789"/>
                      </a:avLst>
                    </a:prstGeom>
                  </c15:spPr>
                </c:ext>
                <c:ext xmlns:c16="http://schemas.microsoft.com/office/drawing/2014/chart" uri="{C3380CC4-5D6E-409C-BE32-E72D297353CC}">
                  <c16:uniqueId val="{0000001E-226F-4D09-8CC6-4EEB522DE962}"/>
                </c:ext>
              </c:extLst>
            </c:dLbl>
            <c:dLbl>
              <c:idx val="2"/>
              <c:layout>
                <c:manualLayout>
                  <c:x val="5.4219673391558993E-3"/>
                  <c:y val="-5.5453256751085193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202188"/>
                        <a:gd name="adj4" fmla="val -32605"/>
                      </a:avLst>
                    </a:prstGeom>
                  </c15:spPr>
                </c:ext>
                <c:ext xmlns:c16="http://schemas.microsoft.com/office/drawing/2014/chart" uri="{C3380CC4-5D6E-409C-BE32-E72D297353CC}">
                  <c16:uniqueId val="{00000020-226F-4D09-8CC6-4EEB522DE962}"/>
                </c:ext>
              </c:extLst>
            </c:dLbl>
            <c:dLbl>
              <c:idx val="3"/>
              <c:layout>
                <c:manualLayout>
                  <c:x val="4.9556455512605103E-2"/>
                  <c:y val="-4.1334309688515307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6412"/>
                        <a:gd name="adj4" fmla="val -51769"/>
                      </a:avLst>
                    </a:prstGeom>
                  </c15:spPr>
                </c:ext>
                <c:ext xmlns:c16="http://schemas.microsoft.com/office/drawing/2014/chart" uri="{C3380CC4-5D6E-409C-BE32-E72D297353CC}">
                  <c16:uniqueId val="{00000022-226F-4D09-8CC6-4EEB522DE962}"/>
                </c:ext>
              </c:extLst>
            </c:dLbl>
            <c:dLbl>
              <c:idx val="4"/>
              <c:layout>
                <c:manualLayout>
                  <c:x val="7.3006838039250163E-2"/>
                  <c:y val="1.7227924149529089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18750"/>
                        <a:gd name="adj2" fmla="val -8333"/>
                        <a:gd name="adj3" fmla="val -105148"/>
                        <a:gd name="adj4" fmla="val -663"/>
                      </a:avLst>
                    </a:prstGeom>
                  </c15:spPr>
                </c:ext>
                <c:ext xmlns:c16="http://schemas.microsoft.com/office/drawing/2014/chart" uri="{C3380CC4-5D6E-409C-BE32-E72D297353CC}">
                  <c16:uniqueId val="{00000024-226F-4D09-8CC6-4EEB522DE962}"/>
                </c:ext>
              </c:extLst>
            </c:dLbl>
            <c:dLbl>
              <c:idx val="5"/>
              <c:layout>
                <c:manualLayout>
                  <c:x val="-3.7176298999819266E-2"/>
                  <c:y val="2.2154653486849887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20921"/>
                        <a:gd name="adj2" fmla="val 105646"/>
                        <a:gd name="adj3" fmla="val -88064"/>
                        <a:gd name="adj4" fmla="val 123928"/>
                      </a:avLst>
                    </a:prstGeom>
                  </c15:spPr>
                </c:ext>
                <c:ext xmlns:c16="http://schemas.microsoft.com/office/drawing/2014/chart" uri="{C3380CC4-5D6E-409C-BE32-E72D297353CC}">
                  <c16:uniqueId val="{00000026-226F-4D09-8CC6-4EEB522DE962}"/>
                </c:ext>
              </c:extLst>
            </c:dLbl>
            <c:dLbl>
              <c:idx val="6"/>
              <c:layout>
                <c:manualLayout>
                  <c:x val="1.5051067758360566E-3"/>
                  <c:y val="1.3214740253775168E-2"/>
                </c:manualLayout>
              </c:layout>
              <c:spPr>
                <a:xfrm>
                  <a:off x="674382" y="3922456"/>
                  <a:ext cx="1322270" cy="732997"/>
                </a:xfrm>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9839"/>
                        <a:gd name="adj2" fmla="val 102207"/>
                        <a:gd name="adj3" fmla="val -16475"/>
                        <a:gd name="adj4" fmla="val 144533"/>
                      </a:avLst>
                    </a:prstGeom>
                  </c15:spPr>
                  <c15:layout>
                    <c:manualLayout>
                      <c:w val="0.17810612536062018"/>
                      <c:h val="0.10895746740563017"/>
                    </c:manualLayout>
                  </c15:layout>
                </c:ext>
                <c:ext xmlns:c16="http://schemas.microsoft.com/office/drawing/2014/chart" uri="{C3380CC4-5D6E-409C-BE32-E72D297353CC}">
                  <c16:uniqueId val="{00000028-226F-4D09-8CC6-4EEB522DE962}"/>
                </c:ext>
              </c:extLst>
            </c:dLbl>
            <c:dLbl>
              <c:idx val="7"/>
              <c:layout>
                <c:manualLayout>
                  <c:x val="-3.1145292491639151E-2"/>
                  <c:y val="3.4649916048187381E-2"/>
                </c:manualLayout>
              </c:layout>
              <c:spPr>
                <a:xfrm>
                  <a:off x="10435" y="2583560"/>
                  <a:ext cx="1900611" cy="1105139"/>
                </a:xfrm>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no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32865"/>
                        <a:gd name="adj2" fmla="val 95003"/>
                        <a:gd name="adj3" fmla="val 50150"/>
                        <a:gd name="adj4" fmla="val 128374"/>
                      </a:avLst>
                    </a:prstGeom>
                  </c15:spPr>
                  <c15:layout>
                    <c:manualLayout>
                      <c:w val="0.25600715942682556"/>
                      <c:h val="0.10140825939107855"/>
                    </c:manualLayout>
                  </c15:layout>
                </c:ext>
                <c:ext xmlns:c16="http://schemas.microsoft.com/office/drawing/2014/chart" uri="{C3380CC4-5D6E-409C-BE32-E72D297353CC}">
                  <c16:uniqueId val="{0000002A-226F-4D09-8CC6-4EEB522DE962}"/>
                </c:ext>
              </c:extLst>
            </c:dLbl>
            <c:dLbl>
              <c:idx val="8"/>
              <c:layout>
                <c:manualLayout>
                  <c:x val="-5.1519532848477205E-2"/>
                  <c:y val="-2.9547933562189349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35222"/>
                        <a:gd name="adj2" fmla="val 106339"/>
                        <a:gd name="adj3" fmla="val 191788"/>
                        <a:gd name="adj4" fmla="val 139620"/>
                      </a:avLst>
                    </a:prstGeom>
                  </c15:spPr>
                </c:ext>
                <c:ext xmlns:c16="http://schemas.microsoft.com/office/drawing/2014/chart" uri="{C3380CC4-5D6E-409C-BE32-E72D297353CC}">
                  <c16:uniqueId val="{0000002C-226F-4D09-8CC6-4EEB522DE962}"/>
                </c:ext>
              </c:extLst>
            </c:dLbl>
            <c:dLbl>
              <c:idx val="9"/>
              <c:layout>
                <c:manualLayout>
                  <c:x val="-2.671515568476614E-2"/>
                  <c:y val="2.2154703679093625E-3"/>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40481"/>
                        <a:gd name="adj2" fmla="val 103874"/>
                        <a:gd name="adj3" fmla="val 78725"/>
                        <a:gd name="adj4" fmla="val 134880"/>
                      </a:avLst>
                    </a:prstGeom>
                  </c15:spPr>
                </c:ext>
                <c:ext xmlns:c16="http://schemas.microsoft.com/office/drawing/2014/chart" uri="{C3380CC4-5D6E-409C-BE32-E72D297353CC}">
                  <c16:uniqueId val="{0000002E-226F-4D09-8CC6-4EEB522DE962}"/>
                </c:ext>
              </c:extLst>
            </c:dLbl>
            <c:dLbl>
              <c:idx val="10"/>
              <c:layout>
                <c:manualLayout>
                  <c:x val="-0.1343557664839734"/>
                  <c:y val="0.11492273267513739"/>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30503"/>
                        <a:gd name="adj2" fmla="val 98925"/>
                        <a:gd name="adj3" fmla="val 54220"/>
                        <a:gd name="adj4" fmla="val 194751"/>
                      </a:avLst>
                    </a:prstGeom>
                  </c15:spPr>
                </c:ext>
                <c:ext xmlns:c16="http://schemas.microsoft.com/office/drawing/2014/chart" uri="{C3380CC4-5D6E-409C-BE32-E72D297353CC}">
                  <c16:uniqueId val="{00000030-226F-4D09-8CC6-4EEB522DE962}"/>
                </c:ext>
              </c:extLst>
            </c:dLbl>
            <c:dLbl>
              <c:idx val="11"/>
              <c:layout>
                <c:manualLayout>
                  <c:x val="-8.3095921089496136E-2"/>
                  <c:y val="-9.8508031363086834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gd name="adj1" fmla="val 21891"/>
                        <a:gd name="adj2" fmla="val 112021"/>
                        <a:gd name="adj3" fmla="val 323961"/>
                        <a:gd name="adj4" fmla="val 143236"/>
                      </a:avLst>
                    </a:prstGeom>
                  </c15:spPr>
                </c:ext>
                <c:ext xmlns:c16="http://schemas.microsoft.com/office/drawing/2014/chart" uri="{C3380CC4-5D6E-409C-BE32-E72D297353CC}">
                  <c16:uniqueId val="{00000031-226F-4D09-8CC6-4EEB522DE962}"/>
                </c:ext>
              </c:extLst>
            </c:dLbl>
            <c:spPr>
              <a:solidFill>
                <a:sysClr val="window" lastClr="FFFFFF"/>
              </a:solidFill>
              <a:ln>
                <a:solidFill>
                  <a:sysClr val="windowText" lastClr="000000"/>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accentCallout1">
                    <a:avLst/>
                  </a:prstGeom>
                </c15:spPr>
              </c:ext>
            </c:extLst>
          </c:dLbls>
          <c:cat>
            <c:strRef>
              <c:f>g!$A$24:$A$32</c:f>
              <c:strCache>
                <c:ptCount val="9"/>
                <c:pt idx="0">
                  <c:v>Coenzyme Metabolism</c:v>
                </c:pt>
                <c:pt idx="1">
                  <c:v>Cytoskeleton/Cellular Membranes</c:v>
                </c:pt>
                <c:pt idx="2">
                  <c:v>Extracellular Matrix</c:v>
                </c:pt>
                <c:pt idx="3">
                  <c:v>Function Unknown</c:v>
                </c:pt>
                <c:pt idx="4">
                  <c:v>Lipid Metabolism</c:v>
                </c:pt>
                <c:pt idx="5">
                  <c:v>Nucleotide Metabolism/Transport</c:v>
                </c:pt>
                <c:pt idx="6">
                  <c:v>Protein Modification/Degradation/Chaperones</c:v>
                </c:pt>
                <c:pt idx="7">
                  <c:v>Ribosome Stucture/
Biogenesis/Translation</c:v>
                </c:pt>
                <c:pt idx="8">
                  <c:v>Signal Transduction Mechanisms</c:v>
                </c:pt>
              </c:strCache>
            </c:strRef>
          </c:cat>
          <c:val>
            <c:numRef>
              <c:f>g!$B$24:$B$32</c:f>
              <c:numCache>
                <c:formatCode>General</c:formatCode>
                <c:ptCount val="9"/>
                <c:pt idx="0">
                  <c:v>1</c:v>
                </c:pt>
                <c:pt idx="1">
                  <c:v>1</c:v>
                </c:pt>
                <c:pt idx="2">
                  <c:v>2</c:v>
                </c:pt>
                <c:pt idx="3">
                  <c:v>3</c:v>
                </c:pt>
                <c:pt idx="4">
                  <c:v>1</c:v>
                </c:pt>
                <c:pt idx="5">
                  <c:v>1</c:v>
                </c:pt>
                <c:pt idx="6">
                  <c:v>3</c:v>
                </c:pt>
                <c:pt idx="7">
                  <c:v>1</c:v>
                </c:pt>
                <c:pt idx="8">
                  <c:v>2</c:v>
                </c:pt>
              </c:numCache>
            </c:numRef>
          </c:val>
          <c:extLst>
            <c:ext xmlns:c16="http://schemas.microsoft.com/office/drawing/2014/chart" uri="{C3380CC4-5D6E-409C-BE32-E72D297353CC}">
              <c16:uniqueId val="{00000032-226F-4D09-8CC6-4EEB522DE962}"/>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solidFill>
      <a:schemeClr val="bg1"/>
    </a:solidFill>
    <a:ln w="6350" cap="flat" cmpd="sng" algn="ctr">
      <a:noFill/>
      <a:round/>
    </a:ln>
    <a:effectLst/>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g!$E$7:$E$21</c:f>
              <c:strCache>
                <c:ptCount val="15"/>
                <c:pt idx="0">
                  <c:v>Roe1</c:v>
                </c:pt>
                <c:pt idx="1">
                  <c:v>ImpL2</c:v>
                </c:pt>
                <c:pt idx="2">
                  <c:v>velo</c:v>
                </c:pt>
                <c:pt idx="3">
                  <c:v>Rab3-GEF</c:v>
                </c:pt>
                <c:pt idx="4">
                  <c:v>Cpr66Ca</c:v>
                </c:pt>
                <c:pt idx="5">
                  <c:v>Pi3K92E</c:v>
                </c:pt>
                <c:pt idx="6">
                  <c:v>CG17271</c:v>
                </c:pt>
                <c:pt idx="7">
                  <c:v>Alas</c:v>
                </c:pt>
                <c:pt idx="8">
                  <c:v>Fmr1</c:v>
                </c:pt>
                <c:pt idx="9">
                  <c:v>Mlc1</c:v>
                </c:pt>
                <c:pt idx="10">
                  <c:v>CG11878</c:v>
                </c:pt>
                <c:pt idx="11">
                  <c:v>wmd</c:v>
                </c:pt>
                <c:pt idx="12">
                  <c:v>CG9705</c:v>
                </c:pt>
                <c:pt idx="13">
                  <c:v>CG6984</c:v>
                </c:pt>
                <c:pt idx="14">
                  <c:v>CG32549</c:v>
                </c:pt>
              </c:strCache>
            </c:strRef>
          </c:tx>
          <c:spPr>
            <a:solidFill>
              <a:schemeClr val="bg1">
                <a:lumMod val="75000"/>
              </a:schemeClr>
            </a:solidFill>
            <a:ln w="15875">
              <a:noFill/>
            </a:ln>
            <a:effectLst/>
          </c:spPr>
          <c:invertIfNegative val="0"/>
          <c:errBars>
            <c:errBarType val="both"/>
            <c:errValType val="cust"/>
            <c:noEndCap val="0"/>
            <c:plus>
              <c:numRef>
                <c:f>g!$N$7:$N$21</c:f>
                <c:numCache>
                  <c:formatCode>General</c:formatCode>
                  <c:ptCount val="15"/>
                </c:numCache>
              </c:numRef>
            </c:plus>
            <c:minus>
              <c:numRef>
                <c:f>g!$M$7:$M$21</c:f>
                <c:numCache>
                  <c:formatCode>General</c:formatCode>
                  <c:ptCount val="15"/>
                  <c:pt idx="0">
                    <c:v>4.8112522432468836E-2</c:v>
                  </c:pt>
                  <c:pt idx="1">
                    <c:v>0.16666666666666721</c:v>
                  </c:pt>
                  <c:pt idx="2">
                    <c:v>0.1802775637731994</c:v>
                  </c:pt>
                  <c:pt idx="3">
                    <c:v>5.7735026918962762E-2</c:v>
                  </c:pt>
                  <c:pt idx="4">
                    <c:v>0.32957877339934172</c:v>
                  </c:pt>
                  <c:pt idx="5">
                    <c:v>0.2105499364050358</c:v>
                  </c:pt>
                  <c:pt idx="6">
                    <c:v>6.4150029909958495E-2</c:v>
                  </c:pt>
                  <c:pt idx="7">
                    <c:v>5.8432147528993672E-2</c:v>
                  </c:pt>
                  <c:pt idx="8">
                    <c:v>0.15795113064103689</c:v>
                  </c:pt>
                  <c:pt idx="9">
                    <c:v>0.20886957819942986</c:v>
                  </c:pt>
                  <c:pt idx="10">
                    <c:v>0.20705161281760254</c:v>
                  </c:pt>
                  <c:pt idx="11">
                    <c:v>0.11023963796102459</c:v>
                  </c:pt>
                  <c:pt idx="12">
                    <c:v>3.2059827920531553E-2</c:v>
                  </c:pt>
                  <c:pt idx="13">
                    <c:v>1.2661190113807636E-2</c:v>
                  </c:pt>
                  <c:pt idx="14">
                    <c:v>1.9020448110910321E-2</c:v>
                  </c:pt>
                </c:numCache>
              </c:numRef>
            </c:minus>
          </c:errBars>
          <c:cat>
            <c:strRef>
              <c:f>g!$E$7:$E$21</c:f>
              <c:strCache>
                <c:ptCount val="15"/>
                <c:pt idx="0">
                  <c:v>Roe1</c:v>
                </c:pt>
                <c:pt idx="1">
                  <c:v>ImpL2</c:v>
                </c:pt>
                <c:pt idx="2">
                  <c:v>velo</c:v>
                </c:pt>
                <c:pt idx="3">
                  <c:v>Rab3-GEF</c:v>
                </c:pt>
                <c:pt idx="4">
                  <c:v>Cpr66Ca</c:v>
                </c:pt>
                <c:pt idx="5">
                  <c:v>Pi3K92E</c:v>
                </c:pt>
                <c:pt idx="6">
                  <c:v>CG17271</c:v>
                </c:pt>
                <c:pt idx="7">
                  <c:v>Alas</c:v>
                </c:pt>
                <c:pt idx="8">
                  <c:v>Fmr1</c:v>
                </c:pt>
                <c:pt idx="9">
                  <c:v>Mlc1</c:v>
                </c:pt>
                <c:pt idx="10">
                  <c:v>CG11878</c:v>
                </c:pt>
                <c:pt idx="11">
                  <c:v>wmd</c:v>
                </c:pt>
                <c:pt idx="12">
                  <c:v>CG9705</c:v>
                </c:pt>
                <c:pt idx="13">
                  <c:v>CG6984</c:v>
                </c:pt>
                <c:pt idx="14">
                  <c:v>CG32549</c:v>
                </c:pt>
              </c:strCache>
            </c:strRef>
          </c:cat>
          <c:val>
            <c:numRef>
              <c:f>g!$L$7:$L$21</c:f>
              <c:numCache>
                <c:formatCode>General</c:formatCode>
                <c:ptCount val="15"/>
                <c:pt idx="0">
                  <c:v>0.97222222222222221</c:v>
                </c:pt>
                <c:pt idx="1">
                  <c:v>0.49999999999999994</c:v>
                </c:pt>
                <c:pt idx="2">
                  <c:v>0.45</c:v>
                </c:pt>
                <c:pt idx="3">
                  <c:v>0.43333333333333335</c:v>
                </c:pt>
                <c:pt idx="4">
                  <c:v>0.42316017316017313</c:v>
                </c:pt>
                <c:pt idx="5">
                  <c:v>0.3574074074074074</c:v>
                </c:pt>
                <c:pt idx="6">
                  <c:v>0.29629629629629628</c:v>
                </c:pt>
                <c:pt idx="7">
                  <c:v>0.29010025062656641</c:v>
                </c:pt>
                <c:pt idx="8">
                  <c:v>0.28703703703703703</c:v>
                </c:pt>
                <c:pt idx="9">
                  <c:v>0.27104377104377103</c:v>
                </c:pt>
                <c:pt idx="10">
                  <c:v>0.21111111111111111</c:v>
                </c:pt>
                <c:pt idx="11">
                  <c:v>0.20833333333333334</c:v>
                </c:pt>
                <c:pt idx="12">
                  <c:v>0.19914529914529919</c:v>
                </c:pt>
                <c:pt idx="13">
                  <c:v>9.7953216374269E-2</c:v>
                </c:pt>
                <c:pt idx="14">
                  <c:v>9.3783274338829895E-2</c:v>
                </c:pt>
              </c:numCache>
            </c:numRef>
          </c:val>
          <c:extLst>
            <c:ext xmlns:c16="http://schemas.microsoft.com/office/drawing/2014/chart" uri="{C3380CC4-5D6E-409C-BE32-E72D297353CC}">
              <c16:uniqueId val="{00000002-EF11-40D7-8807-F416C7A3737E}"/>
            </c:ext>
          </c:extLst>
        </c:ser>
        <c:dLbls>
          <c:showLegendKey val="0"/>
          <c:showVal val="0"/>
          <c:showCatName val="0"/>
          <c:showSerName val="0"/>
          <c:showPercent val="0"/>
          <c:showBubbleSize val="0"/>
        </c:dLbls>
        <c:gapWidth val="82"/>
        <c:axId val="499972128"/>
        <c:axId val="499970160"/>
      </c:barChart>
      <c:catAx>
        <c:axId val="499972128"/>
        <c:scaling>
          <c:orientation val="minMax"/>
        </c:scaling>
        <c:delete val="0"/>
        <c:axPos val="b"/>
        <c:numFmt formatCode="General" sourceLinked="0"/>
        <c:majorTickMark val="none"/>
        <c:minorTickMark val="none"/>
        <c:tickLblPos val="nextTo"/>
        <c:spPr>
          <a:noFill/>
          <a:ln w="19050" cap="flat" cmpd="sng" algn="ctr">
            <a:solidFill>
              <a:schemeClr val="dk1"/>
            </a:solidFill>
            <a:prstDash val="solid"/>
            <a:miter lim="800000"/>
          </a:ln>
          <a:effectLst/>
        </c:spPr>
        <c:txPr>
          <a:bodyPr rot="5400000" spcFirstLastPara="1" vertOverflow="ellipsis" wrap="square" anchor="t" anchorCtr="0"/>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9970160"/>
        <c:crossesAt val="0"/>
        <c:auto val="1"/>
        <c:lblAlgn val="ctr"/>
        <c:lblOffset val="100"/>
        <c:noMultiLvlLbl val="0"/>
      </c:catAx>
      <c:valAx>
        <c:axId val="499970160"/>
        <c:scaling>
          <c:orientation val="minMax"/>
          <c:max val="1"/>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latin typeface="Arial" panose="020B0604020202020204" pitchFamily="34" charset="0"/>
                    <a:cs typeface="Arial" panose="020B0604020202020204" pitchFamily="34" charset="0"/>
                  </a:rPr>
                  <a:t>Average</a:t>
                </a:r>
                <a:r>
                  <a:rPr lang="en-US" sz="1400" b="1" baseline="0">
                    <a:solidFill>
                      <a:sysClr val="windowText" lastClr="000000"/>
                    </a:solidFill>
                    <a:latin typeface="Arial" panose="020B0604020202020204" pitchFamily="34" charset="0"/>
                    <a:cs typeface="Arial" panose="020B0604020202020204" pitchFamily="34" charset="0"/>
                  </a:rPr>
                  <a:t> Frequency Score</a:t>
                </a:r>
                <a:endParaRPr lang="en-US" sz="14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3.691581092554914E-3"/>
              <c:y val="0.19922975954718342"/>
            </c:manualLayout>
          </c:layout>
          <c:overlay val="0"/>
          <c:spPr>
            <a:noFill/>
            <a:ln>
              <a:noFill/>
            </a:ln>
            <a:effectLst/>
          </c:spPr>
        </c:title>
        <c:numFmt formatCode="General" sourceLinked="1"/>
        <c:majorTickMark val="none"/>
        <c:minorTickMark val="none"/>
        <c:tickLblPos val="nextTo"/>
        <c:spPr>
          <a:noFill/>
          <a:ln w="19050">
            <a:solidFill>
              <a:schemeClr val="tx1"/>
            </a:solidFill>
          </a:ln>
          <a:effectLst/>
        </c:spPr>
        <c:txPr>
          <a:bodyPr rot="-60000000" spcFirstLastPara="1" vertOverflow="ellipsis" vert="horz" wrap="square" anchor="ctr" anchorCtr="1"/>
          <a:lstStyle/>
          <a:p>
            <a:pPr>
              <a:defRPr sz="1400" b="1" i="0" u="none" strike="noStrike" kern="1200" cap="none" spc="0" baseline="0">
                <a:ln w="0"/>
                <a:solidFill>
                  <a:sysClr val="windowText" lastClr="000000"/>
                </a:solidFill>
                <a:effectLst/>
                <a:latin typeface="Arial" panose="020B0604020202020204" pitchFamily="34" charset="0"/>
                <a:ea typeface="+mn-ea"/>
                <a:cs typeface="Arial" panose="020B0604020202020204" pitchFamily="34" charset="0"/>
              </a:defRPr>
            </a:pPr>
            <a:endParaRPr lang="en-US"/>
          </a:p>
        </c:txPr>
        <c:crossAx val="499972128"/>
        <c:crosses val="autoZero"/>
        <c:crossBetween val="between"/>
      </c:valAx>
    </c:plotArea>
    <c:plotVisOnly val="1"/>
    <c:dispBlanksAs val="gap"/>
    <c:showDLblsOverMax val="0"/>
  </c:chart>
  <c:spPr>
    <a:solidFill>
      <a:schemeClr val="bg1"/>
    </a:solidFill>
    <a:ln w="6350" cap="flat" cmpd="sng" algn="ctr">
      <a:noFill/>
      <a:round/>
    </a:ln>
    <a:effectLst/>
  </c:spPr>
  <c:txPr>
    <a:bodyPr/>
    <a:lstStyle/>
    <a:p>
      <a:pPr>
        <a:defRPr/>
      </a:pPr>
      <a:endParaRPr lang="en-US"/>
    </a:p>
  </c:txPr>
  <c:printSettings>
    <c:headerFooter/>
    <c:pageMargins b="0.75" l="0.7" r="0.7"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3904287</xdr:colOff>
      <xdr:row>51</xdr:row>
      <xdr:rowOff>95250</xdr:rowOff>
    </xdr:from>
    <xdr:to>
      <xdr:col>18</xdr:col>
      <xdr:colOff>519953</xdr:colOff>
      <xdr:row>82</xdr:row>
      <xdr:rowOff>19049</xdr:rowOff>
    </xdr:to>
    <xdr:graphicFrame macro="">
      <xdr:nvGraphicFramePr>
        <xdr:cNvPr id="2" name="Chart 1">
          <a:extLst>
            <a:ext uri="{FF2B5EF4-FFF2-40B4-BE49-F238E27FC236}">
              <a16:creationId xmlns:a16="http://schemas.microsoft.com/office/drawing/2014/main" id="{CE4E174A-6C52-4FB8-8201-FBDDE3225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178624</xdr:colOff>
      <xdr:row>51</xdr:row>
      <xdr:rowOff>55665</xdr:rowOff>
    </xdr:from>
    <xdr:to>
      <xdr:col>5</xdr:col>
      <xdr:colOff>3790293</xdr:colOff>
      <xdr:row>82</xdr:row>
      <xdr:rowOff>120979</xdr:rowOff>
    </xdr:to>
    <xdr:graphicFrame macro="">
      <xdr:nvGraphicFramePr>
        <xdr:cNvPr id="3" name="Chart 2">
          <a:extLst>
            <a:ext uri="{FF2B5EF4-FFF2-40B4-BE49-F238E27FC236}">
              <a16:creationId xmlns:a16="http://schemas.microsoft.com/office/drawing/2014/main" id="{E45E14E8-BE7C-42C0-AA7D-B307F536C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3526971</xdr:colOff>
      <xdr:row>72</xdr:row>
      <xdr:rowOff>54429</xdr:rowOff>
    </xdr:from>
    <xdr:to>
      <xdr:col>31</xdr:col>
      <xdr:colOff>566057</xdr:colOff>
      <xdr:row>106</xdr:row>
      <xdr:rowOff>174171</xdr:rowOff>
    </xdr:to>
    <xdr:graphicFrame macro="">
      <xdr:nvGraphicFramePr>
        <xdr:cNvPr id="2" name="Chart 1">
          <a:extLst>
            <a:ext uri="{FF2B5EF4-FFF2-40B4-BE49-F238E27FC236}">
              <a16:creationId xmlns:a16="http://schemas.microsoft.com/office/drawing/2014/main" id="{998D2E8C-8A4F-4477-94D9-85F2D02951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182335</xdr:colOff>
      <xdr:row>73</xdr:row>
      <xdr:rowOff>106136</xdr:rowOff>
    </xdr:from>
    <xdr:to>
      <xdr:col>5</xdr:col>
      <xdr:colOff>3371849</xdr:colOff>
      <xdr:row>105</xdr:row>
      <xdr:rowOff>84365</xdr:rowOff>
    </xdr:to>
    <xdr:graphicFrame macro="">
      <xdr:nvGraphicFramePr>
        <xdr:cNvPr id="21" name="Chart 20">
          <a:extLst>
            <a:ext uri="{FF2B5EF4-FFF2-40B4-BE49-F238E27FC236}">
              <a16:creationId xmlns:a16="http://schemas.microsoft.com/office/drawing/2014/main" id="{6B595B6A-9AAA-48C3-B8AC-267E34C894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228601</xdr:colOff>
      <xdr:row>21</xdr:row>
      <xdr:rowOff>54427</xdr:rowOff>
    </xdr:from>
    <xdr:to>
      <xdr:col>5</xdr:col>
      <xdr:colOff>4844145</xdr:colOff>
      <xdr:row>57</xdr:row>
      <xdr:rowOff>119744</xdr:rowOff>
    </xdr:to>
    <xdr:graphicFrame macro="">
      <xdr:nvGraphicFramePr>
        <xdr:cNvPr id="2" name="Chart 1">
          <a:extLst>
            <a:ext uri="{FF2B5EF4-FFF2-40B4-BE49-F238E27FC236}">
              <a16:creationId xmlns:a16="http://schemas.microsoft.com/office/drawing/2014/main" id="{69D3D941-BAC6-457D-8865-1B53227288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21</xdr:col>
      <xdr:colOff>109981</xdr:colOff>
      <xdr:row>52</xdr:row>
      <xdr:rowOff>133350</xdr:rowOff>
    </xdr:to>
    <xdr:graphicFrame macro="">
      <xdr:nvGraphicFramePr>
        <xdr:cNvPr id="4" name="Chart 3">
          <a:extLst>
            <a:ext uri="{FF2B5EF4-FFF2-40B4-BE49-F238E27FC236}">
              <a16:creationId xmlns:a16="http://schemas.microsoft.com/office/drawing/2014/main" id="{D6716990-30B6-4B9E-9E89-A4AAADC8EF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2"/>
  <sheetViews>
    <sheetView zoomScale="90" zoomScaleNormal="90" workbookViewId="0">
      <selection sqref="A1:R5"/>
    </sheetView>
  </sheetViews>
  <sheetFormatPr defaultRowHeight="14.25" x14ac:dyDescent="0.45"/>
  <cols>
    <col min="3" max="3" width="9.796875" customWidth="1"/>
    <col min="4" max="4" width="12.19921875" customWidth="1"/>
    <col min="13" max="13" width="11.46484375" customWidth="1"/>
    <col min="14" max="14" width="8.33203125" customWidth="1"/>
    <col min="15" max="15" width="10.86328125" customWidth="1"/>
    <col min="16" max="16" width="11.86328125" customWidth="1"/>
    <col min="17" max="17" width="15.6640625" customWidth="1"/>
    <col min="18" max="18" width="9.6640625" customWidth="1"/>
  </cols>
  <sheetData>
    <row r="1" spans="1:18" ht="21" customHeight="1" x14ac:dyDescent="0.45">
      <c r="A1" s="75" t="s">
        <v>2879</v>
      </c>
      <c r="B1" s="75"/>
      <c r="C1" s="75"/>
      <c r="D1" s="75"/>
      <c r="E1" s="75"/>
      <c r="F1" s="75"/>
      <c r="G1" s="75"/>
      <c r="H1" s="75"/>
      <c r="I1" s="75"/>
      <c r="J1" s="75"/>
      <c r="K1" s="75"/>
      <c r="L1" s="75"/>
      <c r="M1" s="75"/>
      <c r="N1" s="75"/>
      <c r="O1" s="75"/>
      <c r="P1" s="75"/>
      <c r="Q1" s="75"/>
      <c r="R1" s="75"/>
    </row>
    <row r="2" spans="1:18" ht="14.45" customHeight="1" x14ac:dyDescent="0.45">
      <c r="A2" s="75"/>
      <c r="B2" s="75"/>
      <c r="C2" s="75"/>
      <c r="D2" s="75"/>
      <c r="E2" s="75"/>
      <c r="F2" s="75"/>
      <c r="G2" s="75"/>
      <c r="H2" s="75"/>
      <c r="I2" s="75"/>
      <c r="J2" s="75"/>
      <c r="K2" s="75"/>
      <c r="L2" s="75"/>
      <c r="M2" s="75"/>
      <c r="N2" s="75"/>
      <c r="O2" s="75"/>
      <c r="P2" s="75"/>
      <c r="Q2" s="75"/>
      <c r="R2" s="75"/>
    </row>
    <row r="3" spans="1:18" x14ac:dyDescent="0.45">
      <c r="A3" s="75"/>
      <c r="B3" s="75"/>
      <c r="C3" s="75"/>
      <c r="D3" s="75"/>
      <c r="E3" s="75"/>
      <c r="F3" s="75"/>
      <c r="G3" s="75"/>
      <c r="H3" s="75"/>
      <c r="I3" s="75"/>
      <c r="J3" s="75"/>
      <c r="K3" s="75"/>
      <c r="L3" s="75"/>
      <c r="M3" s="75"/>
      <c r="N3" s="75"/>
      <c r="O3" s="75"/>
      <c r="P3" s="75"/>
      <c r="Q3" s="75"/>
      <c r="R3" s="75"/>
    </row>
    <row r="4" spans="1:18" ht="14.45" customHeight="1" x14ac:dyDescent="0.45">
      <c r="A4" s="75"/>
      <c r="B4" s="75"/>
      <c r="C4" s="75"/>
      <c r="D4" s="75"/>
      <c r="E4" s="75"/>
      <c r="F4" s="75"/>
      <c r="G4" s="75"/>
      <c r="H4" s="75"/>
      <c r="I4" s="75"/>
      <c r="J4" s="75"/>
      <c r="K4" s="75"/>
      <c r="L4" s="75"/>
      <c r="M4" s="75"/>
      <c r="N4" s="75"/>
      <c r="O4" s="75"/>
      <c r="P4" s="75"/>
      <c r="Q4" s="75"/>
      <c r="R4" s="75"/>
    </row>
    <row r="5" spans="1:18" ht="14.65" thickBot="1" x14ac:dyDescent="0.5">
      <c r="A5" s="75"/>
      <c r="B5" s="75"/>
      <c r="C5" s="75"/>
      <c r="D5" s="75"/>
      <c r="E5" s="75"/>
      <c r="F5" s="75"/>
      <c r="G5" s="75"/>
      <c r="H5" s="75"/>
      <c r="I5" s="75"/>
      <c r="J5" s="75"/>
      <c r="K5" s="75"/>
      <c r="L5" s="75"/>
      <c r="M5" s="75"/>
      <c r="N5" s="75"/>
      <c r="O5" s="75"/>
      <c r="P5" s="75"/>
      <c r="Q5" s="75"/>
      <c r="R5" s="75"/>
    </row>
    <row r="6" spans="1:18" ht="14.65" thickBot="1" x14ac:dyDescent="0.5">
      <c r="A6" s="5"/>
      <c r="B6" s="5"/>
      <c r="C6" s="5"/>
      <c r="D6" s="5"/>
      <c r="E6" s="5"/>
      <c r="F6" s="5"/>
      <c r="G6" s="5"/>
      <c r="H6" s="5"/>
      <c r="I6" s="5"/>
      <c r="J6" s="5"/>
      <c r="K6" s="5"/>
      <c r="L6" s="5"/>
      <c r="M6" s="5"/>
      <c r="N6" s="72" t="s">
        <v>848</v>
      </c>
      <c r="O6" s="73"/>
      <c r="P6" s="74"/>
      <c r="Q6" s="7"/>
      <c r="R6" s="8"/>
    </row>
    <row r="7" spans="1:18" ht="14.65" thickBot="1" x14ac:dyDescent="0.5">
      <c r="A7" s="5"/>
      <c r="B7" s="5"/>
      <c r="C7" s="10" t="s">
        <v>852</v>
      </c>
      <c r="D7" s="9" t="s">
        <v>1</v>
      </c>
      <c r="E7" s="69" t="s">
        <v>68</v>
      </c>
      <c r="F7" s="70"/>
      <c r="G7" s="70"/>
      <c r="H7" s="70"/>
      <c r="I7" s="70"/>
      <c r="J7" s="70"/>
      <c r="K7" s="70"/>
      <c r="L7" s="70"/>
      <c r="M7" s="71"/>
      <c r="N7" s="1" t="s">
        <v>849</v>
      </c>
      <c r="O7" s="1" t="s">
        <v>854</v>
      </c>
      <c r="P7" s="1" t="s">
        <v>853</v>
      </c>
      <c r="Q7" s="6" t="s">
        <v>858</v>
      </c>
      <c r="R7" s="6" t="s">
        <v>856</v>
      </c>
    </row>
    <row r="8" spans="1:18" x14ac:dyDescent="0.45">
      <c r="A8" s="5"/>
      <c r="B8" s="5"/>
      <c r="C8" s="11">
        <v>16</v>
      </c>
      <c r="D8" t="s">
        <v>86</v>
      </c>
      <c r="E8" t="s">
        <v>87</v>
      </c>
      <c r="F8" t="s">
        <v>88</v>
      </c>
      <c r="G8" t="s">
        <v>89</v>
      </c>
      <c r="H8" t="s">
        <v>90</v>
      </c>
      <c r="I8" t="s">
        <v>91</v>
      </c>
      <c r="J8" t="s">
        <v>92</v>
      </c>
      <c r="K8" t="s">
        <v>184</v>
      </c>
      <c r="L8" t="s">
        <v>93</v>
      </c>
      <c r="M8" t="s">
        <v>94</v>
      </c>
      <c r="N8" s="3" t="s">
        <v>850</v>
      </c>
      <c r="O8" s="3" t="s">
        <v>850</v>
      </c>
      <c r="P8" s="3" t="s">
        <v>851</v>
      </c>
      <c r="Q8" s="2" t="s">
        <v>844</v>
      </c>
      <c r="R8" s="3" t="s">
        <v>857</v>
      </c>
    </row>
    <row r="9" spans="1:18" x14ac:dyDescent="0.45">
      <c r="A9" s="5"/>
      <c r="B9" s="5"/>
      <c r="C9" s="11">
        <v>5</v>
      </c>
      <c r="D9" t="s">
        <v>7</v>
      </c>
      <c r="E9" t="s">
        <v>51</v>
      </c>
      <c r="F9" t="s">
        <v>52</v>
      </c>
      <c r="G9" t="s">
        <v>53</v>
      </c>
      <c r="H9" t="s">
        <v>54</v>
      </c>
      <c r="I9" t="s">
        <v>55</v>
      </c>
      <c r="J9" t="s">
        <v>56</v>
      </c>
      <c r="N9" s="3" t="s">
        <v>850</v>
      </c>
      <c r="O9" s="3"/>
      <c r="P9" s="3" t="s">
        <v>842</v>
      </c>
      <c r="Q9" s="2" t="s">
        <v>841</v>
      </c>
      <c r="R9" s="3" t="s">
        <v>857</v>
      </c>
    </row>
    <row r="10" spans="1:18" x14ac:dyDescent="0.45">
      <c r="A10" s="5"/>
      <c r="B10" s="5"/>
      <c r="C10" s="11">
        <v>3</v>
      </c>
      <c r="D10" t="s">
        <v>403</v>
      </c>
      <c r="E10" t="s">
        <v>404</v>
      </c>
      <c r="F10" t="s">
        <v>405</v>
      </c>
      <c r="G10" t="s">
        <v>406</v>
      </c>
      <c r="H10" t="s">
        <v>407</v>
      </c>
      <c r="I10" t="s">
        <v>408</v>
      </c>
      <c r="J10" t="s">
        <v>409</v>
      </c>
      <c r="K10" t="s">
        <v>410</v>
      </c>
      <c r="L10" t="s">
        <v>411</v>
      </c>
      <c r="M10" t="s">
        <v>412</v>
      </c>
      <c r="N10" s="3"/>
      <c r="O10" s="3" t="s">
        <v>850</v>
      </c>
      <c r="P10" s="3">
        <v>37</v>
      </c>
      <c r="Q10" s="2" t="s">
        <v>431</v>
      </c>
      <c r="R10" s="3" t="s">
        <v>850</v>
      </c>
    </row>
    <row r="11" spans="1:18" x14ac:dyDescent="0.45">
      <c r="A11" s="5"/>
      <c r="B11" s="5"/>
      <c r="C11" s="11">
        <v>3</v>
      </c>
      <c r="D11" t="s">
        <v>432</v>
      </c>
      <c r="E11" t="s">
        <v>433</v>
      </c>
      <c r="F11" t="s">
        <v>434</v>
      </c>
      <c r="G11" t="s">
        <v>435</v>
      </c>
      <c r="H11" t="s">
        <v>436</v>
      </c>
      <c r="I11" t="s">
        <v>437</v>
      </c>
      <c r="J11" t="s">
        <v>438</v>
      </c>
      <c r="K11" t="s">
        <v>439</v>
      </c>
      <c r="L11" t="s">
        <v>440</v>
      </c>
      <c r="M11" t="s">
        <v>441</v>
      </c>
      <c r="N11" s="3"/>
      <c r="O11" s="3" t="s">
        <v>850</v>
      </c>
      <c r="P11" s="3">
        <v>37</v>
      </c>
      <c r="Q11" s="2" t="s">
        <v>452</v>
      </c>
      <c r="R11" s="3" t="s">
        <v>850</v>
      </c>
    </row>
    <row r="12" spans="1:18" x14ac:dyDescent="0.45">
      <c r="A12" s="5"/>
      <c r="B12" s="5"/>
      <c r="C12" s="11">
        <v>3</v>
      </c>
      <c r="D12" t="s">
        <v>372</v>
      </c>
      <c r="E12" t="s">
        <v>373</v>
      </c>
      <c r="F12" t="s">
        <v>39</v>
      </c>
      <c r="G12" t="s">
        <v>40</v>
      </c>
      <c r="H12" t="s">
        <v>374</v>
      </c>
      <c r="I12" t="s">
        <v>375</v>
      </c>
      <c r="J12" t="s">
        <v>376</v>
      </c>
      <c r="N12" s="3"/>
      <c r="O12" s="3" t="s">
        <v>850</v>
      </c>
      <c r="P12" s="3">
        <v>37</v>
      </c>
      <c r="Q12" s="2" t="s">
        <v>386</v>
      </c>
    </row>
    <row r="13" spans="1:18" x14ac:dyDescent="0.45">
      <c r="A13" s="5"/>
      <c r="B13" s="5"/>
      <c r="C13" s="11">
        <v>3</v>
      </c>
      <c r="D13" t="s">
        <v>692</v>
      </c>
      <c r="E13" t="s">
        <v>523</v>
      </c>
      <c r="F13" t="s">
        <v>521</v>
      </c>
      <c r="G13" t="s">
        <v>522</v>
      </c>
      <c r="H13" t="s">
        <v>524</v>
      </c>
      <c r="I13" t="s">
        <v>525</v>
      </c>
      <c r="J13" t="s">
        <v>526</v>
      </c>
      <c r="K13" t="s">
        <v>527</v>
      </c>
      <c r="L13" t="s">
        <v>528</v>
      </c>
      <c r="M13" t="s">
        <v>529</v>
      </c>
      <c r="N13" s="3"/>
      <c r="O13" s="3" t="s">
        <v>850</v>
      </c>
      <c r="P13" s="3">
        <v>37</v>
      </c>
      <c r="Q13" s="2" t="s">
        <v>530</v>
      </c>
    </row>
    <row r="14" spans="1:18" x14ac:dyDescent="0.45">
      <c r="A14" s="5"/>
      <c r="B14" s="5"/>
      <c r="C14" s="11">
        <v>3</v>
      </c>
      <c r="D14" t="s">
        <v>685</v>
      </c>
      <c r="E14" t="s">
        <v>679</v>
      </c>
      <c r="F14" t="s">
        <v>680</v>
      </c>
      <c r="G14" t="s">
        <v>681</v>
      </c>
      <c r="H14" t="s">
        <v>682</v>
      </c>
      <c r="I14" t="s">
        <v>683</v>
      </c>
      <c r="J14" t="s">
        <v>684</v>
      </c>
      <c r="N14" s="3" t="s">
        <v>850</v>
      </c>
      <c r="O14" s="3" t="s">
        <v>850</v>
      </c>
      <c r="P14" s="3" t="s">
        <v>847</v>
      </c>
      <c r="Q14" s="2" t="s">
        <v>846</v>
      </c>
    </row>
    <row r="15" spans="1:18" x14ac:dyDescent="0.45">
      <c r="A15" s="5"/>
      <c r="B15" s="5"/>
      <c r="C15" s="11">
        <v>3</v>
      </c>
      <c r="D15" t="s">
        <v>629</v>
      </c>
      <c r="E15" t="s">
        <v>630</v>
      </c>
      <c r="F15" t="s">
        <v>631</v>
      </c>
      <c r="G15" t="s">
        <v>632</v>
      </c>
      <c r="H15" t="s">
        <v>633</v>
      </c>
      <c r="I15" t="s">
        <v>634</v>
      </c>
      <c r="J15" t="s">
        <v>635</v>
      </c>
      <c r="K15" t="s">
        <v>636</v>
      </c>
      <c r="N15" s="3"/>
      <c r="O15" s="3" t="s">
        <v>850</v>
      </c>
      <c r="P15" s="3">
        <v>37</v>
      </c>
      <c r="Q15" s="2" t="s">
        <v>647</v>
      </c>
      <c r="R15" s="3" t="s">
        <v>850</v>
      </c>
    </row>
    <row r="16" spans="1:18" x14ac:dyDescent="0.45">
      <c r="A16" s="5"/>
      <c r="B16" s="5"/>
      <c r="C16" s="11">
        <v>3</v>
      </c>
      <c r="D16" t="s">
        <v>653</v>
      </c>
      <c r="E16" t="s">
        <v>648</v>
      </c>
      <c r="F16" t="s">
        <v>649</v>
      </c>
      <c r="G16" t="s">
        <v>650</v>
      </c>
      <c r="H16" t="s">
        <v>651</v>
      </c>
      <c r="I16" t="s">
        <v>652</v>
      </c>
      <c r="N16" s="3"/>
      <c r="O16" s="3" t="s">
        <v>850</v>
      </c>
      <c r="P16" s="3">
        <v>37</v>
      </c>
      <c r="Q16" s="2" t="s">
        <v>750</v>
      </c>
      <c r="R16" s="3" t="s">
        <v>850</v>
      </c>
    </row>
    <row r="17" spans="1:18" x14ac:dyDescent="0.45">
      <c r="A17" s="5"/>
      <c r="B17" s="5"/>
      <c r="C17" s="11">
        <v>3</v>
      </c>
      <c r="D17" t="s">
        <v>317</v>
      </c>
      <c r="E17" t="s">
        <v>318</v>
      </c>
      <c r="N17" s="3"/>
      <c r="O17" s="3" t="s">
        <v>850</v>
      </c>
      <c r="P17" s="3">
        <v>37</v>
      </c>
      <c r="Q17" s="2" t="s">
        <v>751</v>
      </c>
    </row>
    <row r="18" spans="1:18" x14ac:dyDescent="0.45">
      <c r="A18" s="5"/>
      <c r="B18" s="5"/>
      <c r="C18" s="11">
        <v>2</v>
      </c>
      <c r="D18" t="s">
        <v>3</v>
      </c>
      <c r="E18" t="s">
        <v>24</v>
      </c>
      <c r="F18" t="s">
        <v>25</v>
      </c>
      <c r="G18" t="s">
        <v>26</v>
      </c>
      <c r="H18" t="s">
        <v>27</v>
      </c>
      <c r="I18" t="s">
        <v>28</v>
      </c>
      <c r="J18" t="s">
        <v>29</v>
      </c>
      <c r="N18" s="3" t="s">
        <v>850</v>
      </c>
      <c r="O18" s="3" t="s">
        <v>850</v>
      </c>
      <c r="P18" s="3">
        <v>37</v>
      </c>
      <c r="Q18" s="2" t="s">
        <v>840</v>
      </c>
    </row>
    <row r="19" spans="1:18" x14ac:dyDescent="0.45">
      <c r="A19" s="5"/>
      <c r="B19" s="5"/>
      <c r="C19" s="11">
        <v>2</v>
      </c>
      <c r="D19" t="s">
        <v>69</v>
      </c>
      <c r="E19" t="s">
        <v>70</v>
      </c>
      <c r="F19" t="s">
        <v>71</v>
      </c>
      <c r="G19" t="s">
        <v>72</v>
      </c>
      <c r="H19" t="s">
        <v>73</v>
      </c>
      <c r="I19" t="s">
        <v>74</v>
      </c>
      <c r="J19" t="s">
        <v>75</v>
      </c>
      <c r="N19" s="3"/>
      <c r="O19" s="3" t="s">
        <v>850</v>
      </c>
      <c r="P19" s="3">
        <v>37</v>
      </c>
      <c r="Q19" s="2" t="s">
        <v>402</v>
      </c>
    </row>
    <row r="20" spans="1:18" x14ac:dyDescent="0.45">
      <c r="A20" s="5"/>
      <c r="B20" s="5"/>
      <c r="C20" s="11">
        <v>2</v>
      </c>
      <c r="D20" t="s">
        <v>133</v>
      </c>
      <c r="E20" t="s">
        <v>134</v>
      </c>
      <c r="F20" t="s">
        <v>135</v>
      </c>
      <c r="G20" t="s">
        <v>855</v>
      </c>
      <c r="H20" t="s">
        <v>136</v>
      </c>
      <c r="I20" t="s">
        <v>137</v>
      </c>
      <c r="J20" t="s">
        <v>138</v>
      </c>
      <c r="K20" t="s">
        <v>139</v>
      </c>
      <c r="N20" s="3"/>
      <c r="O20" s="3" t="s">
        <v>850</v>
      </c>
      <c r="P20" s="3">
        <v>37</v>
      </c>
      <c r="Q20" s="2" t="s">
        <v>839</v>
      </c>
    </row>
    <row r="21" spans="1:18" x14ac:dyDescent="0.45">
      <c r="A21" s="5"/>
      <c r="B21" s="5"/>
      <c r="C21" s="11">
        <v>2</v>
      </c>
      <c r="D21" t="s">
        <v>116</v>
      </c>
      <c r="E21" t="s">
        <v>117</v>
      </c>
      <c r="F21" t="s">
        <v>118</v>
      </c>
      <c r="G21" t="s">
        <v>119</v>
      </c>
      <c r="H21" t="s">
        <v>120</v>
      </c>
      <c r="I21" t="s">
        <v>121</v>
      </c>
      <c r="N21" s="3"/>
      <c r="O21" s="3" t="s">
        <v>850</v>
      </c>
      <c r="P21" s="3">
        <v>37</v>
      </c>
      <c r="Q21" s="2" t="s">
        <v>122</v>
      </c>
    </row>
    <row r="22" spans="1:18" x14ac:dyDescent="0.45">
      <c r="A22" s="5"/>
      <c r="B22" s="5"/>
      <c r="C22" s="11">
        <v>2</v>
      </c>
      <c r="D22" t="s">
        <v>6</v>
      </c>
      <c r="E22" t="s">
        <v>42</v>
      </c>
      <c r="F22" t="s">
        <v>43</v>
      </c>
      <c r="G22" t="s">
        <v>44</v>
      </c>
      <c r="H22" t="s">
        <v>45</v>
      </c>
      <c r="I22" t="s">
        <v>46</v>
      </c>
      <c r="J22" t="s">
        <v>47</v>
      </c>
      <c r="K22" t="s">
        <v>48</v>
      </c>
      <c r="L22" t="s">
        <v>49</v>
      </c>
      <c r="M22" t="s">
        <v>50</v>
      </c>
      <c r="N22" s="3" t="s">
        <v>850</v>
      </c>
      <c r="O22" s="3"/>
      <c r="P22" s="3">
        <v>37</v>
      </c>
      <c r="Q22" s="2" t="s">
        <v>57</v>
      </c>
    </row>
    <row r="23" spans="1:18" x14ac:dyDescent="0.45">
      <c r="A23" s="5"/>
      <c r="B23" s="5"/>
      <c r="C23" s="11">
        <v>2</v>
      </c>
      <c r="D23" t="s">
        <v>369</v>
      </c>
      <c r="E23" t="s">
        <v>370</v>
      </c>
      <c r="F23" t="s">
        <v>371</v>
      </c>
      <c r="N23" s="3"/>
      <c r="O23" s="3" t="s">
        <v>850</v>
      </c>
      <c r="P23" s="3">
        <v>37</v>
      </c>
      <c r="Q23" s="2" t="s">
        <v>749</v>
      </c>
    </row>
    <row r="24" spans="1:18" x14ac:dyDescent="0.45">
      <c r="A24" s="5"/>
      <c r="B24" s="5"/>
      <c r="C24" s="11">
        <v>2</v>
      </c>
      <c r="D24" t="s">
        <v>692</v>
      </c>
      <c r="E24" t="s">
        <v>578</v>
      </c>
      <c r="F24" t="s">
        <v>579</v>
      </c>
      <c r="N24" s="3"/>
      <c r="O24" s="3" t="s">
        <v>850</v>
      </c>
      <c r="P24" s="3">
        <v>37</v>
      </c>
      <c r="Q24" s="2" t="s">
        <v>580</v>
      </c>
    </row>
    <row r="25" spans="1:18" x14ac:dyDescent="0.45">
      <c r="A25" s="5"/>
      <c r="B25" s="5"/>
      <c r="C25" s="11">
        <v>2</v>
      </c>
      <c r="D25" t="s">
        <v>212</v>
      </c>
      <c r="E25" t="s">
        <v>204</v>
      </c>
      <c r="F25" t="s">
        <v>205</v>
      </c>
      <c r="G25" t="s">
        <v>206</v>
      </c>
      <c r="H25" t="s">
        <v>207</v>
      </c>
      <c r="I25" t="s">
        <v>208</v>
      </c>
      <c r="J25" t="s">
        <v>209</v>
      </c>
      <c r="K25" t="s">
        <v>210</v>
      </c>
      <c r="L25" t="s">
        <v>211</v>
      </c>
      <c r="N25" s="3"/>
      <c r="O25" s="3" t="s">
        <v>850</v>
      </c>
      <c r="P25" s="3">
        <v>37</v>
      </c>
      <c r="Q25" s="2" t="s">
        <v>213</v>
      </c>
    </row>
    <row r="26" spans="1:18" x14ac:dyDescent="0.45">
      <c r="A26" s="5"/>
      <c r="B26" s="5"/>
      <c r="C26" s="11">
        <v>2</v>
      </c>
      <c r="D26" t="s">
        <v>214</v>
      </c>
      <c r="E26" t="s">
        <v>215</v>
      </c>
      <c r="F26" t="s">
        <v>216</v>
      </c>
      <c r="G26" t="s">
        <v>217</v>
      </c>
      <c r="H26" t="s">
        <v>218</v>
      </c>
      <c r="I26" t="s">
        <v>219</v>
      </c>
      <c r="J26" t="s">
        <v>220</v>
      </c>
      <c r="K26" t="s">
        <v>221</v>
      </c>
      <c r="L26" t="s">
        <v>222</v>
      </c>
      <c r="M26" t="s">
        <v>223</v>
      </c>
      <c r="N26" s="3"/>
      <c r="O26" s="3" t="s">
        <v>850</v>
      </c>
      <c r="P26" s="3">
        <v>37</v>
      </c>
      <c r="Q26" s="2" t="s">
        <v>224</v>
      </c>
    </row>
    <row r="27" spans="1:18" x14ac:dyDescent="0.45">
      <c r="A27" s="5"/>
      <c r="B27" s="5"/>
      <c r="C27" s="11">
        <v>2</v>
      </c>
      <c r="D27" t="s">
        <v>295</v>
      </c>
      <c r="E27" t="s">
        <v>296</v>
      </c>
      <c r="F27" t="s">
        <v>297</v>
      </c>
      <c r="G27" t="s">
        <v>298</v>
      </c>
      <c r="H27" t="s">
        <v>299</v>
      </c>
      <c r="I27" t="s">
        <v>300</v>
      </c>
      <c r="J27" t="s">
        <v>301</v>
      </c>
      <c r="K27" t="s">
        <v>302</v>
      </c>
      <c r="L27" t="s">
        <v>303</v>
      </c>
      <c r="M27" t="s">
        <v>304</v>
      </c>
      <c r="N27" s="3"/>
      <c r="O27" s="3" t="s">
        <v>850</v>
      </c>
      <c r="P27" s="3">
        <v>37</v>
      </c>
      <c r="Q27" s="2" t="s">
        <v>305</v>
      </c>
      <c r="R27" s="3" t="s">
        <v>850</v>
      </c>
    </row>
    <row r="28" spans="1:18" x14ac:dyDescent="0.45">
      <c r="A28" s="5"/>
      <c r="B28" s="5"/>
      <c r="C28" s="11">
        <v>2</v>
      </c>
      <c r="D28" t="s">
        <v>505</v>
      </c>
      <c r="E28" t="s">
        <v>506</v>
      </c>
      <c r="F28" t="s">
        <v>507</v>
      </c>
      <c r="G28" t="s">
        <v>508</v>
      </c>
      <c r="H28" t="s">
        <v>509</v>
      </c>
      <c r="I28" t="s">
        <v>510</v>
      </c>
      <c r="J28" t="s">
        <v>511</v>
      </c>
      <c r="N28" s="3"/>
      <c r="O28" s="3" t="s">
        <v>850</v>
      </c>
      <c r="P28" s="3">
        <v>37</v>
      </c>
      <c r="Q28" s="2" t="s">
        <v>576</v>
      </c>
    </row>
    <row r="29" spans="1:18" x14ac:dyDescent="0.45">
      <c r="A29" s="5"/>
      <c r="B29" s="5"/>
      <c r="C29" s="11">
        <v>2</v>
      </c>
      <c r="D29" t="s">
        <v>627</v>
      </c>
      <c r="E29" t="s">
        <v>625</v>
      </c>
      <c r="F29" t="s">
        <v>626</v>
      </c>
      <c r="N29" s="3"/>
      <c r="O29" s="3" t="s">
        <v>850</v>
      </c>
      <c r="P29" s="3">
        <v>37</v>
      </c>
      <c r="Q29" s="2" t="s">
        <v>628</v>
      </c>
    </row>
    <row r="30" spans="1:18" x14ac:dyDescent="0.45">
      <c r="A30" s="5"/>
      <c r="B30" s="5"/>
      <c r="C30" s="11">
        <v>2</v>
      </c>
      <c r="D30" t="s">
        <v>347</v>
      </c>
      <c r="E30" t="s">
        <v>340</v>
      </c>
      <c r="F30" t="s">
        <v>341</v>
      </c>
      <c r="G30" t="s">
        <v>342</v>
      </c>
      <c r="H30" t="s">
        <v>343</v>
      </c>
      <c r="I30" t="s">
        <v>344</v>
      </c>
      <c r="J30" t="s">
        <v>345</v>
      </c>
      <c r="K30" t="s">
        <v>346</v>
      </c>
      <c r="N30" s="3"/>
      <c r="O30" s="3" t="s">
        <v>850</v>
      </c>
      <c r="P30" s="3">
        <v>37</v>
      </c>
      <c r="Q30" s="2" t="s">
        <v>838</v>
      </c>
      <c r="R30" s="3"/>
    </row>
    <row r="31" spans="1:18" x14ac:dyDescent="0.45">
      <c r="A31" s="5"/>
      <c r="B31" s="5"/>
      <c r="C31" s="11">
        <v>2</v>
      </c>
      <c r="D31" t="s">
        <v>453</v>
      </c>
      <c r="E31" t="s">
        <v>454</v>
      </c>
      <c r="F31" t="s">
        <v>455</v>
      </c>
      <c r="G31" t="s">
        <v>456</v>
      </c>
      <c r="N31" s="3"/>
      <c r="O31" s="3" t="s">
        <v>850</v>
      </c>
      <c r="P31" s="3">
        <v>37</v>
      </c>
      <c r="Q31" s="2" t="s">
        <v>752</v>
      </c>
    </row>
    <row r="32" spans="1:18" x14ac:dyDescent="0.45">
      <c r="A32" s="5"/>
      <c r="B32" s="5"/>
      <c r="C32" s="11">
        <v>1</v>
      </c>
      <c r="D32" t="s">
        <v>0</v>
      </c>
      <c r="E32" t="s">
        <v>8</v>
      </c>
      <c r="F32" t="s">
        <v>9</v>
      </c>
      <c r="G32" t="s">
        <v>10</v>
      </c>
      <c r="H32" t="s">
        <v>11</v>
      </c>
      <c r="I32" t="s">
        <v>12</v>
      </c>
      <c r="J32" t="s">
        <v>13</v>
      </c>
      <c r="K32" t="s">
        <v>14</v>
      </c>
      <c r="L32" t="s">
        <v>15</v>
      </c>
      <c r="M32" t="s">
        <v>16</v>
      </c>
      <c r="N32" s="3" t="s">
        <v>850</v>
      </c>
      <c r="O32" s="3"/>
      <c r="P32" s="3">
        <v>37</v>
      </c>
      <c r="Q32" s="2">
        <v>1</v>
      </c>
    </row>
    <row r="33" spans="1:18" x14ac:dyDescent="0.45">
      <c r="A33" s="5"/>
      <c r="B33" s="5"/>
      <c r="C33" s="11">
        <v>1</v>
      </c>
      <c r="D33" t="s">
        <v>2</v>
      </c>
      <c r="E33" t="s">
        <v>17</v>
      </c>
      <c r="F33" t="s">
        <v>18</v>
      </c>
      <c r="G33" t="s">
        <v>19</v>
      </c>
      <c r="H33" t="s">
        <v>20</v>
      </c>
      <c r="I33" t="s">
        <v>21</v>
      </c>
      <c r="J33" t="s">
        <v>22</v>
      </c>
      <c r="K33" t="s">
        <v>23</v>
      </c>
      <c r="N33" s="3" t="s">
        <v>850</v>
      </c>
      <c r="O33" s="3"/>
      <c r="P33" s="3">
        <v>37</v>
      </c>
      <c r="Q33" s="2">
        <v>2</v>
      </c>
    </row>
    <row r="34" spans="1:18" x14ac:dyDescent="0.45">
      <c r="A34" s="5"/>
      <c r="B34" s="5"/>
      <c r="C34" s="11">
        <v>1</v>
      </c>
      <c r="D34" t="s">
        <v>4</v>
      </c>
      <c r="E34" t="s">
        <v>30</v>
      </c>
      <c r="F34" t="s">
        <v>31</v>
      </c>
      <c r="G34" t="s">
        <v>32</v>
      </c>
      <c r="H34" t="s">
        <v>33</v>
      </c>
      <c r="N34" s="3" t="s">
        <v>850</v>
      </c>
      <c r="O34" s="3"/>
      <c r="P34" s="3">
        <v>37</v>
      </c>
      <c r="Q34" s="2">
        <v>5</v>
      </c>
    </row>
    <row r="35" spans="1:18" x14ac:dyDescent="0.45">
      <c r="A35" s="5"/>
      <c r="B35" s="5"/>
      <c r="C35" s="11">
        <v>1</v>
      </c>
      <c r="D35" t="s">
        <v>5</v>
      </c>
      <c r="E35" t="s">
        <v>34</v>
      </c>
      <c r="F35" t="s">
        <v>35</v>
      </c>
      <c r="G35" t="s">
        <v>36</v>
      </c>
      <c r="H35" t="s">
        <v>37</v>
      </c>
      <c r="I35" t="s">
        <v>38</v>
      </c>
      <c r="J35" t="s">
        <v>39</v>
      </c>
      <c r="K35" t="s">
        <v>40</v>
      </c>
      <c r="L35" t="s">
        <v>41</v>
      </c>
      <c r="N35" s="3" t="s">
        <v>850</v>
      </c>
      <c r="O35" s="3"/>
      <c r="P35" s="3">
        <v>37</v>
      </c>
      <c r="Q35" s="2">
        <v>6</v>
      </c>
    </row>
    <row r="36" spans="1:18" x14ac:dyDescent="0.45">
      <c r="A36" s="5"/>
      <c r="B36" s="5"/>
      <c r="C36" s="11">
        <v>1</v>
      </c>
      <c r="D36" t="s">
        <v>170</v>
      </c>
      <c r="E36" t="s">
        <v>171</v>
      </c>
      <c r="F36" t="s">
        <v>172</v>
      </c>
      <c r="G36" t="s">
        <v>173</v>
      </c>
      <c r="H36" t="s">
        <v>174</v>
      </c>
      <c r="I36" t="s">
        <v>175</v>
      </c>
      <c r="J36" t="s">
        <v>176</v>
      </c>
      <c r="K36" t="s">
        <v>177</v>
      </c>
      <c r="L36" t="s">
        <v>178</v>
      </c>
      <c r="M36" t="s">
        <v>179</v>
      </c>
      <c r="N36" s="3" t="s">
        <v>850</v>
      </c>
      <c r="O36" s="3"/>
      <c r="P36" s="3">
        <v>34</v>
      </c>
      <c r="Q36" s="2">
        <v>7</v>
      </c>
    </row>
    <row r="37" spans="1:18" x14ac:dyDescent="0.45">
      <c r="A37" s="5"/>
      <c r="B37" s="5"/>
      <c r="C37" s="11">
        <v>1</v>
      </c>
      <c r="D37" t="s">
        <v>58</v>
      </c>
      <c r="E37" t="s">
        <v>59</v>
      </c>
      <c r="F37" t="s">
        <v>60</v>
      </c>
      <c r="G37" t="s">
        <v>61</v>
      </c>
      <c r="H37" t="s">
        <v>62</v>
      </c>
      <c r="I37" t="s">
        <v>63</v>
      </c>
      <c r="J37" t="s">
        <v>64</v>
      </c>
      <c r="K37" t="s">
        <v>65</v>
      </c>
      <c r="L37" t="s">
        <v>66</v>
      </c>
      <c r="M37" t="s">
        <v>67</v>
      </c>
      <c r="N37" s="3"/>
      <c r="O37" s="3" t="s">
        <v>850</v>
      </c>
      <c r="P37" s="3">
        <v>37</v>
      </c>
      <c r="Q37" s="2">
        <v>28</v>
      </c>
    </row>
    <row r="38" spans="1:18" x14ac:dyDescent="0.45">
      <c r="A38" s="5"/>
      <c r="B38" s="5"/>
      <c r="C38" s="11">
        <v>1</v>
      </c>
      <c r="D38" t="s">
        <v>76</v>
      </c>
      <c r="E38" t="s">
        <v>77</v>
      </c>
      <c r="F38" t="s">
        <v>78</v>
      </c>
      <c r="G38" t="s">
        <v>79</v>
      </c>
      <c r="N38" s="3"/>
      <c r="O38" s="3" t="s">
        <v>850</v>
      </c>
      <c r="P38" s="3">
        <v>37</v>
      </c>
      <c r="Q38" s="2">
        <v>32</v>
      </c>
    </row>
    <row r="39" spans="1:18" x14ac:dyDescent="0.45">
      <c r="A39" s="5"/>
      <c r="B39" s="5"/>
      <c r="C39" s="11">
        <v>1</v>
      </c>
      <c r="D39" t="s">
        <v>692</v>
      </c>
      <c r="E39" t="s">
        <v>180</v>
      </c>
      <c r="F39" t="s">
        <v>181</v>
      </c>
      <c r="N39" s="3"/>
      <c r="O39" s="3" t="s">
        <v>850</v>
      </c>
      <c r="P39" s="3">
        <v>37</v>
      </c>
      <c r="Q39" s="2">
        <v>34</v>
      </c>
    </row>
    <row r="40" spans="1:18" x14ac:dyDescent="0.45">
      <c r="A40" s="5"/>
      <c r="B40" s="5"/>
      <c r="C40" s="11">
        <v>1</v>
      </c>
      <c r="D40" t="s">
        <v>80</v>
      </c>
      <c r="E40" t="s">
        <v>81</v>
      </c>
      <c r="F40" t="s">
        <v>82</v>
      </c>
      <c r="G40" t="s">
        <v>83</v>
      </c>
      <c r="H40" t="s">
        <v>84</v>
      </c>
      <c r="I40" t="s">
        <v>85</v>
      </c>
      <c r="N40" s="3"/>
      <c r="O40" s="3" t="s">
        <v>850</v>
      </c>
      <c r="P40" s="3">
        <v>37</v>
      </c>
      <c r="Q40" s="2">
        <v>38</v>
      </c>
    </row>
    <row r="41" spans="1:18" x14ac:dyDescent="0.45">
      <c r="A41" s="5"/>
      <c r="B41" s="5"/>
      <c r="C41" s="11">
        <v>1</v>
      </c>
      <c r="D41" t="s">
        <v>95</v>
      </c>
      <c r="E41" t="s">
        <v>96</v>
      </c>
      <c r="F41" t="s">
        <v>97</v>
      </c>
      <c r="G41" t="s">
        <v>98</v>
      </c>
      <c r="H41" t="s">
        <v>99</v>
      </c>
      <c r="I41" t="s">
        <v>100</v>
      </c>
      <c r="N41" s="3"/>
      <c r="O41" s="3" t="s">
        <v>850</v>
      </c>
      <c r="P41" s="3">
        <v>37</v>
      </c>
      <c r="Q41" s="2">
        <v>44</v>
      </c>
    </row>
    <row r="42" spans="1:18" x14ac:dyDescent="0.45">
      <c r="A42" s="5"/>
      <c r="B42" s="5"/>
      <c r="C42" s="11">
        <v>1</v>
      </c>
      <c r="D42" t="s">
        <v>101</v>
      </c>
      <c r="E42" t="s">
        <v>102</v>
      </c>
      <c r="F42" t="s">
        <v>103</v>
      </c>
      <c r="G42" t="s">
        <v>104</v>
      </c>
      <c r="H42" t="s">
        <v>105</v>
      </c>
      <c r="I42" t="s">
        <v>106</v>
      </c>
      <c r="J42" t="s">
        <v>107</v>
      </c>
      <c r="N42" s="3"/>
      <c r="O42" s="3" t="s">
        <v>850</v>
      </c>
      <c r="P42" s="3">
        <v>37</v>
      </c>
      <c r="Q42" s="2">
        <v>45</v>
      </c>
    </row>
    <row r="43" spans="1:18" x14ac:dyDescent="0.45">
      <c r="A43" s="5"/>
      <c r="B43" s="5"/>
      <c r="C43" s="11">
        <v>1</v>
      </c>
      <c r="D43" t="s">
        <v>108</v>
      </c>
      <c r="E43" t="s">
        <v>109</v>
      </c>
      <c r="F43" t="s">
        <v>110</v>
      </c>
      <c r="G43" t="s">
        <v>111</v>
      </c>
      <c r="H43" t="s">
        <v>112</v>
      </c>
      <c r="I43" t="s">
        <v>113</v>
      </c>
      <c r="J43" t="s">
        <v>114</v>
      </c>
      <c r="K43" t="s">
        <v>115</v>
      </c>
      <c r="N43" s="3"/>
      <c r="O43" s="3" t="s">
        <v>850</v>
      </c>
      <c r="P43" s="3">
        <v>37</v>
      </c>
      <c r="Q43" s="2">
        <v>47</v>
      </c>
    </row>
    <row r="44" spans="1:18" x14ac:dyDescent="0.45">
      <c r="A44" s="5"/>
      <c r="B44" s="5"/>
      <c r="C44" s="11">
        <v>1</v>
      </c>
      <c r="D44" t="s">
        <v>123</v>
      </c>
      <c r="E44" t="s">
        <v>124</v>
      </c>
      <c r="F44" t="s">
        <v>125</v>
      </c>
      <c r="G44" t="s">
        <v>126</v>
      </c>
      <c r="H44" t="s">
        <v>127</v>
      </c>
      <c r="I44" t="s">
        <v>128</v>
      </c>
      <c r="J44" t="s">
        <v>129</v>
      </c>
      <c r="K44" t="s">
        <v>130</v>
      </c>
      <c r="L44" t="s">
        <v>131</v>
      </c>
      <c r="M44" t="s">
        <v>132</v>
      </c>
      <c r="N44" s="3"/>
      <c r="O44" s="3" t="s">
        <v>850</v>
      </c>
      <c r="P44" s="3">
        <v>37</v>
      </c>
      <c r="Q44" s="2">
        <v>51</v>
      </c>
    </row>
    <row r="45" spans="1:18" x14ac:dyDescent="0.45">
      <c r="A45" s="5"/>
      <c r="B45" s="5"/>
      <c r="C45" s="11">
        <v>1</v>
      </c>
      <c r="D45" t="s">
        <v>140</v>
      </c>
      <c r="E45" t="s">
        <v>141</v>
      </c>
      <c r="F45" t="s">
        <v>142</v>
      </c>
      <c r="G45" t="s">
        <v>143</v>
      </c>
      <c r="H45" t="s">
        <v>144</v>
      </c>
      <c r="I45" t="s">
        <v>145</v>
      </c>
      <c r="J45" t="s">
        <v>146</v>
      </c>
      <c r="K45" t="s">
        <v>147</v>
      </c>
      <c r="L45" t="s">
        <v>148</v>
      </c>
      <c r="N45" s="3"/>
      <c r="O45" s="3" t="s">
        <v>850</v>
      </c>
      <c r="P45" s="3">
        <v>37</v>
      </c>
      <c r="Q45" s="2">
        <v>53</v>
      </c>
    </row>
    <row r="46" spans="1:18" x14ac:dyDescent="0.45">
      <c r="A46" s="5"/>
      <c r="B46" s="5"/>
      <c r="C46" s="11">
        <v>1</v>
      </c>
      <c r="D46" t="s">
        <v>149</v>
      </c>
      <c r="E46" t="s">
        <v>150</v>
      </c>
      <c r="F46" t="s">
        <v>151</v>
      </c>
      <c r="G46" t="s">
        <v>152</v>
      </c>
      <c r="H46" t="s">
        <v>153</v>
      </c>
      <c r="I46" t="s">
        <v>154</v>
      </c>
      <c r="J46" t="s">
        <v>155</v>
      </c>
      <c r="N46" s="3"/>
      <c r="O46" s="3" t="s">
        <v>850</v>
      </c>
      <c r="P46" s="3">
        <v>37</v>
      </c>
      <c r="Q46" s="2">
        <v>54</v>
      </c>
      <c r="R46" s="3"/>
    </row>
    <row r="47" spans="1:18" x14ac:dyDescent="0.45">
      <c r="A47" s="5"/>
      <c r="B47" s="5"/>
      <c r="C47" s="11">
        <v>1</v>
      </c>
      <c r="D47" t="s">
        <v>692</v>
      </c>
      <c r="F47" t="s">
        <v>182</v>
      </c>
      <c r="G47" t="s">
        <v>183</v>
      </c>
      <c r="N47" s="3"/>
      <c r="O47" s="3" t="s">
        <v>850</v>
      </c>
      <c r="P47" s="3">
        <v>37</v>
      </c>
      <c r="Q47" s="2">
        <v>55</v>
      </c>
    </row>
    <row r="48" spans="1:18" x14ac:dyDescent="0.45">
      <c r="A48" s="5"/>
      <c r="B48" s="5"/>
      <c r="C48" s="11">
        <v>1</v>
      </c>
      <c r="D48" t="s">
        <v>156</v>
      </c>
      <c r="E48" t="s">
        <v>157</v>
      </c>
      <c r="F48" t="s">
        <v>163</v>
      </c>
      <c r="G48" t="s">
        <v>158</v>
      </c>
      <c r="H48" t="s">
        <v>159</v>
      </c>
      <c r="I48" t="s">
        <v>160</v>
      </c>
      <c r="J48" t="s">
        <v>161</v>
      </c>
      <c r="K48" t="s">
        <v>162</v>
      </c>
      <c r="N48" s="3"/>
      <c r="O48" s="3" t="s">
        <v>850</v>
      </c>
      <c r="P48" s="3">
        <v>37</v>
      </c>
      <c r="Q48" s="2">
        <v>57</v>
      </c>
    </row>
    <row r="49" spans="1:18" x14ac:dyDescent="0.45">
      <c r="A49" s="5"/>
      <c r="B49" s="5"/>
      <c r="C49" s="11">
        <v>1</v>
      </c>
      <c r="D49" t="s">
        <v>164</v>
      </c>
      <c r="E49" t="s">
        <v>165</v>
      </c>
      <c r="F49" t="s">
        <v>166</v>
      </c>
      <c r="G49" t="s">
        <v>167</v>
      </c>
      <c r="H49" t="s">
        <v>168</v>
      </c>
      <c r="I49" t="s">
        <v>169</v>
      </c>
      <c r="N49" s="3"/>
      <c r="O49" s="3" t="s">
        <v>850</v>
      </c>
      <c r="P49" s="3">
        <v>37</v>
      </c>
      <c r="Q49" s="2">
        <v>58</v>
      </c>
    </row>
    <row r="50" spans="1:18" x14ac:dyDescent="0.45">
      <c r="A50" s="5"/>
      <c r="B50" s="5"/>
      <c r="C50" s="11">
        <v>1</v>
      </c>
      <c r="D50" t="s">
        <v>582</v>
      </c>
      <c r="E50" t="s">
        <v>583</v>
      </c>
      <c r="F50" t="s">
        <v>584</v>
      </c>
      <c r="G50" t="s">
        <v>585</v>
      </c>
      <c r="H50" t="s">
        <v>586</v>
      </c>
      <c r="I50" t="s">
        <v>587</v>
      </c>
      <c r="J50" t="s">
        <v>588</v>
      </c>
      <c r="K50" t="s">
        <v>589</v>
      </c>
      <c r="N50" s="3"/>
      <c r="O50" s="3" t="s">
        <v>850</v>
      </c>
      <c r="P50" s="3">
        <v>37</v>
      </c>
      <c r="Q50" s="2" t="s">
        <v>581</v>
      </c>
    </row>
    <row r="51" spans="1:18" x14ac:dyDescent="0.45">
      <c r="A51" s="5"/>
      <c r="B51" s="5"/>
      <c r="C51" s="11">
        <v>1</v>
      </c>
      <c r="D51" t="s">
        <v>591</v>
      </c>
      <c r="E51" t="s">
        <v>592</v>
      </c>
      <c r="F51" t="s">
        <v>593</v>
      </c>
      <c r="N51" s="3"/>
      <c r="O51" s="3" t="s">
        <v>850</v>
      </c>
      <c r="P51" s="3">
        <v>37</v>
      </c>
      <c r="Q51" s="2" t="s">
        <v>590</v>
      </c>
    </row>
    <row r="52" spans="1:18" x14ac:dyDescent="0.45">
      <c r="A52" s="5"/>
      <c r="B52" s="5"/>
      <c r="C52" s="11">
        <v>1</v>
      </c>
      <c r="D52" t="s">
        <v>531</v>
      </c>
      <c r="E52" t="s">
        <v>533</v>
      </c>
      <c r="F52" t="s">
        <v>534</v>
      </c>
      <c r="G52" t="s">
        <v>535</v>
      </c>
      <c r="H52" t="s">
        <v>536</v>
      </c>
      <c r="I52" t="s">
        <v>537</v>
      </c>
      <c r="J52" t="s">
        <v>538</v>
      </c>
      <c r="K52" t="s">
        <v>539</v>
      </c>
      <c r="L52" t="s">
        <v>540</v>
      </c>
      <c r="M52" t="s">
        <v>541</v>
      </c>
      <c r="N52" s="3"/>
      <c r="O52" s="3" t="s">
        <v>850</v>
      </c>
      <c r="P52" s="3">
        <v>37</v>
      </c>
      <c r="Q52" s="2" t="s">
        <v>532</v>
      </c>
    </row>
    <row r="53" spans="1:18" x14ac:dyDescent="0.45">
      <c r="A53" s="5"/>
      <c r="B53" s="5"/>
      <c r="C53" s="11">
        <v>1</v>
      </c>
      <c r="D53" t="s">
        <v>543</v>
      </c>
      <c r="E53" t="s">
        <v>544</v>
      </c>
      <c r="F53" t="s">
        <v>545</v>
      </c>
      <c r="G53" t="s">
        <v>546</v>
      </c>
      <c r="H53" t="s">
        <v>547</v>
      </c>
      <c r="I53" t="s">
        <v>548</v>
      </c>
      <c r="J53" t="s">
        <v>549</v>
      </c>
      <c r="K53" t="s">
        <v>550</v>
      </c>
      <c r="L53" t="s">
        <v>551</v>
      </c>
      <c r="M53" t="s">
        <v>552</v>
      </c>
      <c r="N53" s="3"/>
      <c r="O53" s="3" t="s">
        <v>850</v>
      </c>
      <c r="P53" s="3">
        <v>37</v>
      </c>
      <c r="Q53" s="2" t="s">
        <v>542</v>
      </c>
    </row>
    <row r="54" spans="1:18" x14ac:dyDescent="0.45">
      <c r="A54" s="5"/>
      <c r="B54" s="5"/>
      <c r="C54" s="11">
        <v>1</v>
      </c>
      <c r="D54" t="s">
        <v>556</v>
      </c>
      <c r="E54" t="s">
        <v>553</v>
      </c>
      <c r="F54" t="s">
        <v>554</v>
      </c>
      <c r="G54" t="s">
        <v>555</v>
      </c>
      <c r="N54" s="3"/>
      <c r="O54" s="3" t="s">
        <v>850</v>
      </c>
      <c r="P54" s="3">
        <v>37</v>
      </c>
      <c r="Q54" s="2" t="s">
        <v>557</v>
      </c>
    </row>
    <row r="55" spans="1:18" x14ac:dyDescent="0.45">
      <c r="A55" s="5"/>
      <c r="B55" s="5"/>
      <c r="C55" s="11">
        <v>1</v>
      </c>
      <c r="D55" t="s">
        <v>388</v>
      </c>
      <c r="E55" t="s">
        <v>389</v>
      </c>
      <c r="F55" t="s">
        <v>390</v>
      </c>
      <c r="G55" t="s">
        <v>391</v>
      </c>
      <c r="H55" t="s">
        <v>392</v>
      </c>
      <c r="I55" t="s">
        <v>393</v>
      </c>
      <c r="J55" t="s">
        <v>394</v>
      </c>
      <c r="N55" s="3"/>
      <c r="O55" s="3" t="s">
        <v>850</v>
      </c>
      <c r="P55" s="3">
        <v>37</v>
      </c>
      <c r="Q55" s="2" t="s">
        <v>387</v>
      </c>
    </row>
    <row r="56" spans="1:18" x14ac:dyDescent="0.45">
      <c r="A56" s="5"/>
      <c r="B56" s="5"/>
      <c r="C56" s="11">
        <v>1</v>
      </c>
      <c r="D56" t="s">
        <v>396</v>
      </c>
      <c r="E56" t="s">
        <v>397</v>
      </c>
      <c r="F56" t="s">
        <v>398</v>
      </c>
      <c r="G56" t="s">
        <v>399</v>
      </c>
      <c r="H56" t="s">
        <v>400</v>
      </c>
      <c r="I56" t="s">
        <v>401</v>
      </c>
      <c r="N56" s="3"/>
      <c r="O56" s="3" t="s">
        <v>850</v>
      </c>
      <c r="P56" s="3">
        <v>37</v>
      </c>
      <c r="Q56" s="2" t="s">
        <v>395</v>
      </c>
    </row>
    <row r="57" spans="1:18" x14ac:dyDescent="0.45">
      <c r="A57" s="5"/>
      <c r="B57" s="5"/>
      <c r="C57" s="11">
        <v>1</v>
      </c>
      <c r="D57" t="s">
        <v>414</v>
      </c>
      <c r="E57" t="s">
        <v>415</v>
      </c>
      <c r="F57" t="s">
        <v>416</v>
      </c>
      <c r="G57" t="s">
        <v>417</v>
      </c>
      <c r="H57" t="s">
        <v>418</v>
      </c>
      <c r="I57" t="s">
        <v>419</v>
      </c>
      <c r="J57" t="s">
        <v>420</v>
      </c>
      <c r="K57" t="s">
        <v>421</v>
      </c>
      <c r="N57" s="3"/>
      <c r="O57" s="3" t="s">
        <v>850</v>
      </c>
      <c r="P57" s="3">
        <v>37</v>
      </c>
      <c r="Q57" s="2" t="s">
        <v>413</v>
      </c>
      <c r="R57" s="3" t="s">
        <v>850</v>
      </c>
    </row>
    <row r="58" spans="1:18" x14ac:dyDescent="0.45">
      <c r="A58" s="5"/>
      <c r="B58" s="5"/>
      <c r="C58" s="11">
        <v>1</v>
      </c>
      <c r="D58" t="s">
        <v>430</v>
      </c>
      <c r="E58" t="s">
        <v>423</v>
      </c>
      <c r="F58" t="s">
        <v>424</v>
      </c>
      <c r="G58" t="s">
        <v>425</v>
      </c>
      <c r="H58" t="s">
        <v>426</v>
      </c>
      <c r="I58" t="s">
        <v>427</v>
      </c>
      <c r="J58" t="s">
        <v>428</v>
      </c>
      <c r="K58" t="s">
        <v>429</v>
      </c>
      <c r="N58" s="3"/>
      <c r="O58" s="3" t="s">
        <v>850</v>
      </c>
      <c r="P58" s="3">
        <v>37</v>
      </c>
      <c r="Q58" s="2" t="s">
        <v>422</v>
      </c>
    </row>
    <row r="59" spans="1:18" x14ac:dyDescent="0.45">
      <c r="A59" s="5"/>
      <c r="B59" s="5"/>
      <c r="C59" s="11">
        <v>1</v>
      </c>
      <c r="D59" t="s">
        <v>443</v>
      </c>
      <c r="E59" t="s">
        <v>444</v>
      </c>
      <c r="F59" t="s">
        <v>445</v>
      </c>
      <c r="G59" t="s">
        <v>446</v>
      </c>
      <c r="H59" t="s">
        <v>447</v>
      </c>
      <c r="I59" t="s">
        <v>448</v>
      </c>
      <c r="J59" t="s">
        <v>449</v>
      </c>
      <c r="K59" t="s">
        <v>450</v>
      </c>
      <c r="L59" t="s">
        <v>451</v>
      </c>
      <c r="N59" s="3"/>
      <c r="O59" s="3" t="s">
        <v>850</v>
      </c>
      <c r="P59" s="3">
        <v>37</v>
      </c>
      <c r="Q59" s="2" t="s">
        <v>442</v>
      </c>
      <c r="R59" s="3" t="s">
        <v>850</v>
      </c>
    </row>
    <row r="60" spans="1:18" x14ac:dyDescent="0.45">
      <c r="A60" s="5"/>
      <c r="B60" s="5"/>
      <c r="C60" s="11">
        <v>1</v>
      </c>
      <c r="D60" t="s">
        <v>843</v>
      </c>
      <c r="E60" t="s">
        <v>558</v>
      </c>
      <c r="F60" t="s">
        <v>559</v>
      </c>
      <c r="G60" t="s">
        <v>560</v>
      </c>
      <c r="H60" t="s">
        <v>561</v>
      </c>
      <c r="I60" t="s">
        <v>562</v>
      </c>
      <c r="J60" t="s">
        <v>563</v>
      </c>
      <c r="K60" t="s">
        <v>564</v>
      </c>
      <c r="N60" s="3"/>
      <c r="O60" s="3" t="s">
        <v>850</v>
      </c>
      <c r="P60" s="3">
        <v>37</v>
      </c>
      <c r="Q60" s="2" t="s">
        <v>577</v>
      </c>
    </row>
    <row r="61" spans="1:18" x14ac:dyDescent="0.45">
      <c r="A61" s="5"/>
      <c r="B61" s="5"/>
      <c r="C61" s="11">
        <v>1</v>
      </c>
      <c r="D61" t="s">
        <v>349</v>
      </c>
      <c r="E61" t="s">
        <v>350</v>
      </c>
      <c r="F61" t="s">
        <v>351</v>
      </c>
      <c r="G61" t="s">
        <v>352</v>
      </c>
      <c r="H61" t="s">
        <v>353</v>
      </c>
      <c r="I61" t="s">
        <v>354</v>
      </c>
      <c r="J61" t="s">
        <v>355</v>
      </c>
      <c r="K61" t="s">
        <v>356</v>
      </c>
      <c r="L61" t="s">
        <v>357</v>
      </c>
      <c r="N61" s="3"/>
      <c r="O61" s="3" t="s">
        <v>850</v>
      </c>
      <c r="P61" s="3">
        <v>37</v>
      </c>
      <c r="Q61" s="2" t="s">
        <v>348</v>
      </c>
      <c r="R61" s="3"/>
    </row>
    <row r="62" spans="1:18" x14ac:dyDescent="0.45">
      <c r="A62" s="5"/>
      <c r="B62" s="5"/>
      <c r="C62" s="11">
        <v>1</v>
      </c>
      <c r="D62" t="s">
        <v>358</v>
      </c>
      <c r="E62" t="s">
        <v>360</v>
      </c>
      <c r="F62" t="s">
        <v>361</v>
      </c>
      <c r="G62" t="s">
        <v>362</v>
      </c>
      <c r="H62" t="s">
        <v>363</v>
      </c>
      <c r="I62" t="s">
        <v>364</v>
      </c>
      <c r="J62" t="s">
        <v>365</v>
      </c>
      <c r="K62" t="s">
        <v>366</v>
      </c>
      <c r="L62" t="s">
        <v>367</v>
      </c>
      <c r="M62" t="s">
        <v>368</v>
      </c>
      <c r="N62" s="3"/>
      <c r="O62" s="3" t="s">
        <v>850</v>
      </c>
      <c r="P62" s="3">
        <v>37</v>
      </c>
      <c r="Q62" s="2" t="s">
        <v>359</v>
      </c>
      <c r="R62" s="3"/>
    </row>
    <row r="63" spans="1:18" x14ac:dyDescent="0.45">
      <c r="A63" s="5"/>
      <c r="B63" s="5"/>
      <c r="C63" s="11">
        <v>1</v>
      </c>
      <c r="D63" t="s">
        <v>384</v>
      </c>
      <c r="E63" t="s">
        <v>377</v>
      </c>
      <c r="F63" t="s">
        <v>378</v>
      </c>
      <c r="G63" t="s">
        <v>379</v>
      </c>
      <c r="H63" t="s">
        <v>380</v>
      </c>
      <c r="I63" t="s">
        <v>381</v>
      </c>
      <c r="J63" t="s">
        <v>382</v>
      </c>
      <c r="K63" t="s">
        <v>383</v>
      </c>
      <c r="N63" s="3"/>
      <c r="O63" s="3" t="s">
        <v>850</v>
      </c>
      <c r="P63" s="3">
        <v>37</v>
      </c>
      <c r="Q63" s="2" t="s">
        <v>385</v>
      </c>
    </row>
    <row r="64" spans="1:18" x14ac:dyDescent="0.45">
      <c r="A64" s="5"/>
      <c r="B64" s="5"/>
      <c r="C64" s="11">
        <v>1</v>
      </c>
      <c r="D64" t="s">
        <v>186</v>
      </c>
      <c r="E64" t="s">
        <v>187</v>
      </c>
      <c r="F64" t="s">
        <v>188</v>
      </c>
      <c r="G64" t="s">
        <v>189</v>
      </c>
      <c r="H64" t="s">
        <v>190</v>
      </c>
      <c r="I64" t="s">
        <v>191</v>
      </c>
      <c r="J64" t="s">
        <v>192</v>
      </c>
      <c r="K64" t="s">
        <v>193</v>
      </c>
      <c r="L64" t="s">
        <v>194</v>
      </c>
      <c r="N64" s="3"/>
      <c r="O64" s="3" t="s">
        <v>850</v>
      </c>
      <c r="P64" s="3">
        <v>37</v>
      </c>
      <c r="Q64" s="2" t="s">
        <v>185</v>
      </c>
    </row>
    <row r="65" spans="1:18" x14ac:dyDescent="0.45">
      <c r="A65" s="5"/>
      <c r="B65" s="5"/>
      <c r="C65" s="11">
        <v>1</v>
      </c>
      <c r="D65" t="s">
        <v>196</v>
      </c>
      <c r="E65" t="s">
        <v>197</v>
      </c>
      <c r="F65" t="s">
        <v>198</v>
      </c>
      <c r="G65" t="s">
        <v>199</v>
      </c>
      <c r="H65" t="s">
        <v>200</v>
      </c>
      <c r="I65" t="s">
        <v>201</v>
      </c>
      <c r="J65" t="s">
        <v>202</v>
      </c>
      <c r="K65" t="s">
        <v>203</v>
      </c>
      <c r="N65" s="3"/>
      <c r="O65" s="3" t="s">
        <v>850</v>
      </c>
      <c r="P65" s="3">
        <v>37</v>
      </c>
      <c r="Q65" s="2" t="s">
        <v>195</v>
      </c>
      <c r="R65" s="4" t="s">
        <v>850</v>
      </c>
    </row>
    <row r="66" spans="1:18" x14ac:dyDescent="0.45">
      <c r="A66" s="5"/>
      <c r="B66" s="5"/>
      <c r="C66" s="11">
        <v>1</v>
      </c>
      <c r="D66" t="s">
        <v>280</v>
      </c>
      <c r="E66" t="s">
        <v>281</v>
      </c>
      <c r="F66" t="s">
        <v>282</v>
      </c>
      <c r="G66" t="s">
        <v>283</v>
      </c>
      <c r="H66" t="s">
        <v>284</v>
      </c>
      <c r="I66" t="s">
        <v>285</v>
      </c>
      <c r="J66" t="s">
        <v>286</v>
      </c>
      <c r="K66" t="s">
        <v>287</v>
      </c>
      <c r="L66" t="s">
        <v>288</v>
      </c>
      <c r="M66" t="s">
        <v>289</v>
      </c>
      <c r="N66" s="3"/>
      <c r="O66" s="3" t="s">
        <v>850</v>
      </c>
      <c r="P66" s="3">
        <v>37</v>
      </c>
      <c r="Q66" s="2" t="s">
        <v>293</v>
      </c>
    </row>
    <row r="67" spans="1:18" x14ac:dyDescent="0.45">
      <c r="A67" s="5"/>
      <c r="B67" s="5"/>
      <c r="C67" s="11">
        <v>1</v>
      </c>
      <c r="D67" t="s">
        <v>292</v>
      </c>
      <c r="E67" t="s">
        <v>290</v>
      </c>
      <c r="F67" t="s">
        <v>291</v>
      </c>
      <c r="N67" s="3"/>
      <c r="O67" s="3" t="s">
        <v>850</v>
      </c>
      <c r="P67" s="3">
        <v>37</v>
      </c>
      <c r="Q67" s="2" t="s">
        <v>294</v>
      </c>
    </row>
    <row r="68" spans="1:18" x14ac:dyDescent="0.45">
      <c r="A68" s="5"/>
      <c r="B68" s="5"/>
      <c r="C68" s="11">
        <v>1</v>
      </c>
      <c r="D68" t="s">
        <v>306</v>
      </c>
      <c r="E68" t="s">
        <v>307</v>
      </c>
      <c r="F68" t="s">
        <v>308</v>
      </c>
      <c r="G68" t="s">
        <v>309</v>
      </c>
      <c r="H68" t="s">
        <v>310</v>
      </c>
      <c r="I68" t="s">
        <v>311</v>
      </c>
      <c r="J68" t="s">
        <v>312</v>
      </c>
      <c r="K68" t="s">
        <v>313</v>
      </c>
      <c r="L68" t="s">
        <v>314</v>
      </c>
      <c r="M68" t="s">
        <v>315</v>
      </c>
      <c r="N68" s="3"/>
      <c r="O68" s="3" t="s">
        <v>850</v>
      </c>
      <c r="P68" s="3">
        <v>37</v>
      </c>
      <c r="Q68" s="2" t="s">
        <v>316</v>
      </c>
    </row>
    <row r="69" spans="1:18" x14ac:dyDescent="0.45">
      <c r="A69" s="5"/>
      <c r="B69" s="5"/>
      <c r="C69" s="11">
        <v>1</v>
      </c>
      <c r="D69" t="s">
        <v>457</v>
      </c>
      <c r="E69" t="s">
        <v>458</v>
      </c>
      <c r="F69" t="s">
        <v>459</v>
      </c>
      <c r="G69" t="s">
        <v>460</v>
      </c>
      <c r="H69" t="s">
        <v>461</v>
      </c>
      <c r="I69" t="s">
        <v>462</v>
      </c>
      <c r="J69" t="s">
        <v>463</v>
      </c>
      <c r="K69" t="s">
        <v>464</v>
      </c>
      <c r="L69" t="s">
        <v>465</v>
      </c>
      <c r="N69" s="3"/>
      <c r="O69" s="3" t="s">
        <v>850</v>
      </c>
      <c r="P69" s="3">
        <v>37</v>
      </c>
      <c r="Q69" s="2" t="s">
        <v>466</v>
      </c>
    </row>
    <row r="70" spans="1:18" x14ac:dyDescent="0.45">
      <c r="A70" s="5"/>
      <c r="B70" s="5"/>
      <c r="C70" s="11">
        <v>1</v>
      </c>
      <c r="D70" t="s">
        <v>468</v>
      </c>
      <c r="E70" t="s">
        <v>469</v>
      </c>
      <c r="F70" t="s">
        <v>470</v>
      </c>
      <c r="G70" t="s">
        <v>471</v>
      </c>
      <c r="H70" t="s">
        <v>472</v>
      </c>
      <c r="I70" t="s">
        <v>473</v>
      </c>
      <c r="J70" t="s">
        <v>474</v>
      </c>
      <c r="K70" t="s">
        <v>475</v>
      </c>
      <c r="L70" t="s">
        <v>476</v>
      </c>
      <c r="N70" s="3"/>
      <c r="O70" s="3" t="s">
        <v>850</v>
      </c>
      <c r="P70" s="3">
        <v>37</v>
      </c>
      <c r="Q70" s="2" t="s">
        <v>467</v>
      </c>
      <c r="R70" s="3"/>
    </row>
    <row r="71" spans="1:18" x14ac:dyDescent="0.45">
      <c r="A71" s="5"/>
      <c r="B71" s="5"/>
      <c r="C71" s="11">
        <v>1</v>
      </c>
      <c r="D71" t="s">
        <v>477</v>
      </c>
      <c r="E71" t="s">
        <v>479</v>
      </c>
      <c r="F71" t="s">
        <v>480</v>
      </c>
      <c r="G71" t="s">
        <v>481</v>
      </c>
      <c r="H71" t="s">
        <v>482</v>
      </c>
      <c r="N71" s="3"/>
      <c r="O71" s="3" t="s">
        <v>850</v>
      </c>
      <c r="P71" s="3">
        <v>37</v>
      </c>
      <c r="Q71" s="2" t="s">
        <v>478</v>
      </c>
    </row>
    <row r="72" spans="1:18" x14ac:dyDescent="0.45">
      <c r="A72" s="5"/>
      <c r="B72" s="5"/>
      <c r="C72" s="11">
        <v>1</v>
      </c>
      <c r="D72" t="s">
        <v>512</v>
      </c>
      <c r="E72" t="s">
        <v>513</v>
      </c>
      <c r="F72" t="s">
        <v>514</v>
      </c>
      <c r="G72" t="s">
        <v>515</v>
      </c>
      <c r="H72" t="s">
        <v>516</v>
      </c>
      <c r="I72" t="s">
        <v>517</v>
      </c>
      <c r="J72" t="s">
        <v>518</v>
      </c>
      <c r="K72" t="s">
        <v>519</v>
      </c>
      <c r="N72" s="3"/>
      <c r="O72" s="3" t="s">
        <v>850</v>
      </c>
      <c r="P72" s="3">
        <v>37</v>
      </c>
      <c r="Q72" s="2" t="s">
        <v>483</v>
      </c>
    </row>
    <row r="73" spans="1:18" x14ac:dyDescent="0.45">
      <c r="A73" s="5"/>
      <c r="B73" s="5"/>
      <c r="C73" s="11">
        <v>1</v>
      </c>
      <c r="D73" t="s">
        <v>520</v>
      </c>
      <c r="E73" t="s">
        <v>484</v>
      </c>
      <c r="F73" t="s">
        <v>485</v>
      </c>
      <c r="G73" t="s">
        <v>486</v>
      </c>
      <c r="H73" t="s">
        <v>487</v>
      </c>
      <c r="I73" t="s">
        <v>488</v>
      </c>
      <c r="J73" t="s">
        <v>489</v>
      </c>
      <c r="N73" s="3"/>
      <c r="O73" s="3" t="s">
        <v>850</v>
      </c>
      <c r="P73" s="3">
        <v>37</v>
      </c>
      <c r="Q73" s="2" t="s">
        <v>845</v>
      </c>
    </row>
    <row r="74" spans="1:18" x14ac:dyDescent="0.45">
      <c r="A74" s="5"/>
      <c r="B74" s="5"/>
      <c r="C74" s="11">
        <v>1</v>
      </c>
      <c r="D74" t="s">
        <v>490</v>
      </c>
      <c r="E74" t="s">
        <v>492</v>
      </c>
      <c r="F74" t="s">
        <v>493</v>
      </c>
      <c r="G74" t="s">
        <v>494</v>
      </c>
      <c r="H74" t="s">
        <v>495</v>
      </c>
      <c r="I74" t="s">
        <v>496</v>
      </c>
      <c r="N74" s="3"/>
      <c r="O74" s="3" t="s">
        <v>850</v>
      </c>
      <c r="P74" s="3">
        <v>37</v>
      </c>
      <c r="Q74" s="2" t="s">
        <v>491</v>
      </c>
    </row>
    <row r="75" spans="1:18" x14ac:dyDescent="0.45">
      <c r="A75" s="5"/>
      <c r="B75" s="5"/>
      <c r="C75" s="11">
        <v>1</v>
      </c>
      <c r="D75" t="s">
        <v>497</v>
      </c>
      <c r="E75" t="s">
        <v>499</v>
      </c>
      <c r="F75" t="s">
        <v>500</v>
      </c>
      <c r="G75" t="s">
        <v>501</v>
      </c>
      <c r="H75" t="s">
        <v>502</v>
      </c>
      <c r="I75" t="s">
        <v>503</v>
      </c>
      <c r="J75" t="s">
        <v>504</v>
      </c>
      <c r="N75" s="3"/>
      <c r="O75" s="3" t="s">
        <v>850</v>
      </c>
      <c r="P75" s="3">
        <v>37</v>
      </c>
      <c r="Q75" s="2" t="s">
        <v>498</v>
      </c>
    </row>
    <row r="76" spans="1:18" x14ac:dyDescent="0.45">
      <c r="A76" s="5"/>
      <c r="B76" s="5"/>
      <c r="C76" s="11">
        <v>1</v>
      </c>
      <c r="D76" t="s">
        <v>608</v>
      </c>
      <c r="E76" t="s">
        <v>609</v>
      </c>
      <c r="F76" t="s">
        <v>610</v>
      </c>
      <c r="G76" t="s">
        <v>611</v>
      </c>
      <c r="H76" t="s">
        <v>612</v>
      </c>
      <c r="I76" t="s">
        <v>613</v>
      </c>
      <c r="J76" t="s">
        <v>614</v>
      </c>
      <c r="K76" t="s">
        <v>615</v>
      </c>
      <c r="N76" s="3"/>
      <c r="O76" s="3" t="s">
        <v>850</v>
      </c>
      <c r="P76" s="3">
        <v>37</v>
      </c>
      <c r="Q76" s="2" t="s">
        <v>607</v>
      </c>
    </row>
    <row r="77" spans="1:18" x14ac:dyDescent="0.45">
      <c r="A77" s="5"/>
      <c r="B77" s="5"/>
      <c r="C77" s="11">
        <v>1</v>
      </c>
      <c r="D77" t="s">
        <v>623</v>
      </c>
      <c r="E77" t="s">
        <v>616</v>
      </c>
      <c r="F77" t="s">
        <v>617</v>
      </c>
      <c r="G77" t="s">
        <v>618</v>
      </c>
      <c r="H77" t="s">
        <v>619</v>
      </c>
      <c r="I77" t="s">
        <v>620</v>
      </c>
      <c r="J77" t="s">
        <v>621</v>
      </c>
      <c r="K77" t="s">
        <v>622</v>
      </c>
      <c r="N77" s="3"/>
      <c r="O77" s="3" t="s">
        <v>850</v>
      </c>
      <c r="P77" s="3">
        <v>37</v>
      </c>
      <c r="Q77" s="2" t="s">
        <v>624</v>
      </c>
    </row>
    <row r="78" spans="1:18" x14ac:dyDescent="0.45">
      <c r="A78" s="5"/>
      <c r="B78" s="5"/>
      <c r="C78" s="11">
        <v>1</v>
      </c>
      <c r="D78" t="s">
        <v>566</v>
      </c>
      <c r="E78" t="s">
        <v>567</v>
      </c>
      <c r="F78" t="s">
        <v>568</v>
      </c>
      <c r="G78" t="s">
        <v>569</v>
      </c>
      <c r="H78" t="s">
        <v>570</v>
      </c>
      <c r="I78" t="s">
        <v>571</v>
      </c>
      <c r="J78" t="s">
        <v>572</v>
      </c>
      <c r="K78" t="s">
        <v>573</v>
      </c>
      <c r="L78" t="s">
        <v>574</v>
      </c>
      <c r="M78" t="s">
        <v>575</v>
      </c>
      <c r="N78" s="3"/>
      <c r="O78" s="3" t="s">
        <v>850</v>
      </c>
      <c r="P78" s="3">
        <v>37</v>
      </c>
      <c r="Q78" s="2" t="s">
        <v>565</v>
      </c>
      <c r="R78" s="3"/>
    </row>
    <row r="79" spans="1:18" x14ac:dyDescent="0.45">
      <c r="A79" s="5"/>
      <c r="B79" s="5"/>
      <c r="C79" s="11">
        <v>1</v>
      </c>
      <c r="D79" t="s">
        <v>320</v>
      </c>
      <c r="E79" t="s">
        <v>321</v>
      </c>
      <c r="F79" t="s">
        <v>322</v>
      </c>
      <c r="G79" t="s">
        <v>323</v>
      </c>
      <c r="H79" t="s">
        <v>324</v>
      </c>
      <c r="I79" t="s">
        <v>325</v>
      </c>
      <c r="J79" t="s">
        <v>326</v>
      </c>
      <c r="K79" t="s">
        <v>327</v>
      </c>
      <c r="L79" t="s">
        <v>328</v>
      </c>
      <c r="M79" t="s">
        <v>329</v>
      </c>
      <c r="N79" s="3"/>
      <c r="O79" s="3" t="s">
        <v>850</v>
      </c>
      <c r="P79" s="3">
        <v>37</v>
      </c>
      <c r="Q79" s="2" t="s">
        <v>319</v>
      </c>
      <c r="R79" s="3" t="s">
        <v>850</v>
      </c>
    </row>
    <row r="80" spans="1:18" x14ac:dyDescent="0.45">
      <c r="A80" s="5"/>
      <c r="B80" s="5"/>
      <c r="C80" s="11">
        <v>1</v>
      </c>
      <c r="D80" t="s">
        <v>330</v>
      </c>
      <c r="E80" t="s">
        <v>332</v>
      </c>
      <c r="F80" t="s">
        <v>333</v>
      </c>
      <c r="G80" t="s">
        <v>334</v>
      </c>
      <c r="H80" t="s">
        <v>335</v>
      </c>
      <c r="I80" t="s">
        <v>336</v>
      </c>
      <c r="J80" t="s">
        <v>337</v>
      </c>
      <c r="K80" t="s">
        <v>338</v>
      </c>
      <c r="L80" t="s">
        <v>339</v>
      </c>
      <c r="N80" s="3"/>
      <c r="O80" s="3" t="s">
        <v>850</v>
      </c>
      <c r="P80" s="3">
        <v>37</v>
      </c>
      <c r="Q80" s="2" t="s">
        <v>331</v>
      </c>
    </row>
    <row r="81" spans="1:18" x14ac:dyDescent="0.45">
      <c r="A81" s="5"/>
      <c r="B81" s="5"/>
      <c r="C81" s="11">
        <v>1</v>
      </c>
      <c r="D81" t="s">
        <v>677</v>
      </c>
      <c r="E81" t="s">
        <v>675</v>
      </c>
      <c r="F81" t="s">
        <v>676</v>
      </c>
      <c r="N81" s="3"/>
      <c r="O81" s="3" t="s">
        <v>850</v>
      </c>
      <c r="P81" s="3">
        <v>37</v>
      </c>
      <c r="Q81" s="2" t="s">
        <v>678</v>
      </c>
    </row>
    <row r="82" spans="1:18" x14ac:dyDescent="0.45">
      <c r="A82" s="5"/>
      <c r="B82" s="5"/>
      <c r="C82" s="11">
        <v>1</v>
      </c>
      <c r="D82" t="s">
        <v>674</v>
      </c>
      <c r="E82" t="s">
        <v>669</v>
      </c>
      <c r="F82" t="s">
        <v>670</v>
      </c>
      <c r="G82" t="s">
        <v>671</v>
      </c>
      <c r="H82" t="s">
        <v>672</v>
      </c>
      <c r="I82" t="s">
        <v>673</v>
      </c>
      <c r="N82" s="3"/>
      <c r="O82" s="3" t="s">
        <v>850</v>
      </c>
      <c r="P82" s="3">
        <v>37</v>
      </c>
      <c r="Q82" s="2" t="s">
        <v>668</v>
      </c>
    </row>
    <row r="83" spans="1:18" x14ac:dyDescent="0.45">
      <c r="A83" s="5"/>
      <c r="B83" s="5"/>
      <c r="C83" s="11">
        <v>1</v>
      </c>
      <c r="D83" t="s">
        <v>662</v>
      </c>
      <c r="E83" t="s">
        <v>663</v>
      </c>
      <c r="F83" t="s">
        <v>664</v>
      </c>
      <c r="G83" t="s">
        <v>665</v>
      </c>
      <c r="H83" t="s">
        <v>666</v>
      </c>
      <c r="I83" t="s">
        <v>667</v>
      </c>
      <c r="N83" s="3"/>
      <c r="O83" s="3" t="s">
        <v>850</v>
      </c>
      <c r="P83" s="3">
        <v>37</v>
      </c>
      <c r="Q83" s="2" t="s">
        <v>661</v>
      </c>
      <c r="R83" s="3" t="s">
        <v>850</v>
      </c>
    </row>
    <row r="84" spans="1:18" x14ac:dyDescent="0.45">
      <c r="A84" s="5"/>
      <c r="B84" s="5"/>
      <c r="C84" s="11">
        <v>1</v>
      </c>
      <c r="D84" t="s">
        <v>654</v>
      </c>
      <c r="E84" t="s">
        <v>655</v>
      </c>
      <c r="F84" t="s">
        <v>656</v>
      </c>
      <c r="G84" t="s">
        <v>657</v>
      </c>
      <c r="H84" t="s">
        <v>658</v>
      </c>
      <c r="I84" t="s">
        <v>659</v>
      </c>
      <c r="N84" s="3"/>
      <c r="O84" s="3" t="s">
        <v>850</v>
      </c>
      <c r="P84" s="3">
        <v>37</v>
      </c>
      <c r="Q84" s="2" t="s">
        <v>660</v>
      </c>
      <c r="R84" s="3" t="s">
        <v>850</v>
      </c>
    </row>
    <row r="85" spans="1:18" x14ac:dyDescent="0.45">
      <c r="A85" s="5"/>
      <c r="B85" s="5"/>
      <c r="C85" s="11">
        <v>1</v>
      </c>
      <c r="D85" t="s">
        <v>225</v>
      </c>
      <c r="E85" t="s">
        <v>226</v>
      </c>
      <c r="F85" t="s">
        <v>227</v>
      </c>
      <c r="G85" t="s">
        <v>228</v>
      </c>
      <c r="H85" t="s">
        <v>229</v>
      </c>
      <c r="I85" t="s">
        <v>230</v>
      </c>
      <c r="J85" t="s">
        <v>231</v>
      </c>
      <c r="K85" t="s">
        <v>232</v>
      </c>
      <c r="L85" t="s">
        <v>233</v>
      </c>
      <c r="M85" t="s">
        <v>234</v>
      </c>
      <c r="N85" s="3"/>
      <c r="O85" s="3" t="s">
        <v>850</v>
      </c>
      <c r="P85" s="3">
        <v>37</v>
      </c>
      <c r="Q85" s="2" t="s">
        <v>235</v>
      </c>
    </row>
    <row r="86" spans="1:18" x14ac:dyDescent="0.45">
      <c r="A86" s="5"/>
      <c r="B86" s="5"/>
      <c r="C86" s="11">
        <v>1</v>
      </c>
      <c r="D86" t="s">
        <v>236</v>
      </c>
      <c r="E86" t="s">
        <v>237</v>
      </c>
      <c r="F86" t="s">
        <v>238</v>
      </c>
      <c r="G86" t="s">
        <v>239</v>
      </c>
      <c r="H86" t="s">
        <v>240</v>
      </c>
      <c r="I86" t="s">
        <v>241</v>
      </c>
      <c r="J86" t="s">
        <v>242</v>
      </c>
      <c r="K86" t="s">
        <v>243</v>
      </c>
      <c r="N86" s="3"/>
      <c r="O86" s="3" t="s">
        <v>850</v>
      </c>
      <c r="P86" s="3">
        <v>37</v>
      </c>
      <c r="Q86" s="2" t="s">
        <v>244</v>
      </c>
    </row>
    <row r="87" spans="1:18" x14ac:dyDescent="0.45">
      <c r="A87" s="5"/>
      <c r="B87" s="5"/>
      <c r="C87" s="11">
        <v>1</v>
      </c>
      <c r="D87" t="s">
        <v>246</v>
      </c>
      <c r="E87" t="s">
        <v>247</v>
      </c>
      <c r="F87" t="s">
        <v>248</v>
      </c>
      <c r="G87" t="s">
        <v>249</v>
      </c>
      <c r="H87" t="s">
        <v>250</v>
      </c>
      <c r="I87" t="s">
        <v>251</v>
      </c>
      <c r="J87" t="s">
        <v>252</v>
      </c>
      <c r="N87" s="3"/>
      <c r="O87" s="3" t="s">
        <v>850</v>
      </c>
      <c r="P87" s="3">
        <v>37</v>
      </c>
      <c r="Q87" s="2" t="s">
        <v>245</v>
      </c>
    </row>
    <row r="88" spans="1:18" x14ac:dyDescent="0.45">
      <c r="A88" s="5"/>
      <c r="B88" s="5"/>
      <c r="C88" s="11">
        <v>1</v>
      </c>
      <c r="D88" t="s">
        <v>253</v>
      </c>
      <c r="E88" t="s">
        <v>254</v>
      </c>
      <c r="F88" t="s">
        <v>255</v>
      </c>
      <c r="G88" t="s">
        <v>256</v>
      </c>
      <c r="H88" t="s">
        <v>257</v>
      </c>
      <c r="I88" t="s">
        <v>258</v>
      </c>
      <c r="J88" t="s">
        <v>259</v>
      </c>
      <c r="K88" t="s">
        <v>260</v>
      </c>
      <c r="N88" s="3"/>
      <c r="O88" s="3" t="s">
        <v>850</v>
      </c>
      <c r="P88" s="3">
        <v>37</v>
      </c>
      <c r="Q88" s="2" t="s">
        <v>261</v>
      </c>
    </row>
    <row r="89" spans="1:18" x14ac:dyDescent="0.45">
      <c r="A89" s="5"/>
      <c r="B89" s="5"/>
      <c r="C89" s="11">
        <v>1</v>
      </c>
      <c r="D89" t="s">
        <v>262</v>
      </c>
      <c r="E89" t="s">
        <v>263</v>
      </c>
      <c r="F89" t="s">
        <v>264</v>
      </c>
      <c r="G89" t="s">
        <v>265</v>
      </c>
      <c r="H89" t="s">
        <v>266</v>
      </c>
      <c r="I89" t="s">
        <v>267</v>
      </c>
      <c r="J89" t="s">
        <v>268</v>
      </c>
      <c r="K89" t="s">
        <v>269</v>
      </c>
      <c r="L89" t="s">
        <v>270</v>
      </c>
      <c r="M89" t="s">
        <v>271</v>
      </c>
      <c r="N89" s="3"/>
      <c r="O89" s="3" t="s">
        <v>850</v>
      </c>
      <c r="P89" s="3">
        <v>37</v>
      </c>
      <c r="Q89" s="2" t="s">
        <v>278</v>
      </c>
      <c r="R89" s="3" t="s">
        <v>850</v>
      </c>
    </row>
    <row r="90" spans="1:18" x14ac:dyDescent="0.45">
      <c r="A90" s="5"/>
      <c r="B90" s="5"/>
      <c r="C90" s="11">
        <v>1</v>
      </c>
      <c r="D90" t="s">
        <v>272</v>
      </c>
      <c r="E90" t="s">
        <v>273</v>
      </c>
      <c r="F90" t="s">
        <v>274</v>
      </c>
      <c r="G90" t="s">
        <v>275</v>
      </c>
      <c r="H90" t="s">
        <v>276</v>
      </c>
      <c r="I90" t="s">
        <v>277</v>
      </c>
      <c r="N90" s="3"/>
      <c r="O90" s="3" t="s">
        <v>850</v>
      </c>
      <c r="P90" s="3">
        <v>37</v>
      </c>
      <c r="Q90" s="2" t="s">
        <v>279</v>
      </c>
    </row>
    <row r="91" spans="1:18" x14ac:dyDescent="0.45">
      <c r="A91" s="5"/>
      <c r="B91" s="5"/>
      <c r="C91" s="11">
        <v>1</v>
      </c>
      <c r="D91" t="s">
        <v>638</v>
      </c>
      <c r="E91" t="s">
        <v>639</v>
      </c>
      <c r="F91" t="s">
        <v>640</v>
      </c>
      <c r="G91" t="s">
        <v>641</v>
      </c>
      <c r="H91" t="s">
        <v>642</v>
      </c>
      <c r="I91" t="s">
        <v>643</v>
      </c>
      <c r="J91" t="s">
        <v>644</v>
      </c>
      <c r="K91" t="s">
        <v>645</v>
      </c>
      <c r="L91" t="s">
        <v>646</v>
      </c>
      <c r="N91" s="3"/>
      <c r="O91" s="3" t="s">
        <v>850</v>
      </c>
      <c r="P91" s="3">
        <v>37</v>
      </c>
      <c r="Q91" s="2" t="s">
        <v>637</v>
      </c>
      <c r="R91" s="3" t="s">
        <v>850</v>
      </c>
    </row>
    <row r="92" spans="1:18" x14ac:dyDescent="0.45">
      <c r="A92" s="5"/>
      <c r="B92" s="5"/>
      <c r="C92" s="11">
        <v>1</v>
      </c>
      <c r="D92" t="s">
        <v>595</v>
      </c>
      <c r="E92" t="s">
        <v>596</v>
      </c>
      <c r="F92" t="s">
        <v>257</v>
      </c>
      <c r="G92" t="s">
        <v>258</v>
      </c>
      <c r="H92" t="s">
        <v>259</v>
      </c>
      <c r="I92" t="s">
        <v>597</v>
      </c>
      <c r="J92" t="s">
        <v>598</v>
      </c>
      <c r="K92" t="s">
        <v>599</v>
      </c>
      <c r="L92" t="s">
        <v>600</v>
      </c>
      <c r="N92" s="3"/>
      <c r="O92" s="3" t="s">
        <v>850</v>
      </c>
      <c r="P92" s="3">
        <v>37</v>
      </c>
      <c r="Q92" s="2" t="s">
        <v>594</v>
      </c>
    </row>
    <row r="93" spans="1:18" x14ac:dyDescent="0.45">
      <c r="A93" s="5"/>
      <c r="B93" s="5"/>
      <c r="C93" s="11">
        <v>1</v>
      </c>
      <c r="D93" t="s">
        <v>601</v>
      </c>
      <c r="E93" t="s">
        <v>603</v>
      </c>
      <c r="F93" t="s">
        <v>604</v>
      </c>
      <c r="G93" t="s">
        <v>605</v>
      </c>
      <c r="H93" t="s">
        <v>606</v>
      </c>
      <c r="N93" s="3"/>
      <c r="O93" s="3" t="s">
        <v>850</v>
      </c>
      <c r="P93" s="3">
        <v>37</v>
      </c>
      <c r="Q93" s="2" t="s">
        <v>602</v>
      </c>
    </row>
    <row r="94" spans="1:18" x14ac:dyDescent="0.45">
      <c r="A94" s="5"/>
      <c r="B94" s="5"/>
      <c r="C94" s="11">
        <v>1</v>
      </c>
      <c r="D94" t="s">
        <v>687</v>
      </c>
      <c r="E94" t="s">
        <v>688</v>
      </c>
      <c r="F94" t="s">
        <v>689</v>
      </c>
      <c r="G94" t="s">
        <v>690</v>
      </c>
      <c r="N94" s="3"/>
      <c r="O94" s="3" t="s">
        <v>850</v>
      </c>
      <c r="P94" s="3">
        <v>37</v>
      </c>
      <c r="Q94" s="2" t="s">
        <v>686</v>
      </c>
    </row>
    <row r="95" spans="1:18" x14ac:dyDescent="0.45">
      <c r="A95" s="5"/>
      <c r="B95" s="5"/>
      <c r="C95" s="11">
        <v>1</v>
      </c>
      <c r="D95" t="s">
        <v>692</v>
      </c>
      <c r="E95" t="s">
        <v>693</v>
      </c>
      <c r="N95" s="3"/>
      <c r="O95" s="3" t="s">
        <v>850</v>
      </c>
      <c r="P95" s="3">
        <v>37</v>
      </c>
      <c r="Q95" s="2" t="s">
        <v>691</v>
      </c>
    </row>
    <row r="96" spans="1:18" x14ac:dyDescent="0.45">
      <c r="A96" s="5"/>
      <c r="B96" s="5"/>
      <c r="C96" s="11">
        <v>1</v>
      </c>
      <c r="D96" t="s">
        <v>695</v>
      </c>
      <c r="E96" t="s">
        <v>696</v>
      </c>
      <c r="F96" t="s">
        <v>697</v>
      </c>
      <c r="G96" t="s">
        <v>698</v>
      </c>
      <c r="H96" t="s">
        <v>699</v>
      </c>
      <c r="I96" t="s">
        <v>700</v>
      </c>
      <c r="J96" t="s">
        <v>521</v>
      </c>
      <c r="K96" t="s">
        <v>522</v>
      </c>
      <c r="L96" t="s">
        <v>701</v>
      </c>
      <c r="N96" s="3"/>
      <c r="O96" s="3" t="s">
        <v>850</v>
      </c>
      <c r="P96" s="3">
        <v>37</v>
      </c>
      <c r="Q96" s="2" t="s">
        <v>694</v>
      </c>
    </row>
    <row r="97" spans="1:18" x14ac:dyDescent="0.45">
      <c r="A97" s="5"/>
      <c r="B97" s="5"/>
      <c r="C97" s="11">
        <v>1</v>
      </c>
      <c r="D97" t="s">
        <v>702</v>
      </c>
      <c r="E97" t="s">
        <v>704</v>
      </c>
      <c r="F97" t="s">
        <v>705</v>
      </c>
      <c r="G97" t="s">
        <v>706</v>
      </c>
      <c r="N97" s="3"/>
      <c r="O97" s="3" t="s">
        <v>850</v>
      </c>
      <c r="P97" s="3">
        <v>37</v>
      </c>
      <c r="Q97" s="2" t="s">
        <v>703</v>
      </c>
      <c r="R97" s="3"/>
    </row>
    <row r="98" spans="1:18" x14ac:dyDescent="0.45">
      <c r="A98" s="5"/>
      <c r="B98" s="5"/>
      <c r="C98" s="11">
        <v>1</v>
      </c>
      <c r="D98" t="s">
        <v>707</v>
      </c>
      <c r="E98" t="s">
        <v>709</v>
      </c>
      <c r="F98" t="s">
        <v>710</v>
      </c>
      <c r="G98" t="s">
        <v>711</v>
      </c>
      <c r="H98" t="s">
        <v>712</v>
      </c>
      <c r="I98" t="s">
        <v>713</v>
      </c>
      <c r="J98" t="s">
        <v>714</v>
      </c>
      <c r="N98" s="3"/>
      <c r="O98" s="3" t="s">
        <v>850</v>
      </c>
      <c r="P98" s="3">
        <v>37</v>
      </c>
      <c r="Q98" s="2" t="s">
        <v>708</v>
      </c>
    </row>
    <row r="99" spans="1:18" x14ac:dyDescent="0.45">
      <c r="A99" s="5"/>
      <c r="B99" s="5"/>
      <c r="C99" s="11">
        <v>1</v>
      </c>
      <c r="D99" t="s">
        <v>716</v>
      </c>
      <c r="E99" t="s">
        <v>717</v>
      </c>
      <c r="F99" t="s">
        <v>718</v>
      </c>
      <c r="G99" t="s">
        <v>719</v>
      </c>
      <c r="H99" t="s">
        <v>720</v>
      </c>
      <c r="I99" t="s">
        <v>721</v>
      </c>
      <c r="J99" t="s">
        <v>722</v>
      </c>
      <c r="K99" t="s">
        <v>723</v>
      </c>
      <c r="N99" s="3"/>
      <c r="O99" s="3" t="s">
        <v>850</v>
      </c>
      <c r="P99" s="3">
        <v>37</v>
      </c>
      <c r="Q99" s="2" t="s">
        <v>715</v>
      </c>
    </row>
    <row r="100" spans="1:18" x14ac:dyDescent="0.45">
      <c r="A100" s="5"/>
      <c r="B100" s="5"/>
      <c r="C100" s="11">
        <v>1</v>
      </c>
      <c r="D100" t="s">
        <v>725</v>
      </c>
      <c r="E100" t="s">
        <v>726</v>
      </c>
      <c r="F100" t="s">
        <v>727</v>
      </c>
      <c r="G100" t="s">
        <v>728</v>
      </c>
      <c r="H100" t="s">
        <v>729</v>
      </c>
      <c r="I100" t="s">
        <v>730</v>
      </c>
      <c r="J100" t="s">
        <v>731</v>
      </c>
      <c r="K100" t="s">
        <v>732</v>
      </c>
      <c r="L100" t="s">
        <v>733</v>
      </c>
      <c r="M100" t="s">
        <v>734</v>
      </c>
      <c r="N100" s="3"/>
      <c r="O100" s="3" t="s">
        <v>850</v>
      </c>
      <c r="P100" s="3">
        <v>37</v>
      </c>
      <c r="Q100" s="2" t="s">
        <v>724</v>
      </c>
    </row>
    <row r="101" spans="1:18" x14ac:dyDescent="0.45">
      <c r="A101" s="5"/>
      <c r="B101" s="5"/>
      <c r="C101" s="11">
        <v>1</v>
      </c>
      <c r="D101" t="s">
        <v>740</v>
      </c>
      <c r="E101" t="s">
        <v>736</v>
      </c>
      <c r="F101" t="s">
        <v>737</v>
      </c>
      <c r="G101" t="s">
        <v>738</v>
      </c>
      <c r="H101" t="s">
        <v>739</v>
      </c>
      <c r="N101" s="3"/>
      <c r="O101" s="3" t="s">
        <v>850</v>
      </c>
      <c r="P101" s="3">
        <v>37</v>
      </c>
      <c r="Q101" s="2" t="s">
        <v>735</v>
      </c>
    </row>
    <row r="102" spans="1:18" x14ac:dyDescent="0.45">
      <c r="A102" s="5"/>
      <c r="B102" s="5"/>
      <c r="C102" s="11">
        <v>1</v>
      </c>
      <c r="D102" t="s">
        <v>741</v>
      </c>
      <c r="E102" t="s">
        <v>743</v>
      </c>
      <c r="F102" t="s">
        <v>744</v>
      </c>
      <c r="G102" t="s">
        <v>745</v>
      </c>
      <c r="H102" t="s">
        <v>746</v>
      </c>
      <c r="I102" t="s">
        <v>747</v>
      </c>
      <c r="J102" t="s">
        <v>748</v>
      </c>
      <c r="N102" s="3"/>
      <c r="O102" s="3" t="s">
        <v>850</v>
      </c>
      <c r="P102" s="3">
        <v>37</v>
      </c>
      <c r="Q102" s="2" t="s">
        <v>742</v>
      </c>
    </row>
    <row r="103" spans="1:18" x14ac:dyDescent="0.45">
      <c r="A103" s="5"/>
      <c r="B103" s="5"/>
      <c r="C103" s="11">
        <v>1</v>
      </c>
      <c r="D103" t="s">
        <v>754</v>
      </c>
      <c r="E103" t="s">
        <v>755</v>
      </c>
      <c r="F103" t="s">
        <v>756</v>
      </c>
      <c r="G103" t="s">
        <v>545</v>
      </c>
      <c r="H103" t="s">
        <v>757</v>
      </c>
      <c r="I103" t="s">
        <v>547</v>
      </c>
      <c r="J103" t="s">
        <v>758</v>
      </c>
      <c r="N103" s="3"/>
      <c r="O103" s="3" t="s">
        <v>850</v>
      </c>
      <c r="P103" s="3">
        <v>37</v>
      </c>
      <c r="Q103" s="2" t="s">
        <v>753</v>
      </c>
    </row>
    <row r="104" spans="1:18" x14ac:dyDescent="0.45">
      <c r="A104" s="5"/>
      <c r="B104" s="5"/>
      <c r="C104" s="11">
        <v>1</v>
      </c>
      <c r="D104" t="s">
        <v>760</v>
      </c>
      <c r="E104" t="s">
        <v>761</v>
      </c>
      <c r="F104" t="s">
        <v>762</v>
      </c>
      <c r="G104" t="s">
        <v>763</v>
      </c>
      <c r="H104" t="s">
        <v>764</v>
      </c>
      <c r="I104" t="s">
        <v>765</v>
      </c>
      <c r="J104" t="s">
        <v>766</v>
      </c>
      <c r="N104" s="3"/>
      <c r="O104" s="3" t="s">
        <v>850</v>
      </c>
      <c r="P104" s="3">
        <v>37</v>
      </c>
      <c r="Q104" s="2" t="s">
        <v>759</v>
      </c>
    </row>
    <row r="105" spans="1:18" x14ac:dyDescent="0.45">
      <c r="A105" s="5"/>
      <c r="B105" s="5"/>
      <c r="C105" s="11">
        <v>1</v>
      </c>
      <c r="D105" t="s">
        <v>767</v>
      </c>
      <c r="E105" t="s">
        <v>768</v>
      </c>
      <c r="F105" t="s">
        <v>769</v>
      </c>
      <c r="G105" t="s">
        <v>770</v>
      </c>
      <c r="H105" t="s">
        <v>771</v>
      </c>
      <c r="I105" t="s">
        <v>772</v>
      </c>
      <c r="J105" t="s">
        <v>773</v>
      </c>
      <c r="K105" t="s">
        <v>774</v>
      </c>
      <c r="N105" s="3"/>
      <c r="O105" s="3" t="s">
        <v>850</v>
      </c>
      <c r="P105" s="3">
        <v>37</v>
      </c>
      <c r="Q105" s="2" t="s">
        <v>775</v>
      </c>
      <c r="R105" s="3"/>
    </row>
    <row r="106" spans="1:18" x14ac:dyDescent="0.45">
      <c r="A106" s="5"/>
      <c r="B106" s="5"/>
      <c r="C106" s="11">
        <v>1</v>
      </c>
      <c r="D106" t="s">
        <v>776</v>
      </c>
      <c r="E106" t="s">
        <v>777</v>
      </c>
      <c r="F106" t="s">
        <v>778</v>
      </c>
      <c r="G106" t="s">
        <v>779</v>
      </c>
      <c r="H106" t="s">
        <v>780</v>
      </c>
      <c r="I106" t="s">
        <v>781</v>
      </c>
      <c r="J106" t="s">
        <v>782</v>
      </c>
      <c r="K106" t="s">
        <v>783</v>
      </c>
      <c r="L106" t="s">
        <v>784</v>
      </c>
      <c r="N106" s="3"/>
      <c r="O106" s="3" t="s">
        <v>850</v>
      </c>
      <c r="P106" s="3">
        <v>37</v>
      </c>
      <c r="Q106" s="2" t="s">
        <v>785</v>
      </c>
    </row>
    <row r="107" spans="1:18" x14ac:dyDescent="0.45">
      <c r="A107" s="5"/>
      <c r="B107" s="5"/>
      <c r="C107" s="11">
        <v>1</v>
      </c>
      <c r="D107" t="s">
        <v>787</v>
      </c>
      <c r="E107" t="s">
        <v>788</v>
      </c>
      <c r="F107" t="s">
        <v>789</v>
      </c>
      <c r="G107" t="s">
        <v>790</v>
      </c>
      <c r="H107" t="s">
        <v>791</v>
      </c>
      <c r="I107" t="s">
        <v>792</v>
      </c>
      <c r="J107" t="s">
        <v>793</v>
      </c>
      <c r="K107" t="s">
        <v>794</v>
      </c>
      <c r="L107" t="s">
        <v>795</v>
      </c>
      <c r="M107" t="s">
        <v>796</v>
      </c>
      <c r="N107" s="3"/>
      <c r="O107" s="3" t="s">
        <v>850</v>
      </c>
      <c r="P107" s="3">
        <v>37</v>
      </c>
      <c r="Q107" s="2" t="s">
        <v>786</v>
      </c>
    </row>
    <row r="108" spans="1:18" x14ac:dyDescent="0.45">
      <c r="A108" s="5"/>
      <c r="B108" s="5"/>
      <c r="C108" s="11">
        <v>1</v>
      </c>
      <c r="D108" t="s">
        <v>797</v>
      </c>
      <c r="E108" t="s">
        <v>798</v>
      </c>
      <c r="F108" t="s">
        <v>799</v>
      </c>
      <c r="G108" t="s">
        <v>800</v>
      </c>
      <c r="H108" t="s">
        <v>801</v>
      </c>
      <c r="I108" t="s">
        <v>802</v>
      </c>
      <c r="J108" t="s">
        <v>803</v>
      </c>
      <c r="K108" t="s">
        <v>804</v>
      </c>
      <c r="L108" t="s">
        <v>805</v>
      </c>
      <c r="M108" t="s">
        <v>806</v>
      </c>
      <c r="N108" s="3"/>
      <c r="O108" s="3" t="s">
        <v>850</v>
      </c>
      <c r="P108" s="3">
        <v>37</v>
      </c>
      <c r="Q108" s="2" t="s">
        <v>807</v>
      </c>
    </row>
    <row r="109" spans="1:18" x14ac:dyDescent="0.45">
      <c r="A109" s="5"/>
      <c r="B109" s="5"/>
      <c r="C109" s="11">
        <v>1</v>
      </c>
      <c r="D109" t="s">
        <v>809</v>
      </c>
      <c r="E109" t="s">
        <v>810</v>
      </c>
      <c r="F109" t="s">
        <v>811</v>
      </c>
      <c r="G109" t="s">
        <v>812</v>
      </c>
      <c r="H109" t="s">
        <v>813</v>
      </c>
      <c r="I109" t="s">
        <v>814</v>
      </c>
      <c r="J109" t="s">
        <v>815</v>
      </c>
      <c r="K109" t="s">
        <v>816</v>
      </c>
      <c r="L109" t="s">
        <v>817</v>
      </c>
      <c r="N109" s="3"/>
      <c r="O109" s="3" t="s">
        <v>850</v>
      </c>
      <c r="P109" s="3">
        <v>37</v>
      </c>
      <c r="Q109" s="2" t="s">
        <v>808</v>
      </c>
    </row>
    <row r="110" spans="1:18" x14ac:dyDescent="0.45">
      <c r="A110" s="5"/>
      <c r="B110" s="5"/>
      <c r="C110" s="11">
        <v>1</v>
      </c>
      <c r="D110" t="s">
        <v>819</v>
      </c>
      <c r="E110" t="s">
        <v>820</v>
      </c>
      <c r="F110" t="s">
        <v>821</v>
      </c>
      <c r="G110" t="s">
        <v>822</v>
      </c>
      <c r="H110" t="s">
        <v>823</v>
      </c>
      <c r="I110" t="s">
        <v>824</v>
      </c>
      <c r="N110" s="3"/>
      <c r="O110" s="3" t="s">
        <v>850</v>
      </c>
      <c r="P110" s="3">
        <v>37</v>
      </c>
      <c r="Q110" s="2" t="s">
        <v>818</v>
      </c>
    </row>
    <row r="111" spans="1:18" x14ac:dyDescent="0.45">
      <c r="A111" s="5"/>
      <c r="B111" s="5"/>
      <c r="C111" s="11">
        <v>1</v>
      </c>
      <c r="D111" t="s">
        <v>826</v>
      </c>
      <c r="E111" t="s">
        <v>827</v>
      </c>
      <c r="F111" t="s">
        <v>828</v>
      </c>
      <c r="G111" t="s">
        <v>829</v>
      </c>
      <c r="H111" t="s">
        <v>830</v>
      </c>
      <c r="I111" t="s">
        <v>831</v>
      </c>
      <c r="J111" t="s">
        <v>832</v>
      </c>
      <c r="N111" s="3"/>
      <c r="O111" s="3" t="s">
        <v>850</v>
      </c>
      <c r="P111" s="3">
        <v>37</v>
      </c>
      <c r="Q111" s="2" t="s">
        <v>825</v>
      </c>
    </row>
    <row r="112" spans="1:18" x14ac:dyDescent="0.45">
      <c r="A112" s="5"/>
      <c r="B112" s="5"/>
      <c r="C112" s="11">
        <v>1</v>
      </c>
      <c r="D112" t="s">
        <v>833</v>
      </c>
      <c r="E112" t="s">
        <v>834</v>
      </c>
      <c r="F112" t="s">
        <v>835</v>
      </c>
      <c r="G112" t="s">
        <v>836</v>
      </c>
      <c r="N112" s="3"/>
      <c r="O112" s="3" t="s">
        <v>850</v>
      </c>
      <c r="P112" s="3">
        <v>37</v>
      </c>
      <c r="Q112" s="2" t="s">
        <v>837</v>
      </c>
    </row>
  </sheetData>
  <sortState xmlns:xlrd2="http://schemas.microsoft.com/office/spreadsheetml/2017/richdata2" ref="C8:Q112">
    <sortCondition descending="1" ref="C8:C112"/>
  </sortState>
  <mergeCells count="3">
    <mergeCell ref="E7:M7"/>
    <mergeCell ref="N6:P6"/>
    <mergeCell ref="A1:R5"/>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43E99-1D8D-4312-994A-FD8D4623A41D}">
  <dimension ref="A1:O110"/>
  <sheetViews>
    <sheetView tabSelected="1" topLeftCell="A19" workbookViewId="0">
      <selection activeCell="B1" sqref="B1:L2"/>
    </sheetView>
  </sheetViews>
  <sheetFormatPr defaultRowHeight="14.25" x14ac:dyDescent="0.45"/>
  <cols>
    <col min="1" max="1" width="4.19921875" customWidth="1"/>
    <col min="2" max="2" width="14.53125" customWidth="1"/>
    <col min="3" max="3" width="8.73046875" customWidth="1"/>
    <col min="4" max="4" width="12.86328125" customWidth="1"/>
    <col min="5" max="5" width="19.1328125" customWidth="1"/>
    <col min="6" max="6" width="7.59765625" customWidth="1"/>
    <col min="14" max="14" width="18.46484375" customWidth="1"/>
  </cols>
  <sheetData>
    <row r="1" spans="1:15" ht="14.25" customHeight="1" x14ac:dyDescent="0.45">
      <c r="A1" s="5"/>
      <c r="B1" s="111" t="s">
        <v>2888</v>
      </c>
      <c r="C1" s="111"/>
      <c r="D1" s="111"/>
      <c r="E1" s="111"/>
      <c r="F1" s="111"/>
      <c r="G1" s="111"/>
      <c r="H1" s="111"/>
      <c r="I1" s="111"/>
      <c r="J1" s="111"/>
      <c r="K1" s="111"/>
      <c r="L1" s="111"/>
      <c r="M1" s="5"/>
      <c r="N1" s="5"/>
      <c r="O1" s="5"/>
    </row>
    <row r="2" spans="1:15" x14ac:dyDescent="0.45">
      <c r="A2" s="5"/>
      <c r="B2" s="111"/>
      <c r="C2" s="111"/>
      <c r="D2" s="111"/>
      <c r="E2" s="111"/>
      <c r="F2" s="111"/>
      <c r="G2" s="111"/>
      <c r="H2" s="111"/>
      <c r="I2" s="111"/>
      <c r="J2" s="111"/>
      <c r="K2" s="111"/>
      <c r="L2" s="111"/>
      <c r="M2" s="5"/>
      <c r="N2" s="5"/>
      <c r="O2" s="5"/>
    </row>
    <row r="3" spans="1:15" x14ac:dyDescent="0.45">
      <c r="A3" s="5"/>
      <c r="B3" s="5"/>
      <c r="C3" s="5"/>
      <c r="D3" s="5"/>
      <c r="E3" s="5"/>
      <c r="F3" s="5"/>
      <c r="G3" s="5"/>
      <c r="H3" s="112"/>
      <c r="I3" s="112"/>
      <c r="J3" s="112"/>
      <c r="K3" s="112"/>
      <c r="L3" s="112"/>
      <c r="M3" s="112"/>
      <c r="N3" s="112"/>
      <c r="O3" s="112"/>
    </row>
    <row r="4" spans="1:15" x14ac:dyDescent="0.45">
      <c r="A4" s="5"/>
      <c r="B4" s="54" t="s">
        <v>2476</v>
      </c>
      <c r="C4" s="54"/>
      <c r="D4" s="54"/>
      <c r="E4" s="54"/>
      <c r="F4" s="54"/>
      <c r="G4" s="54"/>
      <c r="H4" s="47"/>
    </row>
    <row r="5" spans="1:15" x14ac:dyDescent="0.45">
      <c r="A5" s="5"/>
      <c r="B5" s="53" t="s">
        <v>1616</v>
      </c>
      <c r="C5" s="54" t="s">
        <v>2463</v>
      </c>
      <c r="D5" s="54" t="s">
        <v>2429</v>
      </c>
      <c r="E5" s="54" t="s">
        <v>2430</v>
      </c>
      <c r="F5" s="54" t="s">
        <v>2501</v>
      </c>
      <c r="G5" s="54" t="s">
        <v>2431</v>
      </c>
      <c r="H5" s="47"/>
    </row>
    <row r="6" spans="1:15" x14ac:dyDescent="0.45">
      <c r="A6" s="5"/>
      <c r="B6" s="49" t="s">
        <v>2462</v>
      </c>
      <c r="C6" s="49"/>
      <c r="D6" s="49" t="s">
        <v>2458</v>
      </c>
      <c r="E6" s="49" t="s">
        <v>2464</v>
      </c>
      <c r="F6" s="51" t="s">
        <v>2466</v>
      </c>
      <c r="G6" s="50" t="s">
        <v>2465</v>
      </c>
      <c r="H6" s="47"/>
      <c r="I6" s="50"/>
      <c r="J6" s="51"/>
      <c r="K6" s="51"/>
      <c r="L6" s="51"/>
      <c r="M6" s="50"/>
      <c r="N6" s="51"/>
      <c r="O6" s="51"/>
    </row>
    <row r="7" spans="1:15" ht="15.75" x14ac:dyDescent="0.45">
      <c r="A7" s="5"/>
      <c r="B7" s="49" t="s">
        <v>2467</v>
      </c>
      <c r="C7" s="49" t="s">
        <v>2459</v>
      </c>
      <c r="D7" s="49" t="s">
        <v>2458</v>
      </c>
      <c r="E7" s="49" t="s">
        <v>2467</v>
      </c>
      <c r="F7" s="49" t="s">
        <v>2461</v>
      </c>
      <c r="G7" s="49" t="s">
        <v>2460</v>
      </c>
      <c r="H7" s="47"/>
    </row>
    <row r="8" spans="1:15" ht="15.75" x14ac:dyDescent="0.45">
      <c r="A8" s="5"/>
      <c r="B8" s="49" t="s">
        <v>2471</v>
      </c>
      <c r="C8" t="s">
        <v>2468</v>
      </c>
      <c r="D8" t="s">
        <v>2458</v>
      </c>
      <c r="E8" s="49" t="s">
        <v>2471</v>
      </c>
      <c r="F8" t="s">
        <v>2469</v>
      </c>
      <c r="G8" t="s">
        <v>2470</v>
      </c>
    </row>
    <row r="9" spans="1:15" ht="15.75" x14ac:dyDescent="0.45">
      <c r="A9" s="5"/>
      <c r="B9" t="s">
        <v>2475</v>
      </c>
      <c r="C9" s="52" t="s">
        <v>2472</v>
      </c>
      <c r="D9" s="52" t="s">
        <v>2458</v>
      </c>
      <c r="E9" t="s">
        <v>2475</v>
      </c>
      <c r="F9" s="51" t="s">
        <v>2474</v>
      </c>
      <c r="G9" s="52" t="s">
        <v>2473</v>
      </c>
    </row>
    <row r="10" spans="1:15" x14ac:dyDescent="0.45">
      <c r="A10" s="5"/>
      <c r="C10" s="52"/>
      <c r="D10" s="52"/>
      <c r="F10" s="51"/>
      <c r="G10" s="52"/>
    </row>
    <row r="11" spans="1:15" x14ac:dyDescent="0.45">
      <c r="A11" s="5"/>
      <c r="B11" s="54" t="s">
        <v>2502</v>
      </c>
      <c r="C11" s="55"/>
      <c r="D11" s="55"/>
      <c r="E11" s="56"/>
      <c r="F11" s="55"/>
      <c r="G11" s="55"/>
    </row>
    <row r="12" spans="1:15" x14ac:dyDescent="0.45">
      <c r="A12" s="5"/>
      <c r="B12" s="53" t="s">
        <v>1616</v>
      </c>
      <c r="C12" s="54" t="s">
        <v>2463</v>
      </c>
      <c r="D12" s="54" t="s">
        <v>2429</v>
      </c>
      <c r="E12" s="54" t="s">
        <v>2430</v>
      </c>
      <c r="F12" s="54" t="s">
        <v>2501</v>
      </c>
      <c r="G12" s="54" t="s">
        <v>2431</v>
      </c>
    </row>
    <row r="13" spans="1:15" ht="15.75" x14ac:dyDescent="0.45">
      <c r="A13" s="5"/>
      <c r="B13" s="49" t="s">
        <v>2471</v>
      </c>
      <c r="C13" t="s">
        <v>2468</v>
      </c>
      <c r="D13" t="s">
        <v>2458</v>
      </c>
      <c r="E13" s="49" t="s">
        <v>2471</v>
      </c>
      <c r="F13" t="s">
        <v>2469</v>
      </c>
      <c r="G13" t="s">
        <v>2470</v>
      </c>
    </row>
    <row r="14" spans="1:15" x14ac:dyDescent="0.45">
      <c r="A14" s="5"/>
      <c r="B14" s="49" t="s">
        <v>2462</v>
      </c>
      <c r="D14" s="51" t="s">
        <v>2448</v>
      </c>
      <c r="E14" s="49" t="s">
        <v>2464</v>
      </c>
      <c r="F14" s="51" t="s">
        <v>2477</v>
      </c>
      <c r="G14" t="s">
        <v>2478</v>
      </c>
      <c r="H14" s="51"/>
      <c r="I14" s="51"/>
      <c r="J14" s="51"/>
      <c r="K14" s="50"/>
      <c r="L14" s="50"/>
      <c r="M14" s="51"/>
      <c r="N14" s="51"/>
    </row>
    <row r="15" spans="1:15" ht="15.75" x14ac:dyDescent="0.45">
      <c r="A15" s="5"/>
      <c r="B15" s="50" t="s">
        <v>2487</v>
      </c>
      <c r="C15" s="51" t="s">
        <v>2479</v>
      </c>
      <c r="D15" s="51" t="s">
        <v>2484</v>
      </c>
      <c r="E15" s="50" t="s">
        <v>2487</v>
      </c>
      <c r="F15" s="51" t="s">
        <v>2486</v>
      </c>
      <c r="G15" s="52" t="s">
        <v>2485</v>
      </c>
    </row>
    <row r="16" spans="1:15" ht="15.75" x14ac:dyDescent="0.45">
      <c r="A16" s="5"/>
      <c r="B16" t="s">
        <v>2490</v>
      </c>
      <c r="C16" s="52" t="s">
        <v>2480</v>
      </c>
      <c r="D16" s="52" t="s">
        <v>2484</v>
      </c>
      <c r="E16" t="s">
        <v>2490</v>
      </c>
      <c r="F16" s="51" t="s">
        <v>2489</v>
      </c>
      <c r="G16" s="52" t="s">
        <v>2488</v>
      </c>
    </row>
    <row r="17" spans="1:7" ht="15.75" x14ac:dyDescent="0.45">
      <c r="A17" s="5"/>
      <c r="B17" s="50" t="s">
        <v>2493</v>
      </c>
      <c r="C17" s="51" t="s">
        <v>2481</v>
      </c>
      <c r="D17" s="51" t="s">
        <v>2484</v>
      </c>
      <c r="E17" s="50" t="s">
        <v>2493</v>
      </c>
      <c r="F17" s="51" t="s">
        <v>2492</v>
      </c>
      <c r="G17" s="51" t="s">
        <v>2491</v>
      </c>
    </row>
    <row r="18" spans="1:7" ht="15.75" x14ac:dyDescent="0.45">
      <c r="A18" s="5"/>
      <c r="B18" s="49" t="s">
        <v>2496</v>
      </c>
      <c r="C18" s="49" t="s">
        <v>2482</v>
      </c>
      <c r="D18" t="s">
        <v>2448</v>
      </c>
      <c r="E18" s="49" t="s">
        <v>2496</v>
      </c>
      <c r="F18" t="s">
        <v>2495</v>
      </c>
      <c r="G18" t="s">
        <v>2659</v>
      </c>
    </row>
    <row r="19" spans="1:7" ht="15.75" x14ac:dyDescent="0.45">
      <c r="A19" s="5"/>
      <c r="B19" t="s">
        <v>2500</v>
      </c>
      <c r="C19" s="52" t="s">
        <v>2497</v>
      </c>
      <c r="D19" s="52" t="s">
        <v>2484</v>
      </c>
      <c r="E19" t="s">
        <v>2500</v>
      </c>
      <c r="F19" s="51" t="s">
        <v>2499</v>
      </c>
      <c r="G19" s="52" t="s">
        <v>2498</v>
      </c>
    </row>
    <row r="20" spans="1:7" x14ac:dyDescent="0.45">
      <c r="A20" s="5"/>
      <c r="B20" s="48"/>
      <c r="E20" s="49"/>
    </row>
    <row r="21" spans="1:7" x14ac:dyDescent="0.45">
      <c r="A21" s="5"/>
      <c r="B21" s="54" t="s">
        <v>2511</v>
      </c>
      <c r="C21" s="55"/>
      <c r="D21" s="55"/>
      <c r="E21" s="56"/>
      <c r="F21" s="55"/>
      <c r="G21" s="55"/>
    </row>
    <row r="22" spans="1:7" x14ac:dyDescent="0.45">
      <c r="A22" s="5"/>
      <c r="B22" s="53" t="s">
        <v>1616</v>
      </c>
      <c r="C22" s="54" t="s">
        <v>2463</v>
      </c>
      <c r="D22" s="54" t="s">
        <v>2429</v>
      </c>
      <c r="E22" s="54" t="s">
        <v>2430</v>
      </c>
      <c r="F22" s="54" t="s">
        <v>2501</v>
      </c>
      <c r="G22" s="54" t="s">
        <v>2431</v>
      </c>
    </row>
    <row r="23" spans="1:7" x14ac:dyDescent="0.45">
      <c r="A23" s="5"/>
      <c r="B23" t="s">
        <v>86</v>
      </c>
      <c r="D23" t="s">
        <v>2503</v>
      </c>
      <c r="E23" t="s">
        <v>2506</v>
      </c>
      <c r="F23" t="s">
        <v>2504</v>
      </c>
      <c r="G23" t="s">
        <v>2505</v>
      </c>
    </row>
    <row r="24" spans="1:7" x14ac:dyDescent="0.45">
      <c r="A24" s="5"/>
      <c r="B24" t="s">
        <v>7</v>
      </c>
      <c r="D24" t="s">
        <v>2503</v>
      </c>
      <c r="E24" t="s">
        <v>2506</v>
      </c>
      <c r="F24" t="s">
        <v>2504</v>
      </c>
      <c r="G24" t="s">
        <v>2505</v>
      </c>
    </row>
    <row r="25" spans="1:7" x14ac:dyDescent="0.45">
      <c r="A25" s="5"/>
      <c r="B25" t="s">
        <v>372</v>
      </c>
      <c r="D25" t="s">
        <v>2503</v>
      </c>
      <c r="E25" t="s">
        <v>2506</v>
      </c>
      <c r="F25" t="s">
        <v>2504</v>
      </c>
      <c r="G25" t="s">
        <v>2505</v>
      </c>
    </row>
    <row r="26" spans="1:7" x14ac:dyDescent="0.45">
      <c r="A26" s="5"/>
      <c r="B26" t="s">
        <v>5</v>
      </c>
      <c r="D26" t="s">
        <v>2503</v>
      </c>
      <c r="E26" t="s">
        <v>2506</v>
      </c>
      <c r="F26" t="s">
        <v>2504</v>
      </c>
      <c r="G26" t="s">
        <v>2505</v>
      </c>
    </row>
    <row r="27" spans="1:7" x14ac:dyDescent="0.45">
      <c r="A27" s="5"/>
      <c r="B27" t="s">
        <v>685</v>
      </c>
      <c r="D27" t="s">
        <v>2503</v>
      </c>
      <c r="E27" t="s">
        <v>2506</v>
      </c>
      <c r="F27" t="s">
        <v>2504</v>
      </c>
      <c r="G27" t="s">
        <v>2505</v>
      </c>
    </row>
    <row r="28" spans="1:7" x14ac:dyDescent="0.45">
      <c r="A28" s="5"/>
      <c r="B28" t="s">
        <v>317</v>
      </c>
      <c r="D28" t="s">
        <v>2503</v>
      </c>
      <c r="E28" t="s">
        <v>2506</v>
      </c>
      <c r="F28" t="s">
        <v>2504</v>
      </c>
      <c r="G28" t="s">
        <v>2505</v>
      </c>
    </row>
    <row r="29" spans="1:7" x14ac:dyDescent="0.45">
      <c r="A29" s="5"/>
      <c r="B29" t="s">
        <v>453</v>
      </c>
      <c r="D29" t="s">
        <v>2503</v>
      </c>
      <c r="E29" t="s">
        <v>2506</v>
      </c>
      <c r="F29" t="s">
        <v>2504</v>
      </c>
      <c r="G29" t="s">
        <v>2505</v>
      </c>
    </row>
    <row r="30" spans="1:7" ht="15.75" x14ac:dyDescent="0.45">
      <c r="A30" s="5"/>
      <c r="B30" s="49" t="s">
        <v>2510</v>
      </c>
      <c r="C30" t="s">
        <v>2507</v>
      </c>
      <c r="D30" t="s">
        <v>2458</v>
      </c>
      <c r="E30" s="49" t="s">
        <v>2510</v>
      </c>
      <c r="F30" t="s">
        <v>2509</v>
      </c>
      <c r="G30" t="s">
        <v>2666</v>
      </c>
    </row>
    <row r="31" spans="1:7" x14ac:dyDescent="0.45">
      <c r="A31" s="5"/>
    </row>
    <row r="32" spans="1:7" x14ac:dyDescent="0.45">
      <c r="A32" s="5"/>
      <c r="B32" s="54" t="s">
        <v>2534</v>
      </c>
      <c r="C32" s="55"/>
      <c r="D32" s="55"/>
      <c r="E32" s="56"/>
      <c r="F32" s="55"/>
      <c r="G32" s="55"/>
    </row>
    <row r="33" spans="1:9" x14ac:dyDescent="0.45">
      <c r="A33" s="5"/>
      <c r="B33" s="53" t="s">
        <v>1616</v>
      </c>
      <c r="C33" s="54" t="s">
        <v>2463</v>
      </c>
      <c r="D33" s="54" t="s">
        <v>2429</v>
      </c>
      <c r="E33" s="54" t="s">
        <v>2430</v>
      </c>
      <c r="F33" s="54" t="s">
        <v>2501</v>
      </c>
      <c r="G33" s="54" t="s">
        <v>2431</v>
      </c>
    </row>
    <row r="34" spans="1:9" ht="15.75" x14ac:dyDescent="0.45">
      <c r="A34" s="5"/>
      <c r="B34" s="49" t="s">
        <v>2510</v>
      </c>
      <c r="C34" t="s">
        <v>2507</v>
      </c>
      <c r="D34" t="s">
        <v>2458</v>
      </c>
      <c r="E34" s="49" t="s">
        <v>2510</v>
      </c>
      <c r="F34" t="s">
        <v>2509</v>
      </c>
      <c r="G34" t="s">
        <v>2666</v>
      </c>
      <c r="I34" s="57"/>
    </row>
    <row r="35" spans="1:9" x14ac:dyDescent="0.45">
      <c r="A35" s="5"/>
      <c r="B35" t="s">
        <v>2429</v>
      </c>
      <c r="D35" t="s">
        <v>2503</v>
      </c>
      <c r="E35" t="s">
        <v>2464</v>
      </c>
      <c r="F35" s="51" t="s">
        <v>2512</v>
      </c>
      <c r="G35" t="s">
        <v>2513</v>
      </c>
    </row>
    <row r="36" spans="1:9" x14ac:dyDescent="0.45">
      <c r="A36" s="5"/>
      <c r="B36" s="57" t="s">
        <v>55</v>
      </c>
      <c r="C36" t="s">
        <v>2525</v>
      </c>
      <c r="D36" t="s">
        <v>2503</v>
      </c>
      <c r="E36" t="s">
        <v>2529</v>
      </c>
      <c r="F36" t="s">
        <v>2527</v>
      </c>
      <c r="G36" t="s">
        <v>2526</v>
      </c>
    </row>
    <row r="37" spans="1:9" x14ac:dyDescent="0.45">
      <c r="A37" s="5"/>
      <c r="B37" s="57" t="s">
        <v>38</v>
      </c>
      <c r="C37" t="s">
        <v>2522</v>
      </c>
      <c r="D37" t="s">
        <v>2503</v>
      </c>
      <c r="E37" t="s">
        <v>2528</v>
      </c>
      <c r="F37" t="s">
        <v>2523</v>
      </c>
      <c r="G37" t="s">
        <v>2524</v>
      </c>
    </row>
    <row r="38" spans="1:9" x14ac:dyDescent="0.45">
      <c r="A38" s="5"/>
      <c r="B38" s="57" t="s">
        <v>2533</v>
      </c>
      <c r="C38" t="s">
        <v>2530</v>
      </c>
      <c r="D38" t="s">
        <v>2503</v>
      </c>
      <c r="E38" s="57" t="s">
        <v>2533</v>
      </c>
      <c r="F38" t="s">
        <v>2531</v>
      </c>
      <c r="G38" t="s">
        <v>2532</v>
      </c>
    </row>
    <row r="39" spans="1:9" x14ac:dyDescent="0.45">
      <c r="A39" s="5"/>
      <c r="B39" s="57" t="s">
        <v>39</v>
      </c>
      <c r="C39" t="s">
        <v>2514</v>
      </c>
      <c r="D39" t="s">
        <v>2503</v>
      </c>
      <c r="E39" s="57" t="s">
        <v>2521</v>
      </c>
      <c r="F39" t="s">
        <v>2516</v>
      </c>
      <c r="G39" t="s">
        <v>2515</v>
      </c>
    </row>
    <row r="40" spans="1:9" x14ac:dyDescent="0.45">
      <c r="A40" s="5"/>
      <c r="B40" s="57" t="s">
        <v>682</v>
      </c>
      <c r="C40" t="s">
        <v>2517</v>
      </c>
      <c r="D40" t="s">
        <v>2503</v>
      </c>
      <c r="E40" s="57" t="s">
        <v>2518</v>
      </c>
      <c r="F40" t="s">
        <v>2520</v>
      </c>
      <c r="G40" t="s">
        <v>2519</v>
      </c>
    </row>
    <row r="41" spans="1:9" x14ac:dyDescent="0.45">
      <c r="A41" s="5"/>
    </row>
    <row r="42" spans="1:9" x14ac:dyDescent="0.45">
      <c r="A42" s="5"/>
      <c r="B42" s="54" t="s">
        <v>2568</v>
      </c>
      <c r="C42" s="55"/>
      <c r="D42" s="55"/>
      <c r="E42" s="56"/>
      <c r="F42" s="55"/>
      <c r="G42" s="55"/>
    </row>
    <row r="43" spans="1:9" x14ac:dyDescent="0.45">
      <c r="A43" s="5"/>
      <c r="B43" s="53" t="s">
        <v>1616</v>
      </c>
      <c r="C43" s="54" t="s">
        <v>2463</v>
      </c>
      <c r="D43" s="54" t="s">
        <v>2429</v>
      </c>
      <c r="E43" s="54" t="s">
        <v>2430</v>
      </c>
      <c r="F43" s="54" t="s">
        <v>2501</v>
      </c>
      <c r="G43" s="54" t="s">
        <v>2431</v>
      </c>
    </row>
    <row r="44" spans="1:9" ht="15.75" x14ac:dyDescent="0.45">
      <c r="A44" s="5"/>
      <c r="B44" s="50" t="s">
        <v>2538</v>
      </c>
      <c r="C44" s="50" t="s">
        <v>2535</v>
      </c>
      <c r="D44" s="51" t="s">
        <v>2458</v>
      </c>
      <c r="E44" s="50" t="s">
        <v>2538</v>
      </c>
      <c r="F44" s="51" t="s">
        <v>2537</v>
      </c>
      <c r="G44" s="50" t="s">
        <v>2693</v>
      </c>
    </row>
    <row r="45" spans="1:9" x14ac:dyDescent="0.45">
      <c r="A45" s="5"/>
      <c r="B45" t="s">
        <v>2539</v>
      </c>
      <c r="D45" t="s">
        <v>2503</v>
      </c>
      <c r="E45" t="s">
        <v>2464</v>
      </c>
      <c r="F45" s="51" t="s">
        <v>2512</v>
      </c>
      <c r="G45" t="s">
        <v>2513</v>
      </c>
    </row>
    <row r="46" spans="1:9" x14ac:dyDescent="0.45">
      <c r="A46" s="5"/>
      <c r="B46" s="57" t="s">
        <v>55</v>
      </c>
      <c r="C46" t="s">
        <v>2525</v>
      </c>
      <c r="D46" t="s">
        <v>2503</v>
      </c>
      <c r="E46" t="s">
        <v>2529</v>
      </c>
      <c r="F46" t="s">
        <v>2527</v>
      </c>
      <c r="G46" t="s">
        <v>2526</v>
      </c>
    </row>
    <row r="47" spans="1:9" x14ac:dyDescent="0.45">
      <c r="A47" s="5"/>
      <c r="B47" s="50" t="s">
        <v>2543</v>
      </c>
      <c r="C47" t="s">
        <v>2540</v>
      </c>
      <c r="D47" s="51" t="s">
        <v>2503</v>
      </c>
      <c r="E47" s="50" t="s">
        <v>2543</v>
      </c>
      <c r="F47" s="51" t="s">
        <v>2542</v>
      </c>
      <c r="G47" s="51" t="s">
        <v>2541</v>
      </c>
    </row>
    <row r="48" spans="1:9" ht="15.75" x14ac:dyDescent="0.45">
      <c r="A48" s="5"/>
      <c r="B48" s="50" t="s">
        <v>2544</v>
      </c>
      <c r="C48" t="s">
        <v>2551</v>
      </c>
      <c r="D48" s="51" t="s">
        <v>2503</v>
      </c>
      <c r="E48" s="50" t="s">
        <v>2544</v>
      </c>
      <c r="F48" s="51" t="s">
        <v>2547</v>
      </c>
      <c r="G48" s="51" t="s">
        <v>2546</v>
      </c>
    </row>
    <row r="49" spans="1:7" ht="15.75" x14ac:dyDescent="0.45">
      <c r="A49" s="5"/>
      <c r="B49" s="50" t="s">
        <v>2545</v>
      </c>
      <c r="C49" t="s">
        <v>2550</v>
      </c>
      <c r="D49" s="51" t="s">
        <v>2503</v>
      </c>
      <c r="E49" s="50" t="s">
        <v>2545</v>
      </c>
      <c r="F49" s="51" t="s">
        <v>2549</v>
      </c>
      <c r="G49" s="52" t="s">
        <v>2548</v>
      </c>
    </row>
    <row r="50" spans="1:7" x14ac:dyDescent="0.45">
      <c r="A50" s="5"/>
    </row>
    <row r="51" spans="1:7" x14ac:dyDescent="0.45">
      <c r="A51" s="5"/>
      <c r="B51" s="54" t="s">
        <v>2566</v>
      </c>
      <c r="C51" s="55"/>
      <c r="D51" s="55"/>
      <c r="E51" s="56"/>
      <c r="F51" s="55"/>
      <c r="G51" s="55"/>
    </row>
    <row r="52" spans="1:7" x14ac:dyDescent="0.45">
      <c r="A52" s="5"/>
      <c r="B52" s="53" t="s">
        <v>1616</v>
      </c>
      <c r="C52" s="54" t="s">
        <v>2463</v>
      </c>
      <c r="D52" s="54" t="s">
        <v>2429</v>
      </c>
      <c r="E52" s="54" t="s">
        <v>2430</v>
      </c>
      <c r="F52" s="54" t="s">
        <v>2501</v>
      </c>
      <c r="G52" s="54" t="s">
        <v>2431</v>
      </c>
    </row>
    <row r="53" spans="1:7" ht="15.75" x14ac:dyDescent="0.45">
      <c r="A53" s="5"/>
      <c r="B53" t="s">
        <v>2552</v>
      </c>
      <c r="C53" t="s">
        <v>2554</v>
      </c>
      <c r="E53" t="s">
        <v>2556</v>
      </c>
      <c r="F53" t="s">
        <v>2553</v>
      </c>
      <c r="G53" t="s">
        <v>2555</v>
      </c>
    </row>
    <row r="54" spans="1:7" x14ac:dyDescent="0.45">
      <c r="A54" s="5"/>
      <c r="B54" s="49" t="s">
        <v>2560</v>
      </c>
      <c r="C54" s="49"/>
      <c r="D54" s="49" t="s">
        <v>2458</v>
      </c>
      <c r="E54" s="49" t="s">
        <v>2464</v>
      </c>
      <c r="F54" s="51" t="s">
        <v>2466</v>
      </c>
      <c r="G54" s="50" t="s">
        <v>2465</v>
      </c>
    </row>
    <row r="55" spans="1:7" x14ac:dyDescent="0.45">
      <c r="A55" s="5"/>
      <c r="B55" s="49" t="s">
        <v>2559</v>
      </c>
      <c r="D55" t="s">
        <v>2503</v>
      </c>
      <c r="E55" t="s">
        <v>2464</v>
      </c>
      <c r="F55" s="51" t="s">
        <v>2512</v>
      </c>
      <c r="G55" t="s">
        <v>2513</v>
      </c>
    </row>
    <row r="56" spans="1:7" ht="15.75" x14ac:dyDescent="0.45">
      <c r="A56" s="5"/>
      <c r="B56" s="50" t="s">
        <v>2471</v>
      </c>
      <c r="C56" s="50" t="s">
        <v>2562</v>
      </c>
      <c r="D56" s="51" t="s">
        <v>2458</v>
      </c>
      <c r="E56" s="50" t="s">
        <v>2471</v>
      </c>
      <c r="F56" s="51" t="s">
        <v>2558</v>
      </c>
      <c r="G56" t="s">
        <v>2557</v>
      </c>
    </row>
    <row r="57" spans="1:7" ht="15.75" x14ac:dyDescent="0.45">
      <c r="A57" s="5"/>
      <c r="B57" t="s">
        <v>2565</v>
      </c>
      <c r="C57" t="s">
        <v>2563</v>
      </c>
      <c r="D57" t="s">
        <v>2458</v>
      </c>
      <c r="E57" t="s">
        <v>2564</v>
      </c>
      <c r="F57" t="s">
        <v>2561</v>
      </c>
      <c r="G57" t="s">
        <v>2725</v>
      </c>
    </row>
    <row r="58" spans="1:7" x14ac:dyDescent="0.45">
      <c r="A58" s="5"/>
      <c r="B58" s="57" t="s">
        <v>55</v>
      </c>
      <c r="C58" t="s">
        <v>2525</v>
      </c>
      <c r="D58" t="s">
        <v>2503</v>
      </c>
      <c r="E58" t="s">
        <v>2529</v>
      </c>
      <c r="F58" t="s">
        <v>2527</v>
      </c>
      <c r="G58" t="s">
        <v>2526</v>
      </c>
    </row>
    <row r="59" spans="1:7" x14ac:dyDescent="0.45">
      <c r="A59" s="5"/>
    </row>
    <row r="60" spans="1:7" x14ac:dyDescent="0.45">
      <c r="A60" s="5"/>
      <c r="B60" s="54" t="s">
        <v>2567</v>
      </c>
      <c r="C60" s="55"/>
      <c r="D60" s="55"/>
      <c r="E60" s="56"/>
      <c r="F60" s="55"/>
      <c r="G60" s="55"/>
    </row>
    <row r="61" spans="1:7" x14ac:dyDescent="0.45">
      <c r="A61" s="5"/>
      <c r="B61" s="53" t="s">
        <v>1616</v>
      </c>
      <c r="C61" s="54" t="s">
        <v>2463</v>
      </c>
      <c r="D61" s="54" t="s">
        <v>2429</v>
      </c>
      <c r="E61" s="54" t="s">
        <v>2430</v>
      </c>
      <c r="F61" s="54" t="s">
        <v>2501</v>
      </c>
      <c r="G61" s="54" t="s">
        <v>2431</v>
      </c>
    </row>
    <row r="62" spans="1:7" ht="15.75" x14ac:dyDescent="0.45">
      <c r="A62" s="5"/>
      <c r="B62" t="s">
        <v>2571</v>
      </c>
      <c r="C62" t="s">
        <v>2569</v>
      </c>
      <c r="D62" t="s">
        <v>2458</v>
      </c>
      <c r="E62" t="s">
        <v>2571</v>
      </c>
      <c r="F62" t="s">
        <v>2570</v>
      </c>
      <c r="G62" t="s">
        <v>2730</v>
      </c>
    </row>
    <row r="63" spans="1:7" x14ac:dyDescent="0.45">
      <c r="A63" s="5"/>
      <c r="B63" s="49" t="s">
        <v>2462</v>
      </c>
      <c r="D63" t="s">
        <v>2503</v>
      </c>
      <c r="E63" t="s">
        <v>2464</v>
      </c>
      <c r="F63" s="51" t="s">
        <v>2512</v>
      </c>
      <c r="G63" t="s">
        <v>2513</v>
      </c>
    </row>
    <row r="64" spans="1:7" x14ac:dyDescent="0.45">
      <c r="A64" s="5"/>
      <c r="B64" s="57" t="s">
        <v>55</v>
      </c>
      <c r="C64" t="s">
        <v>2525</v>
      </c>
      <c r="D64" t="s">
        <v>2503</v>
      </c>
      <c r="E64" t="s">
        <v>2529</v>
      </c>
      <c r="F64" t="s">
        <v>2527</v>
      </c>
      <c r="G64" t="s">
        <v>2526</v>
      </c>
    </row>
    <row r="65" spans="1:7" x14ac:dyDescent="0.45">
      <c r="A65" s="5"/>
    </row>
    <row r="66" spans="1:7" x14ac:dyDescent="0.45">
      <c r="A66" s="5"/>
      <c r="B66" s="54" t="s">
        <v>2572</v>
      </c>
      <c r="C66" s="55"/>
      <c r="D66" s="55"/>
      <c r="E66" s="56"/>
      <c r="F66" s="55"/>
      <c r="G66" s="55"/>
    </row>
    <row r="67" spans="1:7" x14ac:dyDescent="0.45">
      <c r="A67" s="5"/>
      <c r="B67" s="53" t="s">
        <v>1616</v>
      </c>
      <c r="C67" s="54" t="s">
        <v>2463</v>
      </c>
      <c r="D67" s="54" t="s">
        <v>2429</v>
      </c>
      <c r="E67" s="54" t="s">
        <v>2430</v>
      </c>
      <c r="F67" s="54" t="s">
        <v>2501</v>
      </c>
      <c r="G67" s="54" t="s">
        <v>2431</v>
      </c>
    </row>
    <row r="68" spans="1:7" x14ac:dyDescent="0.45">
      <c r="A68" s="5"/>
      <c r="B68" t="s">
        <v>1570</v>
      </c>
      <c r="F68" t="s">
        <v>2580</v>
      </c>
      <c r="G68" t="s">
        <v>2579</v>
      </c>
    </row>
    <row r="69" spans="1:7" ht="15.75" x14ac:dyDescent="0.45">
      <c r="A69" s="5"/>
      <c r="B69" t="s">
        <v>2578</v>
      </c>
      <c r="C69" t="s">
        <v>2454</v>
      </c>
      <c r="D69" t="s">
        <v>2449</v>
      </c>
      <c r="E69" t="s">
        <v>2578</v>
      </c>
      <c r="F69" t="s">
        <v>2577</v>
      </c>
      <c r="G69" t="s">
        <v>2731</v>
      </c>
    </row>
    <row r="70" spans="1:7" ht="15.75" x14ac:dyDescent="0.45">
      <c r="A70" s="5"/>
      <c r="B70" s="50" t="s">
        <v>2576</v>
      </c>
      <c r="C70" s="49" t="s">
        <v>2457</v>
      </c>
      <c r="D70" s="51" t="s">
        <v>2449</v>
      </c>
      <c r="E70" s="50" t="s">
        <v>2576</v>
      </c>
      <c r="F70" s="51" t="s">
        <v>2575</v>
      </c>
      <c r="G70" s="58" t="s">
        <v>2732</v>
      </c>
    </row>
    <row r="71" spans="1:7" ht="15.75" x14ac:dyDescent="0.45">
      <c r="A71" s="5"/>
      <c r="B71" s="49" t="s">
        <v>2496</v>
      </c>
      <c r="C71" t="s">
        <v>2455</v>
      </c>
      <c r="D71" s="49" t="s">
        <v>2573</v>
      </c>
      <c r="E71" s="49" t="s">
        <v>2496</v>
      </c>
      <c r="F71" s="49" t="s">
        <v>2574</v>
      </c>
      <c r="G71" s="49" t="s">
        <v>2733</v>
      </c>
    </row>
    <row r="72" spans="1:7" x14ac:dyDescent="0.45">
      <c r="A72" s="5"/>
      <c r="C72" s="48"/>
      <c r="D72" s="48"/>
      <c r="E72" s="48"/>
      <c r="F72" s="48"/>
      <c r="G72" s="48"/>
    </row>
    <row r="73" spans="1:7" x14ac:dyDescent="0.45">
      <c r="A73" s="5"/>
      <c r="B73" s="54" t="s">
        <v>2581</v>
      </c>
      <c r="C73" s="55"/>
      <c r="D73" s="55"/>
      <c r="E73" s="56"/>
      <c r="F73" s="55"/>
      <c r="G73" s="55"/>
    </row>
    <row r="74" spans="1:7" x14ac:dyDescent="0.45">
      <c r="A74" s="5"/>
      <c r="B74" s="53" t="s">
        <v>1616</v>
      </c>
      <c r="C74" s="54" t="s">
        <v>2463</v>
      </c>
      <c r="D74" s="54" t="s">
        <v>2429</v>
      </c>
      <c r="E74" s="54" t="s">
        <v>2430</v>
      </c>
      <c r="F74" s="54" t="s">
        <v>2501</v>
      </c>
      <c r="G74" s="54" t="s">
        <v>2431</v>
      </c>
    </row>
    <row r="75" spans="1:7" x14ac:dyDescent="0.45">
      <c r="A75" s="5"/>
      <c r="B75" t="s">
        <v>2584</v>
      </c>
      <c r="C75" t="s">
        <v>2451</v>
      </c>
      <c r="D75" s="49" t="s">
        <v>2450</v>
      </c>
      <c r="E75" s="49" t="s">
        <v>2582</v>
      </c>
      <c r="F75" s="49" t="s">
        <v>2583</v>
      </c>
      <c r="G75" s="49" t="s">
        <v>2734</v>
      </c>
    </row>
    <row r="76" spans="1:7" ht="15.75" x14ac:dyDescent="0.45">
      <c r="A76" s="5"/>
      <c r="B76" s="50" t="s">
        <v>2588</v>
      </c>
      <c r="C76" s="50" t="s">
        <v>2585</v>
      </c>
      <c r="D76" s="51" t="s">
        <v>2450</v>
      </c>
      <c r="E76" s="50" t="s">
        <v>2588</v>
      </c>
      <c r="F76" s="51" t="s">
        <v>2587</v>
      </c>
      <c r="G76" s="52" t="s">
        <v>2586</v>
      </c>
    </row>
    <row r="77" spans="1:7" x14ac:dyDescent="0.45">
      <c r="A77" s="5"/>
      <c r="B77" s="57" t="s">
        <v>55</v>
      </c>
      <c r="C77" t="s">
        <v>2589</v>
      </c>
      <c r="D77" s="50" t="s">
        <v>2450</v>
      </c>
      <c r="E77" s="57" t="s">
        <v>55</v>
      </c>
      <c r="F77" s="50" t="s">
        <v>2591</v>
      </c>
      <c r="G77" s="52" t="s">
        <v>2590</v>
      </c>
    </row>
    <row r="78" spans="1:7" x14ac:dyDescent="0.45">
      <c r="A78" s="5"/>
      <c r="B78" t="s">
        <v>2596</v>
      </c>
      <c r="C78" t="s">
        <v>2592</v>
      </c>
      <c r="D78" s="49" t="s">
        <v>2450</v>
      </c>
      <c r="E78" s="49" t="s">
        <v>2595</v>
      </c>
      <c r="F78" s="49" t="s">
        <v>2594</v>
      </c>
      <c r="G78" s="49" t="s">
        <v>2593</v>
      </c>
    </row>
    <row r="79" spans="1:7" x14ac:dyDescent="0.45">
      <c r="A79" s="5"/>
      <c r="D79" s="49"/>
      <c r="E79" s="49"/>
      <c r="F79" s="49"/>
      <c r="G79" s="49"/>
    </row>
    <row r="80" spans="1:7" x14ac:dyDescent="0.45">
      <c r="A80" s="5"/>
      <c r="B80" s="54" t="s">
        <v>2597</v>
      </c>
      <c r="C80" s="55"/>
      <c r="D80" s="55"/>
      <c r="E80" s="56"/>
      <c r="F80" s="55"/>
      <c r="G80" s="55"/>
    </row>
    <row r="81" spans="1:7" x14ac:dyDescent="0.45">
      <c r="A81" s="5"/>
      <c r="B81" s="53" t="s">
        <v>1616</v>
      </c>
      <c r="C81" s="54" t="s">
        <v>2463</v>
      </c>
      <c r="D81" s="54" t="s">
        <v>2429</v>
      </c>
      <c r="E81" s="54" t="s">
        <v>2430</v>
      </c>
      <c r="F81" s="54" t="s">
        <v>2501</v>
      </c>
      <c r="G81" s="54" t="s">
        <v>2431</v>
      </c>
    </row>
    <row r="82" spans="1:7" x14ac:dyDescent="0.45">
      <c r="A82" s="5"/>
      <c r="B82" s="49" t="s">
        <v>2462</v>
      </c>
      <c r="C82" s="49"/>
      <c r="D82" s="49" t="s">
        <v>2458</v>
      </c>
      <c r="E82" s="49" t="s">
        <v>2464</v>
      </c>
      <c r="F82" s="51" t="s">
        <v>2466</v>
      </c>
      <c r="G82" s="50" t="s">
        <v>2465</v>
      </c>
    </row>
    <row r="83" spans="1:7" ht="15.75" x14ac:dyDescent="0.45">
      <c r="A83" s="5"/>
      <c r="B83" s="49" t="s">
        <v>2467</v>
      </c>
      <c r="C83" s="49" t="s">
        <v>2459</v>
      </c>
      <c r="D83" s="49" t="s">
        <v>2458</v>
      </c>
      <c r="E83" s="49" t="s">
        <v>2467</v>
      </c>
      <c r="F83" s="49" t="s">
        <v>2461</v>
      </c>
      <c r="G83" s="49" t="s">
        <v>2460</v>
      </c>
    </row>
    <row r="84" spans="1:7" ht="15.75" x14ac:dyDescent="0.45">
      <c r="A84" s="5"/>
      <c r="B84" s="49" t="s">
        <v>2471</v>
      </c>
      <c r="C84" t="s">
        <v>2468</v>
      </c>
      <c r="D84" t="s">
        <v>2458</v>
      </c>
      <c r="E84" s="49" t="s">
        <v>2471</v>
      </c>
      <c r="F84" t="s">
        <v>2469</v>
      </c>
      <c r="G84" t="s">
        <v>2470</v>
      </c>
    </row>
    <row r="85" spans="1:7" ht="15.75" x14ac:dyDescent="0.45">
      <c r="A85" s="5"/>
      <c r="B85" t="s">
        <v>2475</v>
      </c>
      <c r="C85" s="52" t="s">
        <v>2472</v>
      </c>
      <c r="D85" s="52" t="s">
        <v>2458</v>
      </c>
      <c r="E85" t="s">
        <v>2475</v>
      </c>
      <c r="F85" s="51" t="s">
        <v>2474</v>
      </c>
      <c r="G85" s="52" t="s">
        <v>2473</v>
      </c>
    </row>
    <row r="86" spans="1:7" x14ac:dyDescent="0.45">
      <c r="A86" s="5"/>
    </row>
    <row r="87" spans="1:7" x14ac:dyDescent="0.45">
      <c r="A87" s="5"/>
      <c r="B87" s="54" t="s">
        <v>2598</v>
      </c>
      <c r="C87" s="55"/>
      <c r="D87" s="55"/>
      <c r="E87" s="56"/>
      <c r="F87" s="55"/>
      <c r="G87" s="55"/>
    </row>
    <row r="88" spans="1:7" x14ac:dyDescent="0.45">
      <c r="A88" s="5"/>
      <c r="B88" s="53" t="s">
        <v>1616</v>
      </c>
      <c r="C88" s="54" t="s">
        <v>2463</v>
      </c>
      <c r="D88" s="54" t="s">
        <v>2429</v>
      </c>
      <c r="E88" s="54" t="s">
        <v>2430</v>
      </c>
      <c r="F88" s="54" t="s">
        <v>2501</v>
      </c>
      <c r="G88" s="54" t="s">
        <v>2431</v>
      </c>
    </row>
    <row r="89" spans="1:7" x14ac:dyDescent="0.45">
      <c r="A89" s="5"/>
      <c r="B89" s="49" t="s">
        <v>2462</v>
      </c>
      <c r="D89" s="51" t="s">
        <v>2448</v>
      </c>
      <c r="E89" s="49" t="s">
        <v>2464</v>
      </c>
      <c r="F89" s="51" t="s">
        <v>2477</v>
      </c>
      <c r="G89" t="s">
        <v>2478</v>
      </c>
    </row>
    <row r="90" spans="1:7" ht="15.75" x14ac:dyDescent="0.45">
      <c r="A90" s="5"/>
      <c r="B90" s="50" t="s">
        <v>2487</v>
      </c>
      <c r="C90" s="51" t="s">
        <v>2479</v>
      </c>
      <c r="D90" s="51" t="s">
        <v>2484</v>
      </c>
      <c r="E90" s="50" t="s">
        <v>2487</v>
      </c>
      <c r="F90" s="51" t="s">
        <v>2486</v>
      </c>
      <c r="G90" s="52" t="s">
        <v>2485</v>
      </c>
    </row>
    <row r="91" spans="1:7" ht="15.75" x14ac:dyDescent="0.45">
      <c r="A91" s="5"/>
      <c r="B91" t="s">
        <v>2490</v>
      </c>
      <c r="C91" s="52" t="s">
        <v>2480</v>
      </c>
      <c r="D91" s="52" t="s">
        <v>2484</v>
      </c>
      <c r="E91" t="s">
        <v>2490</v>
      </c>
      <c r="F91" s="51" t="s">
        <v>2489</v>
      </c>
      <c r="G91" s="52" t="s">
        <v>2488</v>
      </c>
    </row>
    <row r="92" spans="1:7" ht="15.75" x14ac:dyDescent="0.45">
      <c r="A92" s="5"/>
      <c r="B92" s="50" t="s">
        <v>2493</v>
      </c>
      <c r="C92" s="51" t="s">
        <v>2481</v>
      </c>
      <c r="D92" s="51" t="s">
        <v>2484</v>
      </c>
      <c r="E92" s="50" t="s">
        <v>2493</v>
      </c>
      <c r="F92" s="51" t="s">
        <v>2492</v>
      </c>
      <c r="G92" s="51" t="s">
        <v>2491</v>
      </c>
    </row>
    <row r="93" spans="1:7" ht="15.75" x14ac:dyDescent="0.45">
      <c r="A93" s="5"/>
      <c r="B93" s="49" t="s">
        <v>2496</v>
      </c>
      <c r="C93" s="49" t="s">
        <v>2482</v>
      </c>
      <c r="D93" t="s">
        <v>2448</v>
      </c>
      <c r="E93" s="49" t="s">
        <v>2496</v>
      </c>
      <c r="F93" t="s">
        <v>2495</v>
      </c>
      <c r="G93" t="s">
        <v>2494</v>
      </c>
    </row>
    <row r="94" spans="1:7" ht="15.75" x14ac:dyDescent="0.45">
      <c r="A94" s="5"/>
      <c r="B94" t="s">
        <v>2500</v>
      </c>
      <c r="C94" s="52" t="s">
        <v>2497</v>
      </c>
      <c r="D94" s="52" t="s">
        <v>2484</v>
      </c>
      <c r="E94" t="s">
        <v>2500</v>
      </c>
      <c r="F94" s="51" t="s">
        <v>2499</v>
      </c>
      <c r="G94" s="52" t="s">
        <v>2498</v>
      </c>
    </row>
    <row r="95" spans="1:7" x14ac:dyDescent="0.45">
      <c r="A95" s="5"/>
    </row>
    <row r="96" spans="1:7" x14ac:dyDescent="0.45">
      <c r="A96" s="5"/>
      <c r="B96" s="54" t="s">
        <v>2607</v>
      </c>
      <c r="C96" s="55"/>
      <c r="D96" s="55"/>
      <c r="E96" s="56"/>
      <c r="F96" s="55"/>
      <c r="G96" s="55"/>
    </row>
    <row r="97" spans="1:7" x14ac:dyDescent="0.45">
      <c r="A97" s="5"/>
      <c r="B97" s="53" t="s">
        <v>1616</v>
      </c>
      <c r="C97" s="54" t="s">
        <v>2463</v>
      </c>
      <c r="D97" s="54" t="s">
        <v>2429</v>
      </c>
      <c r="E97" s="54" t="s">
        <v>2430</v>
      </c>
      <c r="F97" s="54" t="s">
        <v>2501</v>
      </c>
      <c r="G97" s="54" t="s">
        <v>2431</v>
      </c>
    </row>
    <row r="98" spans="1:7" x14ac:dyDescent="0.45">
      <c r="A98" s="5"/>
      <c r="B98" s="49" t="s">
        <v>2462</v>
      </c>
      <c r="C98" s="49"/>
      <c r="D98" s="49" t="s">
        <v>2458</v>
      </c>
      <c r="E98" s="49" t="s">
        <v>2464</v>
      </c>
      <c r="F98" s="51" t="s">
        <v>2466</v>
      </c>
      <c r="G98" s="50" t="s">
        <v>2465</v>
      </c>
    </row>
    <row r="99" spans="1:7" ht="15.75" x14ac:dyDescent="0.45">
      <c r="A99" s="5"/>
      <c r="B99" s="49" t="s">
        <v>2606</v>
      </c>
      <c r="C99" t="s">
        <v>2603</v>
      </c>
      <c r="D99" s="49" t="s">
        <v>2458</v>
      </c>
      <c r="E99" s="49" t="s">
        <v>2606</v>
      </c>
      <c r="F99" s="49" t="s">
        <v>2605</v>
      </c>
      <c r="G99" s="49" t="s">
        <v>2604</v>
      </c>
    </row>
    <row r="100" spans="1:7" ht="15.75" x14ac:dyDescent="0.45">
      <c r="A100" s="5"/>
      <c r="B100" s="50" t="s">
        <v>2538</v>
      </c>
      <c r="C100" s="50" t="s">
        <v>2535</v>
      </c>
      <c r="D100" s="51" t="s">
        <v>2458</v>
      </c>
      <c r="E100" s="50" t="s">
        <v>2538</v>
      </c>
      <c r="F100" s="51" t="s">
        <v>2537</v>
      </c>
      <c r="G100" s="50" t="s">
        <v>2536</v>
      </c>
    </row>
    <row r="101" spans="1:7" ht="15.75" x14ac:dyDescent="0.45">
      <c r="A101" s="5"/>
      <c r="B101" s="49" t="s">
        <v>2467</v>
      </c>
      <c r="C101" t="s">
        <v>2459</v>
      </c>
      <c r="D101" t="s">
        <v>2458</v>
      </c>
      <c r="E101" s="49" t="s">
        <v>2467</v>
      </c>
      <c r="F101" t="s">
        <v>2461</v>
      </c>
      <c r="G101" t="s">
        <v>2460</v>
      </c>
    </row>
    <row r="102" spans="1:7" ht="15.75" x14ac:dyDescent="0.45">
      <c r="A102" s="5"/>
      <c r="B102" s="49" t="s">
        <v>2510</v>
      </c>
      <c r="C102" t="s">
        <v>2507</v>
      </c>
      <c r="D102" t="s">
        <v>2458</v>
      </c>
      <c r="E102" s="49" t="s">
        <v>2510</v>
      </c>
      <c r="F102" t="s">
        <v>2509</v>
      </c>
      <c r="G102" t="s">
        <v>2508</v>
      </c>
    </row>
    <row r="103" spans="1:7" ht="15.75" x14ac:dyDescent="0.45">
      <c r="A103" s="5"/>
      <c r="B103" s="49" t="s">
        <v>2602</v>
      </c>
      <c r="C103" s="50" t="s">
        <v>2599</v>
      </c>
      <c r="D103" s="51" t="s">
        <v>2458</v>
      </c>
      <c r="E103" s="49" t="s">
        <v>2602</v>
      </c>
      <c r="F103" s="51" t="s">
        <v>2601</v>
      </c>
      <c r="G103" s="51" t="s">
        <v>2600</v>
      </c>
    </row>
    <row r="104" spans="1:7" x14ac:dyDescent="0.45">
      <c r="A104" s="5"/>
    </row>
    <row r="105" spans="1:7" x14ac:dyDescent="0.45">
      <c r="A105" s="5"/>
      <c r="B105" s="54" t="s">
        <v>2608</v>
      </c>
      <c r="C105" s="55"/>
      <c r="D105" s="55"/>
      <c r="E105" s="56"/>
      <c r="F105" s="55"/>
      <c r="G105" s="55"/>
    </row>
    <row r="106" spans="1:7" x14ac:dyDescent="0.45">
      <c r="A106" s="5"/>
      <c r="B106" s="53" t="s">
        <v>1616</v>
      </c>
      <c r="C106" s="54" t="s">
        <v>2463</v>
      </c>
      <c r="D106" s="54" t="s">
        <v>2429</v>
      </c>
      <c r="E106" s="54" t="s">
        <v>2430</v>
      </c>
      <c r="F106" s="54" t="s">
        <v>2501</v>
      </c>
      <c r="G106" s="54" t="s">
        <v>2431</v>
      </c>
    </row>
    <row r="107" spans="1:7" ht="15.75" x14ac:dyDescent="0.45">
      <c r="A107" s="5"/>
      <c r="B107" s="50" t="s">
        <v>2538</v>
      </c>
      <c r="C107" s="50" t="s">
        <v>2535</v>
      </c>
      <c r="D107" s="51" t="s">
        <v>2458</v>
      </c>
      <c r="E107" s="50" t="s">
        <v>2538</v>
      </c>
      <c r="F107" s="51" t="s">
        <v>2537</v>
      </c>
      <c r="G107" s="50" t="s">
        <v>2693</v>
      </c>
    </row>
    <row r="108" spans="1:7" x14ac:dyDescent="0.45">
      <c r="A108" s="5"/>
      <c r="B108" t="s">
        <v>629</v>
      </c>
      <c r="D108" t="s">
        <v>2503</v>
      </c>
      <c r="E108" t="s">
        <v>2506</v>
      </c>
      <c r="F108" t="s">
        <v>2504</v>
      </c>
      <c r="G108" t="s">
        <v>2505</v>
      </c>
    </row>
    <row r="109" spans="1:7" x14ac:dyDescent="0.45">
      <c r="A109" s="5"/>
      <c r="B109" t="s">
        <v>638</v>
      </c>
      <c r="D109" t="s">
        <v>2503</v>
      </c>
      <c r="E109" t="s">
        <v>2506</v>
      </c>
      <c r="F109" t="s">
        <v>2504</v>
      </c>
      <c r="G109" t="s">
        <v>2505</v>
      </c>
    </row>
    <row r="110" spans="1:7" x14ac:dyDescent="0.45">
      <c r="A110" s="5"/>
      <c r="B110" t="s">
        <v>653</v>
      </c>
      <c r="D110" t="s">
        <v>2503</v>
      </c>
      <c r="E110" t="s">
        <v>2506</v>
      </c>
      <c r="F110" t="s">
        <v>2504</v>
      </c>
      <c r="G110" t="s">
        <v>2505</v>
      </c>
    </row>
  </sheetData>
  <mergeCells count="2">
    <mergeCell ref="B1:L2"/>
    <mergeCell ref="H3:O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E4881-A938-4037-B3AE-D6B865ECBBC0}">
  <dimension ref="A1:AL173"/>
  <sheetViews>
    <sheetView zoomScale="70" zoomScaleNormal="70" workbookViewId="0">
      <selection sqref="A1:K4"/>
    </sheetView>
  </sheetViews>
  <sheetFormatPr defaultRowHeight="14.25" x14ac:dyDescent="0.45"/>
  <cols>
    <col min="3" max="3" width="15" style="3" customWidth="1"/>
    <col min="4" max="4" width="10.33203125" customWidth="1"/>
    <col min="5" max="6" width="16.6640625" customWidth="1"/>
    <col min="7" max="7" width="94.86328125" customWidth="1"/>
    <col min="8" max="8" width="22.33203125" customWidth="1"/>
    <col min="9" max="9" width="7.19921875" customWidth="1"/>
    <col min="10" max="10" width="11.19921875" customWidth="1"/>
    <col min="11" max="11" width="9.1328125" customWidth="1"/>
    <col min="12" max="12" width="9.53125" customWidth="1"/>
    <col min="13" max="13" width="10.46484375" customWidth="1"/>
    <col min="14" max="14" width="10.796875" customWidth="1"/>
    <col min="15" max="15" width="7" customWidth="1"/>
    <col min="16" max="16" width="9.19921875" customWidth="1"/>
    <col min="17" max="17" width="10" customWidth="1"/>
    <col min="18" max="18" width="7.46484375" customWidth="1"/>
    <col min="19" max="19" width="8.1328125" customWidth="1"/>
    <col min="20" max="20" width="11.6640625" customWidth="1"/>
    <col min="21" max="21" width="12.796875" customWidth="1"/>
    <col min="22" max="22" width="5.53125" customWidth="1"/>
    <col min="23" max="23" width="11.86328125" customWidth="1"/>
    <col min="24" max="24" width="10.1328125" customWidth="1"/>
    <col min="25" max="25" width="5.46484375" customWidth="1"/>
    <col min="26" max="26" width="11.33203125" customWidth="1"/>
    <col min="27" max="27" width="9.53125" customWidth="1"/>
    <col min="28" max="28" width="9.33203125" customWidth="1"/>
    <col min="29" max="29" width="5.86328125" customWidth="1"/>
    <col min="30" max="30" width="13.796875" customWidth="1"/>
    <col min="34" max="34" width="11.6640625" customWidth="1"/>
    <col min="35" max="36" width="12.796875" customWidth="1"/>
  </cols>
  <sheetData>
    <row r="1" spans="1:38" ht="15" customHeight="1" thickBot="1" x14ac:dyDescent="0.5">
      <c r="A1" s="75" t="s">
        <v>2880</v>
      </c>
      <c r="B1" s="75"/>
      <c r="C1" s="75"/>
      <c r="D1" s="75"/>
      <c r="E1" s="75"/>
      <c r="F1" s="75"/>
      <c r="G1" s="75"/>
      <c r="H1" s="75"/>
      <c r="I1" s="75"/>
      <c r="J1" s="75"/>
      <c r="K1" s="75"/>
      <c r="L1" s="5"/>
      <c r="M1" s="5"/>
      <c r="N1" s="5"/>
      <c r="O1" s="5"/>
      <c r="P1" s="5"/>
      <c r="Q1" s="5"/>
      <c r="R1" s="5"/>
      <c r="S1" s="5"/>
      <c r="T1" s="5"/>
      <c r="U1" s="5"/>
      <c r="V1" s="5"/>
      <c r="W1" s="5"/>
      <c r="X1" s="5"/>
      <c r="Y1" s="5"/>
      <c r="Z1" s="5"/>
      <c r="AA1" s="5"/>
      <c r="AB1" s="5"/>
      <c r="AC1" s="5"/>
      <c r="AD1" s="5"/>
      <c r="AE1" s="5"/>
      <c r="AF1" s="5"/>
    </row>
    <row r="2" spans="1:38" ht="14.65" thickBot="1" x14ac:dyDescent="0.5">
      <c r="A2" s="75"/>
      <c r="B2" s="75"/>
      <c r="C2" s="75"/>
      <c r="D2" s="75"/>
      <c r="E2" s="75"/>
      <c r="F2" s="75"/>
      <c r="G2" s="75"/>
      <c r="H2" s="75"/>
      <c r="I2" s="75"/>
      <c r="J2" s="75"/>
      <c r="K2" s="75"/>
      <c r="L2" s="85" t="s">
        <v>1574</v>
      </c>
      <c r="M2" s="86"/>
      <c r="N2" s="86"/>
      <c r="O2" s="86"/>
      <c r="P2" s="86"/>
      <c r="Q2" s="86"/>
      <c r="R2" s="87"/>
      <c r="S2" s="85" t="s">
        <v>1573</v>
      </c>
      <c r="T2" s="86"/>
      <c r="U2" s="86"/>
      <c r="V2" s="86"/>
      <c r="W2" s="86"/>
      <c r="X2" s="86"/>
      <c r="Y2" s="87"/>
      <c r="Z2" s="85" t="s">
        <v>1572</v>
      </c>
      <c r="AA2" s="86"/>
      <c r="AB2" s="86"/>
      <c r="AC2" s="86"/>
      <c r="AD2" s="86"/>
      <c r="AE2" s="86"/>
      <c r="AF2" s="87"/>
      <c r="AG2" s="28"/>
      <c r="AH2" s="88"/>
      <c r="AI2" s="88"/>
      <c r="AJ2" s="28"/>
      <c r="AK2" s="88"/>
      <c r="AL2" s="88"/>
    </row>
    <row r="3" spans="1:38" ht="14.65" thickBot="1" x14ac:dyDescent="0.5">
      <c r="A3" s="75"/>
      <c r="B3" s="75"/>
      <c r="C3" s="75"/>
      <c r="D3" s="75"/>
      <c r="E3" s="75"/>
      <c r="F3" s="75"/>
      <c r="G3" s="75"/>
      <c r="H3" s="75"/>
      <c r="I3" s="75"/>
      <c r="J3" s="75"/>
      <c r="K3" s="75"/>
      <c r="L3" s="31"/>
      <c r="M3" s="76" t="s">
        <v>1571</v>
      </c>
      <c r="N3" s="77"/>
      <c r="O3" s="78"/>
      <c r="P3" s="79" t="s">
        <v>1570</v>
      </c>
      <c r="Q3" s="80"/>
      <c r="R3" s="81"/>
      <c r="S3" s="27"/>
      <c r="T3" s="76" t="s">
        <v>1571</v>
      </c>
      <c r="U3" s="77"/>
      <c r="V3" s="78"/>
      <c r="W3" s="79" t="s">
        <v>1570</v>
      </c>
      <c r="X3" s="80"/>
      <c r="Y3" s="81"/>
      <c r="Z3" s="29"/>
      <c r="AA3" s="76" t="s">
        <v>1571</v>
      </c>
      <c r="AB3" s="77"/>
      <c r="AC3" s="78"/>
      <c r="AD3" s="79" t="s">
        <v>1570</v>
      </c>
      <c r="AE3" s="80"/>
      <c r="AF3" s="81"/>
      <c r="AG3" s="28"/>
      <c r="AH3" s="88"/>
      <c r="AI3" s="88"/>
      <c r="AJ3" s="28"/>
      <c r="AK3" s="88"/>
      <c r="AL3" s="88"/>
    </row>
    <row r="4" spans="1:38" ht="14.65" thickBot="1" x14ac:dyDescent="0.5">
      <c r="A4" s="75"/>
      <c r="B4" s="75"/>
      <c r="C4" s="75"/>
      <c r="D4" s="75"/>
      <c r="E4" s="75"/>
      <c r="F4" s="75"/>
      <c r="G4" s="75"/>
      <c r="H4" s="75"/>
      <c r="I4" s="75"/>
      <c r="J4" s="75"/>
      <c r="K4" s="75"/>
      <c r="L4" s="31"/>
      <c r="M4" s="82" t="s">
        <v>1569</v>
      </c>
      <c r="N4" s="83"/>
      <c r="O4" s="84"/>
      <c r="P4" s="82" t="s">
        <v>1569</v>
      </c>
      <c r="Q4" s="83"/>
      <c r="R4" s="84"/>
      <c r="S4" s="30"/>
      <c r="T4" s="82" t="s">
        <v>1569</v>
      </c>
      <c r="U4" s="83"/>
      <c r="V4" s="84"/>
      <c r="W4" s="82" t="s">
        <v>1569</v>
      </c>
      <c r="X4" s="83"/>
      <c r="Y4" s="84"/>
      <c r="Z4" s="29"/>
      <c r="AA4" s="82" t="s">
        <v>1569</v>
      </c>
      <c r="AB4" s="83"/>
      <c r="AC4" s="84"/>
      <c r="AD4" s="82" t="s">
        <v>1569</v>
      </c>
      <c r="AE4" s="83"/>
      <c r="AF4" s="84"/>
      <c r="AG4" s="28"/>
      <c r="AH4" s="28"/>
      <c r="AI4" s="28"/>
      <c r="AJ4" s="28"/>
      <c r="AK4" s="28"/>
      <c r="AL4" s="28"/>
    </row>
    <row r="5" spans="1:38" ht="14.65" thickBot="1" x14ac:dyDescent="0.5">
      <c r="A5" s="5"/>
      <c r="B5" s="5"/>
      <c r="C5" s="32" t="s">
        <v>1568</v>
      </c>
      <c r="D5" s="33" t="s">
        <v>852</v>
      </c>
      <c r="E5" s="33" t="s">
        <v>1567</v>
      </c>
      <c r="F5" s="33" t="s">
        <v>1566</v>
      </c>
      <c r="G5" s="33" t="s">
        <v>1565</v>
      </c>
      <c r="H5" s="33" t="s">
        <v>1564</v>
      </c>
      <c r="I5" s="33" t="s">
        <v>1563</v>
      </c>
      <c r="J5" s="33" t="s">
        <v>1562</v>
      </c>
      <c r="K5" s="33" t="s">
        <v>1561</v>
      </c>
      <c r="L5" s="34" t="s">
        <v>1552</v>
      </c>
      <c r="M5" s="33" t="s">
        <v>1560</v>
      </c>
      <c r="N5" s="33" t="s">
        <v>1559</v>
      </c>
      <c r="O5" s="33" t="s">
        <v>1549</v>
      </c>
      <c r="P5" s="33" t="s">
        <v>1558</v>
      </c>
      <c r="Q5" s="33" t="s">
        <v>1557</v>
      </c>
      <c r="R5" s="33" t="s">
        <v>1549</v>
      </c>
      <c r="S5" s="34" t="s">
        <v>1552</v>
      </c>
      <c r="T5" s="33" t="s">
        <v>1556</v>
      </c>
      <c r="U5" s="33" t="s">
        <v>1555</v>
      </c>
      <c r="V5" s="33" t="s">
        <v>1549</v>
      </c>
      <c r="W5" s="33" t="s">
        <v>1554</v>
      </c>
      <c r="X5" s="33" t="s">
        <v>1553</v>
      </c>
      <c r="Y5" s="33" t="s">
        <v>1549</v>
      </c>
      <c r="Z5" s="34" t="s">
        <v>1552</v>
      </c>
      <c r="AA5" s="33" t="s">
        <v>1551</v>
      </c>
      <c r="AB5" s="33" t="s">
        <v>1550</v>
      </c>
      <c r="AC5" s="33" t="s">
        <v>1549</v>
      </c>
      <c r="AD5" s="33" t="s">
        <v>1548</v>
      </c>
      <c r="AE5" s="33" t="s">
        <v>1547</v>
      </c>
      <c r="AF5" s="33" t="s">
        <v>1546</v>
      </c>
      <c r="AG5" s="26"/>
      <c r="AH5" s="26"/>
      <c r="AI5" s="26"/>
      <c r="AJ5" s="26"/>
      <c r="AK5" s="26"/>
      <c r="AL5" s="26"/>
    </row>
    <row r="6" spans="1:38" x14ac:dyDescent="0.45">
      <c r="A6" s="5"/>
      <c r="B6" s="5"/>
      <c r="C6"/>
      <c r="D6">
        <v>3</v>
      </c>
      <c r="E6" s="16" t="s">
        <v>1545</v>
      </c>
      <c r="F6" s="16" t="s">
        <v>1544</v>
      </c>
      <c r="G6" s="23" t="s">
        <v>1543</v>
      </c>
      <c r="H6" t="s">
        <v>1542</v>
      </c>
      <c r="I6" t="s">
        <v>932</v>
      </c>
      <c r="J6" s="21">
        <f t="shared" ref="J6:J37" si="0">AVERAGE(L6,S6,Z6)</f>
        <v>1</v>
      </c>
      <c r="K6">
        <f t="shared" ref="K6:K37" si="1">_xlfn.STDEV.S(L6,S6,Z6)</f>
        <v>0</v>
      </c>
      <c r="L6" s="13">
        <f t="shared" ref="L6:L37" si="2">(O6-R6)/O6</f>
        <v>1</v>
      </c>
      <c r="M6">
        <v>4</v>
      </c>
      <c r="N6">
        <v>9</v>
      </c>
      <c r="O6">
        <f>SUM(M6:N6)</f>
        <v>13</v>
      </c>
      <c r="R6">
        <f>SUM(P6:Q6)</f>
        <v>0</v>
      </c>
      <c r="S6" s="13">
        <f t="shared" ref="S6:S37" si="3">(V6-Y6)/V6</f>
        <v>1</v>
      </c>
      <c r="T6">
        <v>26</v>
      </c>
      <c r="U6">
        <v>21</v>
      </c>
      <c r="V6">
        <f t="shared" ref="V6:V13" si="4">U6+T6</f>
        <v>47</v>
      </c>
      <c r="Y6">
        <f t="shared" ref="Y6:Y13" si="5">X6+W6</f>
        <v>0</v>
      </c>
      <c r="Z6" s="13">
        <f t="shared" ref="Z6:Z37" si="6">(AC6-AF6)/AC6</f>
        <v>1</v>
      </c>
      <c r="AA6">
        <v>7</v>
      </c>
      <c r="AB6">
        <v>5</v>
      </c>
      <c r="AC6">
        <f t="shared" ref="AC6:AC13" si="7">SUM(AA6:AB6)</f>
        <v>12</v>
      </c>
      <c r="AD6">
        <v>0</v>
      </c>
      <c r="AF6">
        <f t="shared" ref="AF6:AF13" si="8">SUM(AD6:AE6)</f>
        <v>0</v>
      </c>
    </row>
    <row r="7" spans="1:38" x14ac:dyDescent="0.45">
      <c r="A7" s="5"/>
      <c r="B7" s="5"/>
      <c r="C7" s="25" t="s">
        <v>1442</v>
      </c>
      <c r="D7">
        <v>3</v>
      </c>
      <c r="E7" s="16" t="s">
        <v>1541</v>
      </c>
      <c r="F7" s="16" t="s">
        <v>1540</v>
      </c>
      <c r="G7" s="23" t="s">
        <v>1539</v>
      </c>
      <c r="H7" t="s">
        <v>1538</v>
      </c>
      <c r="I7" t="s">
        <v>1034</v>
      </c>
      <c r="J7" s="21">
        <f t="shared" si="0"/>
        <v>1</v>
      </c>
      <c r="K7">
        <f t="shared" si="1"/>
        <v>0</v>
      </c>
      <c r="L7" s="13">
        <f t="shared" si="2"/>
        <v>1</v>
      </c>
      <c r="M7">
        <v>1</v>
      </c>
      <c r="N7">
        <v>2</v>
      </c>
      <c r="O7">
        <f>SUM(M7:N7)</f>
        <v>3</v>
      </c>
      <c r="R7">
        <f>SUM(P7:Q7)</f>
        <v>0</v>
      </c>
      <c r="S7" s="13">
        <f t="shared" si="3"/>
        <v>1</v>
      </c>
      <c r="T7">
        <v>4</v>
      </c>
      <c r="U7" s="24">
        <v>0</v>
      </c>
      <c r="V7">
        <f t="shared" si="4"/>
        <v>4</v>
      </c>
      <c r="Y7">
        <f t="shared" si="5"/>
        <v>0</v>
      </c>
      <c r="Z7" s="13">
        <f t="shared" si="6"/>
        <v>1</v>
      </c>
      <c r="AA7">
        <v>26</v>
      </c>
      <c r="AB7">
        <v>35</v>
      </c>
      <c r="AC7">
        <f t="shared" si="7"/>
        <v>61</v>
      </c>
      <c r="AF7">
        <f t="shared" si="8"/>
        <v>0</v>
      </c>
    </row>
    <row r="8" spans="1:38" x14ac:dyDescent="0.45">
      <c r="A8" s="5"/>
      <c r="B8" s="5"/>
      <c r="C8" s="25" t="s">
        <v>1442</v>
      </c>
      <c r="D8">
        <v>3</v>
      </c>
      <c r="E8" s="16" t="s">
        <v>1537</v>
      </c>
      <c r="F8" s="16" t="s">
        <v>1536</v>
      </c>
      <c r="G8" s="20" t="s">
        <v>1535</v>
      </c>
      <c r="H8" t="s">
        <v>1534</v>
      </c>
      <c r="I8" t="s">
        <v>1102</v>
      </c>
      <c r="J8" s="18">
        <f t="shared" si="0"/>
        <v>0.95833333333333337</v>
      </c>
      <c r="K8">
        <f t="shared" si="1"/>
        <v>7.216878364870323E-2</v>
      </c>
      <c r="L8" s="13">
        <f t="shared" si="2"/>
        <v>1</v>
      </c>
      <c r="M8">
        <v>19</v>
      </c>
      <c r="N8" s="24">
        <v>0</v>
      </c>
      <c r="O8">
        <f>SUM(M8:N8)</f>
        <v>19</v>
      </c>
      <c r="R8">
        <f>SUM(P8:Q8)</f>
        <v>0</v>
      </c>
      <c r="S8" s="13">
        <f t="shared" si="3"/>
        <v>0.875</v>
      </c>
      <c r="T8">
        <v>8</v>
      </c>
      <c r="U8" s="24">
        <v>0</v>
      </c>
      <c r="V8">
        <f t="shared" si="4"/>
        <v>8</v>
      </c>
      <c r="X8">
        <v>1</v>
      </c>
      <c r="Y8">
        <f t="shared" si="5"/>
        <v>1</v>
      </c>
      <c r="Z8" s="13">
        <f t="shared" si="6"/>
        <v>1</v>
      </c>
      <c r="AA8">
        <v>41</v>
      </c>
      <c r="AB8">
        <v>37</v>
      </c>
      <c r="AC8">
        <f t="shared" si="7"/>
        <v>78</v>
      </c>
      <c r="AF8">
        <f t="shared" si="8"/>
        <v>0</v>
      </c>
    </row>
    <row r="9" spans="1:38" x14ac:dyDescent="0.45">
      <c r="A9" s="5"/>
      <c r="B9" s="5"/>
      <c r="C9" s="25" t="s">
        <v>1442</v>
      </c>
      <c r="D9">
        <v>3</v>
      </c>
      <c r="E9" s="16" t="s">
        <v>1533</v>
      </c>
      <c r="F9" s="16" t="s">
        <v>1532</v>
      </c>
      <c r="G9" s="20" t="s">
        <v>1531</v>
      </c>
      <c r="H9" t="s">
        <v>1530</v>
      </c>
      <c r="I9" t="s">
        <v>1529</v>
      </c>
      <c r="J9" s="18">
        <f t="shared" si="0"/>
        <v>0.87654320987654322</v>
      </c>
      <c r="K9">
        <f t="shared" si="1"/>
        <v>0.2138334330331943</v>
      </c>
      <c r="L9" s="13">
        <f t="shared" si="2"/>
        <v>1</v>
      </c>
      <c r="M9">
        <v>3</v>
      </c>
      <c r="N9" s="24">
        <v>0</v>
      </c>
      <c r="O9">
        <f>SUM(M9:N9)</f>
        <v>3</v>
      </c>
      <c r="R9">
        <f>SUM(P9:Q9)</f>
        <v>0</v>
      </c>
      <c r="S9" s="13">
        <f t="shared" si="3"/>
        <v>1</v>
      </c>
      <c r="T9">
        <v>4</v>
      </c>
      <c r="U9">
        <v>3</v>
      </c>
      <c r="V9">
        <f t="shared" si="4"/>
        <v>7</v>
      </c>
      <c r="Y9">
        <f t="shared" si="5"/>
        <v>0</v>
      </c>
      <c r="Z9" s="13">
        <f t="shared" si="6"/>
        <v>0.62962962962962965</v>
      </c>
      <c r="AA9">
        <v>25</v>
      </c>
      <c r="AB9">
        <v>29</v>
      </c>
      <c r="AC9">
        <f t="shared" si="7"/>
        <v>54</v>
      </c>
      <c r="AD9">
        <v>12</v>
      </c>
      <c r="AE9">
        <v>8</v>
      </c>
      <c r="AF9">
        <f t="shared" si="8"/>
        <v>20</v>
      </c>
    </row>
    <row r="10" spans="1:38" x14ac:dyDescent="0.45">
      <c r="A10" s="5"/>
      <c r="B10" s="5"/>
      <c r="C10" s="25" t="s">
        <v>1442</v>
      </c>
      <c r="D10">
        <v>3</v>
      </c>
      <c r="E10" s="16" t="s">
        <v>1528</v>
      </c>
      <c r="F10" s="16" t="s">
        <v>1527</v>
      </c>
      <c r="G10" s="20" t="s">
        <v>1526</v>
      </c>
      <c r="H10" t="s">
        <v>1525</v>
      </c>
      <c r="I10" t="s">
        <v>1482</v>
      </c>
      <c r="J10" s="18">
        <f t="shared" si="0"/>
        <v>0.8545454545454545</v>
      </c>
      <c r="K10">
        <f t="shared" si="1"/>
        <v>0.25193466291910965</v>
      </c>
      <c r="L10" s="13">
        <f t="shared" si="2"/>
        <v>1</v>
      </c>
      <c r="M10" s="24">
        <v>0</v>
      </c>
      <c r="N10">
        <v>4</v>
      </c>
      <c r="O10">
        <f>SUM(M10:N10)</f>
        <v>4</v>
      </c>
      <c r="R10">
        <f>SUM(P10:Q10)</f>
        <v>0</v>
      </c>
      <c r="S10" s="13">
        <f t="shared" si="3"/>
        <v>1</v>
      </c>
      <c r="T10">
        <v>2</v>
      </c>
      <c r="U10">
        <v>3</v>
      </c>
      <c r="V10">
        <f t="shared" si="4"/>
        <v>5</v>
      </c>
      <c r="Y10">
        <f t="shared" si="5"/>
        <v>0</v>
      </c>
      <c r="Z10" s="13">
        <f t="shared" si="6"/>
        <v>0.5636363636363636</v>
      </c>
      <c r="AA10">
        <v>56</v>
      </c>
      <c r="AB10">
        <v>54</v>
      </c>
      <c r="AC10">
        <f t="shared" si="7"/>
        <v>110</v>
      </c>
      <c r="AD10">
        <v>25</v>
      </c>
      <c r="AE10">
        <v>23</v>
      </c>
      <c r="AF10">
        <f t="shared" si="8"/>
        <v>48</v>
      </c>
    </row>
    <row r="11" spans="1:38" x14ac:dyDescent="0.45">
      <c r="A11" s="5"/>
      <c r="B11" s="5"/>
      <c r="D11">
        <v>3</v>
      </c>
      <c r="E11" s="16" t="s">
        <v>1524</v>
      </c>
      <c r="F11" s="16" t="s">
        <v>1523</v>
      </c>
      <c r="G11" s="19" t="s">
        <v>1522</v>
      </c>
      <c r="H11" t="s">
        <v>1521</v>
      </c>
      <c r="I11" t="s">
        <v>1069</v>
      </c>
      <c r="J11" s="18">
        <f t="shared" si="0"/>
        <v>0.84845986488033898</v>
      </c>
      <c r="K11">
        <f t="shared" si="1"/>
        <v>0.13125221343095644</v>
      </c>
      <c r="L11" s="13">
        <f t="shared" si="2"/>
        <v>0.77464788732394363</v>
      </c>
      <c r="M11">
        <v>30</v>
      </c>
      <c r="N11">
        <v>41</v>
      </c>
      <c r="O11">
        <v>71</v>
      </c>
      <c r="P11">
        <v>7</v>
      </c>
      <c r="Q11">
        <v>9</v>
      </c>
      <c r="R11">
        <v>16</v>
      </c>
      <c r="S11" s="13">
        <f t="shared" si="3"/>
        <v>1</v>
      </c>
      <c r="T11">
        <v>8</v>
      </c>
      <c r="U11">
        <v>9</v>
      </c>
      <c r="V11">
        <f t="shared" si="4"/>
        <v>17</v>
      </c>
      <c r="Y11">
        <f t="shared" si="5"/>
        <v>0</v>
      </c>
      <c r="Z11" s="13">
        <f t="shared" si="6"/>
        <v>0.77073170731707319</v>
      </c>
      <c r="AA11">
        <v>107</v>
      </c>
      <c r="AB11">
        <v>98</v>
      </c>
      <c r="AC11">
        <f t="shared" si="7"/>
        <v>205</v>
      </c>
      <c r="AD11">
        <v>27</v>
      </c>
      <c r="AE11">
        <v>20</v>
      </c>
      <c r="AF11">
        <f t="shared" si="8"/>
        <v>47</v>
      </c>
    </row>
    <row r="12" spans="1:38" x14ac:dyDescent="0.45">
      <c r="A12" s="5"/>
      <c r="B12" s="5"/>
      <c r="D12">
        <v>3</v>
      </c>
      <c r="E12" s="16" t="s">
        <v>1520</v>
      </c>
      <c r="F12" s="16" t="s">
        <v>1519</v>
      </c>
      <c r="G12" s="19" t="s">
        <v>1518</v>
      </c>
      <c r="H12" t="s">
        <v>1517</v>
      </c>
      <c r="I12" t="s">
        <v>987</v>
      </c>
      <c r="J12" s="18">
        <f t="shared" si="0"/>
        <v>0.83452511917858452</v>
      </c>
      <c r="K12">
        <f t="shared" si="1"/>
        <v>0.15306023883230135</v>
      </c>
      <c r="L12" s="13">
        <f t="shared" si="2"/>
        <v>0.80555555555555558</v>
      </c>
      <c r="M12">
        <v>35</v>
      </c>
      <c r="N12">
        <v>37</v>
      </c>
      <c r="O12">
        <f>SUM(M12:N12)</f>
        <v>72</v>
      </c>
      <c r="P12">
        <v>7</v>
      </c>
      <c r="Q12">
        <v>7</v>
      </c>
      <c r="R12">
        <f>SUM(P12:Q12)</f>
        <v>14</v>
      </c>
      <c r="S12" s="13">
        <f t="shared" si="3"/>
        <v>1</v>
      </c>
      <c r="T12">
        <v>7</v>
      </c>
      <c r="U12">
        <v>7</v>
      </c>
      <c r="V12">
        <f t="shared" si="4"/>
        <v>14</v>
      </c>
      <c r="Y12">
        <f t="shared" si="5"/>
        <v>0</v>
      </c>
      <c r="Z12" s="13">
        <f t="shared" si="6"/>
        <v>0.69801980198019797</v>
      </c>
      <c r="AA12">
        <v>99</v>
      </c>
      <c r="AB12">
        <v>103</v>
      </c>
      <c r="AC12">
        <f t="shared" si="7"/>
        <v>202</v>
      </c>
      <c r="AD12">
        <v>34</v>
      </c>
      <c r="AE12">
        <v>27</v>
      </c>
      <c r="AF12">
        <f t="shared" si="8"/>
        <v>61</v>
      </c>
    </row>
    <row r="13" spans="1:38" x14ac:dyDescent="0.45">
      <c r="A13" s="5"/>
      <c r="B13" s="5"/>
      <c r="D13">
        <v>3</v>
      </c>
      <c r="E13" s="16" t="s">
        <v>1516</v>
      </c>
      <c r="F13" s="16" t="s">
        <v>1515</v>
      </c>
      <c r="G13" s="20" t="s">
        <v>1514</v>
      </c>
      <c r="H13" t="s">
        <v>1513</v>
      </c>
      <c r="I13" t="s">
        <v>900</v>
      </c>
      <c r="J13" s="18">
        <f t="shared" si="0"/>
        <v>0.80952380952380965</v>
      </c>
      <c r="K13">
        <f t="shared" si="1"/>
        <v>0.32991443953692867</v>
      </c>
      <c r="L13" s="13">
        <f t="shared" si="2"/>
        <v>1</v>
      </c>
      <c r="M13">
        <v>2</v>
      </c>
      <c r="N13">
        <v>1</v>
      </c>
      <c r="O13">
        <f>SUM(M13:N13)</f>
        <v>3</v>
      </c>
      <c r="P13">
        <v>0</v>
      </c>
      <c r="R13">
        <f>SUM(P13:Q13)</f>
        <v>0</v>
      </c>
      <c r="S13" s="13">
        <f t="shared" si="3"/>
        <v>0.42857142857142855</v>
      </c>
      <c r="T13">
        <v>4</v>
      </c>
      <c r="U13">
        <v>3</v>
      </c>
      <c r="V13">
        <f t="shared" si="4"/>
        <v>7</v>
      </c>
      <c r="W13">
        <v>3</v>
      </c>
      <c r="X13">
        <v>1</v>
      </c>
      <c r="Y13">
        <f t="shared" si="5"/>
        <v>4</v>
      </c>
      <c r="Z13" s="13">
        <f t="shared" si="6"/>
        <v>1</v>
      </c>
      <c r="AA13">
        <v>14</v>
      </c>
      <c r="AB13">
        <v>13</v>
      </c>
      <c r="AC13">
        <f t="shared" si="7"/>
        <v>27</v>
      </c>
      <c r="AF13">
        <f t="shared" si="8"/>
        <v>0</v>
      </c>
    </row>
    <row r="14" spans="1:38" x14ac:dyDescent="0.45">
      <c r="A14" s="5"/>
      <c r="B14" s="5"/>
      <c r="D14">
        <v>3</v>
      </c>
      <c r="E14" s="16" t="s">
        <v>1512</v>
      </c>
      <c r="F14" s="16" t="s">
        <v>1511</v>
      </c>
      <c r="G14" s="20" t="s">
        <v>1510</v>
      </c>
      <c r="H14" t="s">
        <v>1509</v>
      </c>
      <c r="I14" t="s">
        <v>987</v>
      </c>
      <c r="J14" s="18">
        <f t="shared" si="0"/>
        <v>0.76190476190476186</v>
      </c>
      <c r="K14">
        <f t="shared" si="1"/>
        <v>0.41239304942116134</v>
      </c>
      <c r="L14" s="13">
        <f t="shared" si="2"/>
        <v>1</v>
      </c>
      <c r="M14">
        <v>3</v>
      </c>
      <c r="N14">
        <v>1</v>
      </c>
      <c r="O14">
        <v>4</v>
      </c>
      <c r="R14">
        <v>0</v>
      </c>
      <c r="S14" s="13">
        <f t="shared" si="3"/>
        <v>0.2857142857142857</v>
      </c>
      <c r="T14">
        <v>5</v>
      </c>
      <c r="U14">
        <v>2</v>
      </c>
      <c r="V14">
        <v>7</v>
      </c>
      <c r="W14">
        <v>4</v>
      </c>
      <c r="X14">
        <v>1</v>
      </c>
      <c r="Y14">
        <v>5</v>
      </c>
      <c r="Z14" s="13">
        <f t="shared" si="6"/>
        <v>1</v>
      </c>
      <c r="AA14">
        <v>6</v>
      </c>
      <c r="AB14">
        <v>6</v>
      </c>
      <c r="AC14">
        <v>12</v>
      </c>
      <c r="AF14">
        <v>0</v>
      </c>
    </row>
    <row r="15" spans="1:38" x14ac:dyDescent="0.45">
      <c r="A15" s="5"/>
      <c r="B15" s="5"/>
      <c r="D15">
        <v>3</v>
      </c>
      <c r="E15" s="16" t="s">
        <v>873</v>
      </c>
      <c r="F15" s="16" t="s">
        <v>1508</v>
      </c>
      <c r="G15" s="19" t="s">
        <v>1507</v>
      </c>
      <c r="H15" t="s">
        <v>1506</v>
      </c>
      <c r="I15" t="s">
        <v>1351</v>
      </c>
      <c r="J15" s="18">
        <f t="shared" si="0"/>
        <v>0.76064958147001482</v>
      </c>
      <c r="K15">
        <f t="shared" si="1"/>
        <v>0.15492192056637408</v>
      </c>
      <c r="L15" s="13">
        <f t="shared" si="2"/>
        <v>0.80555555555555558</v>
      </c>
      <c r="M15">
        <v>16</v>
      </c>
      <c r="N15">
        <v>20</v>
      </c>
      <c r="O15">
        <f t="shared" ref="O15:O27" si="9">SUM(M15:N15)</f>
        <v>36</v>
      </c>
      <c r="P15">
        <v>4</v>
      </c>
      <c r="Q15">
        <v>3</v>
      </c>
      <c r="R15">
        <f t="shared" ref="R15:R27" si="10">SUM(P15:Q15)</f>
        <v>7</v>
      </c>
      <c r="S15" s="13">
        <f t="shared" si="3"/>
        <v>0.58823529411764708</v>
      </c>
      <c r="T15">
        <v>8</v>
      </c>
      <c r="U15">
        <v>9</v>
      </c>
      <c r="V15">
        <f t="shared" ref="V15:V58" si="11">U15+T15</f>
        <v>17</v>
      </c>
      <c r="W15">
        <v>4</v>
      </c>
      <c r="X15">
        <v>3</v>
      </c>
      <c r="Y15">
        <f t="shared" ref="Y15:Y58" si="12">X15+W15</f>
        <v>7</v>
      </c>
      <c r="Z15" s="13">
        <f t="shared" si="6"/>
        <v>0.88815789473684215</v>
      </c>
      <c r="AA15">
        <v>80</v>
      </c>
      <c r="AB15">
        <v>72</v>
      </c>
      <c r="AC15">
        <f t="shared" ref="AC15:AC46" si="13">SUM(AA15:AB15)</f>
        <v>152</v>
      </c>
      <c r="AD15">
        <v>6</v>
      </c>
      <c r="AE15">
        <v>11</v>
      </c>
      <c r="AF15">
        <f t="shared" ref="AF15:AF46" si="14">SUM(AD15:AE15)</f>
        <v>17</v>
      </c>
    </row>
    <row r="16" spans="1:38" x14ac:dyDescent="0.45">
      <c r="A16" s="5"/>
      <c r="B16" s="5"/>
      <c r="C16" s="25" t="s">
        <v>1442</v>
      </c>
      <c r="D16">
        <v>3</v>
      </c>
      <c r="E16" s="16" t="s">
        <v>873</v>
      </c>
      <c r="F16" s="16" t="s">
        <v>1505</v>
      </c>
      <c r="G16" s="20" t="s">
        <v>1504</v>
      </c>
      <c r="H16" t="s">
        <v>1503</v>
      </c>
      <c r="I16" t="s">
        <v>1271</v>
      </c>
      <c r="J16" s="18">
        <f t="shared" si="0"/>
        <v>0.73015873015873023</v>
      </c>
      <c r="K16">
        <f t="shared" si="1"/>
        <v>0.46737878934398253</v>
      </c>
      <c r="L16" s="13">
        <f t="shared" si="2"/>
        <v>1</v>
      </c>
      <c r="M16">
        <v>21</v>
      </c>
      <c r="N16" s="24">
        <v>0</v>
      </c>
      <c r="O16">
        <f t="shared" si="9"/>
        <v>21</v>
      </c>
      <c r="R16">
        <f t="shared" si="10"/>
        <v>0</v>
      </c>
      <c r="S16" s="13">
        <f t="shared" si="3"/>
        <v>0.19047619047619047</v>
      </c>
      <c r="T16">
        <v>29</v>
      </c>
      <c r="U16">
        <v>34</v>
      </c>
      <c r="V16">
        <f t="shared" si="11"/>
        <v>63</v>
      </c>
      <c r="W16">
        <v>21</v>
      </c>
      <c r="X16">
        <v>30</v>
      </c>
      <c r="Y16">
        <f t="shared" si="12"/>
        <v>51</v>
      </c>
      <c r="Z16" s="13">
        <f t="shared" si="6"/>
        <v>1</v>
      </c>
      <c r="AA16">
        <v>90</v>
      </c>
      <c r="AB16">
        <v>73</v>
      </c>
      <c r="AC16">
        <f t="shared" si="13"/>
        <v>163</v>
      </c>
      <c r="AF16">
        <f t="shared" si="14"/>
        <v>0</v>
      </c>
    </row>
    <row r="17" spans="1:32" x14ac:dyDescent="0.45">
      <c r="A17" s="5"/>
      <c r="B17" s="5"/>
      <c r="D17">
        <v>3</v>
      </c>
      <c r="E17" s="16" t="s">
        <v>1502</v>
      </c>
      <c r="F17" s="16" t="s">
        <v>1501</v>
      </c>
      <c r="G17" s="19" t="s">
        <v>1500</v>
      </c>
      <c r="H17" t="s">
        <v>1499</v>
      </c>
      <c r="I17" t="s">
        <v>1039</v>
      </c>
      <c r="J17" s="18">
        <f t="shared" si="0"/>
        <v>0.72367620206938532</v>
      </c>
      <c r="K17">
        <f t="shared" si="1"/>
        <v>0.24216638996145004</v>
      </c>
      <c r="L17" s="13">
        <f t="shared" si="2"/>
        <v>0.62264150943396224</v>
      </c>
      <c r="M17">
        <v>25</v>
      </c>
      <c r="N17">
        <v>28</v>
      </c>
      <c r="O17">
        <f t="shared" si="9"/>
        <v>53</v>
      </c>
      <c r="P17">
        <v>12</v>
      </c>
      <c r="Q17">
        <v>8</v>
      </c>
      <c r="R17">
        <f t="shared" si="10"/>
        <v>20</v>
      </c>
      <c r="S17" s="13">
        <f t="shared" si="3"/>
        <v>1</v>
      </c>
      <c r="T17">
        <v>16</v>
      </c>
      <c r="U17">
        <v>14</v>
      </c>
      <c r="V17">
        <f t="shared" si="11"/>
        <v>30</v>
      </c>
      <c r="Y17">
        <f t="shared" si="12"/>
        <v>0</v>
      </c>
      <c r="Z17" s="13">
        <f t="shared" si="6"/>
        <v>0.54838709677419351</v>
      </c>
      <c r="AA17">
        <v>81</v>
      </c>
      <c r="AB17">
        <v>74</v>
      </c>
      <c r="AC17">
        <f t="shared" si="13"/>
        <v>155</v>
      </c>
      <c r="AD17">
        <v>36</v>
      </c>
      <c r="AE17">
        <v>34</v>
      </c>
      <c r="AF17">
        <f t="shared" si="14"/>
        <v>70</v>
      </c>
    </row>
    <row r="18" spans="1:32" x14ac:dyDescent="0.45">
      <c r="A18" s="5"/>
      <c r="B18" s="5"/>
      <c r="D18">
        <v>3</v>
      </c>
      <c r="E18" s="16" t="s">
        <v>1498</v>
      </c>
      <c r="F18" s="16" t="s">
        <v>1497</v>
      </c>
      <c r="G18" s="19" t="s">
        <v>1496</v>
      </c>
      <c r="H18" t="s">
        <v>1495</v>
      </c>
      <c r="I18" t="s">
        <v>1161</v>
      </c>
      <c r="J18" s="18">
        <f t="shared" si="0"/>
        <v>0.70648878107944213</v>
      </c>
      <c r="K18">
        <f t="shared" si="1"/>
        <v>0.41072514219777684</v>
      </c>
      <c r="L18" s="13">
        <f t="shared" si="2"/>
        <v>0.88235294117647056</v>
      </c>
      <c r="M18">
        <v>7</v>
      </c>
      <c r="N18">
        <v>10</v>
      </c>
      <c r="O18">
        <f t="shared" si="9"/>
        <v>17</v>
      </c>
      <c r="P18">
        <v>1</v>
      </c>
      <c r="Q18">
        <v>1</v>
      </c>
      <c r="R18">
        <f t="shared" si="10"/>
        <v>2</v>
      </c>
      <c r="S18" s="13">
        <f t="shared" si="3"/>
        <v>1</v>
      </c>
      <c r="T18">
        <v>4</v>
      </c>
      <c r="U18">
        <v>3</v>
      </c>
      <c r="V18">
        <f t="shared" si="11"/>
        <v>7</v>
      </c>
      <c r="Y18">
        <f t="shared" si="12"/>
        <v>0</v>
      </c>
      <c r="Z18" s="13">
        <f t="shared" si="6"/>
        <v>0.23711340206185566</v>
      </c>
      <c r="AA18">
        <v>48</v>
      </c>
      <c r="AB18">
        <v>49</v>
      </c>
      <c r="AC18">
        <f t="shared" si="13"/>
        <v>97</v>
      </c>
      <c r="AD18">
        <v>39</v>
      </c>
      <c r="AE18">
        <v>35</v>
      </c>
      <c r="AF18">
        <f t="shared" si="14"/>
        <v>74</v>
      </c>
    </row>
    <row r="19" spans="1:32" x14ac:dyDescent="0.45">
      <c r="A19" s="5"/>
      <c r="B19" s="5"/>
      <c r="D19">
        <v>3</v>
      </c>
      <c r="E19" s="16" t="s">
        <v>1494</v>
      </c>
      <c r="F19" s="16" t="s">
        <v>1493</v>
      </c>
      <c r="G19" s="19" t="s">
        <v>1492</v>
      </c>
      <c r="H19" t="s">
        <v>1491</v>
      </c>
      <c r="I19" t="s">
        <v>1161</v>
      </c>
      <c r="J19" s="18">
        <f t="shared" si="0"/>
        <v>0.68970425049452411</v>
      </c>
      <c r="K19">
        <f t="shared" si="1"/>
        <v>0.36325411932942236</v>
      </c>
      <c r="L19" s="13">
        <f t="shared" si="2"/>
        <v>0.95918367346938771</v>
      </c>
      <c r="M19">
        <v>25</v>
      </c>
      <c r="N19">
        <v>24</v>
      </c>
      <c r="O19">
        <f t="shared" si="9"/>
        <v>49</v>
      </c>
      <c r="P19">
        <v>1</v>
      </c>
      <c r="Q19">
        <v>1</v>
      </c>
      <c r="R19">
        <f t="shared" si="10"/>
        <v>2</v>
      </c>
      <c r="S19" s="13">
        <f t="shared" si="3"/>
        <v>0.83333333333333337</v>
      </c>
      <c r="T19">
        <v>5</v>
      </c>
      <c r="U19">
        <v>1</v>
      </c>
      <c r="V19">
        <f t="shared" si="11"/>
        <v>6</v>
      </c>
      <c r="W19">
        <v>1</v>
      </c>
      <c r="Y19">
        <f t="shared" si="12"/>
        <v>1</v>
      </c>
      <c r="Z19" s="13">
        <f t="shared" si="6"/>
        <v>0.27659574468085107</v>
      </c>
      <c r="AA19">
        <v>48</v>
      </c>
      <c r="AB19">
        <v>46</v>
      </c>
      <c r="AC19">
        <f t="shared" si="13"/>
        <v>94</v>
      </c>
      <c r="AD19">
        <v>36</v>
      </c>
      <c r="AE19">
        <v>32</v>
      </c>
      <c r="AF19">
        <f t="shared" si="14"/>
        <v>68</v>
      </c>
    </row>
    <row r="20" spans="1:32" x14ac:dyDescent="0.45">
      <c r="A20" s="5"/>
      <c r="B20" s="5"/>
      <c r="D20">
        <v>3</v>
      </c>
      <c r="E20" s="16" t="s">
        <v>1490</v>
      </c>
      <c r="F20" s="16" t="s">
        <v>1489</v>
      </c>
      <c r="G20" s="19" t="s">
        <v>1488</v>
      </c>
      <c r="H20" t="s">
        <v>1487</v>
      </c>
      <c r="I20" t="s">
        <v>1486</v>
      </c>
      <c r="J20" s="18">
        <f t="shared" si="0"/>
        <v>0.64296296296296296</v>
      </c>
      <c r="K20">
        <f t="shared" si="1"/>
        <v>0.37768844259625145</v>
      </c>
      <c r="L20" s="13">
        <f t="shared" si="2"/>
        <v>0.7</v>
      </c>
      <c r="M20">
        <v>3</v>
      </c>
      <c r="N20">
        <v>7</v>
      </c>
      <c r="O20">
        <f t="shared" si="9"/>
        <v>10</v>
      </c>
      <c r="P20">
        <v>1</v>
      </c>
      <c r="Q20">
        <v>2</v>
      </c>
      <c r="R20">
        <f t="shared" si="10"/>
        <v>3</v>
      </c>
      <c r="S20" s="13">
        <f t="shared" si="3"/>
        <v>0.24</v>
      </c>
      <c r="T20">
        <v>12</v>
      </c>
      <c r="U20">
        <v>13</v>
      </c>
      <c r="V20">
        <f t="shared" si="11"/>
        <v>25</v>
      </c>
      <c r="W20">
        <v>10</v>
      </c>
      <c r="X20">
        <v>9</v>
      </c>
      <c r="Y20">
        <f t="shared" si="12"/>
        <v>19</v>
      </c>
      <c r="Z20" s="13">
        <f t="shared" si="6"/>
        <v>0.98888888888888893</v>
      </c>
      <c r="AA20">
        <v>45</v>
      </c>
      <c r="AB20">
        <v>45</v>
      </c>
      <c r="AC20">
        <f t="shared" si="13"/>
        <v>90</v>
      </c>
      <c r="AD20">
        <v>1</v>
      </c>
      <c r="AE20">
        <v>0</v>
      </c>
      <c r="AF20">
        <f t="shared" si="14"/>
        <v>1</v>
      </c>
    </row>
    <row r="21" spans="1:32" x14ac:dyDescent="0.45">
      <c r="A21" s="5"/>
      <c r="B21" s="5"/>
      <c r="D21">
        <v>3</v>
      </c>
      <c r="E21" s="16" t="s">
        <v>873</v>
      </c>
      <c r="F21" s="16" t="s">
        <v>1485</v>
      </c>
      <c r="G21" s="19" t="s">
        <v>1484</v>
      </c>
      <c r="H21" t="s">
        <v>1483</v>
      </c>
      <c r="I21" t="s">
        <v>1482</v>
      </c>
      <c r="J21" s="18">
        <f t="shared" si="0"/>
        <v>0.64180672268907557</v>
      </c>
      <c r="K21">
        <f t="shared" si="1"/>
        <v>0.44783761815687623</v>
      </c>
      <c r="L21" s="13">
        <f t="shared" si="2"/>
        <v>0.7857142857142857</v>
      </c>
      <c r="M21">
        <v>7</v>
      </c>
      <c r="N21">
        <v>7</v>
      </c>
      <c r="O21">
        <f t="shared" si="9"/>
        <v>14</v>
      </c>
      <c r="P21">
        <v>1</v>
      </c>
      <c r="Q21">
        <v>2</v>
      </c>
      <c r="R21">
        <f t="shared" si="10"/>
        <v>3</v>
      </c>
      <c r="S21" s="13">
        <f t="shared" si="3"/>
        <v>1</v>
      </c>
      <c r="T21">
        <v>5</v>
      </c>
      <c r="U21">
        <v>4</v>
      </c>
      <c r="V21">
        <f t="shared" si="11"/>
        <v>9</v>
      </c>
      <c r="Y21">
        <f t="shared" si="12"/>
        <v>0</v>
      </c>
      <c r="Z21" s="13">
        <f t="shared" si="6"/>
        <v>0.13970588235294118</v>
      </c>
      <c r="AA21">
        <v>72</v>
      </c>
      <c r="AB21">
        <v>64</v>
      </c>
      <c r="AC21">
        <f t="shared" si="13"/>
        <v>136</v>
      </c>
      <c r="AD21">
        <v>63</v>
      </c>
      <c r="AE21">
        <v>54</v>
      </c>
      <c r="AF21">
        <f t="shared" si="14"/>
        <v>117</v>
      </c>
    </row>
    <row r="22" spans="1:32" x14ac:dyDescent="0.45">
      <c r="A22" s="5"/>
      <c r="B22" s="5"/>
      <c r="C22" s="25" t="s">
        <v>1442</v>
      </c>
      <c r="D22">
        <v>3</v>
      </c>
      <c r="E22" s="16" t="s">
        <v>1481</v>
      </c>
      <c r="F22" s="16" t="s">
        <v>1481</v>
      </c>
      <c r="G22" s="20" t="s">
        <v>1480</v>
      </c>
      <c r="H22" t="s">
        <v>1479</v>
      </c>
      <c r="I22" t="s">
        <v>1077</v>
      </c>
      <c r="J22" s="18">
        <f t="shared" si="0"/>
        <v>0.63456009200690056</v>
      </c>
      <c r="K22">
        <f t="shared" si="1"/>
        <v>0.46850869113401766</v>
      </c>
      <c r="L22" s="13">
        <f t="shared" si="2"/>
        <v>1</v>
      </c>
      <c r="M22">
        <v>24</v>
      </c>
      <c r="N22" s="24">
        <v>0</v>
      </c>
      <c r="O22">
        <f t="shared" si="9"/>
        <v>24</v>
      </c>
      <c r="R22">
        <f t="shared" si="10"/>
        <v>0</v>
      </c>
      <c r="S22" s="13">
        <f t="shared" si="3"/>
        <v>0.79729729729729726</v>
      </c>
      <c r="T22">
        <v>39</v>
      </c>
      <c r="U22">
        <v>35</v>
      </c>
      <c r="V22">
        <f t="shared" si="11"/>
        <v>74</v>
      </c>
      <c r="W22">
        <v>9</v>
      </c>
      <c r="X22">
        <v>6</v>
      </c>
      <c r="Y22">
        <f t="shared" si="12"/>
        <v>15</v>
      </c>
      <c r="Z22" s="13">
        <f t="shared" si="6"/>
        <v>0.10638297872340426</v>
      </c>
      <c r="AA22">
        <v>68</v>
      </c>
      <c r="AB22">
        <v>73</v>
      </c>
      <c r="AC22">
        <f t="shared" si="13"/>
        <v>141</v>
      </c>
      <c r="AD22">
        <v>65</v>
      </c>
      <c r="AE22">
        <v>61</v>
      </c>
      <c r="AF22">
        <f t="shared" si="14"/>
        <v>126</v>
      </c>
    </row>
    <row r="23" spans="1:32" x14ac:dyDescent="0.45">
      <c r="A23" s="5"/>
      <c r="B23" s="5"/>
      <c r="D23">
        <v>3</v>
      </c>
      <c r="E23" s="16" t="s">
        <v>873</v>
      </c>
      <c r="F23" s="16" t="s">
        <v>1478</v>
      </c>
      <c r="G23" s="19" t="s">
        <v>1477</v>
      </c>
      <c r="H23" t="s">
        <v>1476</v>
      </c>
      <c r="I23" t="s">
        <v>1351</v>
      </c>
      <c r="J23" s="18">
        <f t="shared" si="0"/>
        <v>0.62552234008357444</v>
      </c>
      <c r="K23">
        <f t="shared" si="1"/>
        <v>0.38569712187067323</v>
      </c>
      <c r="L23" s="13">
        <f t="shared" si="2"/>
        <v>0.6470588235294118</v>
      </c>
      <c r="M23">
        <v>8</v>
      </c>
      <c r="N23">
        <v>9</v>
      </c>
      <c r="O23">
        <f t="shared" si="9"/>
        <v>17</v>
      </c>
      <c r="P23">
        <v>2</v>
      </c>
      <c r="Q23">
        <v>4</v>
      </c>
      <c r="R23">
        <f t="shared" si="10"/>
        <v>6</v>
      </c>
      <c r="S23" s="13">
        <f t="shared" si="3"/>
        <v>1</v>
      </c>
      <c r="T23">
        <v>10</v>
      </c>
      <c r="U23">
        <v>6</v>
      </c>
      <c r="V23">
        <f t="shared" si="11"/>
        <v>16</v>
      </c>
      <c r="Y23">
        <f t="shared" si="12"/>
        <v>0</v>
      </c>
      <c r="Z23" s="13">
        <f t="shared" si="6"/>
        <v>0.22950819672131148</v>
      </c>
      <c r="AA23">
        <v>31</v>
      </c>
      <c r="AB23">
        <v>30</v>
      </c>
      <c r="AC23">
        <f t="shared" si="13"/>
        <v>61</v>
      </c>
      <c r="AD23">
        <v>23</v>
      </c>
      <c r="AE23">
        <v>24</v>
      </c>
      <c r="AF23">
        <f t="shared" si="14"/>
        <v>47</v>
      </c>
    </row>
    <row r="24" spans="1:32" x14ac:dyDescent="0.45">
      <c r="A24" s="5"/>
      <c r="B24" s="5"/>
      <c r="D24">
        <v>3</v>
      </c>
      <c r="E24" s="16" t="s">
        <v>873</v>
      </c>
      <c r="F24" s="16" t="s">
        <v>1475</v>
      </c>
      <c r="G24" s="19" t="s">
        <v>1474</v>
      </c>
      <c r="H24" t="s">
        <v>1473</v>
      </c>
      <c r="I24" t="s">
        <v>1117</v>
      </c>
      <c r="J24" s="18">
        <f t="shared" si="0"/>
        <v>0.60233385686479013</v>
      </c>
      <c r="K24">
        <f t="shared" si="1"/>
        <v>0.50054319375124723</v>
      </c>
      <c r="L24" s="13">
        <f t="shared" si="2"/>
        <v>0.8858858858858859</v>
      </c>
      <c r="M24">
        <v>158</v>
      </c>
      <c r="N24">
        <v>175</v>
      </c>
      <c r="O24">
        <f t="shared" si="9"/>
        <v>333</v>
      </c>
      <c r="P24">
        <v>18</v>
      </c>
      <c r="Q24">
        <v>20</v>
      </c>
      <c r="R24">
        <f t="shared" si="10"/>
        <v>38</v>
      </c>
      <c r="S24" s="13">
        <f t="shared" si="3"/>
        <v>2.4390243902439025E-2</v>
      </c>
      <c r="T24">
        <v>21</v>
      </c>
      <c r="U24">
        <v>20</v>
      </c>
      <c r="V24">
        <f t="shared" si="11"/>
        <v>41</v>
      </c>
      <c r="W24">
        <v>23</v>
      </c>
      <c r="X24">
        <v>17</v>
      </c>
      <c r="Y24">
        <f t="shared" si="12"/>
        <v>40</v>
      </c>
      <c r="Z24" s="13">
        <f t="shared" si="6"/>
        <v>0.89672544080604533</v>
      </c>
      <c r="AA24">
        <v>193</v>
      </c>
      <c r="AB24">
        <v>204</v>
      </c>
      <c r="AC24">
        <f t="shared" si="13"/>
        <v>397</v>
      </c>
      <c r="AD24">
        <v>22</v>
      </c>
      <c r="AE24">
        <v>19</v>
      </c>
      <c r="AF24">
        <f t="shared" si="14"/>
        <v>41</v>
      </c>
    </row>
    <row r="25" spans="1:32" x14ac:dyDescent="0.45">
      <c r="A25" s="5"/>
      <c r="B25" s="5"/>
      <c r="D25">
        <v>3</v>
      </c>
      <c r="E25" s="16" t="s">
        <v>873</v>
      </c>
      <c r="F25" s="16" t="s">
        <v>1472</v>
      </c>
      <c r="G25" s="19" t="s">
        <v>1471</v>
      </c>
      <c r="H25" t="s">
        <v>1470</v>
      </c>
      <c r="I25" t="s">
        <v>1132</v>
      </c>
      <c r="J25" s="18">
        <f t="shared" si="0"/>
        <v>0.59837092731829566</v>
      </c>
      <c r="K25">
        <f t="shared" si="1"/>
        <v>0.38885854645642531</v>
      </c>
      <c r="L25" s="13">
        <f t="shared" si="2"/>
        <v>0.5714285714285714</v>
      </c>
      <c r="M25">
        <v>7</v>
      </c>
      <c r="N25">
        <v>7</v>
      </c>
      <c r="O25">
        <f t="shared" si="9"/>
        <v>14</v>
      </c>
      <c r="P25">
        <v>2</v>
      </c>
      <c r="Q25">
        <v>4</v>
      </c>
      <c r="R25">
        <f t="shared" si="10"/>
        <v>6</v>
      </c>
      <c r="S25" s="13">
        <f t="shared" si="3"/>
        <v>1</v>
      </c>
      <c r="T25">
        <v>6</v>
      </c>
      <c r="U25">
        <v>3</v>
      </c>
      <c r="V25">
        <f t="shared" si="11"/>
        <v>9</v>
      </c>
      <c r="Y25">
        <f t="shared" si="12"/>
        <v>0</v>
      </c>
      <c r="Z25" s="13">
        <f t="shared" si="6"/>
        <v>0.22368421052631579</v>
      </c>
      <c r="AA25">
        <v>37</v>
      </c>
      <c r="AB25">
        <v>39</v>
      </c>
      <c r="AC25">
        <f t="shared" si="13"/>
        <v>76</v>
      </c>
      <c r="AD25">
        <v>30</v>
      </c>
      <c r="AE25">
        <v>29</v>
      </c>
      <c r="AF25">
        <f t="shared" si="14"/>
        <v>59</v>
      </c>
    </row>
    <row r="26" spans="1:32" x14ac:dyDescent="0.45">
      <c r="A26" s="5"/>
      <c r="B26" s="5"/>
      <c r="D26">
        <v>3</v>
      </c>
      <c r="E26" s="16" t="s">
        <v>1469</v>
      </c>
      <c r="F26" s="16" t="s">
        <v>1468</v>
      </c>
      <c r="G26" s="19" t="s">
        <v>1467</v>
      </c>
      <c r="H26" t="s">
        <v>1466</v>
      </c>
      <c r="I26" t="s">
        <v>1107</v>
      </c>
      <c r="J26" s="18">
        <f t="shared" si="0"/>
        <v>0.59115561118064242</v>
      </c>
      <c r="K26">
        <f t="shared" si="1"/>
        <v>0.35495332951866149</v>
      </c>
      <c r="L26" s="13">
        <f t="shared" si="2"/>
        <v>0.41176470588235292</v>
      </c>
      <c r="M26">
        <v>9</v>
      </c>
      <c r="N26">
        <v>8</v>
      </c>
      <c r="O26">
        <f t="shared" si="9"/>
        <v>17</v>
      </c>
      <c r="P26">
        <v>5</v>
      </c>
      <c r="Q26">
        <v>5</v>
      </c>
      <c r="R26">
        <f t="shared" si="10"/>
        <v>10</v>
      </c>
      <c r="S26" s="13">
        <f t="shared" si="3"/>
        <v>1</v>
      </c>
      <c r="T26">
        <v>7</v>
      </c>
      <c r="U26">
        <v>8</v>
      </c>
      <c r="V26">
        <f t="shared" si="11"/>
        <v>15</v>
      </c>
      <c r="Y26">
        <f t="shared" si="12"/>
        <v>0</v>
      </c>
      <c r="Z26" s="13">
        <f t="shared" si="6"/>
        <v>0.36170212765957449</v>
      </c>
      <c r="AA26">
        <v>22</v>
      </c>
      <c r="AB26">
        <v>25</v>
      </c>
      <c r="AC26">
        <f t="shared" si="13"/>
        <v>47</v>
      </c>
      <c r="AD26">
        <v>15</v>
      </c>
      <c r="AE26">
        <v>15</v>
      </c>
      <c r="AF26">
        <f t="shared" si="14"/>
        <v>30</v>
      </c>
    </row>
    <row r="27" spans="1:32" x14ac:dyDescent="0.45">
      <c r="A27" s="5"/>
      <c r="B27" s="5"/>
      <c r="D27">
        <v>3</v>
      </c>
      <c r="E27" s="16" t="s">
        <v>1465</v>
      </c>
      <c r="F27" s="16" t="s">
        <v>1464</v>
      </c>
      <c r="G27" s="19" t="s">
        <v>1463</v>
      </c>
      <c r="H27" t="s">
        <v>1462</v>
      </c>
      <c r="I27" t="s">
        <v>879</v>
      </c>
      <c r="J27" s="18">
        <f t="shared" si="0"/>
        <v>0.58395061728395059</v>
      </c>
      <c r="K27">
        <f t="shared" si="1"/>
        <v>0.28355313027072793</v>
      </c>
      <c r="L27" s="13">
        <f t="shared" si="2"/>
        <v>0.5</v>
      </c>
      <c r="M27">
        <v>4</v>
      </c>
      <c r="N27">
        <v>6</v>
      </c>
      <c r="O27">
        <f t="shared" si="9"/>
        <v>10</v>
      </c>
      <c r="P27">
        <v>2</v>
      </c>
      <c r="Q27">
        <v>3</v>
      </c>
      <c r="R27">
        <f t="shared" si="10"/>
        <v>5</v>
      </c>
      <c r="S27" s="13">
        <f t="shared" si="3"/>
        <v>0.9</v>
      </c>
      <c r="T27">
        <v>4</v>
      </c>
      <c r="U27">
        <v>6</v>
      </c>
      <c r="V27">
        <f t="shared" si="11"/>
        <v>10</v>
      </c>
      <c r="X27">
        <v>1</v>
      </c>
      <c r="Y27">
        <f t="shared" si="12"/>
        <v>1</v>
      </c>
      <c r="Z27" s="13">
        <f t="shared" si="6"/>
        <v>0.35185185185185186</v>
      </c>
      <c r="AA27">
        <v>27</v>
      </c>
      <c r="AB27">
        <v>27</v>
      </c>
      <c r="AC27">
        <f t="shared" si="13"/>
        <v>54</v>
      </c>
      <c r="AD27">
        <v>17</v>
      </c>
      <c r="AE27">
        <v>18</v>
      </c>
      <c r="AF27">
        <f t="shared" si="14"/>
        <v>35</v>
      </c>
    </row>
    <row r="28" spans="1:32" x14ac:dyDescent="0.45">
      <c r="A28" s="5"/>
      <c r="B28" s="5"/>
      <c r="D28">
        <v>3</v>
      </c>
      <c r="E28" s="16" t="s">
        <v>1461</v>
      </c>
      <c r="F28" s="16" t="s">
        <v>1460</v>
      </c>
      <c r="G28" s="19" t="s">
        <v>1459</v>
      </c>
      <c r="H28" t="s">
        <v>1458</v>
      </c>
      <c r="I28" t="s">
        <v>955</v>
      </c>
      <c r="J28" s="18">
        <f t="shared" si="0"/>
        <v>0.56113960113960115</v>
      </c>
      <c r="K28">
        <f t="shared" si="1"/>
        <v>0.400875706385044</v>
      </c>
      <c r="L28" s="13">
        <f t="shared" si="2"/>
        <v>0.1111111111111111</v>
      </c>
      <c r="M28">
        <v>3</v>
      </c>
      <c r="N28">
        <v>6</v>
      </c>
      <c r="O28">
        <v>9</v>
      </c>
      <c r="P28">
        <v>5</v>
      </c>
      <c r="Q28">
        <v>3</v>
      </c>
      <c r="R28">
        <v>8</v>
      </c>
      <c r="S28" s="13">
        <f t="shared" si="3"/>
        <v>0.69230769230769229</v>
      </c>
      <c r="T28">
        <v>20</v>
      </c>
      <c r="U28">
        <v>19</v>
      </c>
      <c r="V28">
        <f t="shared" si="11"/>
        <v>39</v>
      </c>
      <c r="W28">
        <v>8</v>
      </c>
      <c r="X28">
        <v>4</v>
      </c>
      <c r="Y28">
        <f t="shared" si="12"/>
        <v>12</v>
      </c>
      <c r="Z28" s="13">
        <f t="shared" si="6"/>
        <v>0.88</v>
      </c>
      <c r="AA28">
        <v>27</v>
      </c>
      <c r="AB28">
        <v>23</v>
      </c>
      <c r="AC28">
        <f t="shared" si="13"/>
        <v>50</v>
      </c>
      <c r="AD28">
        <v>3</v>
      </c>
      <c r="AE28">
        <v>3</v>
      </c>
      <c r="AF28">
        <f t="shared" si="14"/>
        <v>6</v>
      </c>
    </row>
    <row r="29" spans="1:32" x14ac:dyDescent="0.45">
      <c r="A29" s="5"/>
      <c r="B29" s="5"/>
      <c r="C29" s="25" t="s">
        <v>1442</v>
      </c>
      <c r="D29">
        <v>3</v>
      </c>
      <c r="E29" s="16" t="s">
        <v>1457</v>
      </c>
      <c r="F29" s="16" t="s">
        <v>1456</v>
      </c>
      <c r="G29" s="20" t="s">
        <v>1455</v>
      </c>
      <c r="H29" t="s">
        <v>1454</v>
      </c>
      <c r="I29" t="s">
        <v>923</v>
      </c>
      <c r="J29" s="18">
        <f t="shared" si="0"/>
        <v>0.55668934240362811</v>
      </c>
      <c r="K29">
        <f t="shared" si="1"/>
        <v>0.38392205806294039</v>
      </c>
      <c r="L29" s="13">
        <f t="shared" si="2"/>
        <v>1</v>
      </c>
      <c r="M29">
        <v>8</v>
      </c>
      <c r="N29" s="24">
        <v>0</v>
      </c>
      <c r="O29">
        <f>SUM(M29:N29)</f>
        <v>8</v>
      </c>
      <c r="R29">
        <f>SUM(P29:Q29)</f>
        <v>0</v>
      </c>
      <c r="S29" s="13">
        <f t="shared" si="3"/>
        <v>0.33333333333333331</v>
      </c>
      <c r="T29">
        <v>6</v>
      </c>
      <c r="U29">
        <v>6</v>
      </c>
      <c r="V29">
        <f t="shared" si="11"/>
        <v>12</v>
      </c>
      <c r="W29">
        <v>3</v>
      </c>
      <c r="X29">
        <v>5</v>
      </c>
      <c r="Y29">
        <f t="shared" si="12"/>
        <v>8</v>
      </c>
      <c r="Z29" s="13">
        <f t="shared" si="6"/>
        <v>0.33673469387755101</v>
      </c>
      <c r="AA29">
        <v>52</v>
      </c>
      <c r="AB29">
        <v>46</v>
      </c>
      <c r="AC29">
        <f t="shared" si="13"/>
        <v>98</v>
      </c>
      <c r="AD29">
        <v>33</v>
      </c>
      <c r="AE29">
        <v>32</v>
      </c>
      <c r="AF29">
        <f t="shared" si="14"/>
        <v>65</v>
      </c>
    </row>
    <row r="30" spans="1:32" x14ac:dyDescent="0.45">
      <c r="A30" s="5"/>
      <c r="B30" s="5"/>
      <c r="D30">
        <v>3</v>
      </c>
      <c r="E30" s="16" t="s">
        <v>1453</v>
      </c>
      <c r="F30" s="16" t="s">
        <v>1452</v>
      </c>
      <c r="G30" s="19" t="s">
        <v>1451</v>
      </c>
      <c r="H30" t="s">
        <v>1450</v>
      </c>
      <c r="I30" t="s">
        <v>1449</v>
      </c>
      <c r="J30" s="18">
        <f t="shared" si="0"/>
        <v>0.55084325396825395</v>
      </c>
      <c r="K30">
        <f t="shared" si="1"/>
        <v>0.13926284513281381</v>
      </c>
      <c r="L30" s="13">
        <f t="shared" si="2"/>
        <v>0.6428571428571429</v>
      </c>
      <c r="M30">
        <v>5</v>
      </c>
      <c r="N30">
        <v>9</v>
      </c>
      <c r="O30">
        <v>14</v>
      </c>
      <c r="P30">
        <v>3</v>
      </c>
      <c r="Q30">
        <v>2</v>
      </c>
      <c r="R30">
        <v>5</v>
      </c>
      <c r="S30" s="13">
        <f t="shared" si="3"/>
        <v>0.61904761904761907</v>
      </c>
      <c r="T30">
        <v>21</v>
      </c>
      <c r="U30">
        <v>21</v>
      </c>
      <c r="V30">
        <f t="shared" si="11"/>
        <v>42</v>
      </c>
      <c r="W30">
        <v>7</v>
      </c>
      <c r="X30">
        <v>9</v>
      </c>
      <c r="Y30">
        <f t="shared" si="12"/>
        <v>16</v>
      </c>
      <c r="Z30" s="13">
        <f t="shared" si="6"/>
        <v>0.390625</v>
      </c>
      <c r="AA30">
        <v>34</v>
      </c>
      <c r="AB30">
        <v>30</v>
      </c>
      <c r="AC30">
        <f t="shared" si="13"/>
        <v>64</v>
      </c>
      <c r="AD30">
        <v>20</v>
      </c>
      <c r="AE30">
        <v>19</v>
      </c>
      <c r="AF30">
        <f t="shared" si="14"/>
        <v>39</v>
      </c>
    </row>
    <row r="31" spans="1:32" x14ac:dyDescent="0.45">
      <c r="A31" s="5"/>
      <c r="B31" s="5"/>
      <c r="D31">
        <v>3</v>
      </c>
      <c r="E31" s="16" t="s">
        <v>873</v>
      </c>
      <c r="F31" s="16" t="s">
        <v>1448</v>
      </c>
      <c r="G31" s="19" t="s">
        <v>1447</v>
      </c>
      <c r="H31" t="s">
        <v>1446</v>
      </c>
      <c r="I31" t="s">
        <v>1145</v>
      </c>
      <c r="J31" s="18">
        <f t="shared" si="0"/>
        <v>0.54006410256410253</v>
      </c>
      <c r="K31">
        <f t="shared" si="1"/>
        <v>0.39832342485592614</v>
      </c>
      <c r="L31" s="13">
        <f t="shared" si="2"/>
        <v>0.30769230769230771</v>
      </c>
      <c r="M31">
        <v>7</v>
      </c>
      <c r="N31">
        <v>6</v>
      </c>
      <c r="O31">
        <f>SUM(M31:N31)</f>
        <v>13</v>
      </c>
      <c r="P31">
        <v>3</v>
      </c>
      <c r="Q31">
        <v>6</v>
      </c>
      <c r="R31">
        <f>SUM(P31:Q31)</f>
        <v>9</v>
      </c>
      <c r="S31" s="13">
        <f t="shared" si="3"/>
        <v>0.3125</v>
      </c>
      <c r="T31">
        <v>17</v>
      </c>
      <c r="U31">
        <v>15</v>
      </c>
      <c r="V31">
        <f t="shared" si="11"/>
        <v>32</v>
      </c>
      <c r="W31">
        <v>12</v>
      </c>
      <c r="X31">
        <v>10</v>
      </c>
      <c r="Y31">
        <f t="shared" si="12"/>
        <v>22</v>
      </c>
      <c r="Z31" s="13">
        <f t="shared" si="6"/>
        <v>1</v>
      </c>
      <c r="AA31">
        <v>9</v>
      </c>
      <c r="AB31">
        <v>10</v>
      </c>
      <c r="AC31">
        <f t="shared" si="13"/>
        <v>19</v>
      </c>
      <c r="AF31">
        <f t="shared" si="14"/>
        <v>0</v>
      </c>
    </row>
    <row r="32" spans="1:32" x14ac:dyDescent="0.45">
      <c r="A32" s="5"/>
      <c r="B32" s="5"/>
      <c r="D32">
        <v>3</v>
      </c>
      <c r="E32" s="16" t="s">
        <v>873</v>
      </c>
      <c r="F32" s="16" t="s">
        <v>1445</v>
      </c>
      <c r="G32" s="19" t="s">
        <v>1444</v>
      </c>
      <c r="H32" t="s">
        <v>1443</v>
      </c>
      <c r="I32" t="s">
        <v>1097</v>
      </c>
      <c r="J32" s="18">
        <f t="shared" si="0"/>
        <v>0.53941955480417014</v>
      </c>
      <c r="K32">
        <f t="shared" si="1"/>
        <v>0.24019119445051021</v>
      </c>
      <c r="L32" s="13">
        <f t="shared" si="2"/>
        <v>0.76331360946745563</v>
      </c>
      <c r="M32">
        <v>77</v>
      </c>
      <c r="N32">
        <v>92</v>
      </c>
      <c r="O32">
        <f>SUM(M32:N32)</f>
        <v>169</v>
      </c>
      <c r="P32">
        <v>20</v>
      </c>
      <c r="Q32">
        <v>20</v>
      </c>
      <c r="R32">
        <f>SUM(P32:Q32)</f>
        <v>40</v>
      </c>
      <c r="S32" s="13">
        <f t="shared" si="3"/>
        <v>0.2857142857142857</v>
      </c>
      <c r="T32">
        <v>23</v>
      </c>
      <c r="U32">
        <v>26</v>
      </c>
      <c r="V32">
        <f t="shared" si="11"/>
        <v>49</v>
      </c>
      <c r="W32">
        <v>17</v>
      </c>
      <c r="X32">
        <v>18</v>
      </c>
      <c r="Y32">
        <f t="shared" si="12"/>
        <v>35</v>
      </c>
      <c r="Z32" s="13">
        <f t="shared" si="6"/>
        <v>0.56923076923076921</v>
      </c>
      <c r="AA32">
        <v>66</v>
      </c>
      <c r="AB32">
        <v>64</v>
      </c>
      <c r="AC32">
        <f t="shared" si="13"/>
        <v>130</v>
      </c>
      <c r="AD32">
        <v>32</v>
      </c>
      <c r="AE32">
        <v>24</v>
      </c>
      <c r="AF32">
        <f t="shared" si="14"/>
        <v>56</v>
      </c>
    </row>
    <row r="33" spans="1:32" x14ac:dyDescent="0.45">
      <c r="A33" s="5"/>
      <c r="B33" s="5"/>
      <c r="C33" s="25" t="s">
        <v>1442</v>
      </c>
      <c r="D33">
        <v>3</v>
      </c>
      <c r="E33" s="16" t="s">
        <v>873</v>
      </c>
      <c r="F33" s="16" t="s">
        <v>1441</v>
      </c>
      <c r="G33" s="20" t="s">
        <v>1440</v>
      </c>
      <c r="H33" t="s">
        <v>1439</v>
      </c>
      <c r="I33" t="s">
        <v>1438</v>
      </c>
      <c r="J33" s="18">
        <f t="shared" si="0"/>
        <v>0.53589743589743588</v>
      </c>
      <c r="K33">
        <f t="shared" si="1"/>
        <v>0.40194301263281002</v>
      </c>
      <c r="L33" s="13">
        <f t="shared" si="2"/>
        <v>1</v>
      </c>
      <c r="M33">
        <v>16</v>
      </c>
      <c r="N33" s="24">
        <v>0</v>
      </c>
      <c r="O33">
        <f>SUM(M33:N33)</f>
        <v>16</v>
      </c>
      <c r="R33">
        <f>SUM(P33:Q33)</f>
        <v>0</v>
      </c>
      <c r="S33" s="13">
        <f t="shared" si="3"/>
        <v>0.3</v>
      </c>
      <c r="T33">
        <v>21</v>
      </c>
      <c r="U33">
        <v>19</v>
      </c>
      <c r="V33">
        <f t="shared" si="11"/>
        <v>40</v>
      </c>
      <c r="W33">
        <v>14</v>
      </c>
      <c r="X33">
        <v>14</v>
      </c>
      <c r="Y33">
        <f t="shared" si="12"/>
        <v>28</v>
      </c>
      <c r="Z33" s="13">
        <f t="shared" si="6"/>
        <v>0.30769230769230771</v>
      </c>
      <c r="AA33">
        <v>63</v>
      </c>
      <c r="AB33">
        <v>67</v>
      </c>
      <c r="AC33">
        <f t="shared" si="13"/>
        <v>130</v>
      </c>
      <c r="AD33">
        <v>46</v>
      </c>
      <c r="AE33">
        <v>44</v>
      </c>
      <c r="AF33">
        <f t="shared" si="14"/>
        <v>90</v>
      </c>
    </row>
    <row r="34" spans="1:32" x14ac:dyDescent="0.45">
      <c r="A34" s="5"/>
      <c r="B34" s="5"/>
      <c r="D34">
        <v>3</v>
      </c>
      <c r="E34" s="16" t="s">
        <v>1437</v>
      </c>
      <c r="F34" s="16" t="s">
        <v>1436</v>
      </c>
      <c r="G34" s="19" t="s">
        <v>1435</v>
      </c>
      <c r="H34" t="s">
        <v>1434</v>
      </c>
      <c r="I34" t="s">
        <v>879</v>
      </c>
      <c r="J34" s="18">
        <f t="shared" si="0"/>
        <v>0.50716845878136196</v>
      </c>
      <c r="K34">
        <f t="shared" si="1"/>
        <v>0.15603752366337101</v>
      </c>
      <c r="L34" s="13">
        <f t="shared" si="2"/>
        <v>0.5</v>
      </c>
      <c r="M34">
        <v>7</v>
      </c>
      <c r="N34">
        <v>7</v>
      </c>
      <c r="O34">
        <f>SUM(M34:N34)</f>
        <v>14</v>
      </c>
      <c r="P34">
        <v>4</v>
      </c>
      <c r="Q34">
        <v>3</v>
      </c>
      <c r="R34">
        <f>SUM(P34:Q34)</f>
        <v>7</v>
      </c>
      <c r="S34" s="13">
        <f t="shared" si="3"/>
        <v>0.66666666666666663</v>
      </c>
      <c r="T34">
        <v>3</v>
      </c>
      <c r="U34">
        <v>6</v>
      </c>
      <c r="V34">
        <f t="shared" si="11"/>
        <v>9</v>
      </c>
      <c r="W34">
        <v>1</v>
      </c>
      <c r="X34">
        <v>2</v>
      </c>
      <c r="Y34">
        <f t="shared" si="12"/>
        <v>3</v>
      </c>
      <c r="Z34" s="13">
        <f t="shared" si="6"/>
        <v>0.35483870967741937</v>
      </c>
      <c r="AA34">
        <v>16</v>
      </c>
      <c r="AB34">
        <v>15</v>
      </c>
      <c r="AC34">
        <f t="shared" si="13"/>
        <v>31</v>
      </c>
      <c r="AD34">
        <v>10</v>
      </c>
      <c r="AE34">
        <v>10</v>
      </c>
      <c r="AF34">
        <f t="shared" si="14"/>
        <v>20</v>
      </c>
    </row>
    <row r="35" spans="1:32" x14ac:dyDescent="0.45">
      <c r="A35" s="5"/>
      <c r="B35" s="5"/>
      <c r="D35">
        <v>3</v>
      </c>
      <c r="E35" s="16" t="s">
        <v>873</v>
      </c>
      <c r="F35" s="16" t="s">
        <v>1433</v>
      </c>
      <c r="G35" s="15" t="s">
        <v>1432</v>
      </c>
      <c r="H35" t="s">
        <v>1431</v>
      </c>
      <c r="I35" t="s">
        <v>945</v>
      </c>
      <c r="J35" s="14">
        <f t="shared" si="0"/>
        <v>0.49702380952380953</v>
      </c>
      <c r="K35">
        <f t="shared" si="1"/>
        <v>0.32639190426551323</v>
      </c>
      <c r="L35" s="13">
        <f t="shared" si="2"/>
        <v>0.14285714285714285</v>
      </c>
      <c r="M35">
        <v>2</v>
      </c>
      <c r="N35">
        <v>5</v>
      </c>
      <c r="O35">
        <v>7</v>
      </c>
      <c r="P35">
        <v>4</v>
      </c>
      <c r="Q35">
        <v>2</v>
      </c>
      <c r="R35">
        <v>6</v>
      </c>
      <c r="S35" s="13">
        <f t="shared" si="3"/>
        <v>0.7857142857142857</v>
      </c>
      <c r="T35">
        <v>7</v>
      </c>
      <c r="U35">
        <v>7</v>
      </c>
      <c r="V35">
        <f t="shared" si="11"/>
        <v>14</v>
      </c>
      <c r="W35">
        <v>2</v>
      </c>
      <c r="X35">
        <v>1</v>
      </c>
      <c r="Y35">
        <f t="shared" si="12"/>
        <v>3</v>
      </c>
      <c r="Z35" s="13">
        <f t="shared" si="6"/>
        <v>0.5625</v>
      </c>
      <c r="AA35">
        <v>7</v>
      </c>
      <c r="AB35">
        <v>9</v>
      </c>
      <c r="AC35">
        <f t="shared" si="13"/>
        <v>16</v>
      </c>
      <c r="AD35">
        <v>3</v>
      </c>
      <c r="AE35">
        <v>4</v>
      </c>
      <c r="AF35">
        <f t="shared" si="14"/>
        <v>7</v>
      </c>
    </row>
    <row r="36" spans="1:32" x14ac:dyDescent="0.45">
      <c r="A36" s="5"/>
      <c r="B36" s="5"/>
      <c r="D36">
        <v>3</v>
      </c>
      <c r="E36" s="16" t="s">
        <v>1430</v>
      </c>
      <c r="F36" s="16" t="s">
        <v>1429</v>
      </c>
      <c r="G36" s="15" t="s">
        <v>1428</v>
      </c>
      <c r="H36" t="s">
        <v>1427</v>
      </c>
      <c r="I36" t="s">
        <v>1426</v>
      </c>
      <c r="J36" s="14">
        <f t="shared" si="0"/>
        <v>0.4907407407407407</v>
      </c>
      <c r="K36">
        <f t="shared" si="1"/>
        <v>0.34731480247242696</v>
      </c>
      <c r="L36" s="13">
        <f t="shared" si="2"/>
        <v>0.25</v>
      </c>
      <c r="M36">
        <v>1</v>
      </c>
      <c r="N36">
        <v>3</v>
      </c>
      <c r="O36">
        <v>4</v>
      </c>
      <c r="P36">
        <v>1</v>
      </c>
      <c r="Q36">
        <v>2</v>
      </c>
      <c r="R36">
        <v>3</v>
      </c>
      <c r="S36" s="13">
        <f t="shared" si="3"/>
        <v>0.88888888888888884</v>
      </c>
      <c r="T36">
        <v>10</v>
      </c>
      <c r="U36">
        <v>8</v>
      </c>
      <c r="V36">
        <f t="shared" si="11"/>
        <v>18</v>
      </c>
      <c r="W36">
        <v>1</v>
      </c>
      <c r="X36">
        <v>1</v>
      </c>
      <c r="Y36">
        <f t="shared" si="12"/>
        <v>2</v>
      </c>
      <c r="Z36" s="13">
        <f t="shared" si="6"/>
        <v>0.33333333333333331</v>
      </c>
      <c r="AA36">
        <v>28</v>
      </c>
      <c r="AB36">
        <v>35</v>
      </c>
      <c r="AC36">
        <f t="shared" si="13"/>
        <v>63</v>
      </c>
      <c r="AD36">
        <v>21</v>
      </c>
      <c r="AE36">
        <v>21</v>
      </c>
      <c r="AF36">
        <f t="shared" si="14"/>
        <v>42</v>
      </c>
    </row>
    <row r="37" spans="1:32" x14ac:dyDescent="0.45">
      <c r="A37" s="5"/>
      <c r="B37" s="5"/>
      <c r="D37">
        <v>3</v>
      </c>
      <c r="E37" s="16" t="s">
        <v>1425</v>
      </c>
      <c r="F37" s="16" t="s">
        <v>1424</v>
      </c>
      <c r="G37" s="15" t="s">
        <v>1423</v>
      </c>
      <c r="H37" t="s">
        <v>1422</v>
      </c>
      <c r="I37" t="s">
        <v>869</v>
      </c>
      <c r="J37" s="14">
        <f t="shared" si="0"/>
        <v>0.48458266879319511</v>
      </c>
      <c r="K37">
        <f t="shared" si="1"/>
        <v>0.46263426880705327</v>
      </c>
      <c r="L37" s="13">
        <f t="shared" si="2"/>
        <v>0.10526315789473684</v>
      </c>
      <c r="M37">
        <v>10</v>
      </c>
      <c r="N37">
        <v>9</v>
      </c>
      <c r="O37">
        <v>19</v>
      </c>
      <c r="P37">
        <v>8</v>
      </c>
      <c r="Q37">
        <v>9</v>
      </c>
      <c r="R37">
        <v>17</v>
      </c>
      <c r="S37" s="13">
        <f t="shared" si="3"/>
        <v>1</v>
      </c>
      <c r="T37">
        <v>8</v>
      </c>
      <c r="U37">
        <v>9</v>
      </c>
      <c r="V37">
        <f t="shared" si="11"/>
        <v>17</v>
      </c>
      <c r="Y37">
        <f t="shared" si="12"/>
        <v>0</v>
      </c>
      <c r="Z37" s="13">
        <f t="shared" si="6"/>
        <v>0.34848484848484851</v>
      </c>
      <c r="AA37">
        <v>32</v>
      </c>
      <c r="AB37">
        <v>34</v>
      </c>
      <c r="AC37">
        <f t="shared" si="13"/>
        <v>66</v>
      </c>
      <c r="AD37">
        <v>21</v>
      </c>
      <c r="AE37">
        <v>22</v>
      </c>
      <c r="AF37">
        <f t="shared" si="14"/>
        <v>43</v>
      </c>
    </row>
    <row r="38" spans="1:32" x14ac:dyDescent="0.45">
      <c r="A38" s="5"/>
      <c r="B38" s="5"/>
      <c r="D38">
        <v>3</v>
      </c>
      <c r="E38" s="16" t="s">
        <v>873</v>
      </c>
      <c r="F38" s="16" t="s">
        <v>1421</v>
      </c>
      <c r="G38" s="15" t="s">
        <v>1420</v>
      </c>
      <c r="H38" t="s">
        <v>1419</v>
      </c>
      <c r="I38" t="s">
        <v>1216</v>
      </c>
      <c r="J38" s="14">
        <f t="shared" ref="J38:J58" si="15">AVERAGE(L38,S38,Z38)</f>
        <v>0.48333333333333339</v>
      </c>
      <c r="K38">
        <f t="shared" ref="K38:K58" si="16">_xlfn.STDEV.S(L38,S38,Z38)</f>
        <v>0.12583057392117863</v>
      </c>
      <c r="L38" s="13">
        <f t="shared" ref="L38:L69" si="17">(O38-R38)/O38</f>
        <v>0.6</v>
      </c>
      <c r="M38">
        <v>4</v>
      </c>
      <c r="N38">
        <v>1</v>
      </c>
      <c r="O38">
        <f>SUM(M38:N38)</f>
        <v>5</v>
      </c>
      <c r="Q38">
        <v>2</v>
      </c>
      <c r="R38">
        <f>SUM(P38:Q38)</f>
        <v>2</v>
      </c>
      <c r="S38" s="13">
        <f t="shared" ref="S38:S69" si="18">(V38-Y38)/V38</f>
        <v>0.5</v>
      </c>
      <c r="T38">
        <v>4</v>
      </c>
      <c r="U38">
        <v>4</v>
      </c>
      <c r="V38">
        <f t="shared" si="11"/>
        <v>8</v>
      </c>
      <c r="W38">
        <v>2</v>
      </c>
      <c r="X38">
        <v>2</v>
      </c>
      <c r="Y38">
        <f t="shared" si="12"/>
        <v>4</v>
      </c>
      <c r="Z38" s="13">
        <f t="shared" ref="Z38:Z69" si="19">(AC38-AF38)/AC38</f>
        <v>0.35</v>
      </c>
      <c r="AA38">
        <v>20</v>
      </c>
      <c r="AB38">
        <v>20</v>
      </c>
      <c r="AC38">
        <f t="shared" si="13"/>
        <v>40</v>
      </c>
      <c r="AD38">
        <v>14</v>
      </c>
      <c r="AE38">
        <v>12</v>
      </c>
      <c r="AF38">
        <f t="shared" si="14"/>
        <v>26</v>
      </c>
    </row>
    <row r="39" spans="1:32" x14ac:dyDescent="0.45">
      <c r="A39" s="5"/>
      <c r="B39" s="5"/>
      <c r="D39">
        <v>3</v>
      </c>
      <c r="E39" s="16" t="s">
        <v>873</v>
      </c>
      <c r="F39" s="16" t="s">
        <v>1418</v>
      </c>
      <c r="G39" s="15" t="s">
        <v>1417</v>
      </c>
      <c r="H39" t="s">
        <v>1416</v>
      </c>
      <c r="I39" t="s">
        <v>1415</v>
      </c>
      <c r="J39" s="14">
        <f t="shared" si="15"/>
        <v>0.4753550543024227</v>
      </c>
      <c r="K39">
        <f t="shared" si="16"/>
        <v>0.19048168659352835</v>
      </c>
      <c r="L39" s="13">
        <f t="shared" si="17"/>
        <v>0.2857142857142857</v>
      </c>
      <c r="M39">
        <v>6</v>
      </c>
      <c r="N39">
        <v>8</v>
      </c>
      <c r="O39">
        <f>SUM(M39:N39)</f>
        <v>14</v>
      </c>
      <c r="P39">
        <v>7</v>
      </c>
      <c r="Q39">
        <v>3</v>
      </c>
      <c r="R39">
        <f>SUM(P39:Q39)</f>
        <v>10</v>
      </c>
      <c r="S39" s="13">
        <f t="shared" si="18"/>
        <v>0.47368421052631576</v>
      </c>
      <c r="T39">
        <v>20</v>
      </c>
      <c r="U39">
        <v>18</v>
      </c>
      <c r="V39">
        <f t="shared" si="11"/>
        <v>38</v>
      </c>
      <c r="W39">
        <v>13</v>
      </c>
      <c r="X39">
        <v>7</v>
      </c>
      <c r="Y39">
        <f t="shared" si="12"/>
        <v>20</v>
      </c>
      <c r="Z39" s="13">
        <f t="shared" si="19"/>
        <v>0.66666666666666663</v>
      </c>
      <c r="AA39">
        <v>15</v>
      </c>
      <c r="AB39">
        <v>15</v>
      </c>
      <c r="AC39">
        <f t="shared" si="13"/>
        <v>30</v>
      </c>
      <c r="AD39">
        <v>4</v>
      </c>
      <c r="AE39">
        <v>6</v>
      </c>
      <c r="AF39">
        <f t="shared" si="14"/>
        <v>10</v>
      </c>
    </row>
    <row r="40" spans="1:32" x14ac:dyDescent="0.45">
      <c r="A40" s="5"/>
      <c r="B40" s="5"/>
      <c r="D40">
        <v>3</v>
      </c>
      <c r="E40" s="16" t="s">
        <v>873</v>
      </c>
      <c r="F40" s="16" t="s">
        <v>1414</v>
      </c>
      <c r="G40" s="15" t="s">
        <v>1413</v>
      </c>
      <c r="H40" t="s">
        <v>1412</v>
      </c>
      <c r="I40" t="s">
        <v>1216</v>
      </c>
      <c r="J40" s="14">
        <f t="shared" si="15"/>
        <v>0.46973684210526317</v>
      </c>
      <c r="K40">
        <f t="shared" si="16"/>
        <v>0.30150534143548341</v>
      </c>
      <c r="L40" s="13">
        <f t="shared" si="17"/>
        <v>0.68421052631578949</v>
      </c>
      <c r="M40">
        <v>9</v>
      </c>
      <c r="N40">
        <v>10</v>
      </c>
      <c r="O40">
        <f>SUM(M40:N40)</f>
        <v>19</v>
      </c>
      <c r="P40">
        <v>2</v>
      </c>
      <c r="Q40">
        <v>4</v>
      </c>
      <c r="R40">
        <f>SUM(P40:Q40)</f>
        <v>6</v>
      </c>
      <c r="S40" s="13">
        <f t="shared" si="18"/>
        <v>0.6</v>
      </c>
      <c r="T40">
        <v>4</v>
      </c>
      <c r="U40">
        <v>1</v>
      </c>
      <c r="V40">
        <f t="shared" si="11"/>
        <v>5</v>
      </c>
      <c r="W40">
        <v>1</v>
      </c>
      <c r="X40">
        <v>1</v>
      </c>
      <c r="Y40">
        <f t="shared" si="12"/>
        <v>2</v>
      </c>
      <c r="Z40" s="13">
        <f t="shared" si="19"/>
        <v>0.125</v>
      </c>
      <c r="AA40">
        <v>28</v>
      </c>
      <c r="AB40">
        <v>28</v>
      </c>
      <c r="AC40">
        <f t="shared" si="13"/>
        <v>56</v>
      </c>
      <c r="AD40">
        <v>27</v>
      </c>
      <c r="AE40">
        <v>22</v>
      </c>
      <c r="AF40">
        <f t="shared" si="14"/>
        <v>49</v>
      </c>
    </row>
    <row r="41" spans="1:32" x14ac:dyDescent="0.45">
      <c r="A41" s="5"/>
      <c r="B41" s="5"/>
      <c r="D41">
        <v>3</v>
      </c>
      <c r="E41" s="16" t="s">
        <v>873</v>
      </c>
      <c r="F41" s="16" t="s">
        <v>1411</v>
      </c>
      <c r="G41" s="15" t="s">
        <v>1410</v>
      </c>
      <c r="H41" t="s">
        <v>1409</v>
      </c>
      <c r="I41" t="s">
        <v>1408</v>
      </c>
      <c r="J41" s="14">
        <f t="shared" si="15"/>
        <v>0.46554750932631112</v>
      </c>
      <c r="K41">
        <f t="shared" si="16"/>
        <v>0.32723535310804264</v>
      </c>
      <c r="L41" s="13">
        <f t="shared" si="17"/>
        <v>0.5</v>
      </c>
      <c r="M41">
        <v>3</v>
      </c>
      <c r="N41">
        <v>9</v>
      </c>
      <c r="O41">
        <v>12</v>
      </c>
      <c r="P41">
        <v>3</v>
      </c>
      <c r="Q41">
        <v>3</v>
      </c>
      <c r="R41">
        <v>6</v>
      </c>
      <c r="S41" s="13">
        <f t="shared" si="18"/>
        <v>0.12244897959183673</v>
      </c>
      <c r="T41">
        <v>27</v>
      </c>
      <c r="U41">
        <v>22</v>
      </c>
      <c r="V41">
        <f t="shared" si="11"/>
        <v>49</v>
      </c>
      <c r="W41">
        <v>23</v>
      </c>
      <c r="X41">
        <v>20</v>
      </c>
      <c r="Y41">
        <f t="shared" si="12"/>
        <v>43</v>
      </c>
      <c r="Z41" s="13">
        <f t="shared" si="19"/>
        <v>0.77419354838709675</v>
      </c>
      <c r="AA41">
        <v>60</v>
      </c>
      <c r="AB41">
        <v>64</v>
      </c>
      <c r="AC41">
        <f t="shared" si="13"/>
        <v>124</v>
      </c>
      <c r="AD41">
        <v>17</v>
      </c>
      <c r="AE41">
        <v>11</v>
      </c>
      <c r="AF41">
        <f t="shared" si="14"/>
        <v>28</v>
      </c>
    </row>
    <row r="42" spans="1:32" x14ac:dyDescent="0.45">
      <c r="A42" s="5"/>
      <c r="B42" s="5"/>
      <c r="D42">
        <v>3</v>
      </c>
      <c r="E42" s="16" t="s">
        <v>873</v>
      </c>
      <c r="F42" s="16" t="s">
        <v>1407</v>
      </c>
      <c r="G42" s="15" t="s">
        <v>1406</v>
      </c>
      <c r="H42" t="s">
        <v>1405</v>
      </c>
      <c r="I42" t="s">
        <v>1404</v>
      </c>
      <c r="J42" s="14">
        <f t="shared" si="15"/>
        <v>0.46428571428571425</v>
      </c>
      <c r="K42">
        <f t="shared" si="16"/>
        <v>0.30514299090419761</v>
      </c>
      <c r="L42" s="13">
        <f t="shared" si="17"/>
        <v>0.14285714285714285</v>
      </c>
      <c r="M42">
        <v>3</v>
      </c>
      <c r="N42">
        <v>4</v>
      </c>
      <c r="O42">
        <v>7</v>
      </c>
      <c r="P42">
        <v>4</v>
      </c>
      <c r="Q42">
        <v>2</v>
      </c>
      <c r="R42">
        <v>6</v>
      </c>
      <c r="S42" s="13">
        <f t="shared" si="18"/>
        <v>0.75</v>
      </c>
      <c r="T42">
        <v>6</v>
      </c>
      <c r="U42">
        <v>2</v>
      </c>
      <c r="V42">
        <f t="shared" si="11"/>
        <v>8</v>
      </c>
      <c r="W42">
        <v>1</v>
      </c>
      <c r="X42">
        <v>1</v>
      </c>
      <c r="Y42">
        <f t="shared" si="12"/>
        <v>2</v>
      </c>
      <c r="Z42" s="13">
        <f t="shared" si="19"/>
        <v>0.5</v>
      </c>
      <c r="AA42">
        <v>13</v>
      </c>
      <c r="AB42">
        <v>13</v>
      </c>
      <c r="AC42">
        <f t="shared" si="13"/>
        <v>26</v>
      </c>
      <c r="AD42">
        <v>9</v>
      </c>
      <c r="AE42">
        <v>4</v>
      </c>
      <c r="AF42">
        <f t="shared" si="14"/>
        <v>13</v>
      </c>
    </row>
    <row r="43" spans="1:32" x14ac:dyDescent="0.45">
      <c r="A43" s="5"/>
      <c r="B43" s="5"/>
      <c r="D43">
        <v>3</v>
      </c>
      <c r="E43" s="16" t="s">
        <v>1403</v>
      </c>
      <c r="F43" s="16" t="s">
        <v>1402</v>
      </c>
      <c r="G43" s="15" t="s">
        <v>1401</v>
      </c>
      <c r="H43" t="s">
        <v>1400</v>
      </c>
      <c r="I43" t="s">
        <v>896</v>
      </c>
      <c r="J43" s="14">
        <f t="shared" si="15"/>
        <v>0.45265151515151514</v>
      </c>
      <c r="K43">
        <f t="shared" si="16"/>
        <v>0.1757081794483934</v>
      </c>
      <c r="L43" s="13">
        <f t="shared" si="17"/>
        <v>0.54545454545454541</v>
      </c>
      <c r="M43">
        <v>5</v>
      </c>
      <c r="N43">
        <v>6</v>
      </c>
      <c r="O43">
        <f>SUM(M43:N43)</f>
        <v>11</v>
      </c>
      <c r="P43">
        <v>3</v>
      </c>
      <c r="Q43">
        <v>2</v>
      </c>
      <c r="R43">
        <f>SUM(P43:Q43)</f>
        <v>5</v>
      </c>
      <c r="S43" s="13">
        <f t="shared" si="18"/>
        <v>0.25</v>
      </c>
      <c r="T43">
        <v>6</v>
      </c>
      <c r="U43">
        <v>6</v>
      </c>
      <c r="V43">
        <f t="shared" si="11"/>
        <v>12</v>
      </c>
      <c r="W43">
        <v>4</v>
      </c>
      <c r="X43">
        <v>5</v>
      </c>
      <c r="Y43">
        <f t="shared" si="12"/>
        <v>9</v>
      </c>
      <c r="Z43" s="13">
        <f t="shared" si="19"/>
        <v>0.5625</v>
      </c>
      <c r="AA43">
        <v>8</v>
      </c>
      <c r="AB43">
        <v>8</v>
      </c>
      <c r="AC43">
        <f t="shared" si="13"/>
        <v>16</v>
      </c>
      <c r="AD43">
        <v>3</v>
      </c>
      <c r="AE43">
        <v>4</v>
      </c>
      <c r="AF43">
        <f t="shared" si="14"/>
        <v>7</v>
      </c>
    </row>
    <row r="44" spans="1:32" x14ac:dyDescent="0.45">
      <c r="A44" s="5"/>
      <c r="B44" s="5"/>
      <c r="D44">
        <v>3</v>
      </c>
      <c r="E44" s="16" t="s">
        <v>1399</v>
      </c>
      <c r="F44" s="16" t="s">
        <v>1398</v>
      </c>
      <c r="G44" s="15" t="s">
        <v>1397</v>
      </c>
      <c r="H44" t="s">
        <v>1396</v>
      </c>
      <c r="I44" t="s">
        <v>936</v>
      </c>
      <c r="J44" s="14">
        <f t="shared" si="15"/>
        <v>0.43533883063558321</v>
      </c>
      <c r="K44">
        <f t="shared" si="16"/>
        <v>0.33157527364296552</v>
      </c>
      <c r="L44" s="13">
        <f t="shared" si="17"/>
        <v>0.63636363636363635</v>
      </c>
      <c r="M44">
        <v>8</v>
      </c>
      <c r="N44">
        <v>3</v>
      </c>
      <c r="O44">
        <f>SUM(M44:N44)</f>
        <v>11</v>
      </c>
      <c r="P44">
        <v>4</v>
      </c>
      <c r="R44">
        <f>SUM(P44:Q44)</f>
        <v>4</v>
      </c>
      <c r="S44" s="13">
        <f t="shared" si="18"/>
        <v>5.2631578947368418E-2</v>
      </c>
      <c r="T44">
        <v>10</v>
      </c>
      <c r="U44">
        <v>9</v>
      </c>
      <c r="V44">
        <f t="shared" si="11"/>
        <v>19</v>
      </c>
      <c r="W44">
        <v>10</v>
      </c>
      <c r="X44">
        <v>8</v>
      </c>
      <c r="Y44">
        <f t="shared" si="12"/>
        <v>18</v>
      </c>
      <c r="Z44" s="13">
        <f t="shared" si="19"/>
        <v>0.61702127659574468</v>
      </c>
      <c r="AA44">
        <v>23</v>
      </c>
      <c r="AB44">
        <v>24</v>
      </c>
      <c r="AC44">
        <f t="shared" si="13"/>
        <v>47</v>
      </c>
      <c r="AD44">
        <v>10</v>
      </c>
      <c r="AE44">
        <v>8</v>
      </c>
      <c r="AF44">
        <f t="shared" si="14"/>
        <v>18</v>
      </c>
    </row>
    <row r="45" spans="1:32" x14ac:dyDescent="0.45">
      <c r="A45" s="5"/>
      <c r="B45" s="5"/>
      <c r="D45">
        <v>3</v>
      </c>
      <c r="E45" s="16" t="s">
        <v>873</v>
      </c>
      <c r="F45" s="16" t="s">
        <v>1395</v>
      </c>
      <c r="G45" s="15" t="s">
        <v>1394</v>
      </c>
      <c r="H45" t="s">
        <v>1393</v>
      </c>
      <c r="I45" t="s">
        <v>950</v>
      </c>
      <c r="J45" s="14">
        <f t="shared" si="15"/>
        <v>0.4047297297297297</v>
      </c>
      <c r="K45">
        <f t="shared" si="16"/>
        <v>0.2179438998053887</v>
      </c>
      <c r="L45" s="13">
        <f t="shared" si="17"/>
        <v>0.4</v>
      </c>
      <c r="M45">
        <v>6</v>
      </c>
      <c r="N45">
        <v>9</v>
      </c>
      <c r="O45">
        <f>SUM(M45:N45)</f>
        <v>15</v>
      </c>
      <c r="P45">
        <v>5</v>
      </c>
      <c r="Q45">
        <v>4</v>
      </c>
      <c r="R45">
        <f>SUM(P45:Q45)</f>
        <v>9</v>
      </c>
      <c r="S45" s="13">
        <f t="shared" si="18"/>
        <v>0.1891891891891892</v>
      </c>
      <c r="T45">
        <v>19</v>
      </c>
      <c r="U45">
        <v>18</v>
      </c>
      <c r="V45">
        <f t="shared" si="11"/>
        <v>37</v>
      </c>
      <c r="W45">
        <v>17</v>
      </c>
      <c r="X45">
        <v>13</v>
      </c>
      <c r="Y45">
        <f t="shared" si="12"/>
        <v>30</v>
      </c>
      <c r="Z45" s="13">
        <f t="shared" si="19"/>
        <v>0.625</v>
      </c>
      <c r="AA45">
        <v>8</v>
      </c>
      <c r="AB45">
        <v>8</v>
      </c>
      <c r="AC45">
        <f t="shared" si="13"/>
        <v>16</v>
      </c>
      <c r="AD45">
        <v>2</v>
      </c>
      <c r="AE45">
        <v>4</v>
      </c>
      <c r="AF45">
        <f t="shared" si="14"/>
        <v>6</v>
      </c>
    </row>
    <row r="46" spans="1:32" x14ac:dyDescent="0.45">
      <c r="A46" s="5"/>
      <c r="B46" s="5"/>
      <c r="D46">
        <v>3</v>
      </c>
      <c r="E46" s="16" t="s">
        <v>873</v>
      </c>
      <c r="F46" s="16" t="s">
        <v>1392</v>
      </c>
      <c r="G46" s="15" t="s">
        <v>1391</v>
      </c>
      <c r="H46" t="s">
        <v>1390</v>
      </c>
      <c r="I46" t="s">
        <v>1389</v>
      </c>
      <c r="J46" s="14">
        <f t="shared" si="15"/>
        <v>0.4006734502933133</v>
      </c>
      <c r="K46">
        <f t="shared" si="16"/>
        <v>0.49331122401546124</v>
      </c>
      <c r="L46" s="13">
        <f t="shared" si="17"/>
        <v>5.0359712230215826E-2</v>
      </c>
      <c r="M46">
        <v>68</v>
      </c>
      <c r="N46">
        <v>71</v>
      </c>
      <c r="O46">
        <v>139</v>
      </c>
      <c r="P46">
        <v>69</v>
      </c>
      <c r="Q46">
        <v>63</v>
      </c>
      <c r="R46">
        <v>132</v>
      </c>
      <c r="S46" s="13">
        <f t="shared" si="18"/>
        <v>0.96482412060301503</v>
      </c>
      <c r="T46">
        <v>104</v>
      </c>
      <c r="U46">
        <v>95</v>
      </c>
      <c r="V46">
        <f t="shared" si="11"/>
        <v>199</v>
      </c>
      <c r="W46">
        <v>5</v>
      </c>
      <c r="X46">
        <v>2</v>
      </c>
      <c r="Y46">
        <f t="shared" si="12"/>
        <v>7</v>
      </c>
      <c r="Z46" s="13">
        <f t="shared" si="19"/>
        <v>0.18683651804670912</v>
      </c>
      <c r="AA46">
        <v>237</v>
      </c>
      <c r="AB46">
        <v>234</v>
      </c>
      <c r="AC46">
        <f t="shared" si="13"/>
        <v>471</v>
      </c>
      <c r="AD46">
        <v>193</v>
      </c>
      <c r="AE46">
        <v>190</v>
      </c>
      <c r="AF46">
        <f t="shared" si="14"/>
        <v>383</v>
      </c>
    </row>
    <row r="47" spans="1:32" x14ac:dyDescent="0.45">
      <c r="A47" s="5"/>
      <c r="B47" s="5"/>
      <c r="D47">
        <v>3</v>
      </c>
      <c r="E47" s="16" t="s">
        <v>1388</v>
      </c>
      <c r="F47" s="16" t="s">
        <v>1387</v>
      </c>
      <c r="G47" s="15" t="s">
        <v>1386</v>
      </c>
      <c r="H47" t="s">
        <v>1385</v>
      </c>
      <c r="I47" t="s">
        <v>1384</v>
      </c>
      <c r="J47" s="14">
        <f t="shared" si="15"/>
        <v>0.37026276218875043</v>
      </c>
      <c r="K47">
        <f t="shared" si="16"/>
        <v>0.33114192473309528</v>
      </c>
      <c r="L47" s="13">
        <f t="shared" si="17"/>
        <v>0.72727272727272729</v>
      </c>
      <c r="M47">
        <v>5</v>
      </c>
      <c r="N47">
        <v>6</v>
      </c>
      <c r="O47">
        <v>11</v>
      </c>
      <c r="P47">
        <v>1</v>
      </c>
      <c r="Q47">
        <v>2</v>
      </c>
      <c r="R47">
        <v>3</v>
      </c>
      <c r="S47" s="13">
        <f t="shared" si="18"/>
        <v>7.3170731707317069E-2</v>
      </c>
      <c r="T47">
        <v>20</v>
      </c>
      <c r="U47">
        <v>21</v>
      </c>
      <c r="V47">
        <f t="shared" si="11"/>
        <v>41</v>
      </c>
      <c r="W47">
        <v>21</v>
      </c>
      <c r="X47">
        <v>17</v>
      </c>
      <c r="Y47">
        <f t="shared" si="12"/>
        <v>38</v>
      </c>
      <c r="Z47" s="13">
        <f t="shared" si="19"/>
        <v>0.31034482758620691</v>
      </c>
      <c r="AA47">
        <v>12</v>
      </c>
      <c r="AB47">
        <v>17</v>
      </c>
      <c r="AC47">
        <f t="shared" ref="AC47:AC78" si="20">SUM(AA47:AB47)</f>
        <v>29</v>
      </c>
      <c r="AD47">
        <v>11</v>
      </c>
      <c r="AE47">
        <v>9</v>
      </c>
      <c r="AF47">
        <f t="shared" ref="AF47:AF78" si="21">SUM(AD47:AE47)</f>
        <v>20</v>
      </c>
    </row>
    <row r="48" spans="1:32" x14ac:dyDescent="0.45">
      <c r="A48" s="5"/>
      <c r="B48" s="5"/>
      <c r="D48">
        <v>3</v>
      </c>
      <c r="E48" s="16" t="s">
        <v>1383</v>
      </c>
      <c r="F48" s="16" t="s">
        <v>1382</v>
      </c>
      <c r="G48" s="15" t="s">
        <v>1381</v>
      </c>
      <c r="H48" t="s">
        <v>1380</v>
      </c>
      <c r="I48" t="s">
        <v>1056</v>
      </c>
      <c r="J48" s="14">
        <f t="shared" si="15"/>
        <v>0.36908253037285293</v>
      </c>
      <c r="K48">
        <f t="shared" si="16"/>
        <v>0.1027469660891563</v>
      </c>
      <c r="L48" s="13">
        <f t="shared" si="17"/>
        <v>0.4838709677419355</v>
      </c>
      <c r="M48">
        <v>18</v>
      </c>
      <c r="N48">
        <v>13</v>
      </c>
      <c r="O48">
        <v>31</v>
      </c>
      <c r="P48">
        <v>8</v>
      </c>
      <c r="Q48">
        <v>8</v>
      </c>
      <c r="R48">
        <v>16</v>
      </c>
      <c r="S48" s="13">
        <f t="shared" si="18"/>
        <v>0.2857142857142857</v>
      </c>
      <c r="T48">
        <v>7</v>
      </c>
      <c r="U48">
        <v>7</v>
      </c>
      <c r="V48">
        <f t="shared" si="11"/>
        <v>14</v>
      </c>
      <c r="W48">
        <v>6</v>
      </c>
      <c r="X48">
        <v>4</v>
      </c>
      <c r="Y48">
        <f t="shared" si="12"/>
        <v>10</v>
      </c>
      <c r="Z48" s="13">
        <f t="shared" si="19"/>
        <v>0.33766233766233766</v>
      </c>
      <c r="AA48">
        <v>39</v>
      </c>
      <c r="AB48">
        <v>38</v>
      </c>
      <c r="AC48">
        <f t="shared" si="20"/>
        <v>77</v>
      </c>
      <c r="AD48">
        <v>26</v>
      </c>
      <c r="AE48">
        <v>25</v>
      </c>
      <c r="AF48">
        <f t="shared" si="21"/>
        <v>51</v>
      </c>
    </row>
    <row r="49" spans="1:32" x14ac:dyDescent="0.45">
      <c r="A49" s="5"/>
      <c r="B49" s="5"/>
      <c r="D49">
        <v>3</v>
      </c>
      <c r="E49" s="16" t="s">
        <v>1379</v>
      </c>
      <c r="F49" s="16" t="s">
        <v>1378</v>
      </c>
      <c r="G49" s="15" t="s">
        <v>1377</v>
      </c>
      <c r="H49" t="s">
        <v>1376</v>
      </c>
      <c r="I49" t="s">
        <v>1375</v>
      </c>
      <c r="J49" s="14">
        <f t="shared" si="15"/>
        <v>0.35101010101010099</v>
      </c>
      <c r="K49">
        <f t="shared" si="16"/>
        <v>0.13172526621964628</v>
      </c>
      <c r="L49" s="13">
        <f t="shared" si="17"/>
        <v>0.25</v>
      </c>
      <c r="M49">
        <v>11</v>
      </c>
      <c r="N49">
        <v>17</v>
      </c>
      <c r="O49">
        <f>SUM(M49:N49)</f>
        <v>28</v>
      </c>
      <c r="P49">
        <v>13</v>
      </c>
      <c r="Q49">
        <v>8</v>
      </c>
      <c r="R49">
        <f>SUM(P49:Q49)</f>
        <v>21</v>
      </c>
      <c r="S49" s="13">
        <f t="shared" si="18"/>
        <v>0.30303030303030304</v>
      </c>
      <c r="T49">
        <v>31</v>
      </c>
      <c r="U49">
        <v>35</v>
      </c>
      <c r="V49">
        <f t="shared" si="11"/>
        <v>66</v>
      </c>
      <c r="W49">
        <v>25</v>
      </c>
      <c r="X49">
        <v>21</v>
      </c>
      <c r="Y49">
        <f t="shared" si="12"/>
        <v>46</v>
      </c>
      <c r="Z49" s="13">
        <f t="shared" si="19"/>
        <v>0.5</v>
      </c>
      <c r="AA49">
        <v>14</v>
      </c>
      <c r="AB49">
        <v>14</v>
      </c>
      <c r="AC49">
        <f t="shared" si="20"/>
        <v>28</v>
      </c>
      <c r="AD49">
        <v>8</v>
      </c>
      <c r="AE49">
        <v>6</v>
      </c>
      <c r="AF49">
        <f t="shared" si="21"/>
        <v>14</v>
      </c>
    </row>
    <row r="50" spans="1:32" x14ac:dyDescent="0.45">
      <c r="A50" s="5"/>
      <c r="B50" s="5"/>
      <c r="D50">
        <v>3</v>
      </c>
      <c r="E50" s="16" t="s">
        <v>1327</v>
      </c>
      <c r="F50" s="16" t="s">
        <v>1374</v>
      </c>
      <c r="G50" s="15" t="s">
        <v>1373</v>
      </c>
      <c r="H50" t="s">
        <v>1372</v>
      </c>
      <c r="I50" t="s">
        <v>1371</v>
      </c>
      <c r="J50" s="14">
        <f t="shared" si="15"/>
        <v>0.27083333333333331</v>
      </c>
      <c r="K50">
        <f t="shared" si="16"/>
        <v>0.15728821740147395</v>
      </c>
      <c r="L50" s="13">
        <f t="shared" si="17"/>
        <v>0.25</v>
      </c>
      <c r="M50">
        <v>3</v>
      </c>
      <c r="N50">
        <v>5</v>
      </c>
      <c r="O50">
        <v>8</v>
      </c>
      <c r="P50">
        <v>4</v>
      </c>
      <c r="Q50">
        <v>2</v>
      </c>
      <c r="R50">
        <v>6</v>
      </c>
      <c r="S50" s="13">
        <f t="shared" si="18"/>
        <v>0.125</v>
      </c>
      <c r="T50">
        <v>19</v>
      </c>
      <c r="U50">
        <v>13</v>
      </c>
      <c r="V50">
        <f t="shared" si="11"/>
        <v>32</v>
      </c>
      <c r="W50">
        <v>16</v>
      </c>
      <c r="X50">
        <v>12</v>
      </c>
      <c r="Y50">
        <f t="shared" si="12"/>
        <v>28</v>
      </c>
      <c r="Z50" s="13">
        <f t="shared" si="19"/>
        <v>0.4375</v>
      </c>
      <c r="AA50">
        <v>33</v>
      </c>
      <c r="AB50">
        <v>31</v>
      </c>
      <c r="AC50">
        <f t="shared" si="20"/>
        <v>64</v>
      </c>
      <c r="AD50">
        <v>21</v>
      </c>
      <c r="AE50">
        <v>15</v>
      </c>
      <c r="AF50">
        <f t="shared" si="21"/>
        <v>36</v>
      </c>
    </row>
    <row r="51" spans="1:32" x14ac:dyDescent="0.45">
      <c r="A51" s="5"/>
      <c r="B51" s="5"/>
      <c r="D51">
        <v>3</v>
      </c>
      <c r="E51" s="16" t="s">
        <v>873</v>
      </c>
      <c r="F51" s="16" t="s">
        <v>1370</v>
      </c>
      <c r="G51" s="15" t="s">
        <v>1369</v>
      </c>
      <c r="H51" t="s">
        <v>1368</v>
      </c>
      <c r="I51" t="s">
        <v>1316</v>
      </c>
      <c r="J51" s="14">
        <f t="shared" si="15"/>
        <v>0.25804093567251463</v>
      </c>
      <c r="K51">
        <f t="shared" si="16"/>
        <v>0.11555026904473503</v>
      </c>
      <c r="L51" s="13">
        <f t="shared" si="17"/>
        <v>0.125</v>
      </c>
      <c r="M51">
        <v>5</v>
      </c>
      <c r="N51">
        <v>3</v>
      </c>
      <c r="O51">
        <v>8</v>
      </c>
      <c r="P51">
        <v>4</v>
      </c>
      <c r="Q51">
        <v>3</v>
      </c>
      <c r="R51">
        <v>7</v>
      </c>
      <c r="S51" s="13">
        <f t="shared" si="18"/>
        <v>0.33333333333333331</v>
      </c>
      <c r="T51">
        <v>1</v>
      </c>
      <c r="U51">
        <v>5</v>
      </c>
      <c r="V51">
        <f t="shared" si="11"/>
        <v>6</v>
      </c>
      <c r="W51">
        <v>2</v>
      </c>
      <c r="X51">
        <v>2</v>
      </c>
      <c r="Y51">
        <f t="shared" si="12"/>
        <v>4</v>
      </c>
      <c r="Z51" s="13">
        <f t="shared" si="19"/>
        <v>0.31578947368421051</v>
      </c>
      <c r="AA51">
        <v>9</v>
      </c>
      <c r="AB51">
        <v>10</v>
      </c>
      <c r="AC51">
        <f t="shared" si="20"/>
        <v>19</v>
      </c>
      <c r="AD51">
        <v>6</v>
      </c>
      <c r="AE51">
        <v>7</v>
      </c>
      <c r="AF51">
        <f t="shared" si="21"/>
        <v>13</v>
      </c>
    </row>
    <row r="52" spans="1:32" x14ac:dyDescent="0.45">
      <c r="A52" s="5"/>
      <c r="B52" s="5"/>
      <c r="D52">
        <v>3</v>
      </c>
      <c r="E52" s="16" t="s">
        <v>220</v>
      </c>
      <c r="F52" s="16" t="s">
        <v>1367</v>
      </c>
      <c r="G52" s="15" t="s">
        <v>1366</v>
      </c>
      <c r="H52" t="s">
        <v>1365</v>
      </c>
      <c r="I52" t="s">
        <v>1364</v>
      </c>
      <c r="J52" s="14">
        <f t="shared" si="15"/>
        <v>0.22261904761904763</v>
      </c>
      <c r="K52">
        <f t="shared" si="16"/>
        <v>0.15387566762953578</v>
      </c>
      <c r="L52" s="13">
        <f t="shared" si="17"/>
        <v>0.14285714285714285</v>
      </c>
      <c r="M52">
        <v>3</v>
      </c>
      <c r="N52">
        <v>4</v>
      </c>
      <c r="O52">
        <v>7</v>
      </c>
      <c r="P52">
        <v>3</v>
      </c>
      <c r="Q52">
        <v>3</v>
      </c>
      <c r="R52">
        <v>6</v>
      </c>
      <c r="S52" s="13">
        <f t="shared" si="18"/>
        <v>0.125</v>
      </c>
      <c r="T52">
        <v>5</v>
      </c>
      <c r="U52">
        <v>3</v>
      </c>
      <c r="V52">
        <f t="shared" si="11"/>
        <v>8</v>
      </c>
      <c r="W52">
        <v>5</v>
      </c>
      <c r="X52">
        <v>2</v>
      </c>
      <c r="Y52">
        <f t="shared" si="12"/>
        <v>7</v>
      </c>
      <c r="Z52" s="13">
        <f t="shared" si="19"/>
        <v>0.4</v>
      </c>
      <c r="AA52">
        <v>16</v>
      </c>
      <c r="AB52">
        <v>14</v>
      </c>
      <c r="AC52">
        <f t="shared" si="20"/>
        <v>30</v>
      </c>
      <c r="AD52">
        <v>5</v>
      </c>
      <c r="AE52">
        <v>13</v>
      </c>
      <c r="AF52">
        <f t="shared" si="21"/>
        <v>18</v>
      </c>
    </row>
    <row r="53" spans="1:32" x14ac:dyDescent="0.45">
      <c r="A53" s="5"/>
      <c r="B53" s="5"/>
      <c r="D53">
        <v>3</v>
      </c>
      <c r="E53" s="16" t="s">
        <v>1363</v>
      </c>
      <c r="F53" s="16" t="s">
        <v>1362</v>
      </c>
      <c r="G53" s="15" t="s">
        <v>1361</v>
      </c>
      <c r="H53" t="s">
        <v>1360</v>
      </c>
      <c r="I53" t="s">
        <v>982</v>
      </c>
      <c r="J53" s="14">
        <f t="shared" si="15"/>
        <v>0.21375955048480488</v>
      </c>
      <c r="K53">
        <f t="shared" si="16"/>
        <v>1.5692581536963172E-2</v>
      </c>
      <c r="L53" s="13">
        <f t="shared" si="17"/>
        <v>0.22222222222222221</v>
      </c>
      <c r="M53">
        <v>16</v>
      </c>
      <c r="N53">
        <v>20</v>
      </c>
      <c r="O53">
        <v>36</v>
      </c>
      <c r="P53">
        <v>14</v>
      </c>
      <c r="Q53">
        <v>14</v>
      </c>
      <c r="R53">
        <v>28</v>
      </c>
      <c r="S53" s="13">
        <f t="shared" si="18"/>
        <v>0.19565217391304349</v>
      </c>
      <c r="T53">
        <v>25</v>
      </c>
      <c r="U53">
        <v>21</v>
      </c>
      <c r="V53">
        <f t="shared" si="11"/>
        <v>46</v>
      </c>
      <c r="W53">
        <v>20</v>
      </c>
      <c r="X53">
        <v>17</v>
      </c>
      <c r="Y53">
        <f t="shared" si="12"/>
        <v>37</v>
      </c>
      <c r="Z53" s="13">
        <f t="shared" si="19"/>
        <v>0.22340425531914893</v>
      </c>
      <c r="AA53">
        <v>48</v>
      </c>
      <c r="AB53">
        <v>46</v>
      </c>
      <c r="AC53">
        <f t="shared" si="20"/>
        <v>94</v>
      </c>
      <c r="AD53">
        <v>39</v>
      </c>
      <c r="AE53">
        <v>34</v>
      </c>
      <c r="AF53">
        <f t="shared" si="21"/>
        <v>73</v>
      </c>
    </row>
    <row r="54" spans="1:32" x14ac:dyDescent="0.45">
      <c r="A54" s="5"/>
      <c r="B54" s="5"/>
      <c r="D54">
        <v>3</v>
      </c>
      <c r="E54" s="16" t="s">
        <v>1359</v>
      </c>
      <c r="F54" s="16" t="s">
        <v>1358</v>
      </c>
      <c r="G54" s="15" t="s">
        <v>1357</v>
      </c>
      <c r="H54" t="s">
        <v>1356</v>
      </c>
      <c r="I54" t="s">
        <v>960</v>
      </c>
      <c r="J54" s="14">
        <f t="shared" si="15"/>
        <v>0.20108932461873638</v>
      </c>
      <c r="K54">
        <f t="shared" si="16"/>
        <v>0.12629834639723361</v>
      </c>
      <c r="L54" s="13">
        <f t="shared" si="17"/>
        <v>0.3</v>
      </c>
      <c r="M54">
        <v>15</v>
      </c>
      <c r="N54">
        <v>15</v>
      </c>
      <c r="O54">
        <f>SUM(M54:N54)</f>
        <v>30</v>
      </c>
      <c r="P54">
        <v>9</v>
      </c>
      <c r="Q54">
        <v>12</v>
      </c>
      <c r="R54">
        <f>SUM(P54:Q54)</f>
        <v>21</v>
      </c>
      <c r="S54" s="13">
        <f t="shared" si="18"/>
        <v>5.8823529411764705E-2</v>
      </c>
      <c r="T54">
        <v>18</v>
      </c>
      <c r="U54">
        <v>16</v>
      </c>
      <c r="V54">
        <f t="shared" si="11"/>
        <v>34</v>
      </c>
      <c r="W54">
        <v>17</v>
      </c>
      <c r="X54">
        <v>15</v>
      </c>
      <c r="Y54">
        <f t="shared" si="12"/>
        <v>32</v>
      </c>
      <c r="Z54" s="13">
        <f t="shared" si="19"/>
        <v>0.24444444444444444</v>
      </c>
      <c r="AA54">
        <v>22</v>
      </c>
      <c r="AB54">
        <v>23</v>
      </c>
      <c r="AC54">
        <f t="shared" si="20"/>
        <v>45</v>
      </c>
      <c r="AD54">
        <v>15</v>
      </c>
      <c r="AE54">
        <v>19</v>
      </c>
      <c r="AF54">
        <f t="shared" si="21"/>
        <v>34</v>
      </c>
    </row>
    <row r="55" spans="1:32" x14ac:dyDescent="0.45">
      <c r="A55" s="5"/>
      <c r="B55" s="5"/>
      <c r="D55">
        <v>3</v>
      </c>
      <c r="E55" s="16" t="s">
        <v>1355</v>
      </c>
      <c r="F55" s="16" t="s">
        <v>1354</v>
      </c>
      <c r="G55" s="15" t="s">
        <v>1353</v>
      </c>
      <c r="H55" t="s">
        <v>1352</v>
      </c>
      <c r="I55" t="s">
        <v>1351</v>
      </c>
      <c r="J55" s="14">
        <f t="shared" si="15"/>
        <v>0.18722191579334435</v>
      </c>
      <c r="K55">
        <f t="shared" si="16"/>
        <v>6.1523059980370082E-2</v>
      </c>
      <c r="L55" s="13">
        <f t="shared" si="17"/>
        <v>0.17142857142857143</v>
      </c>
      <c r="M55">
        <v>19</v>
      </c>
      <c r="N55">
        <v>16</v>
      </c>
      <c r="O55">
        <f>SUM(M55:N55)</f>
        <v>35</v>
      </c>
      <c r="P55">
        <v>14</v>
      </c>
      <c r="Q55">
        <v>15</v>
      </c>
      <c r="R55">
        <f>SUM(P55:Q55)</f>
        <v>29</v>
      </c>
      <c r="S55" s="13">
        <f t="shared" si="18"/>
        <v>0.13513513513513514</v>
      </c>
      <c r="T55">
        <v>16</v>
      </c>
      <c r="U55">
        <v>21</v>
      </c>
      <c r="V55">
        <f t="shared" si="11"/>
        <v>37</v>
      </c>
      <c r="W55">
        <v>16</v>
      </c>
      <c r="X55">
        <v>16</v>
      </c>
      <c r="Y55">
        <f t="shared" si="12"/>
        <v>32</v>
      </c>
      <c r="Z55" s="13">
        <f t="shared" si="19"/>
        <v>0.25510204081632654</v>
      </c>
      <c r="AA55">
        <v>50</v>
      </c>
      <c r="AB55">
        <v>48</v>
      </c>
      <c r="AC55">
        <f t="shared" si="20"/>
        <v>98</v>
      </c>
      <c r="AD55">
        <v>38</v>
      </c>
      <c r="AE55">
        <v>35</v>
      </c>
      <c r="AF55">
        <f t="shared" si="21"/>
        <v>73</v>
      </c>
    </row>
    <row r="56" spans="1:32" x14ac:dyDescent="0.45">
      <c r="A56" s="5"/>
      <c r="B56" s="5"/>
      <c r="D56">
        <v>3</v>
      </c>
      <c r="E56" s="16" t="s">
        <v>1350</v>
      </c>
      <c r="F56" s="16" t="s">
        <v>1349</v>
      </c>
      <c r="G56" s="15" t="s">
        <v>1348</v>
      </c>
      <c r="H56" t="s">
        <v>1347</v>
      </c>
      <c r="I56" t="s">
        <v>1107</v>
      </c>
      <c r="J56" s="14">
        <f t="shared" si="15"/>
        <v>0.18176328502415459</v>
      </c>
      <c r="K56">
        <f t="shared" si="16"/>
        <v>0.13263459660993959</v>
      </c>
      <c r="L56" s="13">
        <f t="shared" si="17"/>
        <v>0.125</v>
      </c>
      <c r="M56">
        <v>8</v>
      </c>
      <c r="N56">
        <v>8</v>
      </c>
      <c r="O56">
        <f>SUM(M56:N56)</f>
        <v>16</v>
      </c>
      <c r="P56">
        <v>7</v>
      </c>
      <c r="Q56">
        <v>7</v>
      </c>
      <c r="R56">
        <f>SUM(P56:Q56)</f>
        <v>14</v>
      </c>
      <c r="S56" s="13">
        <f t="shared" si="18"/>
        <v>0.33333333333333331</v>
      </c>
      <c r="T56">
        <v>10</v>
      </c>
      <c r="U56">
        <v>14</v>
      </c>
      <c r="V56">
        <f t="shared" si="11"/>
        <v>24</v>
      </c>
      <c r="W56">
        <v>9</v>
      </c>
      <c r="X56">
        <v>7</v>
      </c>
      <c r="Y56">
        <f t="shared" si="12"/>
        <v>16</v>
      </c>
      <c r="Z56" s="13">
        <f t="shared" si="19"/>
        <v>8.6956521739130432E-2</v>
      </c>
      <c r="AA56">
        <v>11</v>
      </c>
      <c r="AB56">
        <v>12</v>
      </c>
      <c r="AC56">
        <f t="shared" si="20"/>
        <v>23</v>
      </c>
      <c r="AD56">
        <v>13</v>
      </c>
      <c r="AE56">
        <v>8</v>
      </c>
      <c r="AF56">
        <f t="shared" si="21"/>
        <v>21</v>
      </c>
    </row>
    <row r="57" spans="1:32" x14ac:dyDescent="0.45">
      <c r="A57" s="5"/>
      <c r="B57" s="5"/>
      <c r="D57">
        <v>3</v>
      </c>
      <c r="E57" s="16" t="s">
        <v>873</v>
      </c>
      <c r="F57" s="16" t="s">
        <v>1346</v>
      </c>
      <c r="G57" s="15" t="s">
        <v>1345</v>
      </c>
      <c r="H57" t="s">
        <v>1344</v>
      </c>
      <c r="I57" t="s">
        <v>1343</v>
      </c>
      <c r="J57" s="14">
        <f t="shared" si="15"/>
        <v>0.17841880341880342</v>
      </c>
      <c r="K57">
        <f t="shared" si="16"/>
        <v>0.13629648314287474</v>
      </c>
      <c r="L57" s="13">
        <f t="shared" si="17"/>
        <v>0.125</v>
      </c>
      <c r="M57">
        <v>7</v>
      </c>
      <c r="N57">
        <v>9</v>
      </c>
      <c r="O57">
        <f>SUM(M57:N57)</f>
        <v>16</v>
      </c>
      <c r="P57">
        <v>7</v>
      </c>
      <c r="Q57">
        <v>7</v>
      </c>
      <c r="R57">
        <f>SUM(P57:Q57)</f>
        <v>14</v>
      </c>
      <c r="S57" s="13">
        <f t="shared" si="18"/>
        <v>0.33333333333333331</v>
      </c>
      <c r="T57">
        <v>12</v>
      </c>
      <c r="U57">
        <v>12</v>
      </c>
      <c r="V57">
        <f t="shared" si="11"/>
        <v>24</v>
      </c>
      <c r="W57">
        <v>10</v>
      </c>
      <c r="X57">
        <v>6</v>
      </c>
      <c r="Y57">
        <f t="shared" si="12"/>
        <v>16</v>
      </c>
      <c r="Z57" s="13">
        <f t="shared" si="19"/>
        <v>7.6923076923076927E-2</v>
      </c>
      <c r="AA57">
        <v>8</v>
      </c>
      <c r="AB57">
        <v>5</v>
      </c>
      <c r="AC57">
        <f t="shared" si="20"/>
        <v>13</v>
      </c>
      <c r="AD57">
        <v>7</v>
      </c>
      <c r="AE57">
        <v>5</v>
      </c>
      <c r="AF57">
        <f t="shared" si="21"/>
        <v>12</v>
      </c>
    </row>
    <row r="58" spans="1:32" x14ac:dyDescent="0.45">
      <c r="A58" s="5"/>
      <c r="B58" s="5"/>
      <c r="D58">
        <v>3</v>
      </c>
      <c r="E58" s="16" t="s">
        <v>1342</v>
      </c>
      <c r="F58" s="16" t="s">
        <v>1341</v>
      </c>
      <c r="G58" s="15" t="s">
        <v>1340</v>
      </c>
      <c r="H58" t="s">
        <v>1339</v>
      </c>
      <c r="I58" t="s">
        <v>864</v>
      </c>
      <c r="J58" s="14">
        <f t="shared" si="15"/>
        <v>0.14276094276094276</v>
      </c>
      <c r="K58">
        <f t="shared" si="16"/>
        <v>0.11472690335828621</v>
      </c>
      <c r="L58" s="13">
        <f t="shared" si="17"/>
        <v>0.27272727272727271</v>
      </c>
      <c r="M58">
        <v>5</v>
      </c>
      <c r="N58">
        <v>6</v>
      </c>
      <c r="O58">
        <f>SUM(M58:N58)</f>
        <v>11</v>
      </c>
      <c r="P58">
        <v>5</v>
      </c>
      <c r="Q58">
        <v>3</v>
      </c>
      <c r="R58">
        <f>SUM(P58:Q58)</f>
        <v>8</v>
      </c>
      <c r="S58" s="13">
        <f t="shared" si="18"/>
        <v>0.1</v>
      </c>
      <c r="T58">
        <v>4</v>
      </c>
      <c r="U58">
        <v>6</v>
      </c>
      <c r="V58">
        <f t="shared" si="11"/>
        <v>10</v>
      </c>
      <c r="W58">
        <v>4</v>
      </c>
      <c r="X58">
        <v>5</v>
      </c>
      <c r="Y58">
        <f t="shared" si="12"/>
        <v>9</v>
      </c>
      <c r="Z58" s="13">
        <f t="shared" si="19"/>
        <v>5.5555555555555552E-2</v>
      </c>
      <c r="AA58">
        <v>8</v>
      </c>
      <c r="AB58">
        <v>10</v>
      </c>
      <c r="AC58">
        <f t="shared" si="20"/>
        <v>18</v>
      </c>
      <c r="AD58">
        <v>8</v>
      </c>
      <c r="AE58">
        <v>9</v>
      </c>
      <c r="AF58">
        <f t="shared" si="21"/>
        <v>17</v>
      </c>
    </row>
    <row r="59" spans="1:32" x14ac:dyDescent="0.45">
      <c r="A59" s="5"/>
      <c r="B59" s="5"/>
      <c r="D59">
        <v>2</v>
      </c>
      <c r="E59" s="16" t="s">
        <v>873</v>
      </c>
      <c r="F59" s="16" t="s">
        <v>1338</v>
      </c>
      <c r="G59" s="23" t="s">
        <v>1337</v>
      </c>
      <c r="H59" t="s">
        <v>1336</v>
      </c>
      <c r="I59" t="s">
        <v>1117</v>
      </c>
      <c r="J59" s="21">
        <f t="shared" ref="J59:J64" si="22">AVERAGE(L59,Z59)</f>
        <v>1</v>
      </c>
      <c r="L59" s="13">
        <f t="shared" si="17"/>
        <v>1</v>
      </c>
      <c r="M59">
        <v>25</v>
      </c>
      <c r="N59">
        <v>20</v>
      </c>
      <c r="O59">
        <v>45</v>
      </c>
      <c r="R59">
        <v>0</v>
      </c>
      <c r="S59" s="12" t="e">
        <f t="shared" si="18"/>
        <v>#DIV/0!</v>
      </c>
      <c r="Z59" s="13">
        <f t="shared" si="19"/>
        <v>1</v>
      </c>
      <c r="AA59">
        <v>35</v>
      </c>
      <c r="AB59">
        <v>32</v>
      </c>
      <c r="AC59">
        <f t="shared" si="20"/>
        <v>67</v>
      </c>
      <c r="AF59">
        <f t="shared" si="21"/>
        <v>0</v>
      </c>
    </row>
    <row r="60" spans="1:32" x14ac:dyDescent="0.45">
      <c r="A60" s="5"/>
      <c r="B60" s="5"/>
      <c r="D60">
        <v>2</v>
      </c>
      <c r="E60" s="16" t="s">
        <v>1335</v>
      </c>
      <c r="F60" s="16" t="s">
        <v>1334</v>
      </c>
      <c r="G60" s="23" t="s">
        <v>1333</v>
      </c>
      <c r="H60" t="s">
        <v>1332</v>
      </c>
      <c r="I60" t="s">
        <v>1331</v>
      </c>
      <c r="J60" s="21">
        <f t="shared" si="22"/>
        <v>1</v>
      </c>
      <c r="L60" s="13">
        <f t="shared" si="17"/>
        <v>1</v>
      </c>
      <c r="M60">
        <v>18</v>
      </c>
      <c r="N60">
        <v>14</v>
      </c>
      <c r="O60">
        <v>32</v>
      </c>
      <c r="R60">
        <v>0</v>
      </c>
      <c r="S60" s="12" t="e">
        <f t="shared" si="18"/>
        <v>#DIV/0!</v>
      </c>
      <c r="Z60" s="13">
        <f t="shared" si="19"/>
        <v>1</v>
      </c>
      <c r="AA60">
        <v>21</v>
      </c>
      <c r="AB60">
        <v>23</v>
      </c>
      <c r="AC60">
        <f t="shared" si="20"/>
        <v>44</v>
      </c>
      <c r="AF60">
        <f t="shared" si="21"/>
        <v>0</v>
      </c>
    </row>
    <row r="61" spans="1:32" x14ac:dyDescent="0.45">
      <c r="A61" s="5"/>
      <c r="B61" s="5"/>
      <c r="D61">
        <v>2</v>
      </c>
      <c r="E61" s="16" t="s">
        <v>959</v>
      </c>
      <c r="F61" s="16" t="s">
        <v>1330</v>
      </c>
      <c r="G61" s="23" t="s">
        <v>1329</v>
      </c>
      <c r="H61" t="s">
        <v>1328</v>
      </c>
      <c r="I61" t="s">
        <v>987</v>
      </c>
      <c r="J61" s="21">
        <f t="shared" si="22"/>
        <v>1</v>
      </c>
      <c r="L61" s="13">
        <f t="shared" si="17"/>
        <v>1</v>
      </c>
      <c r="M61">
        <v>6</v>
      </c>
      <c r="N61">
        <v>10</v>
      </c>
      <c r="O61">
        <v>16</v>
      </c>
      <c r="R61">
        <v>0</v>
      </c>
      <c r="S61" s="12" t="e">
        <f t="shared" si="18"/>
        <v>#DIV/0!</v>
      </c>
      <c r="Z61" s="13">
        <f t="shared" si="19"/>
        <v>1</v>
      </c>
      <c r="AA61">
        <v>6</v>
      </c>
      <c r="AB61">
        <v>5</v>
      </c>
      <c r="AC61">
        <f t="shared" si="20"/>
        <v>11</v>
      </c>
      <c r="AF61">
        <f t="shared" si="21"/>
        <v>0</v>
      </c>
    </row>
    <row r="62" spans="1:32" x14ac:dyDescent="0.45">
      <c r="A62" s="5"/>
      <c r="B62" s="5"/>
      <c r="D62">
        <v>2</v>
      </c>
      <c r="E62" s="16" t="s">
        <v>1327</v>
      </c>
      <c r="F62" s="16" t="s">
        <v>1326</v>
      </c>
      <c r="G62" s="23" t="s">
        <v>1325</v>
      </c>
      <c r="H62" t="s">
        <v>1324</v>
      </c>
      <c r="I62" t="s">
        <v>1107</v>
      </c>
      <c r="J62" s="21">
        <f t="shared" si="22"/>
        <v>1</v>
      </c>
      <c r="L62" s="13">
        <f t="shared" si="17"/>
        <v>1</v>
      </c>
      <c r="M62">
        <v>8</v>
      </c>
      <c r="N62">
        <v>8</v>
      </c>
      <c r="O62">
        <v>16</v>
      </c>
      <c r="R62">
        <v>0</v>
      </c>
      <c r="S62" s="12" t="e">
        <f t="shared" si="18"/>
        <v>#DIV/0!</v>
      </c>
      <c r="Z62" s="13">
        <f t="shared" si="19"/>
        <v>1</v>
      </c>
      <c r="AA62">
        <v>14</v>
      </c>
      <c r="AB62">
        <v>16</v>
      </c>
      <c r="AC62">
        <f t="shared" si="20"/>
        <v>30</v>
      </c>
      <c r="AF62">
        <f t="shared" si="21"/>
        <v>0</v>
      </c>
    </row>
    <row r="63" spans="1:32" x14ac:dyDescent="0.45">
      <c r="A63" s="5"/>
      <c r="B63" s="5"/>
      <c r="D63">
        <v>2</v>
      </c>
      <c r="E63" s="16" t="s">
        <v>1323</v>
      </c>
      <c r="F63" s="16" t="s">
        <v>1322</v>
      </c>
      <c r="G63" s="23" t="s">
        <v>1321</v>
      </c>
      <c r="H63" t="s">
        <v>1320</v>
      </c>
      <c r="I63" t="s">
        <v>886</v>
      </c>
      <c r="J63" s="21">
        <f t="shared" si="22"/>
        <v>1</v>
      </c>
      <c r="L63" s="13">
        <f t="shared" si="17"/>
        <v>1</v>
      </c>
      <c r="M63">
        <v>5</v>
      </c>
      <c r="N63">
        <v>10</v>
      </c>
      <c r="O63">
        <v>15</v>
      </c>
      <c r="R63">
        <v>0</v>
      </c>
      <c r="S63" s="12" t="e">
        <f t="shared" si="18"/>
        <v>#DIV/0!</v>
      </c>
      <c r="Z63" s="13">
        <f t="shared" si="19"/>
        <v>1</v>
      </c>
      <c r="AA63">
        <v>17</v>
      </c>
      <c r="AB63">
        <v>13</v>
      </c>
      <c r="AC63">
        <f t="shared" si="20"/>
        <v>30</v>
      </c>
      <c r="AF63">
        <f t="shared" si="21"/>
        <v>0</v>
      </c>
    </row>
    <row r="64" spans="1:32" x14ac:dyDescent="0.45">
      <c r="A64" s="5"/>
      <c r="B64" s="5"/>
      <c r="D64">
        <v>2</v>
      </c>
      <c r="E64" s="16" t="s">
        <v>873</v>
      </c>
      <c r="F64" s="16" t="s">
        <v>1319</v>
      </c>
      <c r="G64" s="23" t="s">
        <v>1318</v>
      </c>
      <c r="H64" t="s">
        <v>1317</v>
      </c>
      <c r="I64" t="s">
        <v>1316</v>
      </c>
      <c r="J64" s="21">
        <f t="shared" si="22"/>
        <v>1</v>
      </c>
      <c r="L64" s="13">
        <f t="shared" si="17"/>
        <v>1</v>
      </c>
      <c r="M64">
        <v>6</v>
      </c>
      <c r="N64">
        <v>6</v>
      </c>
      <c r="O64">
        <f>SUM(M64:N64)</f>
        <v>12</v>
      </c>
      <c r="R64">
        <f>SUM(P64:Q64)</f>
        <v>0</v>
      </c>
      <c r="S64" s="12" t="e">
        <f t="shared" si="18"/>
        <v>#DIV/0!</v>
      </c>
      <c r="Z64" s="13">
        <f t="shared" si="19"/>
        <v>1</v>
      </c>
      <c r="AA64">
        <v>4</v>
      </c>
      <c r="AB64">
        <v>5</v>
      </c>
      <c r="AC64">
        <f t="shared" si="20"/>
        <v>9</v>
      </c>
      <c r="AF64">
        <f t="shared" si="21"/>
        <v>0</v>
      </c>
    </row>
    <row r="65" spans="1:32" x14ac:dyDescent="0.45">
      <c r="A65" s="5"/>
      <c r="B65" s="5"/>
      <c r="D65">
        <v>2</v>
      </c>
      <c r="E65" s="16" t="s">
        <v>1315</v>
      </c>
      <c r="F65" s="16" t="s">
        <v>1314</v>
      </c>
      <c r="G65" s="23" t="s">
        <v>1313</v>
      </c>
      <c r="H65" t="s">
        <v>1312</v>
      </c>
      <c r="I65" t="s">
        <v>1288</v>
      </c>
      <c r="J65" s="21">
        <f>AVERAGE(L65,S65)</f>
        <v>1</v>
      </c>
      <c r="L65" s="13">
        <f t="shared" si="17"/>
        <v>1</v>
      </c>
      <c r="M65">
        <v>8</v>
      </c>
      <c r="O65">
        <v>8</v>
      </c>
      <c r="R65">
        <v>0</v>
      </c>
      <c r="S65" s="13">
        <f t="shared" si="18"/>
        <v>1</v>
      </c>
      <c r="T65">
        <v>12</v>
      </c>
      <c r="U65">
        <v>13</v>
      </c>
      <c r="V65">
        <f>U65+T65</f>
        <v>25</v>
      </c>
      <c r="Y65">
        <f>X65+W65</f>
        <v>0</v>
      </c>
      <c r="Z65" s="12" t="e">
        <f t="shared" si="19"/>
        <v>#DIV/0!</v>
      </c>
      <c r="AC65">
        <f t="shared" si="20"/>
        <v>0</v>
      </c>
      <c r="AD65">
        <v>84</v>
      </c>
      <c r="AE65">
        <v>69</v>
      </c>
      <c r="AF65">
        <f t="shared" si="21"/>
        <v>153</v>
      </c>
    </row>
    <row r="66" spans="1:32" x14ac:dyDescent="0.45">
      <c r="A66" s="5"/>
      <c r="B66" s="5"/>
      <c r="D66">
        <v>2</v>
      </c>
      <c r="E66" s="16" t="s">
        <v>1311</v>
      </c>
      <c r="F66" s="16" t="s">
        <v>1310</v>
      </c>
      <c r="G66" s="23" t="s">
        <v>1309</v>
      </c>
      <c r="H66" t="s">
        <v>1308</v>
      </c>
      <c r="I66" t="s">
        <v>1220</v>
      </c>
      <c r="J66" s="21">
        <f t="shared" ref="J66:J76" si="23">AVERAGE(L66,Z66)</f>
        <v>1</v>
      </c>
      <c r="L66" s="13">
        <f t="shared" si="17"/>
        <v>1</v>
      </c>
      <c r="M66">
        <v>4</v>
      </c>
      <c r="N66">
        <v>4</v>
      </c>
      <c r="O66">
        <v>8</v>
      </c>
      <c r="R66">
        <v>0</v>
      </c>
      <c r="S66" s="12" t="e">
        <f t="shared" si="18"/>
        <v>#DIV/0!</v>
      </c>
      <c r="Z66" s="13">
        <f t="shared" si="19"/>
        <v>1</v>
      </c>
      <c r="AA66">
        <v>16</v>
      </c>
      <c r="AB66">
        <v>21</v>
      </c>
      <c r="AC66">
        <f t="shared" si="20"/>
        <v>37</v>
      </c>
      <c r="AF66">
        <f t="shared" si="21"/>
        <v>0</v>
      </c>
    </row>
    <row r="67" spans="1:32" x14ac:dyDescent="0.45">
      <c r="A67" s="5"/>
      <c r="B67" s="5"/>
      <c r="D67">
        <v>2</v>
      </c>
      <c r="E67" s="16" t="s">
        <v>1307</v>
      </c>
      <c r="F67" s="16" t="s">
        <v>1307</v>
      </c>
      <c r="G67" s="23" t="s">
        <v>1306</v>
      </c>
      <c r="H67" t="s">
        <v>1305</v>
      </c>
      <c r="I67" t="s">
        <v>978</v>
      </c>
      <c r="J67" s="21">
        <f t="shared" si="23"/>
        <v>1</v>
      </c>
      <c r="L67" s="13">
        <f t="shared" si="17"/>
        <v>1</v>
      </c>
      <c r="M67">
        <v>6</v>
      </c>
      <c r="O67">
        <v>6</v>
      </c>
      <c r="R67">
        <v>0</v>
      </c>
      <c r="S67" s="12">
        <f t="shared" si="18"/>
        <v>-1.05</v>
      </c>
      <c r="U67">
        <v>20</v>
      </c>
      <c r="V67">
        <f>U67+T67</f>
        <v>20</v>
      </c>
      <c r="W67">
        <v>21</v>
      </c>
      <c r="X67">
        <v>20</v>
      </c>
      <c r="Y67">
        <f>X67+W67</f>
        <v>41</v>
      </c>
      <c r="Z67" s="13">
        <f t="shared" si="19"/>
        <v>1</v>
      </c>
      <c r="AA67">
        <v>6</v>
      </c>
      <c r="AB67">
        <v>5</v>
      </c>
      <c r="AC67">
        <f t="shared" si="20"/>
        <v>11</v>
      </c>
      <c r="AE67">
        <v>0</v>
      </c>
      <c r="AF67">
        <f t="shared" si="21"/>
        <v>0</v>
      </c>
    </row>
    <row r="68" spans="1:32" x14ac:dyDescent="0.45">
      <c r="A68" s="5"/>
      <c r="B68" s="5"/>
      <c r="D68">
        <v>2</v>
      </c>
      <c r="E68" s="16" t="s">
        <v>873</v>
      </c>
      <c r="F68" s="16" t="s">
        <v>1304</v>
      </c>
      <c r="G68" s="23" t="s">
        <v>1303</v>
      </c>
      <c r="H68" t="s">
        <v>1302</v>
      </c>
      <c r="I68" t="s">
        <v>974</v>
      </c>
      <c r="J68" s="21">
        <f t="shared" si="23"/>
        <v>1</v>
      </c>
      <c r="L68" s="13">
        <f t="shared" si="17"/>
        <v>1</v>
      </c>
      <c r="M68">
        <v>6</v>
      </c>
      <c r="O68">
        <v>6</v>
      </c>
      <c r="R68">
        <v>0</v>
      </c>
      <c r="S68" s="12" t="e">
        <f t="shared" si="18"/>
        <v>#DIV/0!</v>
      </c>
      <c r="Z68" s="13">
        <f t="shared" si="19"/>
        <v>1</v>
      </c>
      <c r="AA68">
        <v>35</v>
      </c>
      <c r="AB68">
        <v>31</v>
      </c>
      <c r="AC68">
        <f t="shared" si="20"/>
        <v>66</v>
      </c>
      <c r="AF68">
        <f t="shared" si="21"/>
        <v>0</v>
      </c>
    </row>
    <row r="69" spans="1:32" x14ac:dyDescent="0.45">
      <c r="A69" s="5"/>
      <c r="B69" s="5"/>
      <c r="D69">
        <v>2</v>
      </c>
      <c r="E69" s="16" t="s">
        <v>873</v>
      </c>
      <c r="F69" s="16" t="s">
        <v>1301</v>
      </c>
      <c r="G69" s="23" t="s">
        <v>1300</v>
      </c>
      <c r="H69" t="s">
        <v>1299</v>
      </c>
      <c r="I69" t="s">
        <v>1006</v>
      </c>
      <c r="J69" s="21">
        <f t="shared" si="23"/>
        <v>1</v>
      </c>
      <c r="L69" s="13">
        <f t="shared" si="17"/>
        <v>1</v>
      </c>
      <c r="M69">
        <v>2</v>
      </c>
      <c r="N69">
        <v>4</v>
      </c>
      <c r="O69">
        <v>6</v>
      </c>
      <c r="R69">
        <v>0</v>
      </c>
      <c r="S69" s="12" t="e">
        <f t="shared" si="18"/>
        <v>#DIV/0!</v>
      </c>
      <c r="Z69" s="13">
        <f t="shared" si="19"/>
        <v>1</v>
      </c>
      <c r="AA69">
        <v>13</v>
      </c>
      <c r="AB69">
        <v>13</v>
      </c>
      <c r="AC69">
        <f t="shared" si="20"/>
        <v>26</v>
      </c>
      <c r="AF69">
        <f t="shared" si="21"/>
        <v>0</v>
      </c>
    </row>
    <row r="70" spans="1:32" x14ac:dyDescent="0.45">
      <c r="A70" s="5"/>
      <c r="B70" s="5"/>
      <c r="D70">
        <v>2</v>
      </c>
      <c r="E70" s="16" t="s">
        <v>873</v>
      </c>
      <c r="F70" s="16" t="s">
        <v>1298</v>
      </c>
      <c r="G70" s="23" t="s">
        <v>1297</v>
      </c>
      <c r="H70" t="s">
        <v>1296</v>
      </c>
      <c r="I70" t="s">
        <v>859</v>
      </c>
      <c r="J70" s="21">
        <f t="shared" si="23"/>
        <v>1</v>
      </c>
      <c r="L70" s="13">
        <f t="shared" ref="L70:L101" si="24">(O70-R70)/O70</f>
        <v>1</v>
      </c>
      <c r="M70">
        <v>3</v>
      </c>
      <c r="N70">
        <v>3</v>
      </c>
      <c r="O70">
        <v>6</v>
      </c>
      <c r="R70">
        <v>0</v>
      </c>
      <c r="S70" s="12" t="e">
        <f t="shared" ref="S70:S101" si="25">(V70-Y70)/V70</f>
        <v>#DIV/0!</v>
      </c>
      <c r="Z70" s="13">
        <f t="shared" ref="Z70:Z101" si="26">(AC70-AF70)/AC70</f>
        <v>1</v>
      </c>
      <c r="AA70">
        <v>4</v>
      </c>
      <c r="AB70">
        <v>8</v>
      </c>
      <c r="AC70">
        <f t="shared" si="20"/>
        <v>12</v>
      </c>
      <c r="AF70">
        <f t="shared" si="21"/>
        <v>0</v>
      </c>
    </row>
    <row r="71" spans="1:32" x14ac:dyDescent="0.45">
      <c r="A71" s="5"/>
      <c r="B71" s="5"/>
      <c r="D71">
        <v>2</v>
      </c>
      <c r="E71" s="16" t="s">
        <v>873</v>
      </c>
      <c r="F71" s="16" t="s">
        <v>1295</v>
      </c>
      <c r="G71" s="23" t="s">
        <v>1294</v>
      </c>
      <c r="H71" t="s">
        <v>1293</v>
      </c>
      <c r="I71" t="s">
        <v>896</v>
      </c>
      <c r="J71" s="21">
        <f t="shared" si="23"/>
        <v>1</v>
      </c>
      <c r="L71" s="13">
        <f t="shared" si="24"/>
        <v>1</v>
      </c>
      <c r="M71">
        <v>1</v>
      </c>
      <c r="N71">
        <v>4</v>
      </c>
      <c r="O71">
        <v>5</v>
      </c>
      <c r="R71">
        <v>0</v>
      </c>
      <c r="S71" s="12" t="e">
        <f t="shared" si="25"/>
        <v>#DIV/0!</v>
      </c>
      <c r="Z71" s="13">
        <f t="shared" si="26"/>
        <v>1</v>
      </c>
      <c r="AA71">
        <v>5</v>
      </c>
      <c r="AB71">
        <v>8</v>
      </c>
      <c r="AC71">
        <f t="shared" si="20"/>
        <v>13</v>
      </c>
      <c r="AF71">
        <f t="shared" si="21"/>
        <v>0</v>
      </c>
    </row>
    <row r="72" spans="1:32" x14ac:dyDescent="0.45">
      <c r="A72" s="5"/>
      <c r="B72" s="5"/>
      <c r="D72">
        <v>2</v>
      </c>
      <c r="E72" s="16" t="s">
        <v>1292</v>
      </c>
      <c r="F72" s="16" t="s">
        <v>1291</v>
      </c>
      <c r="G72" s="23" t="s">
        <v>1290</v>
      </c>
      <c r="H72" t="s">
        <v>1289</v>
      </c>
      <c r="I72" t="s">
        <v>1288</v>
      </c>
      <c r="J72" s="21">
        <f t="shared" si="23"/>
        <v>1</v>
      </c>
      <c r="L72" s="13">
        <f t="shared" si="24"/>
        <v>1</v>
      </c>
      <c r="M72">
        <v>2</v>
      </c>
      <c r="N72">
        <v>2</v>
      </c>
      <c r="O72">
        <v>4</v>
      </c>
      <c r="R72">
        <v>0</v>
      </c>
      <c r="S72" s="12" t="e">
        <f t="shared" si="25"/>
        <v>#DIV/0!</v>
      </c>
      <c r="Z72" s="13">
        <f t="shared" si="26"/>
        <v>1</v>
      </c>
      <c r="AA72">
        <v>9</v>
      </c>
      <c r="AB72">
        <v>6</v>
      </c>
      <c r="AC72">
        <f t="shared" si="20"/>
        <v>15</v>
      </c>
      <c r="AF72">
        <f t="shared" si="21"/>
        <v>0</v>
      </c>
    </row>
    <row r="73" spans="1:32" x14ac:dyDescent="0.45">
      <c r="A73" s="5"/>
      <c r="B73" s="5"/>
      <c r="D73">
        <v>2</v>
      </c>
      <c r="E73" s="16" t="s">
        <v>1287</v>
      </c>
      <c r="F73" s="16" t="s">
        <v>1286</v>
      </c>
      <c r="G73" s="23" t="s">
        <v>1285</v>
      </c>
      <c r="H73" t="s">
        <v>1284</v>
      </c>
      <c r="I73" t="s">
        <v>1283</v>
      </c>
      <c r="J73" s="21">
        <f t="shared" si="23"/>
        <v>1</v>
      </c>
      <c r="L73" s="13">
        <f t="shared" si="24"/>
        <v>1</v>
      </c>
      <c r="M73">
        <v>2</v>
      </c>
      <c r="N73">
        <v>2</v>
      </c>
      <c r="O73">
        <v>4</v>
      </c>
      <c r="R73">
        <v>0</v>
      </c>
      <c r="S73" s="12" t="e">
        <f t="shared" si="25"/>
        <v>#DIV/0!</v>
      </c>
      <c r="Z73" s="13">
        <f t="shared" si="26"/>
        <v>1</v>
      </c>
      <c r="AA73">
        <v>2</v>
      </c>
      <c r="AB73">
        <v>4</v>
      </c>
      <c r="AC73">
        <f t="shared" si="20"/>
        <v>6</v>
      </c>
      <c r="AF73">
        <f t="shared" si="21"/>
        <v>0</v>
      </c>
    </row>
    <row r="74" spans="1:32" x14ac:dyDescent="0.45">
      <c r="A74" s="5"/>
      <c r="B74" s="5"/>
      <c r="D74">
        <v>2</v>
      </c>
      <c r="E74" s="16" t="s">
        <v>873</v>
      </c>
      <c r="F74" s="16" t="s">
        <v>1282</v>
      </c>
      <c r="G74" s="23" t="s">
        <v>1281</v>
      </c>
      <c r="H74" t="s">
        <v>1280</v>
      </c>
      <c r="I74" t="s">
        <v>1279</v>
      </c>
      <c r="J74" s="21">
        <f t="shared" si="23"/>
        <v>1</v>
      </c>
      <c r="L74" s="13">
        <f t="shared" si="24"/>
        <v>1</v>
      </c>
      <c r="M74">
        <v>1</v>
      </c>
      <c r="N74">
        <v>3</v>
      </c>
      <c r="O74">
        <v>4</v>
      </c>
      <c r="R74">
        <v>0</v>
      </c>
      <c r="S74" s="12" t="e">
        <f t="shared" si="25"/>
        <v>#DIV/0!</v>
      </c>
      <c r="Z74" s="13">
        <f t="shared" si="26"/>
        <v>1</v>
      </c>
      <c r="AA74">
        <v>11</v>
      </c>
      <c r="AB74">
        <v>9</v>
      </c>
      <c r="AC74">
        <f t="shared" si="20"/>
        <v>20</v>
      </c>
      <c r="AF74">
        <f t="shared" si="21"/>
        <v>0</v>
      </c>
    </row>
    <row r="75" spans="1:32" x14ac:dyDescent="0.45">
      <c r="A75" s="5"/>
      <c r="B75" s="5"/>
      <c r="D75">
        <v>2</v>
      </c>
      <c r="E75" s="16" t="s">
        <v>1278</v>
      </c>
      <c r="F75" s="16" t="s">
        <v>1277</v>
      </c>
      <c r="G75" s="23" t="s">
        <v>1276</v>
      </c>
      <c r="H75" t="s">
        <v>1275</v>
      </c>
      <c r="I75" t="s">
        <v>900</v>
      </c>
      <c r="J75" s="21">
        <f t="shared" si="23"/>
        <v>1</v>
      </c>
      <c r="L75" s="13">
        <f t="shared" si="24"/>
        <v>1</v>
      </c>
      <c r="M75">
        <v>0</v>
      </c>
      <c r="N75">
        <v>4</v>
      </c>
      <c r="O75">
        <v>4</v>
      </c>
      <c r="R75">
        <v>0</v>
      </c>
      <c r="S75" s="12" t="e">
        <f t="shared" si="25"/>
        <v>#DIV/0!</v>
      </c>
      <c r="Z75" s="13">
        <f t="shared" si="26"/>
        <v>1</v>
      </c>
      <c r="AA75">
        <v>6</v>
      </c>
      <c r="AB75">
        <v>8</v>
      </c>
      <c r="AC75">
        <f t="shared" si="20"/>
        <v>14</v>
      </c>
      <c r="AF75">
        <f t="shared" si="21"/>
        <v>0</v>
      </c>
    </row>
    <row r="76" spans="1:32" x14ac:dyDescent="0.45">
      <c r="A76" s="5"/>
      <c r="B76" s="5"/>
      <c r="D76">
        <v>2</v>
      </c>
      <c r="E76" s="16" t="s">
        <v>1274</v>
      </c>
      <c r="F76" s="16" t="s">
        <v>1274</v>
      </c>
      <c r="G76" s="23" t="s">
        <v>1273</v>
      </c>
      <c r="H76" t="s">
        <v>1272</v>
      </c>
      <c r="I76" t="s">
        <v>1271</v>
      </c>
      <c r="J76" s="21">
        <f t="shared" si="23"/>
        <v>1</v>
      </c>
      <c r="L76" s="13">
        <f t="shared" si="24"/>
        <v>1</v>
      </c>
      <c r="M76">
        <v>2</v>
      </c>
      <c r="N76">
        <v>1</v>
      </c>
      <c r="O76">
        <v>3</v>
      </c>
      <c r="R76">
        <v>0</v>
      </c>
      <c r="S76" s="12" t="e">
        <f t="shared" si="25"/>
        <v>#DIV/0!</v>
      </c>
      <c r="Z76" s="13">
        <f t="shared" si="26"/>
        <v>1</v>
      </c>
      <c r="AA76">
        <v>14</v>
      </c>
      <c r="AB76">
        <v>10</v>
      </c>
      <c r="AC76">
        <f t="shared" si="20"/>
        <v>24</v>
      </c>
      <c r="AF76">
        <f t="shared" si="21"/>
        <v>0</v>
      </c>
    </row>
    <row r="77" spans="1:32" x14ac:dyDescent="0.45">
      <c r="A77" s="5"/>
      <c r="B77" s="5"/>
      <c r="D77">
        <v>2</v>
      </c>
      <c r="E77" s="16" t="s">
        <v>1270</v>
      </c>
      <c r="F77" s="16" t="s">
        <v>1269</v>
      </c>
      <c r="G77" s="22" t="s">
        <v>1268</v>
      </c>
      <c r="H77" t="s">
        <v>1267</v>
      </c>
      <c r="I77" t="s">
        <v>692</v>
      </c>
      <c r="J77" s="21">
        <f>AVERAGE(S77,Z77)</f>
        <v>1</v>
      </c>
      <c r="L77" s="12" t="e">
        <f t="shared" si="24"/>
        <v>#DIV/0!</v>
      </c>
      <c r="M77">
        <v>0</v>
      </c>
      <c r="N77">
        <v>0</v>
      </c>
      <c r="O77">
        <v>0</v>
      </c>
      <c r="P77">
        <v>0</v>
      </c>
      <c r="Q77">
        <v>0</v>
      </c>
      <c r="R77">
        <v>0</v>
      </c>
      <c r="S77" s="13">
        <f t="shared" si="25"/>
        <v>1</v>
      </c>
      <c r="T77">
        <v>8</v>
      </c>
      <c r="V77">
        <f>U77+T77</f>
        <v>8</v>
      </c>
      <c r="Y77">
        <f>X77+W77</f>
        <v>0</v>
      </c>
      <c r="Z77" s="13">
        <f t="shared" si="26"/>
        <v>1</v>
      </c>
      <c r="AA77">
        <v>2</v>
      </c>
      <c r="AB77">
        <v>5</v>
      </c>
      <c r="AC77">
        <f t="shared" si="20"/>
        <v>7</v>
      </c>
      <c r="AF77">
        <f t="shared" si="21"/>
        <v>0</v>
      </c>
    </row>
    <row r="78" spans="1:32" x14ac:dyDescent="0.45">
      <c r="A78" s="5"/>
      <c r="B78" s="5"/>
      <c r="D78">
        <v>2</v>
      </c>
      <c r="E78" s="16" t="s">
        <v>873</v>
      </c>
      <c r="F78" s="16" t="s">
        <v>1266</v>
      </c>
      <c r="G78" s="20" t="s">
        <v>1265</v>
      </c>
      <c r="H78" t="s">
        <v>1264</v>
      </c>
      <c r="I78" t="s">
        <v>1263</v>
      </c>
      <c r="J78" s="18">
        <f t="shared" ref="J78:J87" si="27">AVERAGE(L78,Z78)</f>
        <v>0.99056603773584906</v>
      </c>
      <c r="L78" s="13">
        <f t="shared" si="24"/>
        <v>1</v>
      </c>
      <c r="M78">
        <v>6</v>
      </c>
      <c r="N78">
        <v>8</v>
      </c>
      <c r="O78">
        <v>14</v>
      </c>
      <c r="P78">
        <v>0</v>
      </c>
      <c r="R78">
        <v>0</v>
      </c>
      <c r="S78" s="12" t="e">
        <f t="shared" si="25"/>
        <v>#DIV/0!</v>
      </c>
      <c r="Z78" s="13">
        <f t="shared" si="26"/>
        <v>0.98113207547169812</v>
      </c>
      <c r="AA78">
        <v>25</v>
      </c>
      <c r="AB78">
        <v>28</v>
      </c>
      <c r="AC78">
        <f t="shared" si="20"/>
        <v>53</v>
      </c>
      <c r="AD78">
        <v>0</v>
      </c>
      <c r="AE78">
        <v>1</v>
      </c>
      <c r="AF78">
        <f t="shared" si="21"/>
        <v>1</v>
      </c>
    </row>
    <row r="79" spans="1:32" x14ac:dyDescent="0.45">
      <c r="A79" s="5"/>
      <c r="B79" s="5"/>
      <c r="D79">
        <v>2</v>
      </c>
      <c r="E79" s="16" t="s">
        <v>1262</v>
      </c>
      <c r="F79" s="16" t="s">
        <v>1261</v>
      </c>
      <c r="G79" s="19" t="s">
        <v>1260</v>
      </c>
      <c r="H79" t="s">
        <v>1259</v>
      </c>
      <c r="I79" t="s">
        <v>1034</v>
      </c>
      <c r="J79" s="18">
        <f t="shared" si="27"/>
        <v>0.98611111111111116</v>
      </c>
      <c r="L79" s="13">
        <f t="shared" si="24"/>
        <v>0.97222222222222221</v>
      </c>
      <c r="M79">
        <v>19</v>
      </c>
      <c r="N79">
        <v>17</v>
      </c>
      <c r="O79">
        <v>36</v>
      </c>
      <c r="Q79">
        <v>1</v>
      </c>
      <c r="R79">
        <v>1</v>
      </c>
      <c r="S79" s="12">
        <f t="shared" si="25"/>
        <v>-0.3125</v>
      </c>
      <c r="T79">
        <v>7</v>
      </c>
      <c r="U79">
        <v>9</v>
      </c>
      <c r="V79">
        <f>U79+T79</f>
        <v>16</v>
      </c>
      <c r="W79">
        <v>11</v>
      </c>
      <c r="X79">
        <v>10</v>
      </c>
      <c r="Y79">
        <f>X79+W79</f>
        <v>21</v>
      </c>
      <c r="Z79" s="13">
        <f t="shared" si="26"/>
        <v>1</v>
      </c>
      <c r="AA79">
        <v>14</v>
      </c>
      <c r="AB79">
        <v>17</v>
      </c>
      <c r="AC79">
        <f t="shared" ref="AC79:AC82" si="28">SUM(AA79:AB79)</f>
        <v>31</v>
      </c>
      <c r="AF79">
        <f t="shared" ref="AF79:AF87" si="29">SUM(AD79:AE79)</f>
        <v>0</v>
      </c>
    </row>
    <row r="80" spans="1:32" x14ac:dyDescent="0.45">
      <c r="A80" s="5"/>
      <c r="B80" s="5"/>
      <c r="D80">
        <v>2</v>
      </c>
      <c r="E80" s="16" t="s">
        <v>1258</v>
      </c>
      <c r="F80" s="16" t="s">
        <v>1257</v>
      </c>
      <c r="G80" s="20" t="s">
        <v>1256</v>
      </c>
      <c r="H80" t="s">
        <v>1255</v>
      </c>
      <c r="I80" t="s">
        <v>874</v>
      </c>
      <c r="J80" s="18">
        <f t="shared" si="27"/>
        <v>0.9838709677419355</v>
      </c>
      <c r="L80" s="13">
        <f t="shared" si="24"/>
        <v>1</v>
      </c>
      <c r="M80">
        <v>7</v>
      </c>
      <c r="N80">
        <v>6</v>
      </c>
      <c r="O80">
        <v>13</v>
      </c>
      <c r="R80">
        <v>0</v>
      </c>
      <c r="S80" s="12" t="e">
        <f t="shared" si="25"/>
        <v>#DIV/0!</v>
      </c>
      <c r="Z80" s="13">
        <f t="shared" si="26"/>
        <v>0.967741935483871</v>
      </c>
      <c r="AA80">
        <v>15</v>
      </c>
      <c r="AB80">
        <v>16</v>
      </c>
      <c r="AC80">
        <f t="shared" si="28"/>
        <v>31</v>
      </c>
      <c r="AD80">
        <v>1</v>
      </c>
      <c r="AF80">
        <f t="shared" si="29"/>
        <v>1</v>
      </c>
    </row>
    <row r="81" spans="1:32" x14ac:dyDescent="0.45">
      <c r="A81" s="5"/>
      <c r="B81" s="5"/>
      <c r="D81">
        <v>2</v>
      </c>
      <c r="E81" s="16" t="s">
        <v>873</v>
      </c>
      <c r="F81" s="16" t="s">
        <v>1254</v>
      </c>
      <c r="G81" s="20" t="s">
        <v>1253</v>
      </c>
      <c r="H81" t="s">
        <v>1252</v>
      </c>
      <c r="I81" t="s">
        <v>1251</v>
      </c>
      <c r="J81" s="18">
        <f t="shared" si="27"/>
        <v>0.96825396825396826</v>
      </c>
      <c r="L81" s="13">
        <f t="shared" si="24"/>
        <v>1</v>
      </c>
      <c r="M81">
        <v>3</v>
      </c>
      <c r="N81">
        <v>5</v>
      </c>
      <c r="O81">
        <v>8</v>
      </c>
      <c r="R81">
        <v>0</v>
      </c>
      <c r="S81" s="12" t="e">
        <f t="shared" si="25"/>
        <v>#DIV/0!</v>
      </c>
      <c r="Z81" s="13">
        <f t="shared" si="26"/>
        <v>0.93650793650793651</v>
      </c>
      <c r="AA81">
        <v>31</v>
      </c>
      <c r="AB81">
        <v>32</v>
      </c>
      <c r="AC81">
        <f t="shared" si="28"/>
        <v>63</v>
      </c>
      <c r="AD81">
        <v>3</v>
      </c>
      <c r="AE81">
        <v>1</v>
      </c>
      <c r="AF81">
        <f t="shared" si="29"/>
        <v>4</v>
      </c>
    </row>
    <row r="82" spans="1:32" x14ac:dyDescent="0.45">
      <c r="A82" s="5"/>
      <c r="B82" s="5"/>
      <c r="D82">
        <v>2</v>
      </c>
      <c r="E82" s="16" t="s">
        <v>1250</v>
      </c>
      <c r="F82" s="16" t="s">
        <v>1249</v>
      </c>
      <c r="G82" s="20" t="s">
        <v>1248</v>
      </c>
      <c r="H82" t="s">
        <v>1247</v>
      </c>
      <c r="I82" t="s">
        <v>960</v>
      </c>
      <c r="J82" s="18">
        <f t="shared" si="27"/>
        <v>0.9642857142857143</v>
      </c>
      <c r="L82" s="13">
        <f t="shared" si="24"/>
        <v>1</v>
      </c>
      <c r="M82">
        <v>5</v>
      </c>
      <c r="N82">
        <v>4</v>
      </c>
      <c r="O82">
        <v>9</v>
      </c>
      <c r="R82">
        <v>0</v>
      </c>
      <c r="S82" s="12" t="e">
        <f t="shared" si="25"/>
        <v>#DIV/0!</v>
      </c>
      <c r="Z82" s="13">
        <f t="shared" si="26"/>
        <v>0.9285714285714286</v>
      </c>
      <c r="AA82">
        <v>6</v>
      </c>
      <c r="AB82">
        <v>8</v>
      </c>
      <c r="AC82">
        <f t="shared" si="28"/>
        <v>14</v>
      </c>
      <c r="AE82">
        <v>1</v>
      </c>
      <c r="AF82">
        <f t="shared" si="29"/>
        <v>1</v>
      </c>
    </row>
    <row r="83" spans="1:32" x14ac:dyDescent="0.45">
      <c r="A83" s="5"/>
      <c r="B83" s="5"/>
      <c r="D83">
        <v>2</v>
      </c>
      <c r="E83" s="16" t="s">
        <v>1246</v>
      </c>
      <c r="F83" s="16" t="s">
        <v>1245</v>
      </c>
      <c r="G83" s="20" t="s">
        <v>1244</v>
      </c>
      <c r="H83" t="s">
        <v>1243</v>
      </c>
      <c r="I83" t="s">
        <v>859</v>
      </c>
      <c r="J83" s="18">
        <f t="shared" si="27"/>
        <v>0.95454545454545459</v>
      </c>
      <c r="L83" s="13">
        <f t="shared" si="24"/>
        <v>1</v>
      </c>
      <c r="M83">
        <v>13</v>
      </c>
      <c r="N83">
        <v>9</v>
      </c>
      <c r="O83">
        <v>22</v>
      </c>
      <c r="R83">
        <v>0</v>
      </c>
      <c r="S83" s="12" t="e">
        <f t="shared" si="25"/>
        <v>#DIV/0!</v>
      </c>
      <c r="Z83" s="13">
        <f t="shared" si="26"/>
        <v>0.90909090909090906</v>
      </c>
      <c r="AA83">
        <v>23</v>
      </c>
      <c r="AB83">
        <v>21</v>
      </c>
      <c r="AC83">
        <v>44</v>
      </c>
      <c r="AD83">
        <v>2</v>
      </c>
      <c r="AE83">
        <v>2</v>
      </c>
      <c r="AF83">
        <f t="shared" si="29"/>
        <v>4</v>
      </c>
    </row>
    <row r="84" spans="1:32" x14ac:dyDescent="0.45">
      <c r="A84" s="5"/>
      <c r="B84" s="5"/>
      <c r="D84">
        <v>2</v>
      </c>
      <c r="E84" s="16" t="s">
        <v>954</v>
      </c>
      <c r="F84" s="16" t="s">
        <v>1242</v>
      </c>
      <c r="G84" s="20" t="s">
        <v>1241</v>
      </c>
      <c r="H84" t="s">
        <v>1240</v>
      </c>
      <c r="I84" t="s">
        <v>936</v>
      </c>
      <c r="J84" s="18">
        <f t="shared" si="27"/>
        <v>0.95</v>
      </c>
      <c r="L84" s="13">
        <f t="shared" si="24"/>
        <v>1</v>
      </c>
      <c r="M84">
        <v>1</v>
      </c>
      <c r="N84">
        <v>2</v>
      </c>
      <c r="O84">
        <v>3</v>
      </c>
      <c r="R84">
        <v>0</v>
      </c>
      <c r="S84" s="12" t="e">
        <f t="shared" si="25"/>
        <v>#DIV/0!</v>
      </c>
      <c r="Z84" s="13">
        <f t="shared" si="26"/>
        <v>0.9</v>
      </c>
      <c r="AA84">
        <v>6</v>
      </c>
      <c r="AB84">
        <v>4</v>
      </c>
      <c r="AC84">
        <f>SUM(AA84:AB84)</f>
        <v>10</v>
      </c>
      <c r="AD84">
        <v>1</v>
      </c>
      <c r="AF84">
        <f t="shared" si="29"/>
        <v>1</v>
      </c>
    </row>
    <row r="85" spans="1:32" x14ac:dyDescent="0.45">
      <c r="A85" s="5"/>
      <c r="B85" s="5"/>
      <c r="D85">
        <v>2</v>
      </c>
      <c r="E85" s="16" t="s">
        <v>1239</v>
      </c>
      <c r="F85" s="16" t="s">
        <v>1238</v>
      </c>
      <c r="G85" s="19" t="s">
        <v>1237</v>
      </c>
      <c r="H85" t="s">
        <v>1236</v>
      </c>
      <c r="I85" t="s">
        <v>1168</v>
      </c>
      <c r="J85" s="18">
        <f t="shared" si="27"/>
        <v>0.93333333333333335</v>
      </c>
      <c r="L85" s="13">
        <f t="shared" si="24"/>
        <v>0.8666666666666667</v>
      </c>
      <c r="M85">
        <v>8</v>
      </c>
      <c r="N85">
        <v>7</v>
      </c>
      <c r="O85">
        <v>15</v>
      </c>
      <c r="P85">
        <v>1</v>
      </c>
      <c r="Q85">
        <v>1</v>
      </c>
      <c r="R85">
        <v>2</v>
      </c>
      <c r="S85" s="12">
        <f t="shared" si="25"/>
        <v>-3</v>
      </c>
      <c r="T85">
        <v>3</v>
      </c>
      <c r="U85">
        <v>0</v>
      </c>
      <c r="V85">
        <f>U85+T85</f>
        <v>3</v>
      </c>
      <c r="W85">
        <v>4</v>
      </c>
      <c r="X85">
        <v>8</v>
      </c>
      <c r="Y85">
        <f>X85+W85</f>
        <v>12</v>
      </c>
      <c r="Z85" s="13">
        <f t="shared" si="26"/>
        <v>1</v>
      </c>
      <c r="AA85">
        <v>14</v>
      </c>
      <c r="AB85">
        <v>16</v>
      </c>
      <c r="AC85">
        <f>SUM(AA85:AB85)</f>
        <v>30</v>
      </c>
      <c r="AD85">
        <v>0</v>
      </c>
      <c r="AE85">
        <v>0</v>
      </c>
      <c r="AF85">
        <f t="shared" si="29"/>
        <v>0</v>
      </c>
    </row>
    <row r="86" spans="1:32" x14ac:dyDescent="0.45">
      <c r="A86" s="5"/>
      <c r="B86" s="5"/>
      <c r="D86">
        <v>2</v>
      </c>
      <c r="E86" s="16" t="s">
        <v>873</v>
      </c>
      <c r="F86" s="16" t="s">
        <v>1235</v>
      </c>
      <c r="G86" s="19" t="s">
        <v>1234</v>
      </c>
      <c r="H86" t="s">
        <v>1233</v>
      </c>
      <c r="I86" t="s">
        <v>1232</v>
      </c>
      <c r="J86" s="18">
        <f t="shared" si="27"/>
        <v>0.92307692307692313</v>
      </c>
      <c r="L86" s="13">
        <f t="shared" si="24"/>
        <v>0.84615384615384615</v>
      </c>
      <c r="M86">
        <v>18</v>
      </c>
      <c r="N86">
        <v>21</v>
      </c>
      <c r="O86">
        <v>39</v>
      </c>
      <c r="P86">
        <v>5</v>
      </c>
      <c r="Q86">
        <v>1</v>
      </c>
      <c r="R86">
        <v>6</v>
      </c>
      <c r="S86" s="12">
        <f t="shared" si="25"/>
        <v>-0.17647058823529413</v>
      </c>
      <c r="T86">
        <v>28</v>
      </c>
      <c r="U86">
        <v>23</v>
      </c>
      <c r="V86">
        <f>U86+T86</f>
        <v>51</v>
      </c>
      <c r="W86">
        <v>30</v>
      </c>
      <c r="X86">
        <v>30</v>
      </c>
      <c r="Y86">
        <f>X86+W86</f>
        <v>60</v>
      </c>
      <c r="Z86" s="13">
        <f t="shared" si="26"/>
        <v>1</v>
      </c>
      <c r="AA86">
        <v>18</v>
      </c>
      <c r="AB86">
        <v>20</v>
      </c>
      <c r="AC86">
        <f>SUM(AA86:AB86)</f>
        <v>38</v>
      </c>
      <c r="AF86">
        <f t="shared" si="29"/>
        <v>0</v>
      </c>
    </row>
    <row r="87" spans="1:32" x14ac:dyDescent="0.45">
      <c r="A87" s="5"/>
      <c r="B87" s="5"/>
      <c r="D87">
        <v>2</v>
      </c>
      <c r="E87" s="16" t="s">
        <v>1231</v>
      </c>
      <c r="F87" s="16" t="s">
        <v>1230</v>
      </c>
      <c r="G87" s="20" t="s">
        <v>1229</v>
      </c>
      <c r="H87" t="s">
        <v>1228</v>
      </c>
      <c r="I87" t="s">
        <v>950</v>
      </c>
      <c r="J87" s="18">
        <f t="shared" si="27"/>
        <v>0.9178082191780822</v>
      </c>
      <c r="L87" s="13">
        <f t="shared" si="24"/>
        <v>1</v>
      </c>
      <c r="M87">
        <v>14</v>
      </c>
      <c r="N87">
        <v>14</v>
      </c>
      <c r="O87">
        <v>28</v>
      </c>
      <c r="R87">
        <v>0</v>
      </c>
      <c r="S87" s="12" t="e">
        <f t="shared" si="25"/>
        <v>#DIV/0!</v>
      </c>
      <c r="Z87" s="13">
        <f t="shared" si="26"/>
        <v>0.83561643835616439</v>
      </c>
      <c r="AA87">
        <v>36</v>
      </c>
      <c r="AB87">
        <v>37</v>
      </c>
      <c r="AC87">
        <f>SUM(AA87:AB87)</f>
        <v>73</v>
      </c>
      <c r="AD87">
        <v>7</v>
      </c>
      <c r="AE87">
        <v>5</v>
      </c>
      <c r="AF87">
        <f t="shared" si="29"/>
        <v>12</v>
      </c>
    </row>
    <row r="88" spans="1:32" x14ac:dyDescent="0.45">
      <c r="A88" s="5"/>
      <c r="B88" s="5"/>
      <c r="D88">
        <v>2</v>
      </c>
      <c r="E88" s="16" t="s">
        <v>873</v>
      </c>
      <c r="F88" s="16" t="s">
        <v>1227</v>
      </c>
      <c r="G88" s="20" t="s">
        <v>1226</v>
      </c>
      <c r="H88" t="s">
        <v>1225</v>
      </c>
      <c r="I88" t="s">
        <v>1224</v>
      </c>
      <c r="J88" s="18">
        <f>AVERAGE(L88,S88)</f>
        <v>0.875</v>
      </c>
      <c r="L88" s="13">
        <f t="shared" si="24"/>
        <v>1</v>
      </c>
      <c r="M88">
        <v>3</v>
      </c>
      <c r="O88">
        <v>3</v>
      </c>
      <c r="R88">
        <v>0</v>
      </c>
      <c r="S88" s="13">
        <f t="shared" si="25"/>
        <v>0.75</v>
      </c>
      <c r="T88">
        <v>8</v>
      </c>
      <c r="U88">
        <v>8</v>
      </c>
      <c r="V88">
        <f>U88+T88</f>
        <v>16</v>
      </c>
      <c r="X88">
        <v>4</v>
      </c>
      <c r="Y88">
        <f>X88+W88</f>
        <v>4</v>
      </c>
      <c r="Z88" s="12" t="e">
        <f t="shared" si="26"/>
        <v>#DIV/0!</v>
      </c>
    </row>
    <row r="89" spans="1:32" x14ac:dyDescent="0.45">
      <c r="A89" s="5"/>
      <c r="B89" s="5"/>
      <c r="D89">
        <v>2</v>
      </c>
      <c r="E89" s="16" t="s">
        <v>959</v>
      </c>
      <c r="F89" s="16" t="s">
        <v>1223</v>
      </c>
      <c r="G89" s="20" t="s">
        <v>1222</v>
      </c>
      <c r="H89" t="s">
        <v>1221</v>
      </c>
      <c r="I89" t="s">
        <v>1220</v>
      </c>
      <c r="J89" s="18">
        <f>AVERAGE(L89,S89)</f>
        <v>0.84615384615384615</v>
      </c>
      <c r="L89" s="13">
        <f t="shared" si="24"/>
        <v>1</v>
      </c>
      <c r="M89">
        <v>3</v>
      </c>
      <c r="N89">
        <v>2</v>
      </c>
      <c r="O89">
        <v>5</v>
      </c>
      <c r="R89">
        <v>0</v>
      </c>
      <c r="S89" s="13">
        <f t="shared" si="25"/>
        <v>0.69230769230769229</v>
      </c>
      <c r="T89">
        <v>6</v>
      </c>
      <c r="U89">
        <v>7</v>
      </c>
      <c r="V89">
        <f>U89+T89</f>
        <v>13</v>
      </c>
      <c r="W89">
        <v>2</v>
      </c>
      <c r="X89">
        <v>2</v>
      </c>
      <c r="Y89">
        <f>X89+W89</f>
        <v>4</v>
      </c>
      <c r="Z89" s="12" t="e">
        <f t="shared" si="26"/>
        <v>#DIV/0!</v>
      </c>
    </row>
    <row r="90" spans="1:32" x14ac:dyDescent="0.45">
      <c r="A90" s="5"/>
      <c r="B90" s="5"/>
      <c r="D90">
        <v>2</v>
      </c>
      <c r="E90" s="16" t="s">
        <v>873</v>
      </c>
      <c r="F90" s="16" t="s">
        <v>1219</v>
      </c>
      <c r="G90" s="19" t="s">
        <v>1218</v>
      </c>
      <c r="H90" t="s">
        <v>1217</v>
      </c>
      <c r="I90" t="s">
        <v>1216</v>
      </c>
      <c r="J90" s="18">
        <f>AVERAGE(L90,Z90)</f>
        <v>0.81341991341991338</v>
      </c>
      <c r="L90" s="13">
        <f t="shared" si="24"/>
        <v>0.76969696969696966</v>
      </c>
      <c r="M90">
        <v>155</v>
      </c>
      <c r="N90">
        <v>175</v>
      </c>
      <c r="O90">
        <v>330</v>
      </c>
      <c r="P90">
        <v>41</v>
      </c>
      <c r="Q90">
        <v>35</v>
      </c>
      <c r="R90">
        <v>76</v>
      </c>
      <c r="S90" s="12">
        <f t="shared" si="25"/>
        <v>-3.2608695652173912E-2</v>
      </c>
      <c r="T90">
        <v>42</v>
      </c>
      <c r="U90">
        <v>50</v>
      </c>
      <c r="V90">
        <f>U90+T90</f>
        <v>92</v>
      </c>
      <c r="W90">
        <v>50</v>
      </c>
      <c r="X90">
        <v>45</v>
      </c>
      <c r="Y90">
        <f>X90+W90</f>
        <v>95</v>
      </c>
      <c r="Z90" s="13">
        <f t="shared" si="26"/>
        <v>0.8571428571428571</v>
      </c>
      <c r="AA90">
        <v>138</v>
      </c>
      <c r="AB90">
        <v>121</v>
      </c>
      <c r="AC90">
        <f>SUM(AA90:AB90)</f>
        <v>259</v>
      </c>
      <c r="AD90">
        <v>20</v>
      </c>
      <c r="AE90">
        <v>17</v>
      </c>
      <c r="AF90">
        <f>SUM(AD90:AE90)</f>
        <v>37</v>
      </c>
    </row>
    <row r="91" spans="1:32" x14ac:dyDescent="0.45">
      <c r="A91" s="5"/>
      <c r="B91" s="5"/>
      <c r="D91">
        <v>2</v>
      </c>
      <c r="E91" s="16" t="s">
        <v>1215</v>
      </c>
      <c r="F91" s="16" t="s">
        <v>1214</v>
      </c>
      <c r="G91" s="19" t="s">
        <v>1213</v>
      </c>
      <c r="H91" t="s">
        <v>1212</v>
      </c>
      <c r="I91" t="s">
        <v>978</v>
      </c>
      <c r="J91" s="18">
        <f>AVERAGE(L91,S91)</f>
        <v>0.8</v>
      </c>
      <c r="L91" s="13">
        <f t="shared" si="24"/>
        <v>0.6</v>
      </c>
      <c r="M91">
        <v>7</v>
      </c>
      <c r="N91">
        <v>8</v>
      </c>
      <c r="O91">
        <v>15</v>
      </c>
      <c r="P91">
        <v>3</v>
      </c>
      <c r="Q91">
        <v>3</v>
      </c>
      <c r="R91">
        <v>6</v>
      </c>
      <c r="S91" s="13">
        <f t="shared" si="25"/>
        <v>1</v>
      </c>
      <c r="T91">
        <v>3</v>
      </c>
      <c r="U91">
        <v>3</v>
      </c>
      <c r="V91">
        <f>U91+T91</f>
        <v>6</v>
      </c>
      <c r="Y91">
        <f>X91+W91</f>
        <v>0</v>
      </c>
      <c r="Z91" s="12">
        <f t="shared" si="26"/>
        <v>-0.25454545454545452</v>
      </c>
      <c r="AA91">
        <v>29</v>
      </c>
      <c r="AB91">
        <v>26</v>
      </c>
      <c r="AC91">
        <f>SUM(AA91:AB91)</f>
        <v>55</v>
      </c>
      <c r="AD91">
        <v>34</v>
      </c>
      <c r="AE91">
        <v>35</v>
      </c>
      <c r="AF91">
        <f>SUM(AD91:AE91)</f>
        <v>69</v>
      </c>
    </row>
    <row r="92" spans="1:32" x14ac:dyDescent="0.45">
      <c r="A92" s="5"/>
      <c r="B92" s="5"/>
      <c r="D92">
        <v>2</v>
      </c>
      <c r="E92" s="16" t="s">
        <v>1211</v>
      </c>
      <c r="F92" s="16" t="s">
        <v>1211</v>
      </c>
      <c r="G92" s="19" t="s">
        <v>1210</v>
      </c>
      <c r="H92" t="s">
        <v>1209</v>
      </c>
      <c r="I92" t="s">
        <v>1208</v>
      </c>
      <c r="J92" s="18">
        <f>AVERAGE(L92,Z92)</f>
        <v>0.79545454545454541</v>
      </c>
      <c r="L92" s="13">
        <f t="shared" si="24"/>
        <v>0.59090909090909094</v>
      </c>
      <c r="M92">
        <v>13</v>
      </c>
      <c r="N92">
        <v>9</v>
      </c>
      <c r="O92">
        <v>22</v>
      </c>
      <c r="P92">
        <v>4</v>
      </c>
      <c r="Q92">
        <v>5</v>
      </c>
      <c r="R92">
        <v>9</v>
      </c>
      <c r="S92" s="12" t="e">
        <f t="shared" si="25"/>
        <v>#DIV/0!</v>
      </c>
      <c r="Z92" s="13">
        <f t="shared" si="26"/>
        <v>1</v>
      </c>
      <c r="AA92">
        <v>18</v>
      </c>
      <c r="AB92">
        <v>16</v>
      </c>
      <c r="AC92">
        <f>SUM(AA92:AB92)</f>
        <v>34</v>
      </c>
      <c r="AF92">
        <f>SUM(AD92:AE92)</f>
        <v>0</v>
      </c>
    </row>
    <row r="93" spans="1:32" x14ac:dyDescent="0.45">
      <c r="A93" s="5"/>
      <c r="B93" s="5"/>
      <c r="D93">
        <v>2</v>
      </c>
      <c r="E93" s="16" t="s">
        <v>1207</v>
      </c>
      <c r="F93" s="16" t="s">
        <v>1206</v>
      </c>
      <c r="G93" s="19" t="s">
        <v>1205</v>
      </c>
      <c r="H93" t="s">
        <v>1204</v>
      </c>
      <c r="I93" t="s">
        <v>1168</v>
      </c>
      <c r="J93" s="18">
        <f>AVERAGE(L93,Z93)</f>
        <v>0.78409090909090917</v>
      </c>
      <c r="L93" s="13">
        <f t="shared" si="24"/>
        <v>0.75</v>
      </c>
      <c r="M93">
        <v>10</v>
      </c>
      <c r="N93">
        <v>6</v>
      </c>
      <c r="O93">
        <v>16</v>
      </c>
      <c r="P93">
        <v>1</v>
      </c>
      <c r="Q93">
        <v>3</v>
      </c>
      <c r="R93">
        <v>4</v>
      </c>
      <c r="S93" s="12" t="e">
        <f t="shared" si="25"/>
        <v>#DIV/0!</v>
      </c>
      <c r="Z93" s="13">
        <f t="shared" si="26"/>
        <v>0.81818181818181823</v>
      </c>
      <c r="AA93">
        <v>33</v>
      </c>
      <c r="AB93">
        <v>33</v>
      </c>
      <c r="AC93">
        <f>SUM(AA93:AB93)</f>
        <v>66</v>
      </c>
      <c r="AD93">
        <v>5</v>
      </c>
      <c r="AE93">
        <v>7</v>
      </c>
      <c r="AF93">
        <f>SUM(AD93:AE93)</f>
        <v>12</v>
      </c>
    </row>
    <row r="94" spans="1:32" x14ac:dyDescent="0.45">
      <c r="A94" s="5"/>
      <c r="B94" s="5"/>
      <c r="D94">
        <v>2</v>
      </c>
      <c r="E94" s="16" t="s">
        <v>1203</v>
      </c>
      <c r="F94" s="16" t="s">
        <v>1202</v>
      </c>
      <c r="G94" s="19" t="s">
        <v>1201</v>
      </c>
      <c r="H94" t="s">
        <v>1200</v>
      </c>
      <c r="I94" t="s">
        <v>1199</v>
      </c>
      <c r="J94" s="18">
        <f>AVERAGE(L94,S94)</f>
        <v>0.77083333333333326</v>
      </c>
      <c r="L94" s="13">
        <f t="shared" si="24"/>
        <v>0.66666666666666663</v>
      </c>
      <c r="M94">
        <v>1</v>
      </c>
      <c r="N94">
        <v>2</v>
      </c>
      <c r="O94">
        <v>3</v>
      </c>
      <c r="P94">
        <v>1</v>
      </c>
      <c r="R94">
        <v>1</v>
      </c>
      <c r="S94" s="13">
        <f t="shared" si="25"/>
        <v>0.875</v>
      </c>
      <c r="T94">
        <v>8</v>
      </c>
      <c r="V94">
        <f>U94+T94</f>
        <v>8</v>
      </c>
      <c r="X94">
        <v>1</v>
      </c>
      <c r="Y94">
        <f>X94+W94</f>
        <v>1</v>
      </c>
      <c r="Z94" s="12" t="e">
        <f t="shared" si="26"/>
        <v>#DIV/0!</v>
      </c>
    </row>
    <row r="95" spans="1:32" x14ac:dyDescent="0.45">
      <c r="A95" s="5"/>
      <c r="B95" s="5"/>
      <c r="D95">
        <v>2</v>
      </c>
      <c r="E95" s="16" t="s">
        <v>1198</v>
      </c>
      <c r="F95" s="16" t="s">
        <v>1197</v>
      </c>
      <c r="G95" s="20" t="s">
        <v>1196</v>
      </c>
      <c r="H95" t="s">
        <v>1195</v>
      </c>
      <c r="I95" t="s">
        <v>869</v>
      </c>
      <c r="J95" s="18">
        <f t="shared" ref="J95:J103" si="30">AVERAGE(L95,Z95)</f>
        <v>0.77</v>
      </c>
      <c r="L95" s="13">
        <f t="shared" si="24"/>
        <v>1</v>
      </c>
      <c r="M95">
        <v>11</v>
      </c>
      <c r="N95">
        <v>12</v>
      </c>
      <c r="O95">
        <v>23</v>
      </c>
      <c r="R95">
        <v>0</v>
      </c>
      <c r="S95" s="12">
        <f t="shared" si="25"/>
        <v>-1.5454545454545454</v>
      </c>
      <c r="U95">
        <v>11</v>
      </c>
      <c r="V95">
        <f>U95+T95</f>
        <v>11</v>
      </c>
      <c r="W95">
        <v>14</v>
      </c>
      <c r="X95">
        <v>14</v>
      </c>
      <c r="Y95">
        <f>X95+W95</f>
        <v>28</v>
      </c>
      <c r="Z95" s="13">
        <f t="shared" si="26"/>
        <v>0.54</v>
      </c>
      <c r="AA95">
        <v>24</v>
      </c>
      <c r="AB95">
        <v>26</v>
      </c>
      <c r="AC95">
        <f t="shared" ref="AC95:AC108" si="31">SUM(AA95:AB95)</f>
        <v>50</v>
      </c>
      <c r="AD95">
        <v>12</v>
      </c>
      <c r="AE95">
        <v>11</v>
      </c>
      <c r="AF95">
        <f t="shared" ref="AF95:AF108" si="32">SUM(AD95:AE95)</f>
        <v>23</v>
      </c>
    </row>
    <row r="96" spans="1:32" x14ac:dyDescent="0.45">
      <c r="A96" s="5"/>
      <c r="B96" s="5"/>
      <c r="D96">
        <v>2</v>
      </c>
      <c r="E96" s="16" t="s">
        <v>1194</v>
      </c>
      <c r="F96" s="16" t="s">
        <v>1193</v>
      </c>
      <c r="G96" s="19" t="s">
        <v>1192</v>
      </c>
      <c r="H96" t="s">
        <v>1191</v>
      </c>
      <c r="I96" t="s">
        <v>879</v>
      </c>
      <c r="J96" s="18">
        <f t="shared" si="30"/>
        <v>0.7553763440860215</v>
      </c>
      <c r="L96" s="13">
        <f t="shared" si="24"/>
        <v>0.83333333333333337</v>
      </c>
      <c r="M96">
        <v>7</v>
      </c>
      <c r="N96">
        <v>5</v>
      </c>
      <c r="O96">
        <v>12</v>
      </c>
      <c r="P96">
        <v>2</v>
      </c>
      <c r="R96">
        <v>2</v>
      </c>
      <c r="S96" s="12" t="e">
        <f t="shared" si="25"/>
        <v>#DIV/0!</v>
      </c>
      <c r="Z96" s="13">
        <f t="shared" si="26"/>
        <v>0.67741935483870963</v>
      </c>
      <c r="AA96">
        <v>17</v>
      </c>
      <c r="AB96">
        <v>14</v>
      </c>
      <c r="AC96">
        <f t="shared" si="31"/>
        <v>31</v>
      </c>
      <c r="AD96">
        <v>6</v>
      </c>
      <c r="AE96">
        <v>4</v>
      </c>
      <c r="AF96">
        <f t="shared" si="32"/>
        <v>10</v>
      </c>
    </row>
    <row r="97" spans="1:32" x14ac:dyDescent="0.45">
      <c r="A97" s="5"/>
      <c r="B97" s="5"/>
      <c r="D97">
        <v>2</v>
      </c>
      <c r="E97" s="16" t="s">
        <v>1190</v>
      </c>
      <c r="F97" s="16" t="s">
        <v>1189</v>
      </c>
      <c r="G97" s="20" t="s">
        <v>1188</v>
      </c>
      <c r="H97" t="s">
        <v>1187</v>
      </c>
      <c r="I97" t="s">
        <v>1186</v>
      </c>
      <c r="J97" s="18">
        <f t="shared" si="30"/>
        <v>0.75</v>
      </c>
      <c r="L97" s="13">
        <f t="shared" si="24"/>
        <v>1</v>
      </c>
      <c r="M97">
        <v>3</v>
      </c>
      <c r="N97">
        <v>2</v>
      </c>
      <c r="O97">
        <v>5</v>
      </c>
      <c r="P97">
        <v>0</v>
      </c>
      <c r="Q97">
        <v>0</v>
      </c>
      <c r="R97">
        <v>0</v>
      </c>
      <c r="S97" s="12" t="e">
        <f t="shared" si="25"/>
        <v>#DIV/0!</v>
      </c>
      <c r="Z97" s="13">
        <f t="shared" si="26"/>
        <v>0.5</v>
      </c>
      <c r="AA97">
        <v>3</v>
      </c>
      <c r="AB97">
        <v>3</v>
      </c>
      <c r="AC97">
        <f t="shared" si="31"/>
        <v>6</v>
      </c>
      <c r="AD97">
        <v>2</v>
      </c>
      <c r="AE97">
        <v>1</v>
      </c>
      <c r="AF97">
        <f t="shared" si="32"/>
        <v>3</v>
      </c>
    </row>
    <row r="98" spans="1:32" x14ac:dyDescent="0.45">
      <c r="A98" s="5"/>
      <c r="B98" s="5"/>
      <c r="D98">
        <v>2</v>
      </c>
      <c r="E98" s="16" t="s">
        <v>1185</v>
      </c>
      <c r="F98" s="16" t="s">
        <v>1184</v>
      </c>
      <c r="G98" s="19" t="s">
        <v>1183</v>
      </c>
      <c r="H98" t="s">
        <v>1182</v>
      </c>
      <c r="I98" t="s">
        <v>923</v>
      </c>
      <c r="J98" s="18">
        <f t="shared" si="30"/>
        <v>0.75</v>
      </c>
      <c r="L98" s="13">
        <f t="shared" si="24"/>
        <v>0.75</v>
      </c>
      <c r="M98">
        <v>5</v>
      </c>
      <c r="N98">
        <v>3</v>
      </c>
      <c r="O98">
        <v>8</v>
      </c>
      <c r="P98">
        <v>1</v>
      </c>
      <c r="Q98">
        <v>1</v>
      </c>
      <c r="R98">
        <v>2</v>
      </c>
      <c r="S98" s="12" t="e">
        <f t="shared" si="25"/>
        <v>#DIV/0!</v>
      </c>
      <c r="Z98" s="13">
        <f t="shared" si="26"/>
        <v>0.75</v>
      </c>
      <c r="AA98">
        <v>11</v>
      </c>
      <c r="AB98">
        <v>9</v>
      </c>
      <c r="AC98">
        <f t="shared" si="31"/>
        <v>20</v>
      </c>
      <c r="AD98">
        <v>2</v>
      </c>
      <c r="AE98">
        <v>3</v>
      </c>
      <c r="AF98">
        <f t="shared" si="32"/>
        <v>5</v>
      </c>
    </row>
    <row r="99" spans="1:32" x14ac:dyDescent="0.45">
      <c r="A99" s="5"/>
      <c r="B99" s="5"/>
      <c r="D99">
        <v>2</v>
      </c>
      <c r="E99" s="16" t="s">
        <v>873</v>
      </c>
      <c r="F99" s="16" t="s">
        <v>1181</v>
      </c>
      <c r="G99" s="19" t="s">
        <v>1180</v>
      </c>
      <c r="H99" t="s">
        <v>1179</v>
      </c>
      <c r="I99" t="s">
        <v>1178</v>
      </c>
      <c r="J99" s="18">
        <f t="shared" si="30"/>
        <v>0.75</v>
      </c>
      <c r="L99" s="13">
        <f t="shared" si="24"/>
        <v>0.5</v>
      </c>
      <c r="M99">
        <v>2</v>
      </c>
      <c r="N99">
        <v>2</v>
      </c>
      <c r="O99">
        <v>4</v>
      </c>
      <c r="P99">
        <v>2</v>
      </c>
      <c r="R99">
        <v>2</v>
      </c>
      <c r="S99" s="12" t="e">
        <f t="shared" si="25"/>
        <v>#DIV/0!</v>
      </c>
      <c r="Z99" s="13">
        <f t="shared" si="26"/>
        <v>1</v>
      </c>
      <c r="AA99">
        <v>10</v>
      </c>
      <c r="AB99">
        <v>8</v>
      </c>
      <c r="AC99">
        <f t="shared" si="31"/>
        <v>18</v>
      </c>
      <c r="AF99">
        <f t="shared" si="32"/>
        <v>0</v>
      </c>
    </row>
    <row r="100" spans="1:32" x14ac:dyDescent="0.45">
      <c r="A100" s="5"/>
      <c r="B100" s="5"/>
      <c r="D100">
        <v>2</v>
      </c>
      <c r="E100" s="16" t="s">
        <v>1177</v>
      </c>
      <c r="F100" s="16" t="s">
        <v>1176</v>
      </c>
      <c r="G100" s="19" t="s">
        <v>1175</v>
      </c>
      <c r="H100" t="s">
        <v>1174</v>
      </c>
      <c r="I100" t="s">
        <v>1173</v>
      </c>
      <c r="J100" s="18">
        <f t="shared" si="30"/>
        <v>0.72222222222222221</v>
      </c>
      <c r="L100" s="13">
        <f t="shared" si="24"/>
        <v>0.44444444444444442</v>
      </c>
      <c r="M100">
        <v>4</v>
      </c>
      <c r="N100">
        <v>5</v>
      </c>
      <c r="O100">
        <v>9</v>
      </c>
      <c r="P100">
        <v>3</v>
      </c>
      <c r="Q100">
        <v>2</v>
      </c>
      <c r="R100">
        <v>5</v>
      </c>
      <c r="S100" s="12">
        <f t="shared" si="25"/>
        <v>-0.8</v>
      </c>
      <c r="T100">
        <v>13</v>
      </c>
      <c r="U100">
        <v>7</v>
      </c>
      <c r="V100">
        <f>U100+T100</f>
        <v>20</v>
      </c>
      <c r="W100">
        <v>17</v>
      </c>
      <c r="X100">
        <v>19</v>
      </c>
      <c r="Y100">
        <f>X100+W100</f>
        <v>36</v>
      </c>
      <c r="Z100" s="13">
        <f t="shared" si="26"/>
        <v>1</v>
      </c>
      <c r="AA100">
        <v>10</v>
      </c>
      <c r="AB100">
        <v>13</v>
      </c>
      <c r="AC100">
        <f t="shared" si="31"/>
        <v>23</v>
      </c>
      <c r="AF100">
        <f t="shared" si="32"/>
        <v>0</v>
      </c>
    </row>
    <row r="101" spans="1:32" x14ac:dyDescent="0.45">
      <c r="A101" s="5"/>
      <c r="B101" s="5"/>
      <c r="D101">
        <v>2</v>
      </c>
      <c r="E101" s="16" t="s">
        <v>1172</v>
      </c>
      <c r="F101" s="16" t="s">
        <v>1171</v>
      </c>
      <c r="G101" s="19" t="s">
        <v>1170</v>
      </c>
      <c r="H101" t="s">
        <v>1169</v>
      </c>
      <c r="I101" t="s">
        <v>1168</v>
      </c>
      <c r="J101" s="18">
        <f t="shared" si="30"/>
        <v>0.72159447583176406</v>
      </c>
      <c r="L101" s="13">
        <f t="shared" si="24"/>
        <v>0.62962962962962965</v>
      </c>
      <c r="M101">
        <v>41</v>
      </c>
      <c r="N101">
        <v>40</v>
      </c>
      <c r="O101">
        <v>81</v>
      </c>
      <c r="P101">
        <v>15</v>
      </c>
      <c r="Q101">
        <v>15</v>
      </c>
      <c r="R101">
        <v>30</v>
      </c>
      <c r="S101" s="12">
        <f t="shared" si="25"/>
        <v>-0.21739130434782608</v>
      </c>
      <c r="T101">
        <v>47</v>
      </c>
      <c r="U101">
        <v>45</v>
      </c>
      <c r="V101">
        <f>U101+T101</f>
        <v>92</v>
      </c>
      <c r="W101">
        <v>56</v>
      </c>
      <c r="X101">
        <v>56</v>
      </c>
      <c r="Y101">
        <f>X101+W101</f>
        <v>112</v>
      </c>
      <c r="Z101" s="13">
        <f t="shared" si="26"/>
        <v>0.81355932203389836</v>
      </c>
      <c r="AA101">
        <v>62</v>
      </c>
      <c r="AB101">
        <v>56</v>
      </c>
      <c r="AC101">
        <f t="shared" si="31"/>
        <v>118</v>
      </c>
      <c r="AD101">
        <v>11</v>
      </c>
      <c r="AE101">
        <v>11</v>
      </c>
      <c r="AF101">
        <f t="shared" si="32"/>
        <v>22</v>
      </c>
    </row>
    <row r="102" spans="1:32" x14ac:dyDescent="0.45">
      <c r="A102" s="5"/>
      <c r="B102" s="5"/>
      <c r="D102">
        <v>2</v>
      </c>
      <c r="E102" s="16" t="s">
        <v>873</v>
      </c>
      <c r="F102" s="16" t="s">
        <v>1167</v>
      </c>
      <c r="G102" s="19" t="s">
        <v>1166</v>
      </c>
      <c r="H102" t="s">
        <v>1165</v>
      </c>
      <c r="I102" t="s">
        <v>932</v>
      </c>
      <c r="J102" s="18">
        <f t="shared" si="30"/>
        <v>0.71837349397590367</v>
      </c>
      <c r="L102" s="13">
        <f t="shared" ref="L102:L133" si="33">(O102-R102)/O102</f>
        <v>0.75</v>
      </c>
      <c r="M102">
        <v>1</v>
      </c>
      <c r="N102">
        <v>3</v>
      </c>
      <c r="O102">
        <v>4</v>
      </c>
      <c r="P102">
        <v>1</v>
      </c>
      <c r="Q102">
        <v>0</v>
      </c>
      <c r="R102">
        <v>1</v>
      </c>
      <c r="S102" s="12" t="e">
        <f t="shared" ref="S102:S133" si="34">(V102-Y102)/V102</f>
        <v>#DIV/0!</v>
      </c>
      <c r="Z102" s="13">
        <f t="shared" ref="Z102:Z133" si="35">(AC102-AF102)/AC102</f>
        <v>0.68674698795180722</v>
      </c>
      <c r="AA102">
        <v>41</v>
      </c>
      <c r="AB102">
        <v>42</v>
      </c>
      <c r="AC102">
        <f t="shared" si="31"/>
        <v>83</v>
      </c>
      <c r="AD102">
        <v>14</v>
      </c>
      <c r="AE102">
        <v>12</v>
      </c>
      <c r="AF102">
        <f t="shared" si="32"/>
        <v>26</v>
      </c>
    </row>
    <row r="103" spans="1:32" x14ac:dyDescent="0.45">
      <c r="A103" s="5"/>
      <c r="B103" s="5"/>
      <c r="D103">
        <v>2</v>
      </c>
      <c r="E103" s="16" t="s">
        <v>1038</v>
      </c>
      <c r="F103" s="16" t="s">
        <v>1164</v>
      </c>
      <c r="G103" s="19" t="s">
        <v>1163</v>
      </c>
      <c r="H103" t="s">
        <v>1162</v>
      </c>
      <c r="I103" t="s">
        <v>1161</v>
      </c>
      <c r="J103" s="18">
        <f t="shared" si="30"/>
        <v>0.70307443365695788</v>
      </c>
      <c r="L103" s="13">
        <f t="shared" si="33"/>
        <v>0.83333333333333337</v>
      </c>
      <c r="M103">
        <v>9</v>
      </c>
      <c r="N103">
        <v>9</v>
      </c>
      <c r="O103">
        <v>18</v>
      </c>
      <c r="P103">
        <v>3</v>
      </c>
      <c r="Q103">
        <v>0</v>
      </c>
      <c r="R103">
        <v>3</v>
      </c>
      <c r="S103" s="12">
        <f t="shared" si="34"/>
        <v>-0.66666666666666663</v>
      </c>
      <c r="T103">
        <v>4</v>
      </c>
      <c r="U103">
        <v>2</v>
      </c>
      <c r="V103">
        <f>U103+T103</f>
        <v>6</v>
      </c>
      <c r="W103">
        <v>6</v>
      </c>
      <c r="X103">
        <v>4</v>
      </c>
      <c r="Y103">
        <f>X103+W103</f>
        <v>10</v>
      </c>
      <c r="Z103" s="13">
        <f t="shared" si="35"/>
        <v>0.57281553398058249</v>
      </c>
      <c r="AA103">
        <v>56</v>
      </c>
      <c r="AB103">
        <v>47</v>
      </c>
      <c r="AC103">
        <f t="shared" si="31"/>
        <v>103</v>
      </c>
      <c r="AD103">
        <v>25</v>
      </c>
      <c r="AE103">
        <v>19</v>
      </c>
      <c r="AF103">
        <f t="shared" si="32"/>
        <v>44</v>
      </c>
    </row>
    <row r="104" spans="1:32" x14ac:dyDescent="0.45">
      <c r="A104" s="5"/>
      <c r="B104" s="5"/>
      <c r="D104">
        <v>2</v>
      </c>
      <c r="E104" s="16" t="s">
        <v>873</v>
      </c>
      <c r="F104" s="16" t="s">
        <v>1160</v>
      </c>
      <c r="G104" s="20" t="s">
        <v>1159</v>
      </c>
      <c r="H104" t="s">
        <v>1158</v>
      </c>
      <c r="I104" t="s">
        <v>859</v>
      </c>
      <c r="J104" s="18">
        <f>AVERAGE(L104,S104)</f>
        <v>0.7</v>
      </c>
      <c r="L104" s="13">
        <f t="shared" si="33"/>
        <v>1</v>
      </c>
      <c r="M104">
        <v>13</v>
      </c>
      <c r="O104">
        <v>13</v>
      </c>
      <c r="R104">
        <v>0</v>
      </c>
      <c r="S104" s="13">
        <f t="shared" si="34"/>
        <v>0.4</v>
      </c>
      <c r="T104">
        <v>20</v>
      </c>
      <c r="U104">
        <v>15</v>
      </c>
      <c r="V104">
        <f>U104+T104</f>
        <v>35</v>
      </c>
      <c r="W104">
        <v>13</v>
      </c>
      <c r="X104">
        <v>8</v>
      </c>
      <c r="Y104">
        <f>X104+W104</f>
        <v>21</v>
      </c>
      <c r="Z104" s="12">
        <f t="shared" si="35"/>
        <v>-0.71666666666666667</v>
      </c>
      <c r="AA104">
        <v>60</v>
      </c>
      <c r="AC104">
        <f t="shared" si="31"/>
        <v>60</v>
      </c>
      <c r="AD104">
        <v>49</v>
      </c>
      <c r="AE104">
        <v>54</v>
      </c>
      <c r="AF104">
        <f t="shared" si="32"/>
        <v>103</v>
      </c>
    </row>
    <row r="105" spans="1:32" x14ac:dyDescent="0.45">
      <c r="A105" s="5"/>
      <c r="B105" s="5"/>
      <c r="D105">
        <v>2</v>
      </c>
      <c r="E105" s="16" t="s">
        <v>1157</v>
      </c>
      <c r="F105" s="16" t="s">
        <v>1156</v>
      </c>
      <c r="G105" s="20" t="s">
        <v>1155</v>
      </c>
      <c r="H105" t="s">
        <v>1154</v>
      </c>
      <c r="I105" t="s">
        <v>945</v>
      </c>
      <c r="J105" s="18">
        <f>AVERAGE(L105,Z105)</f>
        <v>0.7</v>
      </c>
      <c r="L105" s="13">
        <f t="shared" si="33"/>
        <v>1</v>
      </c>
      <c r="M105">
        <v>4</v>
      </c>
      <c r="N105">
        <v>3</v>
      </c>
      <c r="O105">
        <v>7</v>
      </c>
      <c r="R105">
        <v>0</v>
      </c>
      <c r="S105" s="12">
        <f t="shared" si="34"/>
        <v>-0.19230769230769232</v>
      </c>
      <c r="T105">
        <v>14</v>
      </c>
      <c r="U105">
        <v>12</v>
      </c>
      <c r="V105">
        <f>U105+T105</f>
        <v>26</v>
      </c>
      <c r="W105">
        <v>17</v>
      </c>
      <c r="X105">
        <v>14</v>
      </c>
      <c r="Y105">
        <f>X105+W105</f>
        <v>31</v>
      </c>
      <c r="Z105" s="13">
        <f t="shared" si="35"/>
        <v>0.4</v>
      </c>
      <c r="AA105">
        <v>4</v>
      </c>
      <c r="AB105">
        <v>6</v>
      </c>
      <c r="AC105">
        <f t="shared" si="31"/>
        <v>10</v>
      </c>
      <c r="AD105">
        <v>3</v>
      </c>
      <c r="AE105">
        <v>3</v>
      </c>
      <c r="AF105">
        <f t="shared" si="32"/>
        <v>6</v>
      </c>
    </row>
    <row r="106" spans="1:32" x14ac:dyDescent="0.45">
      <c r="A106" s="5"/>
      <c r="B106" s="5"/>
      <c r="D106">
        <v>2</v>
      </c>
      <c r="E106" s="16" t="s">
        <v>873</v>
      </c>
      <c r="F106" s="16" t="s">
        <v>1153</v>
      </c>
      <c r="G106" s="19" t="s">
        <v>1152</v>
      </c>
      <c r="H106" t="s">
        <v>1151</v>
      </c>
      <c r="I106" t="s">
        <v>1150</v>
      </c>
      <c r="J106" s="18">
        <f>AVERAGE(L106,Z106)</f>
        <v>0.66666666666666663</v>
      </c>
      <c r="L106" s="13">
        <f t="shared" si="33"/>
        <v>0.33333333333333331</v>
      </c>
      <c r="M106">
        <v>5</v>
      </c>
      <c r="N106">
        <v>4</v>
      </c>
      <c r="O106">
        <v>9</v>
      </c>
      <c r="P106">
        <v>2</v>
      </c>
      <c r="Q106">
        <v>4</v>
      </c>
      <c r="R106">
        <v>6</v>
      </c>
      <c r="S106" s="12">
        <f t="shared" si="34"/>
        <v>-0.25</v>
      </c>
      <c r="T106">
        <v>3</v>
      </c>
      <c r="U106">
        <v>1</v>
      </c>
      <c r="V106">
        <f>U106+T106</f>
        <v>4</v>
      </c>
      <c r="W106">
        <v>2</v>
      </c>
      <c r="X106">
        <v>3</v>
      </c>
      <c r="Y106">
        <f>X106+W106</f>
        <v>5</v>
      </c>
      <c r="Z106" s="13">
        <f t="shared" si="35"/>
        <v>1</v>
      </c>
      <c r="AA106">
        <v>8</v>
      </c>
      <c r="AB106">
        <v>8</v>
      </c>
      <c r="AC106">
        <f t="shared" si="31"/>
        <v>16</v>
      </c>
      <c r="AF106">
        <f t="shared" si="32"/>
        <v>0</v>
      </c>
    </row>
    <row r="107" spans="1:32" x14ac:dyDescent="0.45">
      <c r="A107" s="5"/>
      <c r="B107" s="5"/>
      <c r="D107">
        <v>2</v>
      </c>
      <c r="E107" s="16" t="s">
        <v>1149</v>
      </c>
      <c r="F107" s="16" t="s">
        <v>1148</v>
      </c>
      <c r="G107" s="19" t="s">
        <v>1147</v>
      </c>
      <c r="H107" t="s">
        <v>1146</v>
      </c>
      <c r="I107" t="s">
        <v>1145</v>
      </c>
      <c r="J107" s="18">
        <f>AVERAGE(L107, S107)</f>
        <v>0.66666666666666663</v>
      </c>
      <c r="L107" s="13">
        <f t="shared" si="33"/>
        <v>0.33333333333333331</v>
      </c>
      <c r="M107">
        <v>3</v>
      </c>
      <c r="N107">
        <v>3</v>
      </c>
      <c r="O107">
        <v>6</v>
      </c>
      <c r="P107">
        <v>3</v>
      </c>
      <c r="Q107">
        <v>1</v>
      </c>
      <c r="R107">
        <v>4</v>
      </c>
      <c r="S107" s="13">
        <f t="shared" si="34"/>
        <v>1</v>
      </c>
      <c r="T107">
        <v>4</v>
      </c>
      <c r="U107">
        <v>3</v>
      </c>
      <c r="V107">
        <f>U107+T107</f>
        <v>7</v>
      </c>
      <c r="Y107">
        <f>X107+W107</f>
        <v>0</v>
      </c>
      <c r="Z107" s="12">
        <f t="shared" si="35"/>
        <v>-0.1</v>
      </c>
      <c r="AA107">
        <v>55</v>
      </c>
      <c r="AB107">
        <v>55</v>
      </c>
      <c r="AC107">
        <f t="shared" si="31"/>
        <v>110</v>
      </c>
      <c r="AD107">
        <v>62</v>
      </c>
      <c r="AE107">
        <v>59</v>
      </c>
      <c r="AF107">
        <f t="shared" si="32"/>
        <v>121</v>
      </c>
    </row>
    <row r="108" spans="1:32" x14ac:dyDescent="0.45">
      <c r="A108" s="5"/>
      <c r="B108" s="5"/>
      <c r="D108">
        <v>2</v>
      </c>
      <c r="E108" s="16" t="s">
        <v>288</v>
      </c>
      <c r="F108" s="16" t="s">
        <v>1144</v>
      </c>
      <c r="G108" s="20" t="s">
        <v>1143</v>
      </c>
      <c r="H108" t="s">
        <v>1142</v>
      </c>
      <c r="I108" t="s">
        <v>960</v>
      </c>
      <c r="J108" s="18">
        <f>AVERAGE(L108,Z108)</f>
        <v>0.625</v>
      </c>
      <c r="L108" s="13">
        <f t="shared" si="33"/>
        <v>1</v>
      </c>
      <c r="M108">
        <v>6</v>
      </c>
      <c r="N108">
        <v>10</v>
      </c>
      <c r="O108">
        <v>16</v>
      </c>
      <c r="P108">
        <v>0</v>
      </c>
      <c r="R108">
        <v>0</v>
      </c>
      <c r="S108" s="12" t="e">
        <f t="shared" si="34"/>
        <v>#DIV/0!</v>
      </c>
      <c r="Z108" s="13">
        <f t="shared" si="35"/>
        <v>0.25</v>
      </c>
      <c r="AA108">
        <v>15</v>
      </c>
      <c r="AB108">
        <v>17</v>
      </c>
      <c r="AC108">
        <f t="shared" si="31"/>
        <v>32</v>
      </c>
      <c r="AD108">
        <v>12</v>
      </c>
      <c r="AE108">
        <v>12</v>
      </c>
      <c r="AF108">
        <f t="shared" si="32"/>
        <v>24</v>
      </c>
    </row>
    <row r="109" spans="1:32" x14ac:dyDescent="0.45">
      <c r="A109" s="5"/>
      <c r="B109" s="5"/>
      <c r="D109">
        <v>2</v>
      </c>
      <c r="E109" s="16" t="s">
        <v>1141</v>
      </c>
      <c r="F109" s="16" t="s">
        <v>1140</v>
      </c>
      <c r="G109" s="20" t="s">
        <v>1139</v>
      </c>
      <c r="H109" t="s">
        <v>1138</v>
      </c>
      <c r="I109" t="s">
        <v>1137</v>
      </c>
      <c r="J109" s="18">
        <f>AVERAGE(L109,S109)</f>
        <v>0.625</v>
      </c>
      <c r="L109" s="13">
        <f t="shared" si="33"/>
        <v>1</v>
      </c>
      <c r="M109">
        <v>1</v>
      </c>
      <c r="N109">
        <v>3</v>
      </c>
      <c r="O109">
        <v>4</v>
      </c>
      <c r="R109">
        <v>0</v>
      </c>
      <c r="S109" s="13">
        <f t="shared" si="34"/>
        <v>0.25</v>
      </c>
      <c r="T109">
        <v>4</v>
      </c>
      <c r="V109">
        <f>U109+T109</f>
        <v>4</v>
      </c>
      <c r="W109">
        <v>2</v>
      </c>
      <c r="X109">
        <v>1</v>
      </c>
      <c r="Y109">
        <f>X109+W109</f>
        <v>3</v>
      </c>
      <c r="Z109" s="12" t="e">
        <f t="shared" si="35"/>
        <v>#DIV/0!</v>
      </c>
    </row>
    <row r="110" spans="1:32" x14ac:dyDescent="0.45">
      <c r="A110" s="5"/>
      <c r="B110" s="5"/>
      <c r="D110">
        <v>2</v>
      </c>
      <c r="E110" s="16" t="s">
        <v>1136</v>
      </c>
      <c r="F110" s="16" t="s">
        <v>1135</v>
      </c>
      <c r="G110" s="20" t="s">
        <v>1134</v>
      </c>
      <c r="H110" t="s">
        <v>1133</v>
      </c>
      <c r="I110" t="s">
        <v>1132</v>
      </c>
      <c r="J110" s="18">
        <f>AVERAGE(L110,Z110)</f>
        <v>0.62323943661971826</v>
      </c>
      <c r="L110" s="13">
        <f t="shared" si="33"/>
        <v>1</v>
      </c>
      <c r="M110">
        <v>17</v>
      </c>
      <c r="O110">
        <v>17</v>
      </c>
      <c r="R110">
        <v>0</v>
      </c>
      <c r="S110" s="12">
        <f t="shared" si="34"/>
        <v>-0.70588235294117652</v>
      </c>
      <c r="U110">
        <v>34</v>
      </c>
      <c r="V110">
        <f>U110+T110</f>
        <v>34</v>
      </c>
      <c r="W110">
        <v>31</v>
      </c>
      <c r="X110">
        <v>27</v>
      </c>
      <c r="Y110">
        <f>X110+W110</f>
        <v>58</v>
      </c>
      <c r="Z110" s="13">
        <f t="shared" si="35"/>
        <v>0.24647887323943662</v>
      </c>
      <c r="AA110">
        <v>69</v>
      </c>
      <c r="AB110">
        <v>73</v>
      </c>
      <c r="AC110">
        <f t="shared" ref="AC110:AC122" si="36">SUM(AA110:AB110)</f>
        <v>142</v>
      </c>
      <c r="AD110">
        <v>52</v>
      </c>
      <c r="AE110">
        <v>55</v>
      </c>
      <c r="AF110">
        <f t="shared" ref="AF110:AF122" si="37">SUM(AD110:AE110)</f>
        <v>107</v>
      </c>
    </row>
    <row r="111" spans="1:32" x14ac:dyDescent="0.45">
      <c r="A111" s="5"/>
      <c r="B111" s="5"/>
      <c r="D111">
        <v>2</v>
      </c>
      <c r="E111" s="16" t="s">
        <v>873</v>
      </c>
      <c r="F111" s="16" t="s">
        <v>1131</v>
      </c>
      <c r="G111" s="20" t="s">
        <v>1130</v>
      </c>
      <c r="H111" t="s">
        <v>1129</v>
      </c>
      <c r="I111" t="s">
        <v>1128</v>
      </c>
      <c r="J111" s="18">
        <f>AVERAGE(L111,Z111)</f>
        <v>0.62068965517241381</v>
      </c>
      <c r="L111" s="13">
        <f t="shared" si="33"/>
        <v>1</v>
      </c>
      <c r="M111">
        <v>3</v>
      </c>
      <c r="N111">
        <v>4</v>
      </c>
      <c r="O111">
        <v>7</v>
      </c>
      <c r="R111">
        <v>0</v>
      </c>
      <c r="S111" s="12" t="e">
        <f t="shared" si="34"/>
        <v>#DIV/0!</v>
      </c>
      <c r="Z111" s="13">
        <f t="shared" si="35"/>
        <v>0.2413793103448276</v>
      </c>
      <c r="AA111">
        <v>13</v>
      </c>
      <c r="AB111">
        <v>16</v>
      </c>
      <c r="AC111">
        <f t="shared" si="36"/>
        <v>29</v>
      </c>
      <c r="AD111">
        <v>12</v>
      </c>
      <c r="AE111">
        <v>10</v>
      </c>
      <c r="AF111">
        <f t="shared" si="37"/>
        <v>22</v>
      </c>
    </row>
    <row r="112" spans="1:32" x14ac:dyDescent="0.45">
      <c r="A112" s="5"/>
      <c r="B112" s="5"/>
      <c r="D112">
        <v>2</v>
      </c>
      <c r="E112" s="16" t="s">
        <v>873</v>
      </c>
      <c r="F112" s="16" t="s">
        <v>1127</v>
      </c>
      <c r="G112" s="19" t="s">
        <v>1126</v>
      </c>
      <c r="H112" t="s">
        <v>1125</v>
      </c>
      <c r="I112" t="s">
        <v>886</v>
      </c>
      <c r="J112" s="18">
        <f>AVERAGE(L112,Z112)</f>
        <v>0.61773472429210141</v>
      </c>
      <c r="L112" s="13">
        <f t="shared" si="33"/>
        <v>0.72727272727272729</v>
      </c>
      <c r="M112">
        <v>15</v>
      </c>
      <c r="N112">
        <v>18</v>
      </c>
      <c r="O112">
        <v>33</v>
      </c>
      <c r="P112">
        <v>4</v>
      </c>
      <c r="Q112">
        <v>5</v>
      </c>
      <c r="R112">
        <v>9</v>
      </c>
      <c r="S112" s="12" t="e">
        <f t="shared" si="34"/>
        <v>#DIV/0!</v>
      </c>
      <c r="Z112" s="13">
        <f t="shared" si="35"/>
        <v>0.50819672131147542</v>
      </c>
      <c r="AA112">
        <v>28</v>
      </c>
      <c r="AB112">
        <v>33</v>
      </c>
      <c r="AC112">
        <f t="shared" si="36"/>
        <v>61</v>
      </c>
      <c r="AD112">
        <v>15</v>
      </c>
      <c r="AE112">
        <v>15</v>
      </c>
      <c r="AF112">
        <f t="shared" si="37"/>
        <v>30</v>
      </c>
    </row>
    <row r="113" spans="1:32" x14ac:dyDescent="0.45">
      <c r="A113" s="5"/>
      <c r="B113" s="5"/>
      <c r="D113">
        <v>2</v>
      </c>
      <c r="E113" s="16" t="s">
        <v>873</v>
      </c>
      <c r="F113" s="16" t="s">
        <v>1124</v>
      </c>
      <c r="G113" s="20" t="s">
        <v>1123</v>
      </c>
      <c r="H113" t="s">
        <v>1122</v>
      </c>
      <c r="I113" t="s">
        <v>923</v>
      </c>
      <c r="J113" s="18">
        <f>AVERAGE(L113,Z113)</f>
        <v>0.60869565217391308</v>
      </c>
      <c r="L113" s="13">
        <f t="shared" si="33"/>
        <v>1</v>
      </c>
      <c r="M113">
        <v>10</v>
      </c>
      <c r="N113">
        <v>8</v>
      </c>
      <c r="O113">
        <v>18</v>
      </c>
      <c r="P113">
        <v>0</v>
      </c>
      <c r="Q113">
        <v>0</v>
      </c>
      <c r="R113">
        <v>0</v>
      </c>
      <c r="S113" s="12" t="e">
        <f t="shared" si="34"/>
        <v>#DIV/0!</v>
      </c>
      <c r="Z113" s="13">
        <f t="shared" si="35"/>
        <v>0.21739130434782608</v>
      </c>
      <c r="AA113">
        <v>25</v>
      </c>
      <c r="AB113">
        <v>21</v>
      </c>
      <c r="AC113">
        <f t="shared" si="36"/>
        <v>46</v>
      </c>
      <c r="AD113">
        <v>19</v>
      </c>
      <c r="AE113">
        <v>17</v>
      </c>
      <c r="AF113">
        <f t="shared" si="37"/>
        <v>36</v>
      </c>
    </row>
    <row r="114" spans="1:32" x14ac:dyDescent="0.45">
      <c r="A114" s="5"/>
      <c r="B114" s="5"/>
      <c r="D114">
        <v>2</v>
      </c>
      <c r="E114" s="16" t="s">
        <v>1121</v>
      </c>
      <c r="F114" s="16" t="s">
        <v>1120</v>
      </c>
      <c r="G114" s="19" t="s">
        <v>1119</v>
      </c>
      <c r="H114" t="s">
        <v>1118</v>
      </c>
      <c r="I114" t="s">
        <v>1117</v>
      </c>
      <c r="J114" s="18">
        <f>AVERAGE(L114,S114)</f>
        <v>0.6071428571428571</v>
      </c>
      <c r="L114" s="13">
        <f t="shared" si="33"/>
        <v>0.21428571428571427</v>
      </c>
      <c r="M114">
        <v>7</v>
      </c>
      <c r="N114">
        <v>7</v>
      </c>
      <c r="O114">
        <v>14</v>
      </c>
      <c r="P114">
        <v>8</v>
      </c>
      <c r="Q114">
        <v>3</v>
      </c>
      <c r="R114">
        <v>11</v>
      </c>
      <c r="S114" s="13">
        <f t="shared" si="34"/>
        <v>1</v>
      </c>
      <c r="T114">
        <v>7</v>
      </c>
      <c r="U114">
        <v>5</v>
      </c>
      <c r="V114">
        <f>U114+T114</f>
        <v>12</v>
      </c>
      <c r="Y114">
        <f>X114+W114</f>
        <v>0</v>
      </c>
      <c r="Z114" s="12">
        <f t="shared" si="35"/>
        <v>-0.35820895522388058</v>
      </c>
      <c r="AA114">
        <v>32</v>
      </c>
      <c r="AB114">
        <v>35</v>
      </c>
      <c r="AC114">
        <f t="shared" si="36"/>
        <v>67</v>
      </c>
      <c r="AD114">
        <v>45</v>
      </c>
      <c r="AE114">
        <v>46</v>
      </c>
      <c r="AF114">
        <f t="shared" si="37"/>
        <v>91</v>
      </c>
    </row>
    <row r="115" spans="1:32" x14ac:dyDescent="0.45">
      <c r="A115" s="5"/>
      <c r="B115" s="5"/>
      <c r="D115">
        <v>2</v>
      </c>
      <c r="E115" s="16" t="s">
        <v>1116</v>
      </c>
      <c r="F115" s="16" t="s">
        <v>1115</v>
      </c>
      <c r="G115" s="19" t="s">
        <v>1114</v>
      </c>
      <c r="H115" t="s">
        <v>1113</v>
      </c>
      <c r="I115" t="s">
        <v>1112</v>
      </c>
      <c r="J115" s="18">
        <f t="shared" ref="J115:J122" si="38">AVERAGE(L115,Z115)</f>
        <v>0.59796395193591456</v>
      </c>
      <c r="L115" s="13">
        <f t="shared" si="33"/>
        <v>0.6071428571428571</v>
      </c>
      <c r="M115">
        <v>13</v>
      </c>
      <c r="N115">
        <v>15</v>
      </c>
      <c r="O115">
        <v>28</v>
      </c>
      <c r="P115">
        <v>6</v>
      </c>
      <c r="Q115">
        <v>5</v>
      </c>
      <c r="R115">
        <v>11</v>
      </c>
      <c r="S115" s="12" t="e">
        <f t="shared" si="34"/>
        <v>#DIV/0!</v>
      </c>
      <c r="Z115" s="13">
        <f t="shared" si="35"/>
        <v>0.58878504672897192</v>
      </c>
      <c r="AA115">
        <v>102</v>
      </c>
      <c r="AB115">
        <v>112</v>
      </c>
      <c r="AC115">
        <f t="shared" si="36"/>
        <v>214</v>
      </c>
      <c r="AD115">
        <v>49</v>
      </c>
      <c r="AE115">
        <v>39</v>
      </c>
      <c r="AF115">
        <f t="shared" si="37"/>
        <v>88</v>
      </c>
    </row>
    <row r="116" spans="1:32" x14ac:dyDescent="0.45">
      <c r="A116" s="5"/>
      <c r="B116" s="5"/>
      <c r="D116">
        <v>2</v>
      </c>
      <c r="E116" s="16" t="s">
        <v>1111</v>
      </c>
      <c r="F116" s="16" t="s">
        <v>1110</v>
      </c>
      <c r="G116" s="19" t="s">
        <v>1109</v>
      </c>
      <c r="H116" t="s">
        <v>1108</v>
      </c>
      <c r="I116" t="s">
        <v>1107</v>
      </c>
      <c r="J116" s="18">
        <f t="shared" si="38"/>
        <v>0.59027777777777779</v>
      </c>
      <c r="L116" s="13">
        <f t="shared" si="33"/>
        <v>0.625</v>
      </c>
      <c r="M116">
        <v>4</v>
      </c>
      <c r="N116">
        <v>4</v>
      </c>
      <c r="O116">
        <v>8</v>
      </c>
      <c r="P116">
        <v>2</v>
      </c>
      <c r="Q116">
        <v>1</v>
      </c>
      <c r="R116">
        <v>3</v>
      </c>
      <c r="S116" s="12" t="e">
        <f t="shared" si="34"/>
        <v>#DIV/0!</v>
      </c>
      <c r="Z116" s="13">
        <f t="shared" si="35"/>
        <v>0.55555555555555558</v>
      </c>
      <c r="AA116">
        <v>13</v>
      </c>
      <c r="AB116">
        <v>14</v>
      </c>
      <c r="AC116">
        <f t="shared" si="36"/>
        <v>27</v>
      </c>
      <c r="AD116">
        <v>8</v>
      </c>
      <c r="AE116">
        <v>4</v>
      </c>
      <c r="AF116">
        <f t="shared" si="37"/>
        <v>12</v>
      </c>
    </row>
    <row r="117" spans="1:32" x14ac:dyDescent="0.45">
      <c r="A117" s="5"/>
      <c r="B117" s="5"/>
      <c r="D117">
        <v>2</v>
      </c>
      <c r="E117" s="16" t="s">
        <v>1106</v>
      </c>
      <c r="F117" s="16" t="s">
        <v>1105</v>
      </c>
      <c r="G117" s="19" t="s">
        <v>1104</v>
      </c>
      <c r="H117" t="s">
        <v>1103</v>
      </c>
      <c r="I117" t="s">
        <v>1102</v>
      </c>
      <c r="J117" s="18">
        <f t="shared" si="38"/>
        <v>0.58333333333333326</v>
      </c>
      <c r="L117" s="13">
        <f t="shared" si="33"/>
        <v>0.5</v>
      </c>
      <c r="M117">
        <v>2</v>
      </c>
      <c r="N117">
        <v>2</v>
      </c>
      <c r="O117">
        <v>4</v>
      </c>
      <c r="P117">
        <v>0</v>
      </c>
      <c r="Q117">
        <v>2</v>
      </c>
      <c r="R117">
        <v>2</v>
      </c>
      <c r="S117" s="12">
        <f t="shared" si="34"/>
        <v>-0.16666666666666666</v>
      </c>
      <c r="T117">
        <v>6</v>
      </c>
      <c r="U117">
        <v>6</v>
      </c>
      <c r="V117">
        <f>U117+T117</f>
        <v>12</v>
      </c>
      <c r="W117">
        <v>8</v>
      </c>
      <c r="X117">
        <v>6</v>
      </c>
      <c r="Y117">
        <f>X117+W117</f>
        <v>14</v>
      </c>
      <c r="Z117" s="13">
        <f t="shared" si="35"/>
        <v>0.66666666666666663</v>
      </c>
      <c r="AA117">
        <v>2</v>
      </c>
      <c r="AB117">
        <v>4</v>
      </c>
      <c r="AC117">
        <f t="shared" si="36"/>
        <v>6</v>
      </c>
      <c r="AD117">
        <v>1</v>
      </c>
      <c r="AE117">
        <v>1</v>
      </c>
      <c r="AF117">
        <f t="shared" si="37"/>
        <v>2</v>
      </c>
    </row>
    <row r="118" spans="1:32" x14ac:dyDescent="0.45">
      <c r="A118" s="5"/>
      <c r="B118" s="5"/>
      <c r="D118">
        <v>2</v>
      </c>
      <c r="E118" s="16" t="s">
        <v>1101</v>
      </c>
      <c r="F118" s="16" t="s">
        <v>1100</v>
      </c>
      <c r="G118" s="19" t="s">
        <v>1099</v>
      </c>
      <c r="H118" t="s">
        <v>1098</v>
      </c>
      <c r="I118" t="s">
        <v>1097</v>
      </c>
      <c r="J118" s="18">
        <f t="shared" si="38"/>
        <v>0.57265825233328493</v>
      </c>
      <c r="L118" s="13">
        <f t="shared" si="33"/>
        <v>0.45132743362831856</v>
      </c>
      <c r="M118">
        <v>53</v>
      </c>
      <c r="N118">
        <v>60</v>
      </c>
      <c r="O118">
        <v>113</v>
      </c>
      <c r="P118">
        <v>33</v>
      </c>
      <c r="Q118">
        <v>29</v>
      </c>
      <c r="R118">
        <v>62</v>
      </c>
      <c r="S118" s="12">
        <f t="shared" si="34"/>
        <v>-0.2</v>
      </c>
      <c r="T118">
        <v>64</v>
      </c>
      <c r="U118">
        <v>61</v>
      </c>
      <c r="V118">
        <f>U118+T118</f>
        <v>125</v>
      </c>
      <c r="W118">
        <v>77</v>
      </c>
      <c r="X118">
        <v>73</v>
      </c>
      <c r="Y118">
        <f>X118+W118</f>
        <v>150</v>
      </c>
      <c r="Z118" s="13">
        <f t="shared" si="35"/>
        <v>0.69398907103825136</v>
      </c>
      <c r="AA118">
        <v>90</v>
      </c>
      <c r="AB118">
        <v>93</v>
      </c>
      <c r="AC118">
        <f t="shared" si="36"/>
        <v>183</v>
      </c>
      <c r="AD118">
        <v>29</v>
      </c>
      <c r="AE118">
        <v>27</v>
      </c>
      <c r="AF118">
        <f t="shared" si="37"/>
        <v>56</v>
      </c>
    </row>
    <row r="119" spans="1:32" x14ac:dyDescent="0.45">
      <c r="A119" s="5"/>
      <c r="B119" s="5"/>
      <c r="D119">
        <v>2</v>
      </c>
      <c r="E119" s="16" t="s">
        <v>873</v>
      </c>
      <c r="F119" s="16" t="s">
        <v>1096</v>
      </c>
      <c r="G119" s="20" t="s">
        <v>1095</v>
      </c>
      <c r="H119" t="s">
        <v>1094</v>
      </c>
      <c r="I119" t="s">
        <v>936</v>
      </c>
      <c r="J119" s="18">
        <f t="shared" si="38"/>
        <v>0.5625</v>
      </c>
      <c r="L119" s="13">
        <f t="shared" si="33"/>
        <v>1</v>
      </c>
      <c r="M119">
        <v>3</v>
      </c>
      <c r="N119">
        <v>3</v>
      </c>
      <c r="O119">
        <v>6</v>
      </c>
      <c r="R119">
        <v>0</v>
      </c>
      <c r="S119" s="12" t="e">
        <f t="shared" si="34"/>
        <v>#DIV/0!</v>
      </c>
      <c r="Z119" s="13">
        <f t="shared" si="35"/>
        <v>0.125</v>
      </c>
      <c r="AA119">
        <v>10</v>
      </c>
      <c r="AB119">
        <v>14</v>
      </c>
      <c r="AC119">
        <f t="shared" si="36"/>
        <v>24</v>
      </c>
      <c r="AD119">
        <v>11</v>
      </c>
      <c r="AE119">
        <v>10</v>
      </c>
      <c r="AF119">
        <f t="shared" si="37"/>
        <v>21</v>
      </c>
    </row>
    <row r="120" spans="1:32" x14ac:dyDescent="0.45">
      <c r="A120" s="5"/>
      <c r="B120" s="5"/>
      <c r="D120">
        <v>2</v>
      </c>
      <c r="E120" s="16" t="s">
        <v>1093</v>
      </c>
      <c r="F120" s="16" t="s">
        <v>1092</v>
      </c>
      <c r="G120" s="19" t="s">
        <v>1091</v>
      </c>
      <c r="H120" t="s">
        <v>1090</v>
      </c>
      <c r="I120" t="s">
        <v>859</v>
      </c>
      <c r="J120" s="18">
        <f t="shared" si="38"/>
        <v>0.56140350877192979</v>
      </c>
      <c r="L120" s="13">
        <f t="shared" si="33"/>
        <v>0.33333333333333331</v>
      </c>
      <c r="M120">
        <v>2</v>
      </c>
      <c r="N120">
        <v>4</v>
      </c>
      <c r="O120">
        <v>6</v>
      </c>
      <c r="P120">
        <v>2</v>
      </c>
      <c r="Q120">
        <v>2</v>
      </c>
      <c r="R120">
        <v>4</v>
      </c>
      <c r="S120" s="12">
        <f t="shared" si="34"/>
        <v>-9.5238095238095233E-2</v>
      </c>
      <c r="T120">
        <v>11</v>
      </c>
      <c r="U120">
        <v>10</v>
      </c>
      <c r="V120">
        <f>U120+T120</f>
        <v>21</v>
      </c>
      <c r="W120">
        <v>11</v>
      </c>
      <c r="X120">
        <v>12</v>
      </c>
      <c r="Y120">
        <f>X120+W120</f>
        <v>23</v>
      </c>
      <c r="Z120" s="13">
        <f t="shared" si="35"/>
        <v>0.78947368421052633</v>
      </c>
      <c r="AA120">
        <v>10</v>
      </c>
      <c r="AB120">
        <v>9</v>
      </c>
      <c r="AC120">
        <f t="shared" si="36"/>
        <v>19</v>
      </c>
      <c r="AD120">
        <v>2</v>
      </c>
      <c r="AE120">
        <v>2</v>
      </c>
      <c r="AF120">
        <f t="shared" si="37"/>
        <v>4</v>
      </c>
    </row>
    <row r="121" spans="1:32" x14ac:dyDescent="0.45">
      <c r="A121" s="5"/>
      <c r="B121" s="5"/>
      <c r="D121">
        <v>2</v>
      </c>
      <c r="E121" s="16" t="s">
        <v>1089</v>
      </c>
      <c r="F121" s="16" t="s">
        <v>1088</v>
      </c>
      <c r="G121" s="19" t="s">
        <v>1087</v>
      </c>
      <c r="H121" t="s">
        <v>1086</v>
      </c>
      <c r="I121" t="s">
        <v>1085</v>
      </c>
      <c r="J121" s="18">
        <f t="shared" si="38"/>
        <v>0.56018518518518512</v>
      </c>
      <c r="K121">
        <f>_xlfn.STDEV.S(L121,S121,Z121)</f>
        <v>0.66775949734809681</v>
      </c>
      <c r="L121" s="13">
        <f t="shared" si="33"/>
        <v>0.20370370370370369</v>
      </c>
      <c r="M121">
        <v>55</v>
      </c>
      <c r="N121">
        <v>53</v>
      </c>
      <c r="O121">
        <f>SUM(M121:N121)</f>
        <v>108</v>
      </c>
      <c r="P121">
        <v>39</v>
      </c>
      <c r="Q121">
        <v>47</v>
      </c>
      <c r="R121">
        <f>SUM(P121:Q121)</f>
        <v>86</v>
      </c>
      <c r="S121" s="17">
        <f t="shared" si="34"/>
        <v>-0.4178082191780822</v>
      </c>
      <c r="T121">
        <v>74</v>
      </c>
      <c r="U121">
        <v>72</v>
      </c>
      <c r="V121">
        <f>U121+T121</f>
        <v>146</v>
      </c>
      <c r="W121">
        <v>106</v>
      </c>
      <c r="X121">
        <v>101</v>
      </c>
      <c r="Y121">
        <f>X121+W121</f>
        <v>207</v>
      </c>
      <c r="Z121" s="13">
        <f t="shared" si="35"/>
        <v>0.91666666666666663</v>
      </c>
      <c r="AA121">
        <v>6</v>
      </c>
      <c r="AB121">
        <v>6</v>
      </c>
      <c r="AC121">
        <f t="shared" si="36"/>
        <v>12</v>
      </c>
      <c r="AD121">
        <v>1</v>
      </c>
      <c r="AF121">
        <f t="shared" si="37"/>
        <v>1</v>
      </c>
    </row>
    <row r="122" spans="1:32" x14ac:dyDescent="0.45">
      <c r="A122" s="5"/>
      <c r="B122" s="5"/>
      <c r="D122">
        <v>2</v>
      </c>
      <c r="E122" s="16" t="s">
        <v>873</v>
      </c>
      <c r="F122" s="16" t="s">
        <v>1084</v>
      </c>
      <c r="G122" s="20" t="s">
        <v>1083</v>
      </c>
      <c r="H122" t="s">
        <v>1082</v>
      </c>
      <c r="I122" t="s">
        <v>1081</v>
      </c>
      <c r="J122" s="18">
        <f t="shared" si="38"/>
        <v>0.5446428571428571</v>
      </c>
      <c r="L122" s="13">
        <f t="shared" si="33"/>
        <v>1</v>
      </c>
      <c r="M122">
        <v>7</v>
      </c>
      <c r="N122">
        <v>11</v>
      </c>
      <c r="O122">
        <v>18</v>
      </c>
      <c r="R122">
        <v>0</v>
      </c>
      <c r="S122" s="12" t="e">
        <f t="shared" si="34"/>
        <v>#DIV/0!</v>
      </c>
      <c r="Z122" s="13">
        <f t="shared" si="35"/>
        <v>8.9285714285714288E-2</v>
      </c>
      <c r="AA122">
        <v>27</v>
      </c>
      <c r="AB122">
        <v>29</v>
      </c>
      <c r="AC122">
        <f t="shared" si="36"/>
        <v>56</v>
      </c>
      <c r="AD122">
        <v>26</v>
      </c>
      <c r="AE122">
        <v>25</v>
      </c>
      <c r="AF122">
        <f t="shared" si="37"/>
        <v>51</v>
      </c>
    </row>
    <row r="123" spans="1:32" x14ac:dyDescent="0.45">
      <c r="A123" s="5"/>
      <c r="B123" s="5"/>
      <c r="D123">
        <v>2</v>
      </c>
      <c r="E123" s="16" t="s">
        <v>873</v>
      </c>
      <c r="F123" s="16" t="s">
        <v>1080</v>
      </c>
      <c r="G123" s="19" t="s">
        <v>1079</v>
      </c>
      <c r="H123" t="s">
        <v>1078</v>
      </c>
      <c r="I123" t="s">
        <v>1077</v>
      </c>
      <c r="J123" s="18">
        <f>AVERAGE(L123,S123)</f>
        <v>0.54166666666666663</v>
      </c>
      <c r="L123" s="13">
        <f t="shared" si="33"/>
        <v>0.33333333333333331</v>
      </c>
      <c r="M123">
        <v>1</v>
      </c>
      <c r="N123">
        <v>2</v>
      </c>
      <c r="O123">
        <v>3</v>
      </c>
      <c r="P123">
        <v>1</v>
      </c>
      <c r="Q123">
        <v>1</v>
      </c>
      <c r="R123">
        <v>2</v>
      </c>
      <c r="S123" s="13">
        <f t="shared" si="34"/>
        <v>0.75</v>
      </c>
      <c r="T123">
        <v>1</v>
      </c>
      <c r="U123">
        <v>3</v>
      </c>
      <c r="V123">
        <f>U123+T123</f>
        <v>4</v>
      </c>
      <c r="W123">
        <v>1</v>
      </c>
      <c r="X123">
        <v>0</v>
      </c>
      <c r="Y123">
        <f>X123+W123</f>
        <v>1</v>
      </c>
      <c r="Z123" s="12" t="e">
        <f t="shared" si="35"/>
        <v>#DIV/0!</v>
      </c>
    </row>
    <row r="124" spans="1:32" x14ac:dyDescent="0.45">
      <c r="A124" s="5"/>
      <c r="B124" s="5"/>
      <c r="D124">
        <v>2</v>
      </c>
      <c r="E124" s="16" t="s">
        <v>873</v>
      </c>
      <c r="F124" s="16" t="s">
        <v>1076</v>
      </c>
      <c r="G124" s="19" t="s">
        <v>1075</v>
      </c>
      <c r="H124" t="s">
        <v>1074</v>
      </c>
      <c r="I124" t="s">
        <v>874</v>
      </c>
      <c r="J124" s="18">
        <f>AVERAGE(L124,Z124)</f>
        <v>0.53333333333333333</v>
      </c>
      <c r="L124" s="13">
        <f t="shared" si="33"/>
        <v>0.5</v>
      </c>
      <c r="M124">
        <v>8</v>
      </c>
      <c r="N124">
        <v>8</v>
      </c>
      <c r="O124">
        <v>16</v>
      </c>
      <c r="P124">
        <v>4</v>
      </c>
      <c r="Q124">
        <v>4</v>
      </c>
      <c r="R124">
        <v>8</v>
      </c>
      <c r="S124" s="12" t="e">
        <f t="shared" si="34"/>
        <v>#DIV/0!</v>
      </c>
      <c r="Z124" s="13">
        <f t="shared" si="35"/>
        <v>0.56666666666666665</v>
      </c>
      <c r="AA124">
        <v>31</v>
      </c>
      <c r="AB124">
        <v>29</v>
      </c>
      <c r="AC124">
        <f>SUM(AA124:AB124)</f>
        <v>60</v>
      </c>
      <c r="AD124">
        <v>12</v>
      </c>
      <c r="AE124">
        <v>14</v>
      </c>
      <c r="AF124">
        <f>SUM(AD124:AE124)</f>
        <v>26</v>
      </c>
    </row>
    <row r="125" spans="1:32" x14ac:dyDescent="0.45">
      <c r="A125" s="5"/>
      <c r="B125" s="5"/>
      <c r="D125">
        <v>2</v>
      </c>
      <c r="E125" s="16" t="s">
        <v>1073</v>
      </c>
      <c r="F125" s="16" t="s">
        <v>1072</v>
      </c>
      <c r="G125" s="19" t="s">
        <v>1071</v>
      </c>
      <c r="H125" t="s">
        <v>1070</v>
      </c>
      <c r="I125" t="s">
        <v>1069</v>
      </c>
      <c r="J125" s="18">
        <f>AVERAGE(L125,Z125)</f>
        <v>0.52203389830508473</v>
      </c>
      <c r="L125" s="13">
        <f t="shared" si="33"/>
        <v>0.4</v>
      </c>
      <c r="M125">
        <v>3</v>
      </c>
      <c r="N125">
        <v>2</v>
      </c>
      <c r="O125">
        <v>5</v>
      </c>
      <c r="P125">
        <v>1</v>
      </c>
      <c r="Q125">
        <v>2</v>
      </c>
      <c r="R125">
        <v>3</v>
      </c>
      <c r="S125" s="12" t="e">
        <f t="shared" si="34"/>
        <v>#DIV/0!</v>
      </c>
      <c r="Z125" s="13">
        <f t="shared" si="35"/>
        <v>0.64406779661016944</v>
      </c>
      <c r="AA125">
        <v>31</v>
      </c>
      <c r="AB125">
        <v>28</v>
      </c>
      <c r="AC125">
        <f>SUM(AA125:AB125)</f>
        <v>59</v>
      </c>
      <c r="AD125">
        <v>11</v>
      </c>
      <c r="AE125">
        <v>10</v>
      </c>
      <c r="AF125">
        <f>SUM(AD125:AE125)</f>
        <v>21</v>
      </c>
    </row>
    <row r="126" spans="1:32" x14ac:dyDescent="0.45">
      <c r="A126" s="5"/>
      <c r="B126" s="5"/>
      <c r="D126">
        <v>2</v>
      </c>
      <c r="E126" s="16" t="s">
        <v>1068</v>
      </c>
      <c r="F126" s="16" t="s">
        <v>1067</v>
      </c>
      <c r="G126" s="19" t="s">
        <v>1066</v>
      </c>
      <c r="H126" t="s">
        <v>1065</v>
      </c>
      <c r="I126" t="s">
        <v>1064</v>
      </c>
      <c r="J126" s="18">
        <f>AVERAGE(L126,Z126)</f>
        <v>0.52046783625730997</v>
      </c>
      <c r="L126" s="13">
        <f t="shared" si="33"/>
        <v>0.77777777777777779</v>
      </c>
      <c r="M126">
        <v>4</v>
      </c>
      <c r="N126">
        <v>5</v>
      </c>
      <c r="O126">
        <v>9</v>
      </c>
      <c r="Q126">
        <v>2</v>
      </c>
      <c r="R126">
        <v>2</v>
      </c>
      <c r="S126" s="12" t="e">
        <f t="shared" si="34"/>
        <v>#DIV/0!</v>
      </c>
      <c r="Z126" s="13">
        <f t="shared" si="35"/>
        <v>0.26315789473684209</v>
      </c>
      <c r="AA126">
        <v>20</v>
      </c>
      <c r="AB126">
        <v>18</v>
      </c>
      <c r="AC126">
        <f>SUM(AA126:AB126)</f>
        <v>38</v>
      </c>
      <c r="AD126">
        <v>14</v>
      </c>
      <c r="AE126">
        <v>14</v>
      </c>
      <c r="AF126">
        <f>SUM(AD126:AE126)</f>
        <v>28</v>
      </c>
    </row>
    <row r="127" spans="1:32" x14ac:dyDescent="0.45">
      <c r="A127" s="5"/>
      <c r="B127" s="5"/>
      <c r="D127">
        <v>2</v>
      </c>
      <c r="E127" s="16" t="s">
        <v>1063</v>
      </c>
      <c r="F127" s="16" t="s">
        <v>1062</v>
      </c>
      <c r="G127" s="19" t="s">
        <v>1061</v>
      </c>
      <c r="H127" t="s">
        <v>1060</v>
      </c>
      <c r="I127" t="s">
        <v>1022</v>
      </c>
      <c r="J127" s="18">
        <f>AVERAGE(S127,Z127)</f>
        <v>0.51724137931034486</v>
      </c>
      <c r="L127" s="12">
        <f t="shared" si="33"/>
        <v>-0.23076923076923078</v>
      </c>
      <c r="M127">
        <v>5</v>
      </c>
      <c r="N127">
        <v>8</v>
      </c>
      <c r="O127">
        <v>13</v>
      </c>
      <c r="P127">
        <v>7</v>
      </c>
      <c r="Q127">
        <v>9</v>
      </c>
      <c r="R127">
        <v>16</v>
      </c>
      <c r="S127" s="13">
        <f t="shared" si="34"/>
        <v>1</v>
      </c>
      <c r="T127">
        <v>5</v>
      </c>
      <c r="U127">
        <v>7</v>
      </c>
      <c r="V127">
        <f t="shared" ref="V127:V134" si="39">U127+T127</f>
        <v>12</v>
      </c>
      <c r="Y127">
        <f t="shared" ref="Y127:Y134" si="40">X127+W127</f>
        <v>0</v>
      </c>
      <c r="Z127" s="13">
        <f t="shared" si="35"/>
        <v>3.4482758620689655E-2</v>
      </c>
      <c r="AA127">
        <v>14</v>
      </c>
      <c r="AB127">
        <v>15</v>
      </c>
      <c r="AC127">
        <f>SUM(AA127:AB127)</f>
        <v>29</v>
      </c>
      <c r="AD127">
        <v>14</v>
      </c>
      <c r="AE127">
        <v>14</v>
      </c>
      <c r="AF127">
        <f>SUM(AD127:AE127)</f>
        <v>28</v>
      </c>
    </row>
    <row r="128" spans="1:32" x14ac:dyDescent="0.45">
      <c r="A128" s="5"/>
      <c r="B128" s="5"/>
      <c r="D128">
        <v>2</v>
      </c>
      <c r="E128" s="16" t="s">
        <v>1059</v>
      </c>
      <c r="F128" s="16" t="s">
        <v>1059</v>
      </c>
      <c r="G128" s="19" t="s">
        <v>1058</v>
      </c>
      <c r="H128" t="s">
        <v>1057</v>
      </c>
      <c r="I128" t="s">
        <v>1056</v>
      </c>
      <c r="J128" s="18">
        <f>AVERAGE(L128,S128)</f>
        <v>0.50177809388335703</v>
      </c>
      <c r="L128" s="13">
        <f t="shared" si="33"/>
        <v>0.13513513513513514</v>
      </c>
      <c r="M128">
        <v>17</v>
      </c>
      <c r="N128">
        <v>20</v>
      </c>
      <c r="O128">
        <v>37</v>
      </c>
      <c r="P128">
        <v>18</v>
      </c>
      <c r="Q128">
        <v>14</v>
      </c>
      <c r="R128">
        <v>32</v>
      </c>
      <c r="S128" s="13">
        <f t="shared" si="34"/>
        <v>0.86842105263157898</v>
      </c>
      <c r="T128">
        <v>20</v>
      </c>
      <c r="U128">
        <v>18</v>
      </c>
      <c r="V128">
        <f t="shared" si="39"/>
        <v>38</v>
      </c>
      <c r="W128">
        <v>3</v>
      </c>
      <c r="X128">
        <v>2</v>
      </c>
      <c r="Y128">
        <f t="shared" si="40"/>
        <v>5</v>
      </c>
      <c r="Z128" s="12">
        <f t="shared" si="35"/>
        <v>-0.3611111111111111</v>
      </c>
      <c r="AA128">
        <v>37</v>
      </c>
      <c r="AB128">
        <v>35</v>
      </c>
      <c r="AC128">
        <f>SUM(AA128:AB128)</f>
        <v>72</v>
      </c>
      <c r="AD128">
        <v>48</v>
      </c>
      <c r="AE128">
        <v>50</v>
      </c>
      <c r="AF128">
        <f>SUM(AD128:AE128)</f>
        <v>98</v>
      </c>
    </row>
    <row r="129" spans="1:32" x14ac:dyDescent="0.45">
      <c r="A129" s="5"/>
      <c r="B129" s="5"/>
      <c r="D129">
        <v>2</v>
      </c>
      <c r="E129" s="16" t="s">
        <v>1055</v>
      </c>
      <c r="F129" s="16" t="s">
        <v>1054</v>
      </c>
      <c r="G129" s="15" t="s">
        <v>1053</v>
      </c>
      <c r="H129" t="s">
        <v>1052</v>
      </c>
      <c r="I129" t="s">
        <v>955</v>
      </c>
      <c r="J129" s="14">
        <f>AVERAGE(L129,S129)</f>
        <v>0.48529411764705882</v>
      </c>
      <c r="L129" s="13">
        <f t="shared" si="33"/>
        <v>0.5</v>
      </c>
      <c r="M129">
        <v>8</v>
      </c>
      <c r="N129">
        <v>6</v>
      </c>
      <c r="O129">
        <v>14</v>
      </c>
      <c r="Q129">
        <v>7</v>
      </c>
      <c r="R129">
        <v>7</v>
      </c>
      <c r="S129" s="13">
        <f t="shared" si="34"/>
        <v>0.47058823529411764</v>
      </c>
      <c r="T129">
        <v>8</v>
      </c>
      <c r="U129">
        <v>9</v>
      </c>
      <c r="V129">
        <f t="shared" si="39"/>
        <v>17</v>
      </c>
      <c r="X129">
        <v>9</v>
      </c>
      <c r="Y129">
        <f t="shared" si="40"/>
        <v>9</v>
      </c>
      <c r="Z129" s="12" t="e">
        <f t="shared" si="35"/>
        <v>#DIV/0!</v>
      </c>
    </row>
    <row r="130" spans="1:32" x14ac:dyDescent="0.45">
      <c r="A130" s="5"/>
      <c r="B130" s="5"/>
      <c r="D130">
        <v>2</v>
      </c>
      <c r="E130" s="16" t="s">
        <v>873</v>
      </c>
      <c r="F130" s="16" t="s">
        <v>1051</v>
      </c>
      <c r="G130" s="15" t="s">
        <v>1050</v>
      </c>
      <c r="H130" t="s">
        <v>1049</v>
      </c>
      <c r="I130" t="s">
        <v>1048</v>
      </c>
      <c r="J130" s="14">
        <f>AVERAGE(L130,S130)</f>
        <v>0.47608695652173916</v>
      </c>
      <c r="L130" s="13">
        <f t="shared" si="33"/>
        <v>0.8</v>
      </c>
      <c r="M130">
        <v>3</v>
      </c>
      <c r="N130">
        <v>2</v>
      </c>
      <c r="O130">
        <v>5</v>
      </c>
      <c r="Q130">
        <v>1</v>
      </c>
      <c r="R130">
        <v>1</v>
      </c>
      <c r="S130" s="13">
        <f t="shared" si="34"/>
        <v>0.15217391304347827</v>
      </c>
      <c r="T130">
        <v>27</v>
      </c>
      <c r="U130">
        <v>19</v>
      </c>
      <c r="V130">
        <f t="shared" si="39"/>
        <v>46</v>
      </c>
      <c r="W130">
        <v>19</v>
      </c>
      <c r="X130">
        <v>20</v>
      </c>
      <c r="Y130">
        <f t="shared" si="40"/>
        <v>39</v>
      </c>
      <c r="Z130" s="12" t="e">
        <f t="shared" si="35"/>
        <v>#DIV/0!</v>
      </c>
    </row>
    <row r="131" spans="1:32" x14ac:dyDescent="0.45">
      <c r="A131" s="5"/>
      <c r="B131" s="5"/>
      <c r="D131">
        <v>2</v>
      </c>
      <c r="E131" s="16" t="s">
        <v>1047</v>
      </c>
      <c r="F131" s="16" t="s">
        <v>1046</v>
      </c>
      <c r="G131" s="15" t="s">
        <v>1045</v>
      </c>
      <c r="H131" t="s">
        <v>1044</v>
      </c>
      <c r="I131" t="s">
        <v>950</v>
      </c>
      <c r="J131" s="14">
        <f>AVERAGE(L131,S131)</f>
        <v>0.46363636363636362</v>
      </c>
      <c r="L131" s="13">
        <f t="shared" si="33"/>
        <v>0.2</v>
      </c>
      <c r="M131">
        <v>2</v>
      </c>
      <c r="N131">
        <v>3</v>
      </c>
      <c r="O131">
        <v>5</v>
      </c>
      <c r="P131">
        <v>2</v>
      </c>
      <c r="Q131">
        <v>2</v>
      </c>
      <c r="R131">
        <v>4</v>
      </c>
      <c r="S131" s="13">
        <f t="shared" si="34"/>
        <v>0.72727272727272729</v>
      </c>
      <c r="T131">
        <v>6</v>
      </c>
      <c r="U131">
        <v>5</v>
      </c>
      <c r="V131">
        <f t="shared" si="39"/>
        <v>11</v>
      </c>
      <c r="W131">
        <v>2</v>
      </c>
      <c r="X131">
        <v>1</v>
      </c>
      <c r="Y131">
        <f t="shared" si="40"/>
        <v>3</v>
      </c>
      <c r="Z131" s="12">
        <f t="shared" si="35"/>
        <v>-0.29032258064516131</v>
      </c>
      <c r="AA131">
        <v>17</v>
      </c>
      <c r="AB131">
        <v>14</v>
      </c>
      <c r="AC131">
        <f>SUM(AA131:AB131)</f>
        <v>31</v>
      </c>
      <c r="AD131">
        <v>19</v>
      </c>
      <c r="AE131">
        <v>21</v>
      </c>
      <c r="AF131">
        <f>SUM(AD131:AE131)</f>
        <v>40</v>
      </c>
    </row>
    <row r="132" spans="1:32" x14ac:dyDescent="0.45">
      <c r="A132" s="5"/>
      <c r="B132" s="5"/>
      <c r="D132">
        <v>2</v>
      </c>
      <c r="E132" s="16" t="s">
        <v>1043</v>
      </c>
      <c r="F132" s="16" t="s">
        <v>1042</v>
      </c>
      <c r="G132" s="15" t="s">
        <v>1041</v>
      </c>
      <c r="H132" t="s">
        <v>1040</v>
      </c>
      <c r="I132" t="s">
        <v>1039</v>
      </c>
      <c r="J132" s="14">
        <f>AVERAGE(L132,Z132)</f>
        <v>0.43007769145394004</v>
      </c>
      <c r="L132" s="13">
        <f t="shared" si="33"/>
        <v>0.29411764705882354</v>
      </c>
      <c r="M132">
        <v>16</v>
      </c>
      <c r="N132">
        <v>18</v>
      </c>
      <c r="O132">
        <v>34</v>
      </c>
      <c r="P132">
        <v>9</v>
      </c>
      <c r="Q132">
        <v>15</v>
      </c>
      <c r="R132">
        <v>24</v>
      </c>
      <c r="S132" s="12">
        <f t="shared" si="34"/>
        <v>-0.53125</v>
      </c>
      <c r="T132">
        <v>33</v>
      </c>
      <c r="U132">
        <v>31</v>
      </c>
      <c r="V132">
        <f t="shared" si="39"/>
        <v>64</v>
      </c>
      <c r="W132">
        <v>53</v>
      </c>
      <c r="X132">
        <v>45</v>
      </c>
      <c r="Y132">
        <f t="shared" si="40"/>
        <v>98</v>
      </c>
      <c r="Z132" s="13">
        <f t="shared" si="35"/>
        <v>0.56603773584905659</v>
      </c>
      <c r="AA132">
        <v>26</v>
      </c>
      <c r="AB132">
        <v>27</v>
      </c>
      <c r="AC132">
        <f>SUM(AA132:AB132)</f>
        <v>53</v>
      </c>
      <c r="AD132">
        <v>10</v>
      </c>
      <c r="AE132">
        <v>13</v>
      </c>
      <c r="AF132">
        <f>SUM(AD132:AE132)</f>
        <v>23</v>
      </c>
    </row>
    <row r="133" spans="1:32" x14ac:dyDescent="0.45">
      <c r="A133" s="5"/>
      <c r="B133" s="5"/>
      <c r="D133">
        <v>2</v>
      </c>
      <c r="E133" s="16" t="s">
        <v>1038</v>
      </c>
      <c r="F133" s="16" t="s">
        <v>1037</v>
      </c>
      <c r="G133" s="15" t="s">
        <v>1036</v>
      </c>
      <c r="H133" t="s">
        <v>1035</v>
      </c>
      <c r="I133" t="s">
        <v>1034</v>
      </c>
      <c r="J133" s="14">
        <f>AVERAGE(L133,Z133)</f>
        <v>0.42847503373819162</v>
      </c>
      <c r="L133" s="13">
        <f t="shared" si="33"/>
        <v>0.76923076923076927</v>
      </c>
      <c r="M133">
        <v>7</v>
      </c>
      <c r="N133">
        <v>6</v>
      </c>
      <c r="O133">
        <v>13</v>
      </c>
      <c r="P133">
        <v>1</v>
      </c>
      <c r="Q133">
        <v>2</v>
      </c>
      <c r="R133">
        <v>3</v>
      </c>
      <c r="S133" s="12">
        <f t="shared" si="34"/>
        <v>-0.16666666666666666</v>
      </c>
      <c r="T133">
        <v>2</v>
      </c>
      <c r="U133">
        <v>4</v>
      </c>
      <c r="V133">
        <f t="shared" si="39"/>
        <v>6</v>
      </c>
      <c r="W133">
        <v>4</v>
      </c>
      <c r="X133">
        <v>3</v>
      </c>
      <c r="Y133">
        <f t="shared" si="40"/>
        <v>7</v>
      </c>
      <c r="Z133" s="13">
        <f t="shared" si="35"/>
        <v>8.771929824561403E-2</v>
      </c>
      <c r="AA133">
        <v>27</v>
      </c>
      <c r="AB133">
        <v>30</v>
      </c>
      <c r="AC133">
        <f>SUM(AA133:AB133)</f>
        <v>57</v>
      </c>
      <c r="AD133">
        <v>31</v>
      </c>
      <c r="AE133">
        <v>21</v>
      </c>
      <c r="AF133">
        <f>SUM(AD133:AE133)</f>
        <v>52</v>
      </c>
    </row>
    <row r="134" spans="1:32" x14ac:dyDescent="0.45">
      <c r="A134" s="5"/>
      <c r="B134" s="5"/>
      <c r="D134">
        <v>2</v>
      </c>
      <c r="E134" s="16" t="s">
        <v>1033</v>
      </c>
      <c r="F134" s="16" t="s">
        <v>1032</v>
      </c>
      <c r="G134" s="15" t="s">
        <v>1031</v>
      </c>
      <c r="H134" t="s">
        <v>1030</v>
      </c>
      <c r="I134" t="s">
        <v>936</v>
      </c>
      <c r="J134" s="14">
        <f>AVERAGE(L134,S134)</f>
        <v>0.41711229946524064</v>
      </c>
      <c r="L134" s="13">
        <f t="shared" ref="L134:L165" si="41">(O134-R134)/O134</f>
        <v>0.47058823529411764</v>
      </c>
      <c r="M134">
        <v>8</v>
      </c>
      <c r="N134">
        <v>9</v>
      </c>
      <c r="O134">
        <v>17</v>
      </c>
      <c r="P134">
        <v>5</v>
      </c>
      <c r="Q134">
        <v>4</v>
      </c>
      <c r="R134">
        <v>9</v>
      </c>
      <c r="S134" s="13">
        <f t="shared" ref="S134:S165" si="42">(V134-Y134)/V134</f>
        <v>0.36363636363636365</v>
      </c>
      <c r="T134">
        <v>5</v>
      </c>
      <c r="U134">
        <v>6</v>
      </c>
      <c r="V134">
        <f t="shared" si="39"/>
        <v>11</v>
      </c>
      <c r="W134">
        <v>3</v>
      </c>
      <c r="X134">
        <v>4</v>
      </c>
      <c r="Y134">
        <f t="shared" si="40"/>
        <v>7</v>
      </c>
      <c r="Z134" s="12">
        <f t="shared" ref="Z134:Z165" si="43">(AC134-AF134)/AC134</f>
        <v>0</v>
      </c>
      <c r="AA134">
        <v>17</v>
      </c>
      <c r="AB134">
        <v>19</v>
      </c>
      <c r="AC134">
        <f>SUM(AA134:AB134)</f>
        <v>36</v>
      </c>
      <c r="AD134">
        <v>18</v>
      </c>
      <c r="AE134">
        <v>18</v>
      </c>
      <c r="AF134">
        <f>SUM(AD134:AE134)</f>
        <v>36</v>
      </c>
    </row>
    <row r="135" spans="1:32" x14ac:dyDescent="0.45">
      <c r="A135" s="5"/>
      <c r="B135" s="5"/>
      <c r="D135">
        <v>2</v>
      </c>
      <c r="E135" s="16" t="s">
        <v>873</v>
      </c>
      <c r="F135" s="16" t="s">
        <v>1029</v>
      </c>
      <c r="G135" s="15" t="s">
        <v>1028</v>
      </c>
      <c r="H135" t="s">
        <v>1027</v>
      </c>
      <c r="I135" t="s">
        <v>978</v>
      </c>
      <c r="J135" s="14">
        <f>AVERAGE(L135,Z135)</f>
        <v>0.41666666666666663</v>
      </c>
      <c r="L135" s="13">
        <f t="shared" si="41"/>
        <v>0.5</v>
      </c>
      <c r="M135">
        <v>1</v>
      </c>
      <c r="N135">
        <v>3</v>
      </c>
      <c r="O135">
        <v>4</v>
      </c>
      <c r="P135">
        <v>1</v>
      </c>
      <c r="Q135">
        <v>1</v>
      </c>
      <c r="R135">
        <v>2</v>
      </c>
      <c r="S135" s="12" t="e">
        <f t="shared" si="42"/>
        <v>#DIV/0!</v>
      </c>
      <c r="Z135" s="13">
        <f t="shared" si="43"/>
        <v>0.33333333333333331</v>
      </c>
      <c r="AA135">
        <v>10</v>
      </c>
      <c r="AB135">
        <v>11</v>
      </c>
      <c r="AC135">
        <f>SUM(AA135:AB135)</f>
        <v>21</v>
      </c>
      <c r="AD135">
        <v>8</v>
      </c>
      <c r="AE135">
        <v>6</v>
      </c>
      <c r="AF135">
        <f>SUM(AD135:AE135)</f>
        <v>14</v>
      </c>
    </row>
    <row r="136" spans="1:32" x14ac:dyDescent="0.45">
      <c r="A136" s="5"/>
      <c r="B136" s="5"/>
      <c r="D136">
        <v>2</v>
      </c>
      <c r="E136" s="16" t="s">
        <v>1026</v>
      </c>
      <c r="F136" s="16" t="s">
        <v>1025</v>
      </c>
      <c r="G136" s="15" t="s">
        <v>1024</v>
      </c>
      <c r="H136" t="s">
        <v>1023</v>
      </c>
      <c r="I136" t="s">
        <v>1022</v>
      </c>
      <c r="J136" s="14">
        <f>AVERAGE(L136,S136)</f>
        <v>0.40909090909090906</v>
      </c>
      <c r="L136" s="13">
        <f t="shared" si="41"/>
        <v>0.5</v>
      </c>
      <c r="M136">
        <v>1</v>
      </c>
      <c r="N136">
        <v>3</v>
      </c>
      <c r="O136">
        <v>4</v>
      </c>
      <c r="P136">
        <v>1</v>
      </c>
      <c r="Q136">
        <v>1</v>
      </c>
      <c r="R136">
        <v>2</v>
      </c>
      <c r="S136" s="13">
        <f t="shared" si="42"/>
        <v>0.31818181818181818</v>
      </c>
      <c r="T136">
        <v>10</v>
      </c>
      <c r="U136">
        <v>12</v>
      </c>
      <c r="V136">
        <f>U136+T136</f>
        <v>22</v>
      </c>
      <c r="W136">
        <v>7</v>
      </c>
      <c r="X136">
        <v>8</v>
      </c>
      <c r="Y136">
        <f>X136+W136</f>
        <v>15</v>
      </c>
      <c r="Z136" s="12" t="e">
        <f t="shared" si="43"/>
        <v>#DIV/0!</v>
      </c>
    </row>
    <row r="137" spans="1:32" x14ac:dyDescent="0.45">
      <c r="A137" s="5"/>
      <c r="B137" s="5"/>
      <c r="D137">
        <v>2</v>
      </c>
      <c r="E137" s="16" t="s">
        <v>873</v>
      </c>
      <c r="F137" s="16" t="s">
        <v>1021</v>
      </c>
      <c r="G137" s="15" t="s">
        <v>1020</v>
      </c>
      <c r="H137" t="s">
        <v>1019</v>
      </c>
      <c r="I137" t="s">
        <v>1018</v>
      </c>
      <c r="J137" s="14">
        <f>AVERAGE(L137,S137)</f>
        <v>0.40303030303030302</v>
      </c>
      <c r="L137" s="13">
        <f t="shared" si="41"/>
        <v>0.27272727272727271</v>
      </c>
      <c r="M137">
        <v>6</v>
      </c>
      <c r="N137">
        <v>5</v>
      </c>
      <c r="O137">
        <v>11</v>
      </c>
      <c r="P137">
        <v>5</v>
      </c>
      <c r="Q137">
        <v>3</v>
      </c>
      <c r="R137">
        <v>8</v>
      </c>
      <c r="S137" s="13">
        <f t="shared" si="42"/>
        <v>0.53333333333333333</v>
      </c>
      <c r="T137">
        <v>15</v>
      </c>
      <c r="U137">
        <v>15</v>
      </c>
      <c r="V137">
        <f>U137+T137</f>
        <v>30</v>
      </c>
      <c r="W137">
        <v>7</v>
      </c>
      <c r="X137">
        <v>7</v>
      </c>
      <c r="Y137">
        <f>X137+W137</f>
        <v>14</v>
      </c>
      <c r="Z137" s="12" t="e">
        <f t="shared" si="43"/>
        <v>#DIV/0!</v>
      </c>
    </row>
    <row r="138" spans="1:32" x14ac:dyDescent="0.45">
      <c r="A138" s="5"/>
      <c r="B138" s="5"/>
      <c r="D138">
        <v>2</v>
      </c>
      <c r="E138" s="16" t="s">
        <v>873</v>
      </c>
      <c r="F138" s="16" t="s">
        <v>1017</v>
      </c>
      <c r="G138" s="15" t="s">
        <v>1016</v>
      </c>
      <c r="H138" t="s">
        <v>1015</v>
      </c>
      <c r="I138" t="s">
        <v>918</v>
      </c>
      <c r="J138" s="14">
        <f>AVERAGE(L138,Z138)</f>
        <v>0.4</v>
      </c>
      <c r="L138" s="13">
        <f t="shared" si="41"/>
        <v>0.33333333333333331</v>
      </c>
      <c r="M138">
        <v>1</v>
      </c>
      <c r="N138">
        <v>2</v>
      </c>
      <c r="O138">
        <v>3</v>
      </c>
      <c r="P138">
        <v>0</v>
      </c>
      <c r="Q138">
        <v>2</v>
      </c>
      <c r="R138">
        <v>2</v>
      </c>
      <c r="S138" s="12" t="e">
        <f t="shared" si="42"/>
        <v>#DIV/0!</v>
      </c>
      <c r="Z138" s="13">
        <f t="shared" si="43"/>
        <v>0.46666666666666667</v>
      </c>
      <c r="AA138">
        <v>28</v>
      </c>
      <c r="AB138">
        <v>32</v>
      </c>
      <c r="AC138">
        <f>SUM(AA138:AB138)</f>
        <v>60</v>
      </c>
      <c r="AD138">
        <v>16</v>
      </c>
      <c r="AE138">
        <v>16</v>
      </c>
      <c r="AF138">
        <f>SUM(AD138:AE138)</f>
        <v>32</v>
      </c>
    </row>
    <row r="139" spans="1:32" x14ac:dyDescent="0.45">
      <c r="A139" s="5"/>
      <c r="B139" s="5"/>
      <c r="D139">
        <v>2</v>
      </c>
      <c r="E139" s="16" t="s">
        <v>1014</v>
      </c>
      <c r="F139" s="16" t="s">
        <v>1013</v>
      </c>
      <c r="G139" s="15" t="s">
        <v>1012</v>
      </c>
      <c r="H139" t="s">
        <v>1011</v>
      </c>
      <c r="I139" t="s">
        <v>1010</v>
      </c>
      <c r="J139" s="14">
        <f>AVERAGE(L139,Z139)</f>
        <v>0.39583333333333331</v>
      </c>
      <c r="L139" s="13">
        <f t="shared" si="41"/>
        <v>0.66666666666666663</v>
      </c>
      <c r="N139">
        <v>3</v>
      </c>
      <c r="O139">
        <v>3</v>
      </c>
      <c r="P139">
        <v>1</v>
      </c>
      <c r="R139">
        <v>1</v>
      </c>
      <c r="S139" s="12">
        <f t="shared" si="42"/>
        <v>-1.7</v>
      </c>
      <c r="T139">
        <v>11</v>
      </c>
      <c r="U139">
        <v>9</v>
      </c>
      <c r="V139">
        <f>U139+T139</f>
        <v>20</v>
      </c>
      <c r="W139">
        <v>31</v>
      </c>
      <c r="X139">
        <v>23</v>
      </c>
      <c r="Y139">
        <f>X139+W139</f>
        <v>54</v>
      </c>
      <c r="Z139" s="13">
        <f t="shared" si="43"/>
        <v>0.125</v>
      </c>
      <c r="AA139">
        <v>8</v>
      </c>
      <c r="AB139">
        <v>8</v>
      </c>
      <c r="AC139">
        <f>SUM(AA139:AB139)</f>
        <v>16</v>
      </c>
      <c r="AD139">
        <v>6</v>
      </c>
      <c r="AE139">
        <v>8</v>
      </c>
      <c r="AF139">
        <f>SUM(AD139:AE139)</f>
        <v>14</v>
      </c>
    </row>
    <row r="140" spans="1:32" x14ac:dyDescent="0.45">
      <c r="A140" s="5"/>
      <c r="B140" s="5"/>
      <c r="D140">
        <v>2</v>
      </c>
      <c r="E140" s="16" t="s">
        <v>873</v>
      </c>
      <c r="F140" s="16" t="s">
        <v>1009</v>
      </c>
      <c r="G140" s="15" t="s">
        <v>1008</v>
      </c>
      <c r="H140" t="s">
        <v>1007</v>
      </c>
      <c r="I140" t="s">
        <v>1006</v>
      </c>
      <c r="J140" s="14">
        <f>AVERAGE(L140,S140)</f>
        <v>0.38953488372093026</v>
      </c>
      <c r="L140" s="13">
        <f t="shared" si="41"/>
        <v>0.5</v>
      </c>
      <c r="M140">
        <v>2</v>
      </c>
      <c r="N140">
        <v>2</v>
      </c>
      <c r="O140">
        <v>4</v>
      </c>
      <c r="P140">
        <v>1</v>
      </c>
      <c r="Q140">
        <v>1</v>
      </c>
      <c r="R140">
        <v>2</v>
      </c>
      <c r="S140" s="13">
        <f t="shared" si="42"/>
        <v>0.27906976744186046</v>
      </c>
      <c r="T140">
        <v>23</v>
      </c>
      <c r="U140">
        <v>20</v>
      </c>
      <c r="V140">
        <f>U140+T140</f>
        <v>43</v>
      </c>
      <c r="W140">
        <v>17</v>
      </c>
      <c r="X140">
        <v>14</v>
      </c>
      <c r="Y140">
        <f>X140+W140</f>
        <v>31</v>
      </c>
      <c r="Z140" s="12" t="e">
        <f t="shared" si="43"/>
        <v>#DIV/0!</v>
      </c>
    </row>
    <row r="141" spans="1:32" x14ac:dyDescent="0.45">
      <c r="A141" s="5"/>
      <c r="B141" s="5"/>
      <c r="D141">
        <v>2</v>
      </c>
      <c r="E141" s="16" t="s">
        <v>873</v>
      </c>
      <c r="F141" s="16" t="s">
        <v>1005</v>
      </c>
      <c r="G141" s="15" t="s">
        <v>1004</v>
      </c>
      <c r="H141" t="s">
        <v>1003</v>
      </c>
      <c r="I141" t="s">
        <v>960</v>
      </c>
      <c r="J141" s="14">
        <f>AVERAGE(L141,Z141)</f>
        <v>0.38888888888888884</v>
      </c>
      <c r="L141" s="13">
        <f t="shared" si="41"/>
        <v>0.44444444444444442</v>
      </c>
      <c r="M141">
        <v>4</v>
      </c>
      <c r="N141">
        <v>5</v>
      </c>
      <c r="O141">
        <v>9</v>
      </c>
      <c r="P141">
        <v>3</v>
      </c>
      <c r="Q141">
        <v>2</v>
      </c>
      <c r="R141">
        <v>5</v>
      </c>
      <c r="S141" s="12" t="e">
        <f t="shared" si="42"/>
        <v>#DIV/0!</v>
      </c>
      <c r="Z141" s="13">
        <f t="shared" si="43"/>
        <v>0.33333333333333331</v>
      </c>
      <c r="AA141">
        <v>9</v>
      </c>
      <c r="AB141">
        <v>12</v>
      </c>
      <c r="AC141">
        <f t="shared" ref="AC141:AC146" si="44">SUM(AA141:AB141)</f>
        <v>21</v>
      </c>
      <c r="AD141">
        <v>9</v>
      </c>
      <c r="AE141">
        <v>5</v>
      </c>
      <c r="AF141">
        <f t="shared" ref="AF141:AF146" si="45">SUM(AD141:AE141)</f>
        <v>14</v>
      </c>
    </row>
    <row r="142" spans="1:32" x14ac:dyDescent="0.45">
      <c r="A142" s="5"/>
      <c r="B142" s="5"/>
      <c r="D142">
        <v>2</v>
      </c>
      <c r="E142" s="16" t="s">
        <v>1002</v>
      </c>
      <c r="F142" s="16" t="s">
        <v>1001</v>
      </c>
      <c r="G142" s="15" t="s">
        <v>1000</v>
      </c>
      <c r="H142" t="s">
        <v>999</v>
      </c>
      <c r="I142" t="s">
        <v>859</v>
      </c>
      <c r="J142" s="14">
        <f>AVERAGE(L142,Z142)</f>
        <v>0.3839285714285714</v>
      </c>
      <c r="L142" s="13">
        <f t="shared" si="41"/>
        <v>0.14285714285714285</v>
      </c>
      <c r="M142">
        <v>3</v>
      </c>
      <c r="N142">
        <v>4</v>
      </c>
      <c r="O142">
        <v>7</v>
      </c>
      <c r="P142">
        <v>2</v>
      </c>
      <c r="Q142">
        <v>4</v>
      </c>
      <c r="R142">
        <v>6</v>
      </c>
      <c r="S142" s="12">
        <f t="shared" si="42"/>
        <v>-0.65</v>
      </c>
      <c r="T142">
        <v>12</v>
      </c>
      <c r="U142">
        <v>8</v>
      </c>
      <c r="V142">
        <f>U142+T142</f>
        <v>20</v>
      </c>
      <c r="W142">
        <v>20</v>
      </c>
      <c r="X142">
        <v>13</v>
      </c>
      <c r="Y142">
        <f>X142+W142</f>
        <v>33</v>
      </c>
      <c r="Z142" s="13">
        <f t="shared" si="43"/>
        <v>0.625</v>
      </c>
      <c r="AA142">
        <v>3</v>
      </c>
      <c r="AB142">
        <v>5</v>
      </c>
      <c r="AC142">
        <f t="shared" si="44"/>
        <v>8</v>
      </c>
      <c r="AD142">
        <v>1</v>
      </c>
      <c r="AE142">
        <v>2</v>
      </c>
      <c r="AF142">
        <f t="shared" si="45"/>
        <v>3</v>
      </c>
    </row>
    <row r="143" spans="1:32" x14ac:dyDescent="0.45">
      <c r="A143" s="5"/>
      <c r="B143" s="5"/>
      <c r="D143">
        <v>2</v>
      </c>
      <c r="E143" s="16" t="s">
        <v>998</v>
      </c>
      <c r="F143" s="16" t="s">
        <v>997</v>
      </c>
      <c r="G143" s="15" t="s">
        <v>996</v>
      </c>
      <c r="H143" t="s">
        <v>995</v>
      </c>
      <c r="I143" t="s">
        <v>879</v>
      </c>
      <c r="J143" s="14">
        <f>AVERAGE(L143,Z143)</f>
        <v>0.37333333333333329</v>
      </c>
      <c r="L143" s="13">
        <f t="shared" si="41"/>
        <v>0.66666666666666663</v>
      </c>
      <c r="M143">
        <v>7</v>
      </c>
      <c r="N143">
        <v>5</v>
      </c>
      <c r="O143">
        <v>12</v>
      </c>
      <c r="P143">
        <v>1</v>
      </c>
      <c r="Q143">
        <v>3</v>
      </c>
      <c r="R143">
        <v>4</v>
      </c>
      <c r="S143" s="12">
        <f t="shared" si="42"/>
        <v>-0.25</v>
      </c>
      <c r="T143">
        <v>4</v>
      </c>
      <c r="U143">
        <v>4</v>
      </c>
      <c r="V143">
        <f>U143+T143</f>
        <v>8</v>
      </c>
      <c r="W143">
        <v>4</v>
      </c>
      <c r="X143">
        <v>6</v>
      </c>
      <c r="Y143">
        <f>X143+W143</f>
        <v>10</v>
      </c>
      <c r="Z143" s="13">
        <f t="shared" si="43"/>
        <v>0.08</v>
      </c>
      <c r="AA143">
        <v>13</v>
      </c>
      <c r="AB143">
        <v>12</v>
      </c>
      <c r="AC143">
        <f t="shared" si="44"/>
        <v>25</v>
      </c>
      <c r="AD143">
        <v>10</v>
      </c>
      <c r="AE143">
        <v>13</v>
      </c>
      <c r="AF143">
        <f t="shared" si="45"/>
        <v>23</v>
      </c>
    </row>
    <row r="144" spans="1:32" x14ac:dyDescent="0.45">
      <c r="A144" s="5"/>
      <c r="B144" s="5"/>
      <c r="D144">
        <v>2</v>
      </c>
      <c r="E144" s="16" t="s">
        <v>873</v>
      </c>
      <c r="F144" s="16" t="s">
        <v>994</v>
      </c>
      <c r="G144" s="15" t="s">
        <v>993</v>
      </c>
      <c r="H144" t="s">
        <v>992</v>
      </c>
      <c r="I144" t="s">
        <v>991</v>
      </c>
      <c r="J144" s="14">
        <f>AVERAGE(L144,Z144)</f>
        <v>0.37243401759530792</v>
      </c>
      <c r="L144" s="13">
        <f t="shared" si="41"/>
        <v>0.45454545454545453</v>
      </c>
      <c r="M144">
        <v>6</v>
      </c>
      <c r="N144">
        <v>5</v>
      </c>
      <c r="O144">
        <v>11</v>
      </c>
      <c r="P144">
        <v>3</v>
      </c>
      <c r="Q144">
        <v>3</v>
      </c>
      <c r="R144">
        <v>6</v>
      </c>
      <c r="S144" s="12" t="e">
        <f t="shared" si="42"/>
        <v>#DIV/0!</v>
      </c>
      <c r="Z144" s="13">
        <f t="shared" si="43"/>
        <v>0.29032258064516131</v>
      </c>
      <c r="AA144">
        <v>16</v>
      </c>
      <c r="AB144">
        <v>15</v>
      </c>
      <c r="AC144">
        <f t="shared" si="44"/>
        <v>31</v>
      </c>
      <c r="AD144">
        <v>8</v>
      </c>
      <c r="AE144">
        <v>14</v>
      </c>
      <c r="AF144">
        <f t="shared" si="45"/>
        <v>22</v>
      </c>
    </row>
    <row r="145" spans="1:32" x14ac:dyDescent="0.45">
      <c r="A145" s="5"/>
      <c r="B145" s="5"/>
      <c r="D145">
        <v>2</v>
      </c>
      <c r="E145" s="16" t="s">
        <v>873</v>
      </c>
      <c r="F145" s="16" t="s">
        <v>990</v>
      </c>
      <c r="G145" s="15" t="s">
        <v>989</v>
      </c>
      <c r="H145" t="s">
        <v>988</v>
      </c>
      <c r="I145" t="s">
        <v>987</v>
      </c>
      <c r="J145" s="14">
        <f>AVERAGE(L145,Z145)</f>
        <v>0.32475622968580714</v>
      </c>
      <c r="K145">
        <f>_xlfn.STDEV.S(L145,S145,Z145)</f>
        <v>0.31613048341722694</v>
      </c>
      <c r="L145" s="13">
        <f t="shared" si="41"/>
        <v>0.26923076923076922</v>
      </c>
      <c r="M145">
        <v>10</v>
      </c>
      <c r="N145">
        <v>16</v>
      </c>
      <c r="O145">
        <f>SUM(M145:N145)</f>
        <v>26</v>
      </c>
      <c r="P145">
        <v>8</v>
      </c>
      <c r="Q145">
        <v>11</v>
      </c>
      <c r="R145">
        <f>SUM(P145:Q145)</f>
        <v>19</v>
      </c>
      <c r="S145" s="17">
        <f t="shared" si="42"/>
        <v>-0.21428571428571427</v>
      </c>
      <c r="T145">
        <v>14</v>
      </c>
      <c r="U145">
        <v>14</v>
      </c>
      <c r="V145">
        <f>U145+T145</f>
        <v>28</v>
      </c>
      <c r="W145">
        <v>18</v>
      </c>
      <c r="X145">
        <v>16</v>
      </c>
      <c r="Y145">
        <f>X145+W145</f>
        <v>34</v>
      </c>
      <c r="Z145" s="13">
        <f t="shared" si="43"/>
        <v>0.38028169014084506</v>
      </c>
      <c r="AA145">
        <v>35</v>
      </c>
      <c r="AB145">
        <v>36</v>
      </c>
      <c r="AC145">
        <f t="shared" si="44"/>
        <v>71</v>
      </c>
      <c r="AD145">
        <v>23</v>
      </c>
      <c r="AE145">
        <v>21</v>
      </c>
      <c r="AF145">
        <f t="shared" si="45"/>
        <v>44</v>
      </c>
    </row>
    <row r="146" spans="1:32" x14ac:dyDescent="0.45">
      <c r="A146" s="5"/>
      <c r="B146" s="5"/>
      <c r="D146">
        <v>2</v>
      </c>
      <c r="E146" s="16" t="s">
        <v>986</v>
      </c>
      <c r="F146" s="16" t="s">
        <v>985</v>
      </c>
      <c r="G146" s="15" t="s">
        <v>984</v>
      </c>
      <c r="H146" t="s">
        <v>983</v>
      </c>
      <c r="I146" t="s">
        <v>982</v>
      </c>
      <c r="J146" s="14">
        <f>AVERAGE(L146,S146)</f>
        <v>0.32451923076923078</v>
      </c>
      <c r="L146" s="13">
        <f t="shared" si="41"/>
        <v>0.1875</v>
      </c>
      <c r="M146">
        <v>8</v>
      </c>
      <c r="N146">
        <v>8</v>
      </c>
      <c r="O146">
        <v>16</v>
      </c>
      <c r="P146">
        <v>6</v>
      </c>
      <c r="Q146">
        <v>7</v>
      </c>
      <c r="R146">
        <v>13</v>
      </c>
      <c r="S146" s="13">
        <f t="shared" si="42"/>
        <v>0.46153846153846156</v>
      </c>
      <c r="T146">
        <v>6</v>
      </c>
      <c r="U146">
        <v>7</v>
      </c>
      <c r="V146">
        <f>U146+T146</f>
        <v>13</v>
      </c>
      <c r="W146">
        <v>4</v>
      </c>
      <c r="X146">
        <v>3</v>
      </c>
      <c r="Y146">
        <f>X146+W146</f>
        <v>7</v>
      </c>
      <c r="Z146" s="12">
        <f t="shared" si="43"/>
        <v>-5.2631578947368418E-2</v>
      </c>
      <c r="AA146">
        <v>29</v>
      </c>
      <c r="AB146">
        <v>28</v>
      </c>
      <c r="AC146">
        <f t="shared" si="44"/>
        <v>57</v>
      </c>
      <c r="AD146">
        <v>27</v>
      </c>
      <c r="AE146">
        <v>33</v>
      </c>
      <c r="AF146">
        <f t="shared" si="45"/>
        <v>60</v>
      </c>
    </row>
    <row r="147" spans="1:32" x14ac:dyDescent="0.45">
      <c r="A147" s="5"/>
      <c r="B147" s="5"/>
      <c r="D147">
        <v>2</v>
      </c>
      <c r="E147" s="16" t="s">
        <v>873</v>
      </c>
      <c r="F147" s="16" t="s">
        <v>981</v>
      </c>
      <c r="G147" s="15" t="s">
        <v>980</v>
      </c>
      <c r="H147" t="s">
        <v>979</v>
      </c>
      <c r="I147" t="s">
        <v>978</v>
      </c>
      <c r="J147" s="14">
        <f>AVERAGE(L147,S147)</f>
        <v>0.3175</v>
      </c>
      <c r="L147" s="13">
        <f t="shared" si="41"/>
        <v>0.36</v>
      </c>
      <c r="M147">
        <v>12</v>
      </c>
      <c r="N147">
        <v>13</v>
      </c>
      <c r="O147">
        <v>25</v>
      </c>
      <c r="P147">
        <v>8</v>
      </c>
      <c r="Q147">
        <v>8</v>
      </c>
      <c r="R147">
        <v>16</v>
      </c>
      <c r="S147" s="13">
        <f t="shared" si="42"/>
        <v>0.27500000000000002</v>
      </c>
      <c r="T147">
        <v>17</v>
      </c>
      <c r="U147">
        <v>23</v>
      </c>
      <c r="V147">
        <f>U147+T147</f>
        <v>40</v>
      </c>
      <c r="W147">
        <v>17</v>
      </c>
      <c r="X147">
        <v>12</v>
      </c>
      <c r="Y147">
        <f>X147+W147</f>
        <v>29</v>
      </c>
      <c r="Z147" s="12" t="e">
        <f t="shared" si="43"/>
        <v>#DIV/0!</v>
      </c>
    </row>
    <row r="148" spans="1:32" x14ac:dyDescent="0.45">
      <c r="A148" s="5"/>
      <c r="B148" s="5"/>
      <c r="D148">
        <v>2</v>
      </c>
      <c r="E148" s="16" t="s">
        <v>873</v>
      </c>
      <c r="F148" s="16" t="s">
        <v>977</v>
      </c>
      <c r="G148" s="15" t="s">
        <v>976</v>
      </c>
      <c r="H148" t="s">
        <v>975</v>
      </c>
      <c r="I148" t="s">
        <v>974</v>
      </c>
      <c r="J148" s="14">
        <f>AVERAGE(L148,Z148)</f>
        <v>0.3125</v>
      </c>
      <c r="L148" s="13">
        <f t="shared" si="41"/>
        <v>0.25</v>
      </c>
      <c r="M148">
        <v>2</v>
      </c>
      <c r="N148">
        <v>2</v>
      </c>
      <c r="O148">
        <v>4</v>
      </c>
      <c r="P148">
        <v>2</v>
      </c>
      <c r="Q148">
        <v>1</v>
      </c>
      <c r="R148">
        <v>3</v>
      </c>
      <c r="S148" s="12" t="e">
        <f t="shared" si="42"/>
        <v>#DIV/0!</v>
      </c>
      <c r="Z148" s="13">
        <f t="shared" si="43"/>
        <v>0.375</v>
      </c>
      <c r="AA148">
        <v>3</v>
      </c>
      <c r="AB148">
        <v>5</v>
      </c>
      <c r="AC148">
        <f>SUM(AA148:AB148)</f>
        <v>8</v>
      </c>
      <c r="AD148">
        <v>3</v>
      </c>
      <c r="AE148">
        <v>2</v>
      </c>
      <c r="AF148">
        <f>SUM(AD148:AE148)</f>
        <v>5</v>
      </c>
    </row>
    <row r="149" spans="1:32" x14ac:dyDescent="0.45">
      <c r="A149" s="5"/>
      <c r="B149" s="5"/>
      <c r="D149">
        <v>2</v>
      </c>
      <c r="E149" s="16" t="s">
        <v>973</v>
      </c>
      <c r="F149" s="16" t="s">
        <v>972</v>
      </c>
      <c r="G149" s="15" t="s">
        <v>971</v>
      </c>
      <c r="H149" t="s">
        <v>970</v>
      </c>
      <c r="I149" t="s">
        <v>969</v>
      </c>
      <c r="J149" s="14">
        <f>AVERAGE(L149,S149)</f>
        <v>0.2857142857142857</v>
      </c>
      <c r="L149" s="13">
        <f t="shared" si="41"/>
        <v>0.33333333333333331</v>
      </c>
      <c r="M149">
        <v>2</v>
      </c>
      <c r="N149">
        <v>1</v>
      </c>
      <c r="O149">
        <v>3</v>
      </c>
      <c r="P149">
        <v>1</v>
      </c>
      <c r="Q149">
        <v>1</v>
      </c>
      <c r="R149">
        <v>2</v>
      </c>
      <c r="S149" s="13">
        <f t="shared" si="42"/>
        <v>0.23809523809523808</v>
      </c>
      <c r="T149">
        <v>11</v>
      </c>
      <c r="U149">
        <v>10</v>
      </c>
      <c r="V149">
        <f>U149+T149</f>
        <v>21</v>
      </c>
      <c r="W149">
        <v>9</v>
      </c>
      <c r="X149">
        <v>7</v>
      </c>
      <c r="Y149">
        <f>X149+W149</f>
        <v>16</v>
      </c>
      <c r="Z149" s="12" t="e">
        <f t="shared" si="43"/>
        <v>#DIV/0!</v>
      </c>
    </row>
    <row r="150" spans="1:32" x14ac:dyDescent="0.45">
      <c r="A150" s="5"/>
      <c r="B150" s="5"/>
      <c r="D150">
        <v>2</v>
      </c>
      <c r="E150" s="16" t="s">
        <v>968</v>
      </c>
      <c r="F150" s="16" t="s">
        <v>967</v>
      </c>
      <c r="G150" s="15" t="s">
        <v>966</v>
      </c>
      <c r="H150" t="s">
        <v>965</v>
      </c>
      <c r="I150" t="s">
        <v>964</v>
      </c>
      <c r="J150" s="14">
        <f>AVERAGE(L150,S150)</f>
        <v>0.27857142857142858</v>
      </c>
      <c r="L150" s="13">
        <f t="shared" si="41"/>
        <v>0.2857142857142857</v>
      </c>
      <c r="M150">
        <v>11</v>
      </c>
      <c r="N150">
        <v>10</v>
      </c>
      <c r="O150">
        <v>21</v>
      </c>
      <c r="P150">
        <v>10</v>
      </c>
      <c r="Q150">
        <v>5</v>
      </c>
      <c r="R150">
        <v>15</v>
      </c>
      <c r="S150" s="13">
        <f t="shared" si="42"/>
        <v>0.27142857142857141</v>
      </c>
      <c r="T150">
        <v>36</v>
      </c>
      <c r="U150">
        <v>34</v>
      </c>
      <c r="V150">
        <f>U150+T150</f>
        <v>70</v>
      </c>
      <c r="W150">
        <v>23</v>
      </c>
      <c r="X150">
        <v>28</v>
      </c>
      <c r="Y150">
        <f>X150+W150</f>
        <v>51</v>
      </c>
      <c r="Z150" s="12" t="e">
        <f t="shared" si="43"/>
        <v>#DIV/0!</v>
      </c>
    </row>
    <row r="151" spans="1:32" x14ac:dyDescent="0.45">
      <c r="A151" s="5"/>
      <c r="B151" s="5"/>
      <c r="D151">
        <v>2</v>
      </c>
      <c r="E151" s="16" t="s">
        <v>873</v>
      </c>
      <c r="F151" s="16" t="s">
        <v>963</v>
      </c>
      <c r="G151" s="15" t="s">
        <v>962</v>
      </c>
      <c r="H151" t="s">
        <v>961</v>
      </c>
      <c r="I151" t="s">
        <v>960</v>
      </c>
      <c r="J151" s="14">
        <f>AVERAGE(L151,Z151)</f>
        <v>0.27</v>
      </c>
      <c r="K151">
        <f>_xlfn.STDEV.S(L151,S151,Z151)</f>
        <v>0.2986636904613616</v>
      </c>
      <c r="L151" s="13">
        <f t="shared" si="41"/>
        <v>0.04</v>
      </c>
      <c r="M151">
        <v>12</v>
      </c>
      <c r="N151">
        <v>13</v>
      </c>
      <c r="O151">
        <v>25</v>
      </c>
      <c r="P151">
        <v>11</v>
      </c>
      <c r="Q151">
        <v>13</v>
      </c>
      <c r="R151">
        <v>24</v>
      </c>
      <c r="S151" s="17">
        <f t="shared" si="42"/>
        <v>-0.06</v>
      </c>
      <c r="T151">
        <v>28</v>
      </c>
      <c r="U151">
        <v>22</v>
      </c>
      <c r="V151">
        <f>U151+T151</f>
        <v>50</v>
      </c>
      <c r="W151">
        <v>27</v>
      </c>
      <c r="X151">
        <v>26</v>
      </c>
      <c r="Y151">
        <f>X151+W151</f>
        <v>53</v>
      </c>
      <c r="Z151" s="13">
        <f t="shared" si="43"/>
        <v>0.5</v>
      </c>
      <c r="AA151">
        <v>6</v>
      </c>
      <c r="AB151">
        <v>4</v>
      </c>
      <c r="AC151">
        <f>SUM(AA151:AB151)</f>
        <v>10</v>
      </c>
      <c r="AD151">
        <v>3</v>
      </c>
      <c r="AE151">
        <v>2</v>
      </c>
      <c r="AF151">
        <f>SUM(AD151:AE151)</f>
        <v>5</v>
      </c>
    </row>
    <row r="152" spans="1:32" x14ac:dyDescent="0.45">
      <c r="A152" s="5"/>
      <c r="B152" s="5"/>
      <c r="D152">
        <v>2</v>
      </c>
      <c r="E152" s="16" t="s">
        <v>959</v>
      </c>
      <c r="F152" s="16" t="s">
        <v>958</v>
      </c>
      <c r="G152" s="15" t="s">
        <v>957</v>
      </c>
      <c r="H152" t="s">
        <v>956</v>
      </c>
      <c r="I152" t="s">
        <v>955</v>
      </c>
      <c r="J152" s="14">
        <f>AVERAGE(L152,Z152)</f>
        <v>0.26451612903225807</v>
      </c>
      <c r="L152" s="13">
        <f t="shared" si="41"/>
        <v>0.4</v>
      </c>
      <c r="M152">
        <v>2</v>
      </c>
      <c r="N152">
        <v>3</v>
      </c>
      <c r="O152">
        <v>5</v>
      </c>
      <c r="P152">
        <v>1</v>
      </c>
      <c r="Q152">
        <v>2</v>
      </c>
      <c r="R152">
        <v>3</v>
      </c>
      <c r="S152" s="12" t="e">
        <f t="shared" si="42"/>
        <v>#DIV/0!</v>
      </c>
      <c r="Z152" s="13">
        <f t="shared" si="43"/>
        <v>0.12903225806451613</v>
      </c>
      <c r="AA152">
        <v>15</v>
      </c>
      <c r="AB152">
        <v>16</v>
      </c>
      <c r="AC152">
        <f>SUM(AA152:AB152)</f>
        <v>31</v>
      </c>
      <c r="AD152">
        <v>13</v>
      </c>
      <c r="AE152">
        <v>14</v>
      </c>
      <c r="AF152">
        <f>SUM(AD152:AE152)</f>
        <v>27</v>
      </c>
    </row>
    <row r="153" spans="1:32" x14ac:dyDescent="0.45">
      <c r="A153" s="5"/>
      <c r="B153" s="5"/>
      <c r="D153">
        <v>2</v>
      </c>
      <c r="E153" s="16" t="s">
        <v>954</v>
      </c>
      <c r="F153" s="16" t="s">
        <v>953</v>
      </c>
      <c r="G153" s="15" t="s">
        <v>952</v>
      </c>
      <c r="H153" t="s">
        <v>951</v>
      </c>
      <c r="I153" t="s">
        <v>950</v>
      </c>
      <c r="J153" s="14">
        <f>AVERAGE(L153,S153)</f>
        <v>0.260752688172043</v>
      </c>
      <c r="L153" s="13">
        <f t="shared" si="41"/>
        <v>0.35483870967741937</v>
      </c>
      <c r="M153">
        <v>17</v>
      </c>
      <c r="N153">
        <v>14</v>
      </c>
      <c r="O153">
        <v>31</v>
      </c>
      <c r="P153">
        <v>13</v>
      </c>
      <c r="Q153">
        <v>7</v>
      </c>
      <c r="R153">
        <v>20</v>
      </c>
      <c r="S153" s="13">
        <f t="shared" si="42"/>
        <v>0.16666666666666666</v>
      </c>
      <c r="T153">
        <v>9</v>
      </c>
      <c r="U153">
        <v>9</v>
      </c>
      <c r="V153">
        <f t="shared" ref="V153:V160" si="46">U153+T153</f>
        <v>18</v>
      </c>
      <c r="W153">
        <v>8</v>
      </c>
      <c r="X153">
        <v>7</v>
      </c>
      <c r="Y153">
        <f t="shared" ref="Y153:Y160" si="47">X153+W153</f>
        <v>15</v>
      </c>
      <c r="Z153" s="12">
        <f t="shared" si="43"/>
        <v>-0.19298245614035087</v>
      </c>
      <c r="AA153">
        <v>27</v>
      </c>
      <c r="AB153">
        <v>30</v>
      </c>
      <c r="AC153">
        <f>SUM(AA153:AB153)</f>
        <v>57</v>
      </c>
      <c r="AD153">
        <v>36</v>
      </c>
      <c r="AE153">
        <v>32</v>
      </c>
      <c r="AF153">
        <f>SUM(AD153:AE153)</f>
        <v>68</v>
      </c>
    </row>
    <row r="154" spans="1:32" x14ac:dyDescent="0.45">
      <c r="A154" s="5"/>
      <c r="B154" s="5"/>
      <c r="D154">
        <v>2</v>
      </c>
      <c r="E154" s="16" t="s">
        <v>949</v>
      </c>
      <c r="F154" s="16" t="s">
        <v>948</v>
      </c>
      <c r="G154" s="15" t="s">
        <v>947</v>
      </c>
      <c r="H154" t="s">
        <v>946</v>
      </c>
      <c r="I154" t="s">
        <v>945</v>
      </c>
      <c r="J154" s="14">
        <f>AVERAGE(L154,S154)</f>
        <v>0.26</v>
      </c>
      <c r="L154" s="13">
        <f t="shared" si="41"/>
        <v>0.4</v>
      </c>
      <c r="M154">
        <v>3</v>
      </c>
      <c r="N154">
        <v>2</v>
      </c>
      <c r="O154">
        <v>5</v>
      </c>
      <c r="P154">
        <v>2</v>
      </c>
      <c r="Q154">
        <v>1</v>
      </c>
      <c r="R154">
        <v>3</v>
      </c>
      <c r="S154" s="13">
        <f t="shared" si="42"/>
        <v>0.12</v>
      </c>
      <c r="T154">
        <v>12</v>
      </c>
      <c r="U154">
        <v>13</v>
      </c>
      <c r="V154">
        <f t="shared" si="46"/>
        <v>25</v>
      </c>
      <c r="W154">
        <v>10</v>
      </c>
      <c r="X154">
        <v>12</v>
      </c>
      <c r="Y154">
        <f t="shared" si="47"/>
        <v>22</v>
      </c>
      <c r="Z154" s="12" t="e">
        <f t="shared" si="43"/>
        <v>#DIV/0!</v>
      </c>
    </row>
    <row r="155" spans="1:32" x14ac:dyDescent="0.45">
      <c r="A155" s="5"/>
      <c r="B155" s="5"/>
      <c r="D155">
        <v>2</v>
      </c>
      <c r="E155" s="16" t="s">
        <v>944</v>
      </c>
      <c r="F155" s="16" t="s">
        <v>943</v>
      </c>
      <c r="G155" s="15" t="s">
        <v>942</v>
      </c>
      <c r="H155" t="s">
        <v>941</v>
      </c>
      <c r="I155" t="s">
        <v>940</v>
      </c>
      <c r="J155" s="14">
        <f>AVERAGE(L155,S155)</f>
        <v>0.25577200577200576</v>
      </c>
      <c r="L155" s="13">
        <f t="shared" si="41"/>
        <v>0.27777777777777779</v>
      </c>
      <c r="M155">
        <v>10</v>
      </c>
      <c r="N155">
        <v>8</v>
      </c>
      <c r="O155">
        <v>18</v>
      </c>
      <c r="P155">
        <v>11</v>
      </c>
      <c r="Q155">
        <v>2</v>
      </c>
      <c r="R155">
        <v>13</v>
      </c>
      <c r="S155" s="13">
        <f t="shared" si="42"/>
        <v>0.23376623376623376</v>
      </c>
      <c r="T155">
        <v>40</v>
      </c>
      <c r="U155">
        <v>37</v>
      </c>
      <c r="V155">
        <f t="shared" si="46"/>
        <v>77</v>
      </c>
      <c r="W155">
        <v>30</v>
      </c>
      <c r="X155">
        <v>29</v>
      </c>
      <c r="Y155">
        <f t="shared" si="47"/>
        <v>59</v>
      </c>
      <c r="Z155" s="12" t="e">
        <f t="shared" si="43"/>
        <v>#DIV/0!</v>
      </c>
    </row>
    <row r="156" spans="1:32" x14ac:dyDescent="0.45">
      <c r="A156" s="5"/>
      <c r="B156" s="5"/>
      <c r="D156">
        <v>2</v>
      </c>
      <c r="E156" s="16" t="s">
        <v>873</v>
      </c>
      <c r="F156" s="16" t="s">
        <v>939</v>
      </c>
      <c r="G156" s="15" t="s">
        <v>938</v>
      </c>
      <c r="H156" t="s">
        <v>937</v>
      </c>
      <c r="I156" t="s">
        <v>936</v>
      </c>
      <c r="J156" s="14">
        <f>AVERAGE(L156,S156)</f>
        <v>0.24264705882352941</v>
      </c>
      <c r="L156" s="13">
        <f t="shared" si="41"/>
        <v>0.23529411764705882</v>
      </c>
      <c r="M156">
        <v>9</v>
      </c>
      <c r="N156">
        <v>8</v>
      </c>
      <c r="O156">
        <v>17</v>
      </c>
      <c r="P156">
        <v>6</v>
      </c>
      <c r="Q156">
        <v>7</v>
      </c>
      <c r="R156">
        <v>13</v>
      </c>
      <c r="S156" s="13">
        <f t="shared" si="42"/>
        <v>0.25</v>
      </c>
      <c r="T156">
        <v>5</v>
      </c>
      <c r="U156">
        <v>7</v>
      </c>
      <c r="V156">
        <f t="shared" si="46"/>
        <v>12</v>
      </c>
      <c r="W156">
        <v>5</v>
      </c>
      <c r="X156">
        <v>4</v>
      </c>
      <c r="Y156">
        <f t="shared" si="47"/>
        <v>9</v>
      </c>
      <c r="Z156" s="12">
        <f t="shared" si="43"/>
        <v>-0.23076923076923078</v>
      </c>
      <c r="AA156">
        <v>7</v>
      </c>
      <c r="AB156">
        <v>6</v>
      </c>
      <c r="AC156">
        <f>SUM(AA156:AB156)</f>
        <v>13</v>
      </c>
      <c r="AD156">
        <v>7</v>
      </c>
      <c r="AE156">
        <v>9</v>
      </c>
      <c r="AF156">
        <f>SUM(AD156:AE156)</f>
        <v>16</v>
      </c>
    </row>
    <row r="157" spans="1:32" x14ac:dyDescent="0.45">
      <c r="A157" s="5"/>
      <c r="B157" s="5"/>
      <c r="D157">
        <v>2</v>
      </c>
      <c r="E157" s="16" t="s">
        <v>873</v>
      </c>
      <c r="F157" s="16" t="s">
        <v>935</v>
      </c>
      <c r="G157" s="15" t="s">
        <v>934</v>
      </c>
      <c r="H157" t="s">
        <v>933</v>
      </c>
      <c r="I157" t="s">
        <v>932</v>
      </c>
      <c r="J157" s="14">
        <f>AVERAGE(L157, S157)</f>
        <v>0.22862903225806452</v>
      </c>
      <c r="L157" s="13">
        <f t="shared" si="41"/>
        <v>3.2258064516129031E-2</v>
      </c>
      <c r="M157">
        <v>16</v>
      </c>
      <c r="N157">
        <v>15</v>
      </c>
      <c r="O157">
        <v>31</v>
      </c>
      <c r="P157">
        <v>14</v>
      </c>
      <c r="Q157">
        <v>16</v>
      </c>
      <c r="R157">
        <v>30</v>
      </c>
      <c r="S157" s="13">
        <f t="shared" si="42"/>
        <v>0.42499999999999999</v>
      </c>
      <c r="T157">
        <v>19</v>
      </c>
      <c r="U157">
        <v>21</v>
      </c>
      <c r="V157">
        <f t="shared" si="46"/>
        <v>40</v>
      </c>
      <c r="W157">
        <v>12</v>
      </c>
      <c r="X157">
        <v>11</v>
      </c>
      <c r="Y157">
        <f t="shared" si="47"/>
        <v>23</v>
      </c>
      <c r="Z157" s="12">
        <f t="shared" si="43"/>
        <v>-0.34328358208955223</v>
      </c>
      <c r="AA157">
        <v>33</v>
      </c>
      <c r="AB157">
        <v>34</v>
      </c>
      <c r="AC157">
        <f>SUM(AA157:AB157)</f>
        <v>67</v>
      </c>
      <c r="AD157">
        <v>47</v>
      </c>
      <c r="AE157">
        <v>43</v>
      </c>
      <c r="AF157">
        <f>SUM(AD157:AE157)</f>
        <v>90</v>
      </c>
    </row>
    <row r="158" spans="1:32" x14ac:dyDescent="0.45">
      <c r="A158" s="5"/>
      <c r="B158" s="5"/>
      <c r="D158">
        <v>2</v>
      </c>
      <c r="E158" s="16" t="s">
        <v>873</v>
      </c>
      <c r="F158" s="16" t="s">
        <v>931</v>
      </c>
      <c r="G158" s="15" t="s">
        <v>930</v>
      </c>
      <c r="H158" t="s">
        <v>929</v>
      </c>
      <c r="I158" t="s">
        <v>928</v>
      </c>
      <c r="J158" s="14">
        <f>AVERAGE(L158,Z158)</f>
        <v>0.21674698795180722</v>
      </c>
      <c r="L158" s="13">
        <f t="shared" si="41"/>
        <v>0.06</v>
      </c>
      <c r="M158">
        <v>24</v>
      </c>
      <c r="N158">
        <v>26</v>
      </c>
      <c r="O158">
        <v>50</v>
      </c>
      <c r="P158">
        <v>26</v>
      </c>
      <c r="Q158">
        <v>21</v>
      </c>
      <c r="R158">
        <v>47</v>
      </c>
      <c r="S158" s="12">
        <f t="shared" si="42"/>
        <v>-0.72093023255813948</v>
      </c>
      <c r="U158">
        <v>43</v>
      </c>
      <c r="V158">
        <f t="shared" si="46"/>
        <v>43</v>
      </c>
      <c r="W158">
        <v>42</v>
      </c>
      <c r="X158">
        <v>32</v>
      </c>
      <c r="Y158">
        <f t="shared" si="47"/>
        <v>74</v>
      </c>
      <c r="Z158" s="13">
        <f t="shared" si="43"/>
        <v>0.37349397590361444</v>
      </c>
      <c r="AA158">
        <v>90</v>
      </c>
      <c r="AB158">
        <v>76</v>
      </c>
      <c r="AC158">
        <f>SUM(AA158:AB158)</f>
        <v>166</v>
      </c>
      <c r="AD158">
        <v>50</v>
      </c>
      <c r="AE158">
        <v>54</v>
      </c>
      <c r="AF158">
        <f>SUM(AD158:AE158)</f>
        <v>104</v>
      </c>
    </row>
    <row r="159" spans="1:32" x14ac:dyDescent="0.45">
      <c r="A159" s="5"/>
      <c r="B159" s="5"/>
      <c r="D159">
        <v>2</v>
      </c>
      <c r="E159" s="16" t="s">
        <v>927</v>
      </c>
      <c r="F159" s="16" t="s">
        <v>926</v>
      </c>
      <c r="G159" s="15" t="s">
        <v>925</v>
      </c>
      <c r="H159" t="s">
        <v>924</v>
      </c>
      <c r="I159" t="s">
        <v>923</v>
      </c>
      <c r="J159" s="14">
        <f>AVERAGE(L159,S159)</f>
        <v>0.20833333333333331</v>
      </c>
      <c r="L159" s="13">
        <f t="shared" si="41"/>
        <v>0.33333333333333331</v>
      </c>
      <c r="M159">
        <v>6</v>
      </c>
      <c r="N159">
        <v>9</v>
      </c>
      <c r="O159">
        <v>15</v>
      </c>
      <c r="P159">
        <v>5</v>
      </c>
      <c r="Q159">
        <v>5</v>
      </c>
      <c r="R159">
        <v>10</v>
      </c>
      <c r="S159" s="13">
        <f t="shared" si="42"/>
        <v>8.3333333333333329E-2</v>
      </c>
      <c r="T159">
        <v>7</v>
      </c>
      <c r="U159">
        <v>5</v>
      </c>
      <c r="V159">
        <f t="shared" si="46"/>
        <v>12</v>
      </c>
      <c r="W159">
        <v>5</v>
      </c>
      <c r="X159">
        <v>6</v>
      </c>
      <c r="Y159">
        <f t="shared" si="47"/>
        <v>11</v>
      </c>
      <c r="Z159" s="12">
        <f t="shared" si="43"/>
        <v>-8.6956521739130432E-2</v>
      </c>
      <c r="AA159">
        <v>21</v>
      </c>
      <c r="AB159">
        <v>25</v>
      </c>
      <c r="AC159">
        <f>SUM(AA159:AB159)</f>
        <v>46</v>
      </c>
      <c r="AD159">
        <v>28</v>
      </c>
      <c r="AE159">
        <v>22</v>
      </c>
      <c r="AF159">
        <f>SUM(AD159:AE159)</f>
        <v>50</v>
      </c>
    </row>
    <row r="160" spans="1:32" x14ac:dyDescent="0.45">
      <c r="A160" s="5"/>
      <c r="B160" s="5"/>
      <c r="D160">
        <v>2</v>
      </c>
      <c r="E160" s="16" t="s">
        <v>922</v>
      </c>
      <c r="F160" s="16" t="s">
        <v>921</v>
      </c>
      <c r="G160" s="15" t="s">
        <v>920</v>
      </c>
      <c r="H160" t="s">
        <v>919</v>
      </c>
      <c r="I160" t="s">
        <v>918</v>
      </c>
      <c r="J160" s="14">
        <f>AVERAGE(L160,S160)</f>
        <v>0.20396825396825397</v>
      </c>
      <c r="L160" s="13">
        <f t="shared" si="41"/>
        <v>0.22222222222222221</v>
      </c>
      <c r="M160">
        <v>3</v>
      </c>
      <c r="N160">
        <v>6</v>
      </c>
      <c r="O160">
        <v>9</v>
      </c>
      <c r="P160">
        <v>3</v>
      </c>
      <c r="Q160">
        <v>4</v>
      </c>
      <c r="R160">
        <v>7</v>
      </c>
      <c r="S160" s="13">
        <f t="shared" si="42"/>
        <v>0.18571428571428572</v>
      </c>
      <c r="T160">
        <v>37</v>
      </c>
      <c r="U160">
        <v>33</v>
      </c>
      <c r="V160">
        <f t="shared" si="46"/>
        <v>70</v>
      </c>
      <c r="W160">
        <v>31</v>
      </c>
      <c r="X160">
        <v>26</v>
      </c>
      <c r="Y160">
        <f t="shared" si="47"/>
        <v>57</v>
      </c>
      <c r="Z160" s="12" t="e">
        <f t="shared" si="43"/>
        <v>#DIV/0!</v>
      </c>
    </row>
    <row r="161" spans="1:32" x14ac:dyDescent="0.45">
      <c r="A161" s="5"/>
      <c r="B161" s="5"/>
      <c r="D161">
        <v>2</v>
      </c>
      <c r="E161" s="16" t="s">
        <v>873</v>
      </c>
      <c r="F161" s="16" t="s">
        <v>917</v>
      </c>
      <c r="G161" s="15" t="s">
        <v>916</v>
      </c>
      <c r="H161" t="s">
        <v>915</v>
      </c>
      <c r="I161" t="s">
        <v>914</v>
      </c>
      <c r="J161" s="14">
        <f>AVERAGE(L161,S161)</f>
        <v>0.18734335839598998</v>
      </c>
      <c r="L161" s="13">
        <f t="shared" si="41"/>
        <v>0.19047619047619047</v>
      </c>
      <c r="M161">
        <v>10</v>
      </c>
      <c r="N161">
        <v>11</v>
      </c>
      <c r="O161">
        <v>21</v>
      </c>
      <c r="P161">
        <v>6</v>
      </c>
      <c r="Q161">
        <v>11</v>
      </c>
      <c r="R161">
        <v>17</v>
      </c>
      <c r="S161" s="13">
        <f t="shared" si="42"/>
        <v>0.18421052631578946</v>
      </c>
      <c r="T161">
        <v>18</v>
      </c>
      <c r="U161">
        <v>20</v>
      </c>
      <c r="V161">
        <v>38</v>
      </c>
      <c r="W161">
        <v>18</v>
      </c>
      <c r="X161">
        <v>13</v>
      </c>
      <c r="Y161">
        <v>31</v>
      </c>
      <c r="Z161" s="12" t="e">
        <f t="shared" si="43"/>
        <v>#DIV/0!</v>
      </c>
    </row>
    <row r="162" spans="1:32" x14ac:dyDescent="0.45">
      <c r="A162" s="5"/>
      <c r="B162" s="5"/>
      <c r="D162">
        <v>2</v>
      </c>
      <c r="E162" s="16" t="s">
        <v>913</v>
      </c>
      <c r="F162" s="16" t="s">
        <v>912</v>
      </c>
      <c r="G162" s="15" t="s">
        <v>911</v>
      </c>
      <c r="H162" t="s">
        <v>910</v>
      </c>
      <c r="I162" t="s">
        <v>909</v>
      </c>
      <c r="J162" s="14">
        <f>AVERAGE(L162,S162)</f>
        <v>0.18333333333333335</v>
      </c>
      <c r="L162" s="13">
        <f t="shared" si="41"/>
        <v>0.2</v>
      </c>
      <c r="M162">
        <v>2</v>
      </c>
      <c r="N162">
        <v>3</v>
      </c>
      <c r="O162">
        <v>5</v>
      </c>
      <c r="P162">
        <v>1</v>
      </c>
      <c r="Q162">
        <v>3</v>
      </c>
      <c r="R162">
        <v>4</v>
      </c>
      <c r="S162" s="13">
        <f t="shared" si="42"/>
        <v>0.16666666666666666</v>
      </c>
      <c r="T162">
        <v>4</v>
      </c>
      <c r="U162">
        <v>2</v>
      </c>
      <c r="V162">
        <f>U162+T162</f>
        <v>6</v>
      </c>
      <c r="W162">
        <v>2</v>
      </c>
      <c r="X162">
        <v>3</v>
      </c>
      <c r="Y162">
        <f>X162+W162</f>
        <v>5</v>
      </c>
      <c r="Z162" s="12" t="e">
        <f t="shared" si="43"/>
        <v>#DIV/0!</v>
      </c>
    </row>
    <row r="163" spans="1:32" x14ac:dyDescent="0.45">
      <c r="A163" s="5"/>
      <c r="B163" s="5"/>
      <c r="D163">
        <v>2</v>
      </c>
      <c r="E163" s="16" t="s">
        <v>908</v>
      </c>
      <c r="F163" s="16" t="s">
        <v>907</v>
      </c>
      <c r="G163" s="15" t="s">
        <v>906</v>
      </c>
      <c r="H163" t="s">
        <v>905</v>
      </c>
      <c r="I163" t="s">
        <v>904</v>
      </c>
      <c r="J163" s="14">
        <f>AVERAGE(L163,S163)</f>
        <v>0.18137254901960784</v>
      </c>
      <c r="L163" s="13">
        <f t="shared" si="41"/>
        <v>0.33333333333333331</v>
      </c>
      <c r="M163">
        <v>4</v>
      </c>
      <c r="N163">
        <v>5</v>
      </c>
      <c r="O163">
        <v>9</v>
      </c>
      <c r="P163">
        <v>3</v>
      </c>
      <c r="Q163">
        <v>3</v>
      </c>
      <c r="R163">
        <v>6</v>
      </c>
      <c r="S163" s="13">
        <f t="shared" si="42"/>
        <v>2.9411764705882353E-2</v>
      </c>
      <c r="T163">
        <v>21</v>
      </c>
      <c r="U163">
        <v>13</v>
      </c>
      <c r="V163">
        <f>U163+T163</f>
        <v>34</v>
      </c>
      <c r="W163">
        <v>20</v>
      </c>
      <c r="X163">
        <v>13</v>
      </c>
      <c r="Y163">
        <f>X163+W163</f>
        <v>33</v>
      </c>
      <c r="Z163" s="12" t="e">
        <f t="shared" si="43"/>
        <v>#DIV/0!</v>
      </c>
    </row>
    <row r="164" spans="1:32" x14ac:dyDescent="0.45">
      <c r="A164" s="5"/>
      <c r="B164" s="5"/>
      <c r="D164">
        <v>2</v>
      </c>
      <c r="E164" s="16" t="s">
        <v>873</v>
      </c>
      <c r="F164" s="16" t="s">
        <v>903</v>
      </c>
      <c r="G164" s="15" t="s">
        <v>902</v>
      </c>
      <c r="H164" t="s">
        <v>901</v>
      </c>
      <c r="I164" t="s">
        <v>900</v>
      </c>
      <c r="J164" s="14">
        <f>AVERAGE(L164,Z164)</f>
        <v>0.16612903225806452</v>
      </c>
      <c r="L164" s="13">
        <f t="shared" si="41"/>
        <v>0.3</v>
      </c>
      <c r="M164">
        <v>4</v>
      </c>
      <c r="N164">
        <v>6</v>
      </c>
      <c r="O164">
        <v>10</v>
      </c>
      <c r="P164">
        <v>3</v>
      </c>
      <c r="Q164">
        <v>4</v>
      </c>
      <c r="R164">
        <v>7</v>
      </c>
      <c r="S164" s="12" t="e">
        <f t="shared" si="42"/>
        <v>#DIV/0!</v>
      </c>
      <c r="Z164" s="13">
        <f t="shared" si="43"/>
        <v>3.2258064516129031E-2</v>
      </c>
      <c r="AA164">
        <v>18</v>
      </c>
      <c r="AB164">
        <v>13</v>
      </c>
      <c r="AC164">
        <f>SUM(AA164:AB164)</f>
        <v>31</v>
      </c>
      <c r="AD164">
        <v>19</v>
      </c>
      <c r="AE164">
        <v>11</v>
      </c>
      <c r="AF164">
        <f>SUM(AD164:AE164)</f>
        <v>30</v>
      </c>
    </row>
    <row r="165" spans="1:32" x14ac:dyDescent="0.45">
      <c r="A165" s="5"/>
      <c r="B165" s="5"/>
      <c r="D165">
        <v>2</v>
      </c>
      <c r="E165" s="16" t="s">
        <v>873</v>
      </c>
      <c r="F165" s="16" t="s">
        <v>899</v>
      </c>
      <c r="G165" s="15" t="s">
        <v>898</v>
      </c>
      <c r="H165" t="s">
        <v>897</v>
      </c>
      <c r="I165" t="s">
        <v>896</v>
      </c>
      <c r="J165" s="14">
        <f>AVERAGE(L165,S165)</f>
        <v>0.1423611111111111</v>
      </c>
      <c r="L165" s="13">
        <f t="shared" si="41"/>
        <v>0.22222222222222221</v>
      </c>
      <c r="M165">
        <v>4</v>
      </c>
      <c r="N165">
        <v>5</v>
      </c>
      <c r="O165">
        <v>9</v>
      </c>
      <c r="P165">
        <v>2</v>
      </c>
      <c r="Q165">
        <v>5</v>
      </c>
      <c r="R165">
        <v>7</v>
      </c>
      <c r="S165" s="13">
        <f t="shared" si="42"/>
        <v>6.25E-2</v>
      </c>
      <c r="T165">
        <v>10</v>
      </c>
      <c r="U165">
        <v>6</v>
      </c>
      <c r="V165">
        <f>U165+T165</f>
        <v>16</v>
      </c>
      <c r="W165">
        <v>8</v>
      </c>
      <c r="X165">
        <v>7</v>
      </c>
      <c r="Y165">
        <f>X165+W165</f>
        <v>15</v>
      </c>
      <c r="Z165" s="12" t="e">
        <f t="shared" si="43"/>
        <v>#DIV/0!</v>
      </c>
    </row>
    <row r="166" spans="1:32" x14ac:dyDescent="0.45">
      <c r="A166" s="5"/>
      <c r="B166" s="5"/>
      <c r="D166">
        <v>2</v>
      </c>
      <c r="E166" s="16" t="s">
        <v>895</v>
      </c>
      <c r="F166" s="16" t="s">
        <v>894</v>
      </c>
      <c r="G166" s="15" t="s">
        <v>893</v>
      </c>
      <c r="H166" t="s">
        <v>892</v>
      </c>
      <c r="I166" t="s">
        <v>891</v>
      </c>
      <c r="J166" s="14">
        <f>AVERAGE(L166,S166)</f>
        <v>0.13291470434327576</v>
      </c>
      <c r="L166" s="13">
        <f t="shared" ref="L166:L173" si="48">(O166-R166)/O166</f>
        <v>0.16326530612244897</v>
      </c>
      <c r="M166">
        <v>26</v>
      </c>
      <c r="N166">
        <v>23</v>
      </c>
      <c r="O166">
        <v>49</v>
      </c>
      <c r="P166">
        <v>23</v>
      </c>
      <c r="Q166">
        <v>18</v>
      </c>
      <c r="R166">
        <v>41</v>
      </c>
      <c r="S166" s="13">
        <f t="shared" ref="S166:S173" si="49">(V166-Y166)/V166</f>
        <v>0.10256410256410256</v>
      </c>
      <c r="T166">
        <v>20</v>
      </c>
      <c r="U166">
        <v>19</v>
      </c>
      <c r="V166">
        <f>U166+T166</f>
        <v>39</v>
      </c>
      <c r="W166">
        <v>17</v>
      </c>
      <c r="X166">
        <v>18</v>
      </c>
      <c r="Y166">
        <f>X166+W166</f>
        <v>35</v>
      </c>
      <c r="Z166" s="12">
        <f t="shared" ref="Z166:Z173" si="50">(AC166-AF166)/AC166</f>
        <v>-9.0909090909090912E-2</v>
      </c>
      <c r="AA166">
        <v>24</v>
      </c>
      <c r="AB166">
        <v>20</v>
      </c>
      <c r="AC166">
        <f>SUM(AA166:AB166)</f>
        <v>44</v>
      </c>
      <c r="AD166">
        <v>23</v>
      </c>
      <c r="AE166">
        <v>25</v>
      </c>
      <c r="AF166">
        <f>SUM(AD166:AE166)</f>
        <v>48</v>
      </c>
    </row>
    <row r="167" spans="1:32" x14ac:dyDescent="0.45">
      <c r="A167" s="5"/>
      <c r="B167" s="5"/>
      <c r="D167">
        <v>2</v>
      </c>
      <c r="E167" s="16" t="s">
        <v>890</v>
      </c>
      <c r="F167" s="16" t="s">
        <v>889</v>
      </c>
      <c r="G167" s="15" t="s">
        <v>888</v>
      </c>
      <c r="H167" t="s">
        <v>887</v>
      </c>
      <c r="I167" t="s">
        <v>886</v>
      </c>
      <c r="J167" s="14">
        <f>AVERAGE(L167,S167)</f>
        <v>0.13043478260869565</v>
      </c>
      <c r="L167" s="13">
        <f t="shared" si="48"/>
        <v>0.13043478260869565</v>
      </c>
      <c r="M167">
        <v>9</v>
      </c>
      <c r="N167">
        <v>14</v>
      </c>
      <c r="O167">
        <v>23</v>
      </c>
      <c r="P167">
        <v>10</v>
      </c>
      <c r="Q167">
        <v>10</v>
      </c>
      <c r="R167">
        <v>20</v>
      </c>
      <c r="S167" s="13">
        <f t="shared" si="49"/>
        <v>0.13043478260869565</v>
      </c>
      <c r="T167">
        <v>13</v>
      </c>
      <c r="U167">
        <v>10</v>
      </c>
      <c r="V167">
        <f>U167+T167</f>
        <v>23</v>
      </c>
      <c r="W167">
        <v>13</v>
      </c>
      <c r="X167">
        <v>7</v>
      </c>
      <c r="Y167">
        <f>X167+W167</f>
        <v>20</v>
      </c>
      <c r="Z167" s="12">
        <f t="shared" si="50"/>
        <v>-0.42857142857142855</v>
      </c>
      <c r="AA167">
        <v>47</v>
      </c>
      <c r="AB167">
        <v>44</v>
      </c>
      <c r="AC167">
        <f>SUM(AA167:AB167)</f>
        <v>91</v>
      </c>
      <c r="AD167">
        <v>63</v>
      </c>
      <c r="AE167">
        <v>67</v>
      </c>
      <c r="AF167">
        <f>SUM(AD167:AE167)</f>
        <v>130</v>
      </c>
    </row>
    <row r="168" spans="1:32" x14ac:dyDescent="0.45">
      <c r="A168" s="5"/>
      <c r="B168" s="5"/>
      <c r="D168">
        <v>2</v>
      </c>
      <c r="E168" s="16" t="s">
        <v>873</v>
      </c>
      <c r="F168" s="16" t="s">
        <v>885</v>
      </c>
      <c r="G168" s="15" t="s">
        <v>884</v>
      </c>
      <c r="H168" t="s">
        <v>883</v>
      </c>
      <c r="I168" t="s">
        <v>859</v>
      </c>
      <c r="J168" s="14">
        <f>AVERAGE(L168,Z168)</f>
        <v>0.10727969348659003</v>
      </c>
      <c r="L168" s="13">
        <f t="shared" si="48"/>
        <v>0.1111111111111111</v>
      </c>
      <c r="M168">
        <v>9</v>
      </c>
      <c r="N168">
        <v>9</v>
      </c>
      <c r="O168">
        <v>18</v>
      </c>
      <c r="P168">
        <v>8</v>
      </c>
      <c r="Q168">
        <v>8</v>
      </c>
      <c r="R168">
        <v>16</v>
      </c>
      <c r="S168" s="12" t="e">
        <f t="shared" si="49"/>
        <v>#DIV/0!</v>
      </c>
      <c r="Z168" s="13">
        <f t="shared" si="50"/>
        <v>0.10344827586206896</v>
      </c>
      <c r="AA168">
        <v>15</v>
      </c>
      <c r="AB168">
        <v>14</v>
      </c>
      <c r="AC168">
        <f>SUM(AA168:AB168)</f>
        <v>29</v>
      </c>
      <c r="AD168">
        <v>13</v>
      </c>
      <c r="AE168">
        <v>13</v>
      </c>
      <c r="AF168">
        <f>SUM(AD168:AE168)</f>
        <v>26</v>
      </c>
    </row>
    <row r="169" spans="1:32" x14ac:dyDescent="0.45">
      <c r="A169" s="5"/>
      <c r="B169" s="5"/>
      <c r="D169">
        <v>2</v>
      </c>
      <c r="E169" s="16" t="s">
        <v>873</v>
      </c>
      <c r="F169" s="16" t="s">
        <v>882</v>
      </c>
      <c r="G169" s="15" t="s">
        <v>881</v>
      </c>
      <c r="H169" t="s">
        <v>880</v>
      </c>
      <c r="I169" t="s">
        <v>879</v>
      </c>
      <c r="J169" s="14">
        <f>AVERAGE(L169,S169)</f>
        <v>0.10625</v>
      </c>
      <c r="L169" s="13">
        <f t="shared" si="48"/>
        <v>6.25E-2</v>
      </c>
      <c r="M169">
        <v>8</v>
      </c>
      <c r="N169">
        <v>8</v>
      </c>
      <c r="O169">
        <v>16</v>
      </c>
      <c r="P169">
        <v>7</v>
      </c>
      <c r="Q169">
        <v>8</v>
      </c>
      <c r="R169">
        <v>15</v>
      </c>
      <c r="S169" s="13">
        <f t="shared" si="49"/>
        <v>0.15</v>
      </c>
      <c r="T169">
        <v>11</v>
      </c>
      <c r="U169">
        <v>9</v>
      </c>
      <c r="V169">
        <f>U169+T169</f>
        <v>20</v>
      </c>
      <c r="W169">
        <v>10</v>
      </c>
      <c r="X169">
        <v>7</v>
      </c>
      <c r="Y169">
        <f>X169+W169</f>
        <v>17</v>
      </c>
      <c r="Z169" s="12" t="e">
        <f t="shared" si="50"/>
        <v>#DIV/0!</v>
      </c>
    </row>
    <row r="170" spans="1:32" x14ac:dyDescent="0.45">
      <c r="A170" s="5"/>
      <c r="B170" s="5"/>
      <c r="D170">
        <v>2</v>
      </c>
      <c r="E170" s="16" t="s">
        <v>878</v>
      </c>
      <c r="F170" s="16" t="s">
        <v>877</v>
      </c>
      <c r="G170" s="15" t="s">
        <v>876</v>
      </c>
      <c r="H170" t="s">
        <v>875</v>
      </c>
      <c r="I170" t="s">
        <v>874</v>
      </c>
      <c r="J170" s="14">
        <f>AVERAGE(L170,S170)</f>
        <v>9.571428571428571E-2</v>
      </c>
      <c r="L170" s="13">
        <f t="shared" si="48"/>
        <v>0.12</v>
      </c>
      <c r="M170">
        <v>14</v>
      </c>
      <c r="N170">
        <v>11</v>
      </c>
      <c r="O170">
        <v>25</v>
      </c>
      <c r="P170">
        <v>11</v>
      </c>
      <c r="Q170">
        <v>11</v>
      </c>
      <c r="R170">
        <v>22</v>
      </c>
      <c r="S170" s="13">
        <f t="shared" si="49"/>
        <v>7.1428571428571425E-2</v>
      </c>
      <c r="T170">
        <v>8</v>
      </c>
      <c r="U170">
        <v>6</v>
      </c>
      <c r="V170">
        <f>U170+T170</f>
        <v>14</v>
      </c>
      <c r="W170">
        <v>6</v>
      </c>
      <c r="X170">
        <v>7</v>
      </c>
      <c r="Y170">
        <f>X170+W170</f>
        <v>13</v>
      </c>
      <c r="Z170" s="12">
        <f t="shared" si="50"/>
        <v>-2.3255813953488372E-2</v>
      </c>
      <c r="AA170">
        <v>18</v>
      </c>
      <c r="AB170">
        <v>25</v>
      </c>
      <c r="AC170">
        <f>SUM(AA170:AB170)</f>
        <v>43</v>
      </c>
      <c r="AD170">
        <v>21</v>
      </c>
      <c r="AE170">
        <v>23</v>
      </c>
      <c r="AF170">
        <f>SUM(AD170:AE170)</f>
        <v>44</v>
      </c>
    </row>
    <row r="171" spans="1:32" x14ac:dyDescent="0.45">
      <c r="A171" s="5"/>
      <c r="B171" s="5"/>
      <c r="D171">
        <v>2</v>
      </c>
      <c r="E171" s="16" t="s">
        <v>873</v>
      </c>
      <c r="F171" s="16" t="s">
        <v>872</v>
      </c>
      <c r="G171" s="15" t="s">
        <v>871</v>
      </c>
      <c r="H171" t="s">
        <v>870</v>
      </c>
      <c r="I171" t="s">
        <v>869</v>
      </c>
      <c r="J171" s="14">
        <f>AVERAGE(L171,S171)</f>
        <v>8.834586466165413E-2</v>
      </c>
      <c r="L171" s="13">
        <f t="shared" si="48"/>
        <v>7.1428571428571425E-2</v>
      </c>
      <c r="M171">
        <v>7</v>
      </c>
      <c r="N171">
        <v>7</v>
      </c>
      <c r="O171">
        <v>14</v>
      </c>
      <c r="P171">
        <v>7</v>
      </c>
      <c r="Q171">
        <v>6</v>
      </c>
      <c r="R171">
        <v>13</v>
      </c>
      <c r="S171" s="13">
        <f t="shared" si="49"/>
        <v>0.10526315789473684</v>
      </c>
      <c r="T171">
        <v>10</v>
      </c>
      <c r="U171">
        <v>9</v>
      </c>
      <c r="V171">
        <f>U171+T171</f>
        <v>19</v>
      </c>
      <c r="W171">
        <v>6</v>
      </c>
      <c r="X171">
        <v>11</v>
      </c>
      <c r="Y171">
        <f>X171+W171</f>
        <v>17</v>
      </c>
      <c r="Z171" s="12" t="e">
        <f t="shared" si="50"/>
        <v>#DIV/0!</v>
      </c>
    </row>
    <row r="172" spans="1:32" x14ac:dyDescent="0.45">
      <c r="A172" s="5"/>
      <c r="B172" s="5"/>
      <c r="D172">
        <v>2</v>
      </c>
      <c r="E172" s="16" t="s">
        <v>868</v>
      </c>
      <c r="F172" s="16" t="s">
        <v>867</v>
      </c>
      <c r="G172" s="15" t="s">
        <v>866</v>
      </c>
      <c r="H172" t="s">
        <v>865</v>
      </c>
      <c r="I172" t="s">
        <v>864</v>
      </c>
      <c r="J172" s="14">
        <f>AVERAGE(L172,S172)</f>
        <v>7.6811594202898542E-2</v>
      </c>
      <c r="L172" s="13">
        <f t="shared" si="48"/>
        <v>6.6666666666666666E-2</v>
      </c>
      <c r="M172">
        <v>7</v>
      </c>
      <c r="N172">
        <v>8</v>
      </c>
      <c r="O172">
        <v>15</v>
      </c>
      <c r="P172">
        <v>7</v>
      </c>
      <c r="Q172">
        <v>7</v>
      </c>
      <c r="R172">
        <v>14</v>
      </c>
      <c r="S172" s="13">
        <f t="shared" si="49"/>
        <v>8.6956521739130432E-2</v>
      </c>
      <c r="T172">
        <v>12</v>
      </c>
      <c r="U172">
        <v>11</v>
      </c>
      <c r="V172">
        <f>U172+T172</f>
        <v>23</v>
      </c>
      <c r="W172">
        <v>11</v>
      </c>
      <c r="X172">
        <v>10</v>
      </c>
      <c r="Y172">
        <f>X172+W172</f>
        <v>21</v>
      </c>
      <c r="Z172" s="12">
        <f t="shared" si="50"/>
        <v>-0.14814814814814814</v>
      </c>
      <c r="AA172">
        <v>14</v>
      </c>
      <c r="AB172">
        <v>13</v>
      </c>
      <c r="AC172">
        <f>SUM(AA172:AB172)</f>
        <v>27</v>
      </c>
      <c r="AD172">
        <v>14</v>
      </c>
      <c r="AE172">
        <v>17</v>
      </c>
      <c r="AF172">
        <f>SUM(AD172:AE172)</f>
        <v>31</v>
      </c>
    </row>
    <row r="173" spans="1:32" x14ac:dyDescent="0.45">
      <c r="A173" s="5"/>
      <c r="B173" s="5"/>
      <c r="D173">
        <v>2</v>
      </c>
      <c r="E173" s="16" t="s">
        <v>863</v>
      </c>
      <c r="F173" s="16" t="s">
        <v>862</v>
      </c>
      <c r="G173" s="15" t="s">
        <v>861</v>
      </c>
      <c r="H173" t="s">
        <v>860</v>
      </c>
      <c r="I173" t="s">
        <v>859</v>
      </c>
      <c r="J173" s="14">
        <f>AVERAGE(L173,S173)</f>
        <v>5.4285714285714284E-2</v>
      </c>
      <c r="L173" s="13">
        <f t="shared" si="48"/>
        <v>0.08</v>
      </c>
      <c r="M173">
        <v>13</v>
      </c>
      <c r="N173">
        <v>12</v>
      </c>
      <c r="O173">
        <v>25</v>
      </c>
      <c r="P173">
        <v>12</v>
      </c>
      <c r="Q173">
        <v>11</v>
      </c>
      <c r="R173">
        <v>23</v>
      </c>
      <c r="S173" s="13">
        <f t="shared" si="49"/>
        <v>2.8571428571428571E-2</v>
      </c>
      <c r="T173">
        <v>19</v>
      </c>
      <c r="U173">
        <v>16</v>
      </c>
      <c r="V173">
        <f>U173+T173</f>
        <v>35</v>
      </c>
      <c r="W173">
        <v>16</v>
      </c>
      <c r="X173">
        <v>18</v>
      </c>
      <c r="Y173">
        <f>X173+W173</f>
        <v>34</v>
      </c>
      <c r="Z173" s="12" t="e">
        <f t="shared" si="50"/>
        <v>#DIV/0!</v>
      </c>
    </row>
  </sheetData>
  <mergeCells count="20">
    <mergeCell ref="AH2:AI2"/>
    <mergeCell ref="AK2:AL2"/>
    <mergeCell ref="AK3:AL3"/>
    <mergeCell ref="L2:R2"/>
    <mergeCell ref="S2:Y2"/>
    <mergeCell ref="AH3:AI3"/>
    <mergeCell ref="A1:K4"/>
    <mergeCell ref="AA3:AC3"/>
    <mergeCell ref="AD3:AF3"/>
    <mergeCell ref="M4:O4"/>
    <mergeCell ref="P4:R4"/>
    <mergeCell ref="T4:V4"/>
    <mergeCell ref="W4:Y4"/>
    <mergeCell ref="T3:V3"/>
    <mergeCell ref="W3:Y3"/>
    <mergeCell ref="M3:O3"/>
    <mergeCell ref="P3:R3"/>
    <mergeCell ref="AA4:AC4"/>
    <mergeCell ref="AD4:AF4"/>
    <mergeCell ref="Z2:A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534E7-212A-4C5F-B14A-BA227F5C033A}">
  <dimension ref="A1:R62"/>
  <sheetViews>
    <sheetView zoomScale="70" zoomScaleNormal="70" workbookViewId="0">
      <selection sqref="A1:H4"/>
    </sheetView>
  </sheetViews>
  <sheetFormatPr defaultRowHeight="14.25" x14ac:dyDescent="0.45"/>
  <cols>
    <col min="3" max="3" width="39.1328125" customWidth="1"/>
    <col min="4" max="4" width="18.86328125" customWidth="1"/>
    <col min="5" max="5" width="14.53125" customWidth="1"/>
    <col min="6" max="6" width="76.86328125" customWidth="1"/>
    <col min="7" max="7" width="21.19921875" customWidth="1"/>
    <col min="9" max="9" width="8.6640625" customWidth="1"/>
    <col min="11" max="11" width="9.19921875" customWidth="1"/>
    <col min="12" max="12" width="12.6640625" customWidth="1"/>
  </cols>
  <sheetData>
    <row r="1" spans="1:18" ht="21.6" customHeight="1" thickBot="1" x14ac:dyDescent="0.5">
      <c r="A1" s="75" t="s">
        <v>2881</v>
      </c>
      <c r="B1" s="75"/>
      <c r="C1" s="75"/>
      <c r="D1" s="75"/>
      <c r="E1" s="75"/>
      <c r="F1" s="75"/>
      <c r="G1" s="75"/>
      <c r="H1" s="75"/>
      <c r="I1" s="5"/>
      <c r="J1" s="5"/>
      <c r="K1" s="5"/>
      <c r="L1" s="5"/>
      <c r="M1" s="5"/>
      <c r="N1" s="5"/>
      <c r="O1" s="5"/>
      <c r="P1" s="5"/>
    </row>
    <row r="2" spans="1:18" ht="15" customHeight="1" thickBot="1" x14ac:dyDescent="0.5">
      <c r="A2" s="75"/>
      <c r="B2" s="75"/>
      <c r="C2" s="75"/>
      <c r="D2" s="75"/>
      <c r="E2" s="75"/>
      <c r="F2" s="75"/>
      <c r="G2" s="75"/>
      <c r="H2" s="75"/>
      <c r="I2" s="82" t="s">
        <v>1621</v>
      </c>
      <c r="J2" s="83"/>
      <c r="K2" s="83"/>
      <c r="L2" s="83"/>
      <c r="M2" s="83"/>
      <c r="N2" s="83"/>
      <c r="O2" s="83"/>
      <c r="P2" s="84"/>
    </row>
    <row r="3" spans="1:18" ht="14.65" thickBot="1" x14ac:dyDescent="0.5">
      <c r="A3" s="75"/>
      <c r="B3" s="75"/>
      <c r="C3" s="75"/>
      <c r="D3" s="75"/>
      <c r="E3" s="75"/>
      <c r="F3" s="75"/>
      <c r="G3" s="75"/>
      <c r="H3" s="75"/>
      <c r="I3" s="35" t="s">
        <v>1574</v>
      </c>
      <c r="J3" s="35" t="s">
        <v>1573</v>
      </c>
      <c r="K3" s="35" t="s">
        <v>1572</v>
      </c>
      <c r="P3" s="26"/>
    </row>
    <row r="4" spans="1:18" ht="14.65" thickBot="1" x14ac:dyDescent="0.5">
      <c r="A4" s="75"/>
      <c r="B4" s="75"/>
      <c r="C4" s="75"/>
      <c r="D4" s="75"/>
      <c r="E4" s="75"/>
      <c r="F4" s="75"/>
      <c r="G4" s="75"/>
      <c r="H4" s="75"/>
      <c r="I4" s="33" t="s">
        <v>1620</v>
      </c>
      <c r="J4" s="33" t="s">
        <v>1619</v>
      </c>
      <c r="K4" s="33" t="s">
        <v>1618</v>
      </c>
    </row>
    <row r="5" spans="1:18" ht="14.65" thickBot="1" x14ac:dyDescent="0.5">
      <c r="A5" s="36"/>
      <c r="B5" s="5"/>
      <c r="C5" s="33" t="s">
        <v>1617</v>
      </c>
      <c r="D5" s="33" t="s">
        <v>1567</v>
      </c>
      <c r="E5" s="33" t="s">
        <v>1616</v>
      </c>
      <c r="F5" s="33" t="s">
        <v>1615</v>
      </c>
      <c r="G5" s="33" t="s">
        <v>1564</v>
      </c>
      <c r="H5" s="33" t="s">
        <v>1563</v>
      </c>
      <c r="I5" s="33" t="s">
        <v>1552</v>
      </c>
      <c r="J5" s="33" t="s">
        <v>1552</v>
      </c>
      <c r="K5" s="33" t="s">
        <v>1552</v>
      </c>
      <c r="L5" s="33" t="s">
        <v>1562</v>
      </c>
      <c r="M5" s="33" t="s">
        <v>1561</v>
      </c>
      <c r="R5" s="26"/>
    </row>
    <row r="6" spans="1:18" x14ac:dyDescent="0.45">
      <c r="A6" s="5"/>
      <c r="B6" s="5"/>
      <c r="C6" t="s">
        <v>1603</v>
      </c>
      <c r="D6" s="16" t="s">
        <v>1545</v>
      </c>
      <c r="E6" t="s">
        <v>1544</v>
      </c>
      <c r="F6" s="45" t="s">
        <v>1543</v>
      </c>
      <c r="G6" t="s">
        <v>1542</v>
      </c>
      <c r="H6" t="s">
        <v>932</v>
      </c>
      <c r="I6">
        <v>1</v>
      </c>
      <c r="J6">
        <v>1</v>
      </c>
      <c r="K6">
        <v>1</v>
      </c>
      <c r="L6" s="21">
        <f t="shared" ref="L6:L50" si="0">AVERAGE(I6:K6)</f>
        <v>1</v>
      </c>
      <c r="M6">
        <f t="shared" ref="M6:M50" si="1">_xlfn.STDEV.S(I6:K6)</f>
        <v>0</v>
      </c>
    </row>
    <row r="7" spans="1:18" x14ac:dyDescent="0.45">
      <c r="A7" s="5"/>
      <c r="B7" s="5"/>
      <c r="C7" t="s">
        <v>1575</v>
      </c>
      <c r="D7" s="16" t="s">
        <v>1524</v>
      </c>
      <c r="E7" t="s">
        <v>1614</v>
      </c>
      <c r="F7" s="18" t="s">
        <v>1522</v>
      </c>
      <c r="G7" t="s">
        <v>1521</v>
      </c>
      <c r="H7" t="s">
        <v>1069</v>
      </c>
      <c r="I7">
        <v>0.77464788732394396</v>
      </c>
      <c r="J7">
        <v>1</v>
      </c>
      <c r="K7">
        <v>0.77073170731707319</v>
      </c>
      <c r="L7" s="18">
        <f t="shared" si="0"/>
        <v>0.84845986488033898</v>
      </c>
      <c r="M7">
        <f t="shared" si="1"/>
        <v>0.13125221343095814</v>
      </c>
    </row>
    <row r="8" spans="1:18" x14ac:dyDescent="0.45">
      <c r="A8" s="5"/>
      <c r="B8" s="5"/>
      <c r="C8" t="s">
        <v>1576</v>
      </c>
      <c r="D8" s="16" t="s">
        <v>1520</v>
      </c>
      <c r="E8" t="s">
        <v>1519</v>
      </c>
      <c r="F8" s="18" t="s">
        <v>1518</v>
      </c>
      <c r="G8" t="s">
        <v>1613</v>
      </c>
      <c r="H8" t="s">
        <v>987</v>
      </c>
      <c r="I8">
        <v>0.80555555555555558</v>
      </c>
      <c r="J8">
        <v>1</v>
      </c>
      <c r="K8">
        <v>0.69801980198019797</v>
      </c>
      <c r="L8" s="18">
        <f t="shared" si="0"/>
        <v>0.83452511917858452</v>
      </c>
      <c r="M8">
        <f t="shared" si="1"/>
        <v>0.15306023883230135</v>
      </c>
    </row>
    <row r="9" spans="1:18" x14ac:dyDescent="0.45">
      <c r="A9" s="5"/>
      <c r="B9" s="5"/>
      <c r="C9" t="s">
        <v>1578</v>
      </c>
      <c r="D9" s="16" t="s">
        <v>1516</v>
      </c>
      <c r="E9" t="s">
        <v>1515</v>
      </c>
      <c r="F9" s="46" t="s">
        <v>1514</v>
      </c>
      <c r="G9" t="s">
        <v>1513</v>
      </c>
      <c r="H9" t="s">
        <v>900</v>
      </c>
      <c r="I9">
        <v>1</v>
      </c>
      <c r="J9">
        <v>0.42857142857142855</v>
      </c>
      <c r="K9">
        <v>1</v>
      </c>
      <c r="L9" s="18">
        <f t="shared" si="0"/>
        <v>0.80952380952380965</v>
      </c>
      <c r="M9">
        <f t="shared" si="1"/>
        <v>0.32991443953692867</v>
      </c>
    </row>
    <row r="10" spans="1:18" x14ac:dyDescent="0.45">
      <c r="A10" s="5"/>
      <c r="B10" s="5"/>
      <c r="C10" t="s">
        <v>1577</v>
      </c>
      <c r="D10" s="16" t="s">
        <v>1512</v>
      </c>
      <c r="E10" t="s">
        <v>1511</v>
      </c>
      <c r="F10" s="46" t="s">
        <v>1612</v>
      </c>
      <c r="G10" t="s">
        <v>1509</v>
      </c>
      <c r="H10" t="s">
        <v>987</v>
      </c>
      <c r="I10">
        <v>1</v>
      </c>
      <c r="J10">
        <v>0.2857142857142857</v>
      </c>
      <c r="K10">
        <v>1</v>
      </c>
      <c r="L10" s="18">
        <f t="shared" si="0"/>
        <v>0.76190476190476186</v>
      </c>
      <c r="M10">
        <f t="shared" si="1"/>
        <v>0.41239304942116134</v>
      </c>
    </row>
    <row r="11" spans="1:18" x14ac:dyDescent="0.45">
      <c r="A11" s="5"/>
      <c r="B11" s="5"/>
      <c r="C11" t="s">
        <v>1586</v>
      </c>
      <c r="D11" s="16" t="s">
        <v>1611</v>
      </c>
      <c r="E11" t="s">
        <v>1610</v>
      </c>
      <c r="F11" s="18" t="s">
        <v>1507</v>
      </c>
      <c r="G11" t="s">
        <v>1506</v>
      </c>
      <c r="H11" t="s">
        <v>1351</v>
      </c>
      <c r="I11">
        <v>0.80555555555555558</v>
      </c>
      <c r="J11">
        <v>0.58823529411764708</v>
      </c>
      <c r="K11">
        <v>0.88815789473684215</v>
      </c>
      <c r="L11" s="18">
        <f t="shared" si="0"/>
        <v>0.76064958147001482</v>
      </c>
      <c r="M11">
        <f t="shared" si="1"/>
        <v>0.15492192056637408</v>
      </c>
    </row>
    <row r="12" spans="1:18" x14ac:dyDescent="0.45">
      <c r="A12" s="5"/>
      <c r="B12" s="5"/>
      <c r="C12" t="s">
        <v>1578</v>
      </c>
      <c r="D12" s="16" t="s">
        <v>1502</v>
      </c>
      <c r="E12" t="s">
        <v>1501</v>
      </c>
      <c r="F12" s="18" t="s">
        <v>1500</v>
      </c>
      <c r="G12" t="s">
        <v>1499</v>
      </c>
      <c r="H12" t="s">
        <v>1039</v>
      </c>
      <c r="I12">
        <v>0.62264150943396224</v>
      </c>
      <c r="J12">
        <v>1</v>
      </c>
      <c r="K12">
        <v>0.54838709677419351</v>
      </c>
      <c r="L12" s="18">
        <f t="shared" si="0"/>
        <v>0.72367620206938532</v>
      </c>
      <c r="M12">
        <f t="shared" si="1"/>
        <v>0.24216638996145004</v>
      </c>
    </row>
    <row r="13" spans="1:18" x14ac:dyDescent="0.45">
      <c r="A13" s="5"/>
      <c r="B13" s="5"/>
      <c r="C13" t="s">
        <v>1582</v>
      </c>
      <c r="D13" s="16" t="s">
        <v>1498</v>
      </c>
      <c r="E13" t="s">
        <v>1497</v>
      </c>
      <c r="F13" s="18" t="s">
        <v>1496</v>
      </c>
      <c r="G13" t="s">
        <v>1495</v>
      </c>
      <c r="H13" t="s">
        <v>1161</v>
      </c>
      <c r="I13">
        <v>0.88235294117647056</v>
      </c>
      <c r="J13">
        <v>1</v>
      </c>
      <c r="K13">
        <v>0.23711340206185566</v>
      </c>
      <c r="L13" s="18">
        <f t="shared" si="0"/>
        <v>0.70648878107944213</v>
      </c>
      <c r="M13">
        <f t="shared" si="1"/>
        <v>0.41072514219777684</v>
      </c>
    </row>
    <row r="14" spans="1:18" x14ac:dyDescent="0.45">
      <c r="A14" s="5"/>
      <c r="B14" s="5"/>
      <c r="C14" t="s">
        <v>1576</v>
      </c>
      <c r="D14" s="16" t="s">
        <v>1494</v>
      </c>
      <c r="E14" t="s">
        <v>1493</v>
      </c>
      <c r="F14" s="18" t="s">
        <v>1492</v>
      </c>
      <c r="G14" t="s">
        <v>1609</v>
      </c>
      <c r="H14" t="s">
        <v>1161</v>
      </c>
      <c r="I14">
        <v>0.95918367346938771</v>
      </c>
      <c r="J14">
        <v>0.83333333333333337</v>
      </c>
      <c r="K14">
        <v>0.27659574468085107</v>
      </c>
      <c r="L14" s="18">
        <f t="shared" si="0"/>
        <v>0.68970425049452411</v>
      </c>
      <c r="M14">
        <f t="shared" si="1"/>
        <v>0.36325411932942236</v>
      </c>
    </row>
    <row r="15" spans="1:18" x14ac:dyDescent="0.45">
      <c r="A15" s="5"/>
      <c r="B15" s="5"/>
      <c r="C15" t="s">
        <v>1581</v>
      </c>
      <c r="D15" s="16" t="s">
        <v>1490</v>
      </c>
      <c r="E15" t="s">
        <v>1489</v>
      </c>
      <c r="F15" s="18" t="s">
        <v>1488</v>
      </c>
      <c r="G15" t="s">
        <v>1487</v>
      </c>
      <c r="H15" t="s">
        <v>1486</v>
      </c>
      <c r="I15">
        <v>0.7</v>
      </c>
      <c r="J15">
        <v>0.24</v>
      </c>
      <c r="K15">
        <v>0.98888888888888893</v>
      </c>
      <c r="L15" s="18">
        <f t="shared" si="0"/>
        <v>0.64296296296296296</v>
      </c>
      <c r="M15">
        <f t="shared" si="1"/>
        <v>0.37768844259625145</v>
      </c>
    </row>
    <row r="16" spans="1:18" x14ac:dyDescent="0.45">
      <c r="A16" s="5"/>
      <c r="B16" s="5"/>
      <c r="C16" t="s">
        <v>1586</v>
      </c>
      <c r="D16" s="16" t="s">
        <v>873</v>
      </c>
      <c r="E16" t="s">
        <v>1485</v>
      </c>
      <c r="F16" s="18" t="s">
        <v>1484</v>
      </c>
      <c r="G16" t="s">
        <v>1608</v>
      </c>
      <c r="H16" t="s">
        <v>1482</v>
      </c>
      <c r="I16">
        <v>0.7857142857142857</v>
      </c>
      <c r="J16">
        <v>1</v>
      </c>
      <c r="K16">
        <v>0.13970588235294118</v>
      </c>
      <c r="L16" s="18">
        <f t="shared" si="0"/>
        <v>0.64180672268907557</v>
      </c>
      <c r="M16">
        <f t="shared" si="1"/>
        <v>0.44783761815687623</v>
      </c>
    </row>
    <row r="17" spans="1:13" x14ac:dyDescent="0.45">
      <c r="A17" s="5"/>
      <c r="B17" s="5"/>
      <c r="C17" t="s">
        <v>1586</v>
      </c>
      <c r="D17" s="16" t="s">
        <v>873</v>
      </c>
      <c r="E17" t="s">
        <v>1478</v>
      </c>
      <c r="F17" s="18" t="s">
        <v>1477</v>
      </c>
      <c r="G17" t="s">
        <v>1607</v>
      </c>
      <c r="H17" t="s">
        <v>1351</v>
      </c>
      <c r="I17">
        <v>0.6470588235294118</v>
      </c>
      <c r="J17">
        <v>1</v>
      </c>
      <c r="K17">
        <v>0.22950819672131148</v>
      </c>
      <c r="L17" s="18">
        <f t="shared" si="0"/>
        <v>0.62552234008357444</v>
      </c>
      <c r="M17">
        <f t="shared" si="1"/>
        <v>0.38569712187067323</v>
      </c>
    </row>
    <row r="18" spans="1:13" x14ac:dyDescent="0.45">
      <c r="A18" s="5"/>
      <c r="B18" s="5"/>
      <c r="C18" t="s">
        <v>1590</v>
      </c>
      <c r="D18" s="16" t="s">
        <v>873</v>
      </c>
      <c r="E18" t="s">
        <v>1475</v>
      </c>
      <c r="F18" s="18" t="s">
        <v>1474</v>
      </c>
      <c r="G18" t="s">
        <v>1606</v>
      </c>
      <c r="H18" t="s">
        <v>1117</v>
      </c>
      <c r="I18">
        <v>0.8858858858858859</v>
      </c>
      <c r="J18">
        <v>2.4390243902439025E-2</v>
      </c>
      <c r="K18">
        <v>0.89672544080604533</v>
      </c>
      <c r="L18" s="18">
        <f t="shared" si="0"/>
        <v>0.60233385686479013</v>
      </c>
      <c r="M18">
        <f t="shared" si="1"/>
        <v>0.50054319375124723</v>
      </c>
    </row>
    <row r="19" spans="1:13" x14ac:dyDescent="0.45">
      <c r="A19" s="5"/>
      <c r="B19" s="5"/>
      <c r="C19" t="s">
        <v>1580</v>
      </c>
      <c r="D19" s="16" t="s">
        <v>873</v>
      </c>
      <c r="E19" t="s">
        <v>1472</v>
      </c>
      <c r="F19" s="18" t="s">
        <v>1471</v>
      </c>
      <c r="G19" t="s">
        <v>1470</v>
      </c>
      <c r="H19" t="s">
        <v>1132</v>
      </c>
      <c r="I19">
        <v>0.5714285714285714</v>
      </c>
      <c r="J19">
        <v>1</v>
      </c>
      <c r="K19">
        <v>0.22368421052631579</v>
      </c>
      <c r="L19" s="18">
        <f t="shared" si="0"/>
        <v>0.59837092731829566</v>
      </c>
      <c r="M19">
        <f t="shared" si="1"/>
        <v>0.38885854645642531</v>
      </c>
    </row>
    <row r="20" spans="1:13" x14ac:dyDescent="0.45">
      <c r="A20" s="5"/>
      <c r="B20" s="5"/>
      <c r="C20" t="s">
        <v>1579</v>
      </c>
      <c r="D20" s="16" t="s">
        <v>1469</v>
      </c>
      <c r="E20" t="s">
        <v>1468</v>
      </c>
      <c r="F20" s="18" t="s">
        <v>1467</v>
      </c>
      <c r="G20" t="s">
        <v>1466</v>
      </c>
      <c r="H20" t="s">
        <v>1107</v>
      </c>
      <c r="I20">
        <v>0.41176470588235292</v>
      </c>
      <c r="J20">
        <v>1</v>
      </c>
      <c r="K20">
        <v>0.36170212765957449</v>
      </c>
      <c r="L20" s="18">
        <f t="shared" si="0"/>
        <v>0.59115561118064242</v>
      </c>
      <c r="M20">
        <f t="shared" si="1"/>
        <v>0.35495332951866149</v>
      </c>
    </row>
    <row r="21" spans="1:13" x14ac:dyDescent="0.45">
      <c r="A21" s="5"/>
      <c r="B21" s="5"/>
      <c r="C21" t="s">
        <v>1586</v>
      </c>
      <c r="D21" s="16" t="s">
        <v>1465</v>
      </c>
      <c r="E21" t="s">
        <v>1464</v>
      </c>
      <c r="F21" s="18" t="s">
        <v>1463</v>
      </c>
      <c r="G21" t="s">
        <v>1462</v>
      </c>
      <c r="H21" t="s">
        <v>879</v>
      </c>
      <c r="I21">
        <v>0.5</v>
      </c>
      <c r="J21">
        <v>0.9</v>
      </c>
      <c r="K21">
        <v>0.35185185185185186</v>
      </c>
      <c r="L21" s="18">
        <f t="shared" si="0"/>
        <v>0.58395061728395059</v>
      </c>
      <c r="M21">
        <f t="shared" si="1"/>
        <v>0.28355313027072793</v>
      </c>
    </row>
    <row r="22" spans="1:13" x14ac:dyDescent="0.45">
      <c r="A22" s="5"/>
      <c r="B22" s="5"/>
      <c r="C22" t="s">
        <v>1577</v>
      </c>
      <c r="D22" s="16" t="s">
        <v>1461</v>
      </c>
      <c r="E22" t="s">
        <v>1460</v>
      </c>
      <c r="F22" s="18" t="s">
        <v>1459</v>
      </c>
      <c r="G22" t="s">
        <v>1458</v>
      </c>
      <c r="H22" t="s">
        <v>955</v>
      </c>
      <c r="I22">
        <v>0.1111111111111111</v>
      </c>
      <c r="J22">
        <v>0.69230769230769229</v>
      </c>
      <c r="K22">
        <v>0.88</v>
      </c>
      <c r="L22" s="18">
        <f t="shared" si="0"/>
        <v>0.56113960113960115</v>
      </c>
      <c r="M22">
        <f t="shared" si="1"/>
        <v>0.400875706385044</v>
      </c>
    </row>
    <row r="23" spans="1:13" x14ac:dyDescent="0.45">
      <c r="A23" s="5"/>
      <c r="B23" s="5"/>
      <c r="C23" t="s">
        <v>1578</v>
      </c>
      <c r="D23" s="16" t="s">
        <v>1453</v>
      </c>
      <c r="E23" t="s">
        <v>1452</v>
      </c>
      <c r="F23" s="18" t="s">
        <v>1451</v>
      </c>
      <c r="G23" t="s">
        <v>1450</v>
      </c>
      <c r="H23" t="s">
        <v>1449</v>
      </c>
      <c r="I23">
        <v>0.6428571428571429</v>
      </c>
      <c r="J23">
        <v>0.61904761904761907</v>
      </c>
      <c r="K23">
        <v>0.390625</v>
      </c>
      <c r="L23" s="18">
        <f t="shared" si="0"/>
        <v>0.55084325396825395</v>
      </c>
      <c r="M23">
        <f t="shared" si="1"/>
        <v>0.13926284513281381</v>
      </c>
    </row>
    <row r="24" spans="1:13" x14ac:dyDescent="0.45">
      <c r="A24" s="5"/>
      <c r="B24" s="5"/>
      <c r="C24" t="s">
        <v>1577</v>
      </c>
      <c r="D24" s="16" t="s">
        <v>873</v>
      </c>
      <c r="E24" t="s">
        <v>1448</v>
      </c>
      <c r="F24" s="18" t="s">
        <v>1447</v>
      </c>
      <c r="G24" t="s">
        <v>1605</v>
      </c>
      <c r="H24" t="s">
        <v>1145</v>
      </c>
      <c r="I24">
        <v>0.30769230769230771</v>
      </c>
      <c r="J24">
        <v>0.3125</v>
      </c>
      <c r="K24">
        <v>1</v>
      </c>
      <c r="L24" s="18">
        <f t="shared" si="0"/>
        <v>0.54006410256410253</v>
      </c>
      <c r="M24">
        <f t="shared" si="1"/>
        <v>0.39832342485592614</v>
      </c>
    </row>
    <row r="25" spans="1:13" x14ac:dyDescent="0.45">
      <c r="A25" s="5"/>
      <c r="B25" s="5"/>
      <c r="C25" t="s">
        <v>1590</v>
      </c>
      <c r="D25" s="16" t="s">
        <v>873</v>
      </c>
      <c r="E25" t="s">
        <v>1445</v>
      </c>
      <c r="F25" s="18" t="s">
        <v>1444</v>
      </c>
      <c r="G25" t="s">
        <v>1604</v>
      </c>
      <c r="H25" t="s">
        <v>1097</v>
      </c>
      <c r="I25">
        <v>0.76331360946745563</v>
      </c>
      <c r="J25">
        <v>0.2857142857142857</v>
      </c>
      <c r="K25">
        <v>0.56923076923076921</v>
      </c>
      <c r="L25" s="18">
        <f t="shared" si="0"/>
        <v>0.53941955480417014</v>
      </c>
      <c r="M25">
        <f t="shared" si="1"/>
        <v>0.24019119445051021</v>
      </c>
    </row>
    <row r="26" spans="1:13" x14ac:dyDescent="0.45">
      <c r="A26" s="5"/>
      <c r="B26" s="5"/>
      <c r="C26" t="s">
        <v>1578</v>
      </c>
      <c r="D26" s="16" t="s">
        <v>1437</v>
      </c>
      <c r="E26" t="s">
        <v>1436</v>
      </c>
      <c r="F26" s="18" t="s">
        <v>1435</v>
      </c>
      <c r="G26" t="s">
        <v>1434</v>
      </c>
      <c r="H26" t="s">
        <v>879</v>
      </c>
      <c r="I26">
        <v>0.5</v>
      </c>
      <c r="J26">
        <v>0.66666666666666663</v>
      </c>
      <c r="K26">
        <v>0.35483870967741937</v>
      </c>
      <c r="L26" s="18">
        <f t="shared" si="0"/>
        <v>0.50716845878136196</v>
      </c>
      <c r="M26">
        <f t="shared" si="1"/>
        <v>0.15603752366337101</v>
      </c>
    </row>
    <row r="27" spans="1:13" x14ac:dyDescent="0.45">
      <c r="A27" s="5"/>
      <c r="B27" s="5"/>
      <c r="C27" t="s">
        <v>1603</v>
      </c>
      <c r="D27" s="16" t="s">
        <v>873</v>
      </c>
      <c r="E27" t="s">
        <v>1433</v>
      </c>
      <c r="F27" s="14" t="s">
        <v>1602</v>
      </c>
      <c r="G27" t="s">
        <v>1431</v>
      </c>
      <c r="H27" t="s">
        <v>945</v>
      </c>
      <c r="I27">
        <v>0.14285714285714285</v>
      </c>
      <c r="J27">
        <v>0.7857142857142857</v>
      </c>
      <c r="K27">
        <v>0.5625</v>
      </c>
      <c r="L27" s="14">
        <f t="shared" si="0"/>
        <v>0.49702380952380953</v>
      </c>
      <c r="M27">
        <f t="shared" si="1"/>
        <v>0.32639190426551323</v>
      </c>
    </row>
    <row r="28" spans="1:13" x14ac:dyDescent="0.45">
      <c r="A28" s="5"/>
      <c r="B28" s="5"/>
      <c r="C28" t="s">
        <v>1579</v>
      </c>
      <c r="D28" s="16" t="s">
        <v>1430</v>
      </c>
      <c r="E28" t="s">
        <v>1429</v>
      </c>
      <c r="F28" s="14" t="s">
        <v>1428</v>
      </c>
      <c r="G28" t="s">
        <v>1601</v>
      </c>
      <c r="H28" t="s">
        <v>1426</v>
      </c>
      <c r="I28">
        <v>0.25</v>
      </c>
      <c r="J28">
        <v>0.88888888888888884</v>
      </c>
      <c r="K28">
        <v>0.33333333333333331</v>
      </c>
      <c r="L28" s="14">
        <f t="shared" si="0"/>
        <v>0.4907407407407407</v>
      </c>
      <c r="M28">
        <f t="shared" si="1"/>
        <v>0.34731480247242696</v>
      </c>
    </row>
    <row r="29" spans="1:13" x14ac:dyDescent="0.45">
      <c r="A29" s="5"/>
      <c r="B29" s="5"/>
      <c r="C29" t="s">
        <v>1586</v>
      </c>
      <c r="D29" s="16" t="s">
        <v>1425</v>
      </c>
      <c r="E29" t="s">
        <v>1424</v>
      </c>
      <c r="F29" s="14" t="s">
        <v>1423</v>
      </c>
      <c r="G29" t="s">
        <v>1422</v>
      </c>
      <c r="H29" t="s">
        <v>869</v>
      </c>
      <c r="I29">
        <v>0.10526315789473684</v>
      </c>
      <c r="J29">
        <v>1</v>
      </c>
      <c r="K29">
        <v>0.34848484848484851</v>
      </c>
      <c r="L29" s="14">
        <f t="shared" si="0"/>
        <v>0.48458266879319511</v>
      </c>
      <c r="M29">
        <f t="shared" si="1"/>
        <v>0.46263426880705327</v>
      </c>
    </row>
    <row r="30" spans="1:13" x14ac:dyDescent="0.45">
      <c r="A30" s="5"/>
      <c r="B30" s="5"/>
      <c r="C30" t="s">
        <v>1578</v>
      </c>
      <c r="D30" s="16" t="s">
        <v>873</v>
      </c>
      <c r="E30" t="s">
        <v>1421</v>
      </c>
      <c r="F30" s="14" t="s">
        <v>1420</v>
      </c>
      <c r="G30" t="s">
        <v>1419</v>
      </c>
      <c r="H30" t="s">
        <v>1216</v>
      </c>
      <c r="I30">
        <v>0.6</v>
      </c>
      <c r="J30">
        <v>0.5</v>
      </c>
      <c r="K30">
        <v>0.35</v>
      </c>
      <c r="L30" s="14">
        <f t="shared" si="0"/>
        <v>0.48333333333333339</v>
      </c>
      <c r="M30">
        <f t="shared" si="1"/>
        <v>0.12583057392117863</v>
      </c>
    </row>
    <row r="31" spans="1:13" x14ac:dyDescent="0.45">
      <c r="A31" s="5"/>
      <c r="B31" s="5"/>
      <c r="C31" t="s">
        <v>1577</v>
      </c>
      <c r="D31" s="16" t="s">
        <v>873</v>
      </c>
      <c r="E31" t="s">
        <v>1418</v>
      </c>
      <c r="F31" s="14" t="s">
        <v>1417</v>
      </c>
      <c r="G31" t="s">
        <v>1600</v>
      </c>
      <c r="H31" t="s">
        <v>1415</v>
      </c>
      <c r="I31">
        <v>0.2857142857142857</v>
      </c>
      <c r="J31">
        <v>0.47368421052631576</v>
      </c>
      <c r="K31">
        <v>0.66666666666666663</v>
      </c>
      <c r="L31" s="14">
        <f t="shared" si="0"/>
        <v>0.4753550543024227</v>
      </c>
      <c r="M31">
        <f t="shared" si="1"/>
        <v>0.19048168659352835</v>
      </c>
    </row>
    <row r="32" spans="1:13" x14ac:dyDescent="0.45">
      <c r="A32" s="5"/>
      <c r="B32" s="5"/>
      <c r="C32" t="s">
        <v>1578</v>
      </c>
      <c r="D32" s="16" t="s">
        <v>873</v>
      </c>
      <c r="E32" t="s">
        <v>1414</v>
      </c>
      <c r="F32" s="14" t="s">
        <v>1413</v>
      </c>
      <c r="G32" t="s">
        <v>1412</v>
      </c>
      <c r="H32" t="s">
        <v>1216</v>
      </c>
      <c r="I32">
        <v>0.68421052631578949</v>
      </c>
      <c r="J32">
        <v>0.6</v>
      </c>
      <c r="K32">
        <v>0.125</v>
      </c>
      <c r="L32" s="14">
        <f t="shared" si="0"/>
        <v>0.46973684210526317</v>
      </c>
      <c r="M32">
        <f t="shared" si="1"/>
        <v>0.30150534143548341</v>
      </c>
    </row>
    <row r="33" spans="1:13" x14ac:dyDescent="0.45">
      <c r="A33" s="5"/>
      <c r="B33" s="5"/>
      <c r="C33" t="s">
        <v>1576</v>
      </c>
      <c r="D33" s="16" t="s">
        <v>873</v>
      </c>
      <c r="E33" t="s">
        <v>1411</v>
      </c>
      <c r="F33" s="14" t="s">
        <v>1410</v>
      </c>
      <c r="G33" t="s">
        <v>1409</v>
      </c>
      <c r="H33" t="s">
        <v>1408</v>
      </c>
      <c r="I33">
        <v>0.5</v>
      </c>
      <c r="J33">
        <v>0.12244897959183673</v>
      </c>
      <c r="K33">
        <v>0.77419354838709675</v>
      </c>
      <c r="L33" s="14">
        <f t="shared" si="0"/>
        <v>0.46554750932631112</v>
      </c>
      <c r="M33">
        <f t="shared" si="1"/>
        <v>0.32723535310804264</v>
      </c>
    </row>
    <row r="34" spans="1:13" x14ac:dyDescent="0.45">
      <c r="A34" s="5"/>
      <c r="B34" s="5"/>
      <c r="C34" t="s">
        <v>1576</v>
      </c>
      <c r="D34" s="16" t="s">
        <v>873</v>
      </c>
      <c r="E34" t="s">
        <v>1407</v>
      </c>
      <c r="F34" s="14" t="s">
        <v>1406</v>
      </c>
      <c r="G34" t="s">
        <v>1599</v>
      </c>
      <c r="H34" t="s">
        <v>1404</v>
      </c>
      <c r="I34">
        <v>0.14285714285714285</v>
      </c>
      <c r="J34">
        <v>0.75</v>
      </c>
      <c r="K34">
        <v>0.5</v>
      </c>
      <c r="L34" s="14">
        <f t="shared" si="0"/>
        <v>0.46428571428571425</v>
      </c>
      <c r="M34">
        <f t="shared" si="1"/>
        <v>0.30514299090419761</v>
      </c>
    </row>
    <row r="35" spans="1:13" x14ac:dyDescent="0.45">
      <c r="A35" s="5"/>
      <c r="B35" s="5"/>
      <c r="C35" t="s">
        <v>1577</v>
      </c>
      <c r="D35" s="16" t="s">
        <v>1403</v>
      </c>
      <c r="E35" t="s">
        <v>1402</v>
      </c>
      <c r="F35" s="14" t="s">
        <v>1401</v>
      </c>
      <c r="G35" t="s">
        <v>1598</v>
      </c>
      <c r="H35" t="s">
        <v>896</v>
      </c>
      <c r="I35">
        <v>0.54545454545454541</v>
      </c>
      <c r="J35">
        <v>0.25</v>
      </c>
      <c r="K35">
        <v>0.5625</v>
      </c>
      <c r="L35" s="14">
        <f t="shared" si="0"/>
        <v>0.45265151515151514</v>
      </c>
      <c r="M35">
        <f t="shared" si="1"/>
        <v>0.1757081794483934</v>
      </c>
    </row>
    <row r="36" spans="1:13" x14ac:dyDescent="0.45">
      <c r="A36" s="5"/>
      <c r="B36" s="5"/>
      <c r="C36" t="s">
        <v>1579</v>
      </c>
      <c r="D36" s="16" t="s">
        <v>1399</v>
      </c>
      <c r="E36" t="s">
        <v>1398</v>
      </c>
      <c r="F36" s="14" t="s">
        <v>1397</v>
      </c>
      <c r="G36" t="s">
        <v>1597</v>
      </c>
      <c r="H36" t="s">
        <v>936</v>
      </c>
      <c r="I36">
        <v>0.63636363636363635</v>
      </c>
      <c r="J36">
        <v>5.2631578947368418E-2</v>
      </c>
      <c r="K36">
        <v>0.61702127659574468</v>
      </c>
      <c r="L36" s="14">
        <f t="shared" si="0"/>
        <v>0.43533883063558321</v>
      </c>
      <c r="M36">
        <f t="shared" si="1"/>
        <v>0.33157527364296552</v>
      </c>
    </row>
    <row r="37" spans="1:13" x14ac:dyDescent="0.45">
      <c r="A37" s="5"/>
      <c r="B37" s="5"/>
      <c r="C37" t="s">
        <v>1579</v>
      </c>
      <c r="D37" s="16" t="s">
        <v>873</v>
      </c>
      <c r="E37" t="s">
        <v>1395</v>
      </c>
      <c r="F37" s="14" t="s">
        <v>1394</v>
      </c>
      <c r="G37" t="s">
        <v>1596</v>
      </c>
      <c r="H37" t="s">
        <v>950</v>
      </c>
      <c r="I37">
        <v>0.4</v>
      </c>
      <c r="J37">
        <v>0.1891891891891892</v>
      </c>
      <c r="K37">
        <v>0.625</v>
      </c>
      <c r="L37" s="14">
        <f t="shared" si="0"/>
        <v>0.4047297297297297</v>
      </c>
      <c r="M37">
        <f t="shared" si="1"/>
        <v>0.2179438998053887</v>
      </c>
    </row>
    <row r="38" spans="1:13" x14ac:dyDescent="0.45">
      <c r="A38" s="5"/>
      <c r="B38" s="5"/>
      <c r="C38" t="s">
        <v>1576</v>
      </c>
      <c r="D38" s="16" t="s">
        <v>873</v>
      </c>
      <c r="E38" t="s">
        <v>1392</v>
      </c>
      <c r="F38" s="14" t="s">
        <v>1391</v>
      </c>
      <c r="G38" t="s">
        <v>1390</v>
      </c>
      <c r="H38" t="s">
        <v>1389</v>
      </c>
      <c r="I38">
        <v>5.0359712230215826E-2</v>
      </c>
      <c r="J38">
        <v>0.96482412060301503</v>
      </c>
      <c r="K38">
        <v>0.18683651804670912</v>
      </c>
      <c r="L38" s="14">
        <f t="shared" si="0"/>
        <v>0.4006734502933133</v>
      </c>
      <c r="M38">
        <f t="shared" si="1"/>
        <v>0.49331122401546124</v>
      </c>
    </row>
    <row r="39" spans="1:13" x14ac:dyDescent="0.45">
      <c r="A39" s="5"/>
      <c r="B39" s="5"/>
      <c r="C39" t="s">
        <v>1580</v>
      </c>
      <c r="D39" s="16" t="s">
        <v>1388</v>
      </c>
      <c r="E39" t="s">
        <v>1387</v>
      </c>
      <c r="F39" s="14" t="s">
        <v>1386</v>
      </c>
      <c r="G39" t="s">
        <v>1385</v>
      </c>
      <c r="H39" t="s">
        <v>1384</v>
      </c>
      <c r="I39">
        <v>0.72727272727272729</v>
      </c>
      <c r="J39">
        <v>7.3170731707317069E-2</v>
      </c>
      <c r="K39">
        <v>0.31034482758620691</v>
      </c>
      <c r="L39" s="14">
        <f t="shared" si="0"/>
        <v>0.37026276218875043</v>
      </c>
      <c r="M39">
        <f t="shared" si="1"/>
        <v>0.33114192473309528</v>
      </c>
    </row>
    <row r="40" spans="1:13" x14ac:dyDescent="0.45">
      <c r="A40" s="5"/>
      <c r="B40" s="5"/>
      <c r="C40" t="s">
        <v>1578</v>
      </c>
      <c r="D40" s="16" t="s">
        <v>1383</v>
      </c>
      <c r="E40" t="s">
        <v>1382</v>
      </c>
      <c r="F40" s="14" t="s">
        <v>1381</v>
      </c>
      <c r="G40" t="s">
        <v>1380</v>
      </c>
      <c r="H40" t="s">
        <v>1056</v>
      </c>
      <c r="I40">
        <v>0.4838709677419355</v>
      </c>
      <c r="J40">
        <v>0.2857142857142857</v>
      </c>
      <c r="K40">
        <v>0.33766233766233766</v>
      </c>
      <c r="L40" s="14">
        <f t="shared" si="0"/>
        <v>0.36908253037285293</v>
      </c>
      <c r="M40">
        <f t="shared" si="1"/>
        <v>0.1027469660891563</v>
      </c>
    </row>
    <row r="41" spans="1:13" x14ac:dyDescent="0.45">
      <c r="A41" s="5"/>
      <c r="B41" s="5"/>
      <c r="C41" t="s">
        <v>1578</v>
      </c>
      <c r="D41" s="16" t="s">
        <v>1379</v>
      </c>
      <c r="E41" t="s">
        <v>1378</v>
      </c>
      <c r="F41" s="14" t="s">
        <v>1377</v>
      </c>
      <c r="G41" t="s">
        <v>1376</v>
      </c>
      <c r="H41" t="s">
        <v>1375</v>
      </c>
      <c r="I41">
        <v>0.25</v>
      </c>
      <c r="J41">
        <v>0.30303030303030304</v>
      </c>
      <c r="K41">
        <v>0.5</v>
      </c>
      <c r="L41" s="14">
        <f t="shared" si="0"/>
        <v>0.35101010101010099</v>
      </c>
      <c r="M41">
        <f t="shared" si="1"/>
        <v>0.13172526621964628</v>
      </c>
    </row>
    <row r="42" spans="1:13" x14ac:dyDescent="0.45">
      <c r="A42" s="5"/>
      <c r="B42" s="5"/>
      <c r="C42" t="s">
        <v>1579</v>
      </c>
      <c r="D42" s="16" t="s">
        <v>1327</v>
      </c>
      <c r="E42" t="s">
        <v>1374</v>
      </c>
      <c r="F42" s="14" t="s">
        <v>1373</v>
      </c>
      <c r="G42" t="s">
        <v>1372</v>
      </c>
      <c r="H42" t="s">
        <v>1371</v>
      </c>
      <c r="I42">
        <v>0.25</v>
      </c>
      <c r="J42">
        <v>0.125</v>
      </c>
      <c r="K42">
        <v>0.4375</v>
      </c>
      <c r="L42" s="14">
        <f t="shared" si="0"/>
        <v>0.27083333333333331</v>
      </c>
      <c r="M42">
        <f t="shared" si="1"/>
        <v>0.15728821740147395</v>
      </c>
    </row>
    <row r="43" spans="1:13" x14ac:dyDescent="0.45">
      <c r="A43" s="5"/>
      <c r="B43" s="5"/>
      <c r="C43" t="s">
        <v>1578</v>
      </c>
      <c r="D43" s="16" t="s">
        <v>873</v>
      </c>
      <c r="E43" t="s">
        <v>1370</v>
      </c>
      <c r="F43" s="14" t="s">
        <v>1369</v>
      </c>
      <c r="G43" t="s">
        <v>1595</v>
      </c>
      <c r="H43" t="s">
        <v>1316</v>
      </c>
      <c r="I43">
        <v>0.125</v>
      </c>
      <c r="J43">
        <v>0.33333333333333331</v>
      </c>
      <c r="K43">
        <v>0.31578947368421051</v>
      </c>
      <c r="L43" s="14">
        <f t="shared" si="0"/>
        <v>0.25804093567251463</v>
      </c>
      <c r="M43">
        <f t="shared" si="1"/>
        <v>0.11555026904473503</v>
      </c>
    </row>
    <row r="44" spans="1:13" x14ac:dyDescent="0.45">
      <c r="A44" s="5"/>
      <c r="B44" s="5"/>
      <c r="C44" t="s">
        <v>1578</v>
      </c>
      <c r="D44" s="16" t="s">
        <v>220</v>
      </c>
      <c r="E44" t="s">
        <v>1367</v>
      </c>
      <c r="F44" s="14" t="s">
        <v>1366</v>
      </c>
      <c r="G44" t="s">
        <v>1365</v>
      </c>
      <c r="H44" t="s">
        <v>1364</v>
      </c>
      <c r="I44">
        <v>0.14285714285714285</v>
      </c>
      <c r="J44">
        <v>0.125</v>
      </c>
      <c r="K44">
        <v>0.4</v>
      </c>
      <c r="L44" s="14">
        <f t="shared" si="0"/>
        <v>0.22261904761904763</v>
      </c>
      <c r="M44">
        <f t="shared" si="1"/>
        <v>0.15387566762953578</v>
      </c>
    </row>
    <row r="45" spans="1:13" x14ac:dyDescent="0.45">
      <c r="A45" s="5"/>
      <c r="B45" s="5"/>
      <c r="C45" t="s">
        <v>1586</v>
      </c>
      <c r="D45" s="16" t="s">
        <v>1363</v>
      </c>
      <c r="E45" t="s">
        <v>1362</v>
      </c>
      <c r="F45" s="14" t="s">
        <v>1361</v>
      </c>
      <c r="G45" t="s">
        <v>1360</v>
      </c>
      <c r="H45" t="s">
        <v>982</v>
      </c>
      <c r="I45">
        <v>0.22222222222222221</v>
      </c>
      <c r="J45">
        <v>0.19565217391304349</v>
      </c>
      <c r="K45">
        <v>0.22340425531914893</v>
      </c>
      <c r="L45" s="14">
        <f t="shared" si="0"/>
        <v>0.21375955048480488</v>
      </c>
      <c r="M45">
        <f t="shared" si="1"/>
        <v>1.5692581536963172E-2</v>
      </c>
    </row>
    <row r="46" spans="1:13" x14ac:dyDescent="0.45">
      <c r="A46" s="5"/>
      <c r="B46" s="5"/>
      <c r="C46" t="s">
        <v>1578</v>
      </c>
      <c r="D46" s="16" t="s">
        <v>1359</v>
      </c>
      <c r="E46" t="s">
        <v>1358</v>
      </c>
      <c r="F46" s="14" t="s">
        <v>1357</v>
      </c>
      <c r="G46" t="s">
        <v>1594</v>
      </c>
      <c r="H46" t="s">
        <v>960</v>
      </c>
      <c r="I46">
        <v>0.3</v>
      </c>
      <c r="J46">
        <v>5.8823529411764705E-2</v>
      </c>
      <c r="K46">
        <v>0.24444444444444444</v>
      </c>
      <c r="L46" s="14">
        <f t="shared" si="0"/>
        <v>0.20108932461873638</v>
      </c>
      <c r="M46">
        <f t="shared" si="1"/>
        <v>0.12629834639723361</v>
      </c>
    </row>
    <row r="47" spans="1:13" x14ac:dyDescent="0.45">
      <c r="A47" s="5"/>
      <c r="B47" s="5"/>
      <c r="C47" t="s">
        <v>1578</v>
      </c>
      <c r="D47" s="16" t="s">
        <v>1355</v>
      </c>
      <c r="E47" t="s">
        <v>1354</v>
      </c>
      <c r="F47" s="14" t="s">
        <v>1353</v>
      </c>
      <c r="G47" t="s">
        <v>1593</v>
      </c>
      <c r="H47" t="s">
        <v>1351</v>
      </c>
      <c r="I47">
        <v>0.17142857142857143</v>
      </c>
      <c r="J47">
        <v>0.13513513513513514</v>
      </c>
      <c r="K47">
        <v>0.25510204081632654</v>
      </c>
      <c r="L47" s="14">
        <f t="shared" si="0"/>
        <v>0.18722191579334435</v>
      </c>
      <c r="M47">
        <f t="shared" si="1"/>
        <v>6.1523059980370082E-2</v>
      </c>
    </row>
    <row r="48" spans="1:13" x14ac:dyDescent="0.45">
      <c r="A48" s="5"/>
      <c r="B48" s="5"/>
      <c r="C48" t="s">
        <v>1578</v>
      </c>
      <c r="D48" s="16" t="s">
        <v>1350</v>
      </c>
      <c r="E48" t="s">
        <v>1349</v>
      </c>
      <c r="F48" s="14" t="s">
        <v>1348</v>
      </c>
      <c r="G48" t="s">
        <v>1592</v>
      </c>
      <c r="H48" t="s">
        <v>1107</v>
      </c>
      <c r="I48">
        <v>0.125</v>
      </c>
      <c r="J48">
        <v>0.33333333333333331</v>
      </c>
      <c r="K48">
        <v>8.6956521739130432E-2</v>
      </c>
      <c r="L48" s="14">
        <f t="shared" si="0"/>
        <v>0.18176328502415459</v>
      </c>
      <c r="M48">
        <f t="shared" si="1"/>
        <v>0.13263459660993959</v>
      </c>
    </row>
    <row r="49" spans="1:13" x14ac:dyDescent="0.45">
      <c r="A49" s="5"/>
      <c r="B49" s="5"/>
      <c r="C49" t="s">
        <v>1583</v>
      </c>
      <c r="D49" s="16" t="s">
        <v>873</v>
      </c>
      <c r="E49" t="s">
        <v>1346</v>
      </c>
      <c r="F49" s="14" t="s">
        <v>1345</v>
      </c>
      <c r="G49" t="s">
        <v>1344</v>
      </c>
      <c r="H49" t="s">
        <v>1343</v>
      </c>
      <c r="I49">
        <v>0.125</v>
      </c>
      <c r="J49">
        <v>0.33333333333333331</v>
      </c>
      <c r="K49">
        <v>7.6923076923076927E-2</v>
      </c>
      <c r="L49" s="14">
        <f t="shared" si="0"/>
        <v>0.17841880341880342</v>
      </c>
      <c r="M49">
        <f t="shared" si="1"/>
        <v>0.13629648314287474</v>
      </c>
    </row>
    <row r="50" spans="1:13" x14ac:dyDescent="0.45">
      <c r="A50" s="5"/>
      <c r="B50" s="5"/>
      <c r="C50" t="s">
        <v>1578</v>
      </c>
      <c r="D50" s="16" t="s">
        <v>1342</v>
      </c>
      <c r="E50" t="s">
        <v>1341</v>
      </c>
      <c r="F50" s="14" t="s">
        <v>1340</v>
      </c>
      <c r="G50" t="s">
        <v>1591</v>
      </c>
      <c r="H50" t="s">
        <v>864</v>
      </c>
      <c r="I50">
        <v>0.27272727272727271</v>
      </c>
      <c r="J50">
        <v>0.1</v>
      </c>
      <c r="K50">
        <v>5.5555555555555552E-2</v>
      </c>
      <c r="L50" s="14">
        <f t="shared" si="0"/>
        <v>0.14276094276094276</v>
      </c>
      <c r="M50">
        <f t="shared" si="1"/>
        <v>0.11472690335828621</v>
      </c>
    </row>
    <row r="52" spans="1:13" x14ac:dyDescent="0.45">
      <c r="A52" t="s">
        <v>2197</v>
      </c>
      <c r="B52">
        <v>2</v>
      </c>
    </row>
    <row r="53" spans="1:13" ht="12.6" customHeight="1" x14ac:dyDescent="0.45">
      <c r="A53" s="37" t="s">
        <v>2186</v>
      </c>
      <c r="B53">
        <v>6</v>
      </c>
    </row>
    <row r="54" spans="1:13" x14ac:dyDescent="0.45">
      <c r="A54" t="s">
        <v>2198</v>
      </c>
      <c r="B54">
        <v>1</v>
      </c>
    </row>
    <row r="55" spans="1:13" x14ac:dyDescent="0.45">
      <c r="A55" t="s">
        <v>2199</v>
      </c>
      <c r="B55">
        <v>1</v>
      </c>
    </row>
    <row r="56" spans="1:13" x14ac:dyDescent="0.45">
      <c r="A56" t="s">
        <v>2188</v>
      </c>
      <c r="B56">
        <v>1</v>
      </c>
    </row>
    <row r="57" spans="1:13" x14ac:dyDescent="0.45">
      <c r="A57" t="s">
        <v>2200</v>
      </c>
      <c r="B57">
        <v>2</v>
      </c>
    </row>
    <row r="58" spans="1:13" ht="16.25" customHeight="1" x14ac:dyDescent="0.45">
      <c r="A58" s="37" t="s">
        <v>2190</v>
      </c>
      <c r="B58">
        <v>5</v>
      </c>
    </row>
    <row r="59" spans="1:13" ht="11.45" customHeight="1" x14ac:dyDescent="0.45">
      <c r="A59" s="37" t="s">
        <v>2201</v>
      </c>
      <c r="B59">
        <v>14</v>
      </c>
    </row>
    <row r="60" spans="1:13" x14ac:dyDescent="0.45">
      <c r="A60" t="s">
        <v>2202</v>
      </c>
      <c r="B60">
        <v>4</v>
      </c>
    </row>
    <row r="61" spans="1:13" x14ac:dyDescent="0.45">
      <c r="A61" t="s">
        <v>2195</v>
      </c>
      <c r="B61">
        <v>6</v>
      </c>
    </row>
    <row r="62" spans="1:13" x14ac:dyDescent="0.45">
      <c r="A62" t="s">
        <v>1575</v>
      </c>
      <c r="B62">
        <v>3</v>
      </c>
    </row>
  </sheetData>
  <mergeCells count="2">
    <mergeCell ref="I2:P2"/>
    <mergeCell ref="A1:H4"/>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98120-7207-4C14-8194-1F740156AEB2}">
  <dimension ref="A1:AF246"/>
  <sheetViews>
    <sheetView zoomScale="70" zoomScaleNormal="70" workbookViewId="0">
      <selection sqref="A1:K4"/>
    </sheetView>
  </sheetViews>
  <sheetFormatPr defaultRowHeight="14.25" x14ac:dyDescent="0.45"/>
  <cols>
    <col min="3" max="3" width="13.1328125" style="3" customWidth="1"/>
    <col min="4" max="4" width="10.6640625" customWidth="1"/>
    <col min="5" max="5" width="17.6640625" customWidth="1"/>
    <col min="6" max="6" width="17" customWidth="1"/>
    <col min="7" max="7" width="81.53125" customWidth="1"/>
    <col min="8" max="8" width="4.19921875" customWidth="1"/>
    <col min="9" max="9" width="9.46484375" customWidth="1"/>
    <col min="10" max="10" width="9.6640625" customWidth="1"/>
    <col min="11" max="11" width="13.1328125" customWidth="1"/>
    <col min="12" max="12" width="7.33203125" customWidth="1"/>
    <col min="13" max="13" width="10.33203125" customWidth="1"/>
    <col min="14" max="14" width="11" customWidth="1"/>
    <col min="15" max="15" width="9.796875" customWidth="1"/>
    <col min="16" max="16" width="10.1328125" customWidth="1"/>
    <col min="17" max="17" width="9.796875" customWidth="1"/>
    <col min="18" max="18" width="9.1328125" customWidth="1"/>
    <col min="19" max="19" width="8" customWidth="1"/>
    <col min="20" max="20" width="11" customWidth="1"/>
    <col min="21" max="21" width="11.19921875" customWidth="1"/>
    <col min="22" max="22" width="7" customWidth="1"/>
    <col min="23" max="23" width="9.46484375" customWidth="1"/>
    <col min="24" max="24" width="10" customWidth="1"/>
    <col min="25" max="25" width="8.19921875" customWidth="1"/>
    <col min="27" max="27" width="10.33203125" customWidth="1"/>
    <col min="28" max="28" width="11" customWidth="1"/>
    <col min="30" max="30" width="10.1328125" customWidth="1"/>
    <col min="31" max="31" width="10" customWidth="1"/>
  </cols>
  <sheetData>
    <row r="1" spans="1:32" ht="14.65" thickBot="1" x14ac:dyDescent="0.5">
      <c r="A1" s="89" t="s">
        <v>2882</v>
      </c>
      <c r="B1" s="90"/>
      <c r="C1" s="90"/>
      <c r="D1" s="90"/>
      <c r="E1" s="90"/>
      <c r="F1" s="90"/>
      <c r="G1" s="90"/>
      <c r="H1" s="90"/>
      <c r="I1" s="90"/>
      <c r="J1" s="90"/>
      <c r="K1" s="90"/>
      <c r="L1" s="5"/>
      <c r="M1" s="5"/>
      <c r="N1" s="5"/>
      <c r="O1" s="5"/>
      <c r="P1" s="5"/>
      <c r="Q1" s="5"/>
      <c r="R1" s="5"/>
      <c r="S1" s="5"/>
      <c r="T1" s="5"/>
      <c r="U1" s="5"/>
      <c r="V1" s="5"/>
      <c r="W1" s="5"/>
      <c r="X1" s="5"/>
      <c r="Y1" s="5"/>
      <c r="Z1" s="5"/>
      <c r="AA1" s="5"/>
      <c r="AB1" s="5"/>
      <c r="AC1" s="5"/>
      <c r="AD1" s="5"/>
      <c r="AE1" s="5"/>
      <c r="AF1" s="5"/>
    </row>
    <row r="2" spans="1:32" ht="14.65" thickBot="1" x14ac:dyDescent="0.5">
      <c r="A2" s="90"/>
      <c r="B2" s="90"/>
      <c r="C2" s="90"/>
      <c r="D2" s="90"/>
      <c r="E2" s="90"/>
      <c r="F2" s="90"/>
      <c r="G2" s="90"/>
      <c r="H2" s="90"/>
      <c r="I2" s="90"/>
      <c r="J2" s="90"/>
      <c r="K2" s="90"/>
      <c r="L2" s="82" t="s">
        <v>1622</v>
      </c>
      <c r="M2" s="83"/>
      <c r="N2" s="83"/>
      <c r="O2" s="83"/>
      <c r="P2" s="83"/>
      <c r="Q2" s="83"/>
      <c r="R2" s="84"/>
      <c r="S2" s="82" t="s">
        <v>1623</v>
      </c>
      <c r="T2" s="83"/>
      <c r="U2" s="83"/>
      <c r="V2" s="83"/>
      <c r="W2" s="83"/>
      <c r="X2" s="83"/>
      <c r="Y2" s="84"/>
      <c r="Z2" s="82" t="s">
        <v>1624</v>
      </c>
      <c r="AA2" s="83"/>
      <c r="AB2" s="83"/>
      <c r="AC2" s="83"/>
      <c r="AD2" s="83"/>
      <c r="AE2" s="83"/>
      <c r="AF2" s="84"/>
    </row>
    <row r="3" spans="1:32" ht="14.65" thickBot="1" x14ac:dyDescent="0.5">
      <c r="A3" s="90"/>
      <c r="B3" s="90"/>
      <c r="C3" s="90"/>
      <c r="D3" s="90"/>
      <c r="E3" s="90"/>
      <c r="F3" s="90"/>
      <c r="G3" s="90"/>
      <c r="H3" s="90"/>
      <c r="I3" s="90"/>
      <c r="J3" s="90"/>
      <c r="K3" s="90"/>
      <c r="L3" s="13"/>
      <c r="M3" s="91" t="s">
        <v>2127</v>
      </c>
      <c r="N3" s="92"/>
      <c r="O3" s="93"/>
      <c r="P3" s="94" t="s">
        <v>2126</v>
      </c>
      <c r="Q3" s="95"/>
      <c r="R3" s="96"/>
      <c r="S3" s="38"/>
      <c r="T3" s="91" t="s">
        <v>2127</v>
      </c>
      <c r="U3" s="92"/>
      <c r="V3" s="93"/>
      <c r="W3" s="94" t="s">
        <v>2126</v>
      </c>
      <c r="X3" s="95"/>
      <c r="Y3" s="96"/>
      <c r="Z3" s="40"/>
      <c r="AA3" s="91" t="s">
        <v>2127</v>
      </c>
      <c r="AB3" s="92"/>
      <c r="AC3" s="93"/>
      <c r="AD3" s="94" t="s">
        <v>2126</v>
      </c>
      <c r="AE3" s="95"/>
      <c r="AF3" s="96"/>
    </row>
    <row r="4" spans="1:32" ht="14.65" thickBot="1" x14ac:dyDescent="0.5">
      <c r="A4" s="90"/>
      <c r="B4" s="90"/>
      <c r="C4" s="90"/>
      <c r="D4" s="90"/>
      <c r="E4" s="90"/>
      <c r="F4" s="90"/>
      <c r="G4" s="90"/>
      <c r="H4" s="90"/>
      <c r="I4" s="90"/>
      <c r="J4" s="90"/>
      <c r="K4" s="90"/>
      <c r="L4" s="13"/>
      <c r="M4" s="82" t="s">
        <v>1569</v>
      </c>
      <c r="N4" s="83"/>
      <c r="O4" s="84"/>
      <c r="P4" s="82" t="s">
        <v>1569</v>
      </c>
      <c r="Q4" s="83"/>
      <c r="R4" s="84"/>
      <c r="S4" s="38"/>
      <c r="T4" s="82" t="s">
        <v>1569</v>
      </c>
      <c r="U4" s="83"/>
      <c r="V4" s="84"/>
      <c r="W4" s="82" t="s">
        <v>1569</v>
      </c>
      <c r="X4" s="83"/>
      <c r="Y4" s="84"/>
      <c r="Z4" s="40"/>
      <c r="AA4" s="82" t="s">
        <v>1569</v>
      </c>
      <c r="AB4" s="83"/>
      <c r="AC4" s="84"/>
      <c r="AD4" s="82" t="s">
        <v>1569</v>
      </c>
      <c r="AE4" s="83"/>
      <c r="AF4" s="84"/>
    </row>
    <row r="5" spans="1:32" ht="14.65" thickBot="1" x14ac:dyDescent="0.5">
      <c r="A5" s="5"/>
      <c r="B5" s="5"/>
      <c r="C5" s="43" t="s">
        <v>1625</v>
      </c>
      <c r="D5" s="33" t="s">
        <v>852</v>
      </c>
      <c r="E5" s="33" t="s">
        <v>1567</v>
      </c>
      <c r="F5" s="33" t="s">
        <v>1566</v>
      </c>
      <c r="G5" s="33" t="s">
        <v>1626</v>
      </c>
      <c r="H5" s="33" t="s">
        <v>1564</v>
      </c>
      <c r="I5" s="33" t="s">
        <v>1563</v>
      </c>
      <c r="J5" s="33" t="s">
        <v>1627</v>
      </c>
      <c r="K5" s="33" t="s">
        <v>1628</v>
      </c>
      <c r="L5" s="34" t="s">
        <v>1631</v>
      </c>
      <c r="M5" s="33" t="s">
        <v>1629</v>
      </c>
      <c r="N5" s="33" t="s">
        <v>1630</v>
      </c>
      <c r="O5" s="33" t="s">
        <v>1549</v>
      </c>
      <c r="P5" s="33" t="s">
        <v>1632</v>
      </c>
      <c r="Q5" s="33" t="s">
        <v>1633</v>
      </c>
      <c r="R5" s="33" t="s">
        <v>1549</v>
      </c>
      <c r="S5" s="41" t="s">
        <v>1631</v>
      </c>
      <c r="T5" s="33" t="s">
        <v>1634</v>
      </c>
      <c r="U5" s="33" t="s">
        <v>1635</v>
      </c>
      <c r="V5" s="33" t="s">
        <v>1549</v>
      </c>
      <c r="W5" s="33" t="s">
        <v>1636</v>
      </c>
      <c r="X5" s="33" t="s">
        <v>1637</v>
      </c>
      <c r="Y5" s="33" t="s">
        <v>1549</v>
      </c>
      <c r="Z5" s="41" t="s">
        <v>1631</v>
      </c>
      <c r="AA5" s="33" t="s">
        <v>1638</v>
      </c>
      <c r="AB5" s="33" t="s">
        <v>1639</v>
      </c>
      <c r="AC5" s="33" t="s">
        <v>1549</v>
      </c>
      <c r="AD5" s="33" t="s">
        <v>1640</v>
      </c>
      <c r="AE5" s="33" t="s">
        <v>1641</v>
      </c>
      <c r="AF5" s="33" t="s">
        <v>1549</v>
      </c>
    </row>
    <row r="6" spans="1:32" x14ac:dyDescent="0.45">
      <c r="A6" s="5"/>
      <c r="B6" s="5"/>
      <c r="D6">
        <v>3</v>
      </c>
      <c r="G6" s="21" t="s">
        <v>1642</v>
      </c>
      <c r="H6" t="s">
        <v>1643</v>
      </c>
      <c r="I6" t="s">
        <v>1128</v>
      </c>
      <c r="J6" s="21">
        <f t="shared" ref="J6:J37" si="0">AVERAGE(L6,S6,Z6)</f>
        <v>1</v>
      </c>
      <c r="K6">
        <f>_xlfn.STDEV.S(L6,S6,Z6)</f>
        <v>0</v>
      </c>
      <c r="L6" s="13">
        <f t="shared" ref="L6:L37" si="1">(O6-R6)/O6</f>
        <v>1</v>
      </c>
      <c r="M6">
        <v>2</v>
      </c>
      <c r="N6">
        <v>1</v>
      </c>
      <c r="O6">
        <f t="shared" ref="O6:O69" si="2">SUM(M6:N6)</f>
        <v>3</v>
      </c>
      <c r="P6">
        <v>0</v>
      </c>
      <c r="Q6">
        <v>0</v>
      </c>
      <c r="R6">
        <f t="shared" ref="R6:R69" si="3">SUM(P6:Q6)</f>
        <v>0</v>
      </c>
      <c r="S6" s="39">
        <f t="shared" ref="S6:S37" si="4">(V6-Y6)/V6</f>
        <v>1</v>
      </c>
      <c r="T6">
        <v>4</v>
      </c>
      <c r="U6">
        <v>3</v>
      </c>
      <c r="V6">
        <f t="shared" ref="V6:V69" si="5">SUM(T6:U6)</f>
        <v>7</v>
      </c>
      <c r="Y6">
        <f t="shared" ref="Y6:Y69" si="6">SUM(W6:X6)</f>
        <v>0</v>
      </c>
      <c r="Z6" s="39">
        <f t="shared" ref="Z6:Z37" si="7">(AC6-AF6)/AC6</f>
        <v>1</v>
      </c>
      <c r="AA6">
        <v>4</v>
      </c>
      <c r="AB6">
        <v>2</v>
      </c>
      <c r="AC6">
        <f t="shared" ref="AC6:AC69" si="8">SUM(AA6:AB6)</f>
        <v>6</v>
      </c>
      <c r="AF6">
        <f t="shared" ref="AF6:AF69" si="9">SUM(AD6:AE6)</f>
        <v>0</v>
      </c>
    </row>
    <row r="7" spans="1:32" x14ac:dyDescent="0.45">
      <c r="A7" s="5"/>
      <c r="B7" s="5"/>
      <c r="D7">
        <v>3</v>
      </c>
      <c r="G7" s="18" t="s">
        <v>1644</v>
      </c>
      <c r="H7" t="s">
        <v>1645</v>
      </c>
      <c r="I7" t="s">
        <v>1646</v>
      </c>
      <c r="J7" s="18">
        <f t="shared" si="0"/>
        <v>0.90476190476190477</v>
      </c>
      <c r="K7">
        <f t="shared" ref="K7:K70" si="10">_xlfn.STDEV.S(L7,S7,Z7)</f>
        <v>0.16495721976846392</v>
      </c>
      <c r="L7" s="13">
        <f t="shared" si="1"/>
        <v>0.7142857142857143</v>
      </c>
      <c r="M7">
        <v>12</v>
      </c>
      <c r="N7">
        <v>9</v>
      </c>
      <c r="O7">
        <f t="shared" si="2"/>
        <v>21</v>
      </c>
      <c r="P7">
        <v>4</v>
      </c>
      <c r="Q7">
        <v>2</v>
      </c>
      <c r="R7">
        <f t="shared" si="3"/>
        <v>6</v>
      </c>
      <c r="S7" s="39">
        <f t="shared" si="4"/>
        <v>1</v>
      </c>
      <c r="T7">
        <v>8</v>
      </c>
      <c r="U7">
        <v>6</v>
      </c>
      <c r="V7">
        <f t="shared" si="5"/>
        <v>14</v>
      </c>
      <c r="Y7">
        <f t="shared" si="6"/>
        <v>0</v>
      </c>
      <c r="Z7" s="39">
        <f t="shared" si="7"/>
        <v>1</v>
      </c>
      <c r="AA7">
        <v>23</v>
      </c>
      <c r="AB7">
        <v>26</v>
      </c>
      <c r="AC7">
        <f t="shared" si="8"/>
        <v>49</v>
      </c>
      <c r="AF7">
        <f t="shared" si="9"/>
        <v>0</v>
      </c>
    </row>
    <row r="8" spans="1:32" x14ac:dyDescent="0.45">
      <c r="A8" s="5"/>
      <c r="B8" s="5"/>
      <c r="C8" s="25" t="s">
        <v>1442</v>
      </c>
      <c r="D8">
        <v>3</v>
      </c>
      <c r="G8" s="18" t="s">
        <v>1647</v>
      </c>
      <c r="H8" t="s">
        <v>1648</v>
      </c>
      <c r="I8" t="s">
        <v>1649</v>
      </c>
      <c r="J8" s="18">
        <f t="shared" si="0"/>
        <v>0.90476190476190477</v>
      </c>
      <c r="K8">
        <f t="shared" si="10"/>
        <v>0.16495721976846392</v>
      </c>
      <c r="L8" s="13">
        <f t="shared" si="1"/>
        <v>0.7142857142857143</v>
      </c>
      <c r="M8">
        <v>4</v>
      </c>
      <c r="N8">
        <v>3</v>
      </c>
      <c r="O8">
        <f t="shared" si="2"/>
        <v>7</v>
      </c>
      <c r="Q8">
        <v>2</v>
      </c>
      <c r="R8">
        <f t="shared" si="3"/>
        <v>2</v>
      </c>
      <c r="S8" s="39">
        <f t="shared" si="4"/>
        <v>1</v>
      </c>
      <c r="T8" s="24"/>
      <c r="U8">
        <v>1</v>
      </c>
      <c r="V8">
        <f t="shared" si="5"/>
        <v>1</v>
      </c>
      <c r="Y8">
        <f t="shared" si="6"/>
        <v>0</v>
      </c>
      <c r="Z8" s="39">
        <f t="shared" si="7"/>
        <v>1</v>
      </c>
      <c r="AA8">
        <v>2</v>
      </c>
      <c r="AB8">
        <v>4</v>
      </c>
      <c r="AC8">
        <f t="shared" si="8"/>
        <v>6</v>
      </c>
      <c r="AF8">
        <f t="shared" si="9"/>
        <v>0</v>
      </c>
    </row>
    <row r="9" spans="1:32" x14ac:dyDescent="0.45">
      <c r="A9" s="5"/>
      <c r="B9" s="5"/>
      <c r="C9" s="25" t="s">
        <v>1442</v>
      </c>
      <c r="D9">
        <v>3</v>
      </c>
      <c r="G9" s="18" t="s">
        <v>1650</v>
      </c>
      <c r="H9" t="s">
        <v>1651</v>
      </c>
      <c r="I9" t="s">
        <v>1048</v>
      </c>
      <c r="J9" s="18">
        <f t="shared" si="0"/>
        <v>0.90476190476190477</v>
      </c>
      <c r="K9">
        <f t="shared" si="10"/>
        <v>0.16495721976846392</v>
      </c>
      <c r="L9" s="13">
        <f t="shared" si="1"/>
        <v>0.7142857142857143</v>
      </c>
      <c r="M9">
        <v>3</v>
      </c>
      <c r="N9">
        <v>4</v>
      </c>
      <c r="O9">
        <f t="shared" si="2"/>
        <v>7</v>
      </c>
      <c r="P9">
        <v>1</v>
      </c>
      <c r="Q9">
        <v>1</v>
      </c>
      <c r="R9">
        <f t="shared" si="3"/>
        <v>2</v>
      </c>
      <c r="S9" s="39">
        <f t="shared" si="4"/>
        <v>1</v>
      </c>
      <c r="T9">
        <v>1</v>
      </c>
      <c r="U9" s="24"/>
      <c r="V9">
        <f t="shared" si="5"/>
        <v>1</v>
      </c>
      <c r="Y9">
        <f t="shared" si="6"/>
        <v>0</v>
      </c>
      <c r="Z9" s="39">
        <f t="shared" si="7"/>
        <v>1</v>
      </c>
      <c r="AA9">
        <v>17</v>
      </c>
      <c r="AB9">
        <v>14</v>
      </c>
      <c r="AC9">
        <f t="shared" si="8"/>
        <v>31</v>
      </c>
      <c r="AF9">
        <f t="shared" si="9"/>
        <v>0</v>
      </c>
    </row>
    <row r="10" spans="1:32" x14ac:dyDescent="0.45">
      <c r="A10" s="5"/>
      <c r="B10" s="5"/>
      <c r="D10">
        <v>3</v>
      </c>
      <c r="G10" s="18" t="s">
        <v>1652</v>
      </c>
      <c r="H10" t="s">
        <v>1653</v>
      </c>
      <c r="I10" t="s">
        <v>923</v>
      </c>
      <c r="J10" s="18">
        <f t="shared" si="0"/>
        <v>0.86719576719576708</v>
      </c>
      <c r="K10">
        <f t="shared" si="10"/>
        <v>7.274506947632238E-2</v>
      </c>
      <c r="L10" s="13">
        <f t="shared" si="1"/>
        <v>0.8</v>
      </c>
      <c r="M10">
        <v>3</v>
      </c>
      <c r="N10">
        <v>2</v>
      </c>
      <c r="O10">
        <f t="shared" si="2"/>
        <v>5</v>
      </c>
      <c r="Q10">
        <v>1</v>
      </c>
      <c r="R10">
        <f t="shared" si="3"/>
        <v>1</v>
      </c>
      <c r="S10" s="39">
        <f t="shared" si="4"/>
        <v>0.8571428571428571</v>
      </c>
      <c r="T10">
        <v>7</v>
      </c>
      <c r="U10">
        <v>7</v>
      </c>
      <c r="V10">
        <f t="shared" si="5"/>
        <v>14</v>
      </c>
      <c r="W10">
        <v>1</v>
      </c>
      <c r="X10">
        <v>1</v>
      </c>
      <c r="Y10">
        <f t="shared" si="6"/>
        <v>2</v>
      </c>
      <c r="Z10" s="39">
        <f t="shared" si="7"/>
        <v>0.94444444444444442</v>
      </c>
      <c r="AA10">
        <v>9</v>
      </c>
      <c r="AB10">
        <v>9</v>
      </c>
      <c r="AC10">
        <f t="shared" si="8"/>
        <v>18</v>
      </c>
      <c r="AE10">
        <v>1</v>
      </c>
      <c r="AF10">
        <f t="shared" si="9"/>
        <v>1</v>
      </c>
    </row>
    <row r="11" spans="1:32" x14ac:dyDescent="0.45">
      <c r="A11" s="5"/>
      <c r="B11" s="5"/>
      <c r="D11">
        <v>3</v>
      </c>
      <c r="G11" s="18" t="s">
        <v>1654</v>
      </c>
      <c r="H11" t="s">
        <v>1655</v>
      </c>
      <c r="I11" t="s">
        <v>1128</v>
      </c>
      <c r="J11" s="18">
        <f t="shared" si="0"/>
        <v>0.8571428571428571</v>
      </c>
      <c r="K11">
        <f t="shared" si="10"/>
        <v>0.24743582965269734</v>
      </c>
      <c r="L11" s="13">
        <f t="shared" si="1"/>
        <v>0.5714285714285714</v>
      </c>
      <c r="M11">
        <v>7</v>
      </c>
      <c r="N11">
        <v>7</v>
      </c>
      <c r="O11">
        <f t="shared" si="2"/>
        <v>14</v>
      </c>
      <c r="P11">
        <v>4</v>
      </c>
      <c r="Q11">
        <v>2</v>
      </c>
      <c r="R11">
        <f t="shared" si="3"/>
        <v>6</v>
      </c>
      <c r="S11" s="39">
        <f t="shared" si="4"/>
        <v>1</v>
      </c>
      <c r="T11">
        <v>1</v>
      </c>
      <c r="U11">
        <v>1</v>
      </c>
      <c r="V11">
        <f t="shared" si="5"/>
        <v>2</v>
      </c>
      <c r="Y11">
        <f t="shared" si="6"/>
        <v>0</v>
      </c>
      <c r="Z11" s="39">
        <f t="shared" si="7"/>
        <v>1</v>
      </c>
      <c r="AA11">
        <v>7</v>
      </c>
      <c r="AB11">
        <v>6</v>
      </c>
      <c r="AC11">
        <f t="shared" si="8"/>
        <v>13</v>
      </c>
      <c r="AF11">
        <f t="shared" si="9"/>
        <v>0</v>
      </c>
    </row>
    <row r="12" spans="1:32" x14ac:dyDescent="0.45">
      <c r="A12" s="5"/>
      <c r="B12" s="5"/>
      <c r="C12" s="25" t="s">
        <v>1442</v>
      </c>
      <c r="D12">
        <v>3</v>
      </c>
      <c r="G12" s="18" t="s">
        <v>1656</v>
      </c>
      <c r="H12" t="s">
        <v>1657</v>
      </c>
      <c r="I12" t="s">
        <v>1048</v>
      </c>
      <c r="J12" s="18">
        <f t="shared" si="0"/>
        <v>0.85652173913043483</v>
      </c>
      <c r="K12">
        <f t="shared" si="10"/>
        <v>0.15042472949570582</v>
      </c>
      <c r="L12" s="13">
        <f t="shared" si="1"/>
        <v>0.7</v>
      </c>
      <c r="M12">
        <v>12</v>
      </c>
      <c r="N12">
        <v>8</v>
      </c>
      <c r="O12">
        <f t="shared" si="2"/>
        <v>20</v>
      </c>
      <c r="P12">
        <v>4</v>
      </c>
      <c r="Q12">
        <v>2</v>
      </c>
      <c r="R12">
        <f t="shared" si="3"/>
        <v>6</v>
      </c>
      <c r="S12" s="39">
        <f t="shared" si="4"/>
        <v>1</v>
      </c>
      <c r="T12" s="24">
        <v>0</v>
      </c>
      <c r="U12">
        <v>2</v>
      </c>
      <c r="V12">
        <f t="shared" si="5"/>
        <v>2</v>
      </c>
      <c r="Y12">
        <f t="shared" si="6"/>
        <v>0</v>
      </c>
      <c r="Z12" s="39">
        <f t="shared" si="7"/>
        <v>0.86956521739130432</v>
      </c>
      <c r="AA12">
        <v>12</v>
      </c>
      <c r="AB12">
        <v>11</v>
      </c>
      <c r="AC12">
        <f t="shared" si="8"/>
        <v>23</v>
      </c>
      <c r="AD12">
        <v>2</v>
      </c>
      <c r="AE12">
        <v>1</v>
      </c>
      <c r="AF12">
        <f t="shared" si="9"/>
        <v>3</v>
      </c>
    </row>
    <row r="13" spans="1:32" x14ac:dyDescent="0.45">
      <c r="A13" s="5"/>
      <c r="B13" s="5"/>
      <c r="D13">
        <v>3</v>
      </c>
      <c r="G13" s="18" t="s">
        <v>1658</v>
      </c>
      <c r="H13" t="s">
        <v>1659</v>
      </c>
      <c r="I13" t="s">
        <v>928</v>
      </c>
      <c r="J13" s="18">
        <f t="shared" si="0"/>
        <v>0.8160919540229884</v>
      </c>
      <c r="K13">
        <f t="shared" si="10"/>
        <v>0.31853807955289731</v>
      </c>
      <c r="L13" s="13">
        <f t="shared" si="1"/>
        <v>0.44827586206896552</v>
      </c>
      <c r="M13">
        <v>12</v>
      </c>
      <c r="N13">
        <v>17</v>
      </c>
      <c r="O13">
        <f t="shared" si="2"/>
        <v>29</v>
      </c>
      <c r="P13">
        <v>7</v>
      </c>
      <c r="Q13">
        <v>9</v>
      </c>
      <c r="R13">
        <f t="shared" si="3"/>
        <v>16</v>
      </c>
      <c r="S13" s="39">
        <f t="shared" si="4"/>
        <v>1</v>
      </c>
      <c r="T13">
        <v>4</v>
      </c>
      <c r="U13">
        <v>3</v>
      </c>
      <c r="V13">
        <f t="shared" si="5"/>
        <v>7</v>
      </c>
      <c r="Y13">
        <f t="shared" si="6"/>
        <v>0</v>
      </c>
      <c r="Z13" s="39">
        <f t="shared" si="7"/>
        <v>1</v>
      </c>
      <c r="AA13">
        <v>8</v>
      </c>
      <c r="AB13">
        <v>6</v>
      </c>
      <c r="AC13">
        <f t="shared" si="8"/>
        <v>14</v>
      </c>
      <c r="AD13">
        <v>0</v>
      </c>
      <c r="AE13">
        <v>0</v>
      </c>
      <c r="AF13">
        <f t="shared" si="9"/>
        <v>0</v>
      </c>
    </row>
    <row r="14" spans="1:32" x14ac:dyDescent="0.45">
      <c r="A14" s="5"/>
      <c r="B14" s="5"/>
      <c r="D14">
        <v>3</v>
      </c>
      <c r="G14" s="18" t="s">
        <v>1660</v>
      </c>
      <c r="H14" t="s">
        <v>1661</v>
      </c>
      <c r="I14" t="s">
        <v>1662</v>
      </c>
      <c r="J14" s="18">
        <f t="shared" si="0"/>
        <v>0.8003003003003003</v>
      </c>
      <c r="K14">
        <f t="shared" si="10"/>
        <v>0.21810052294384516</v>
      </c>
      <c r="L14" s="13">
        <f t="shared" si="1"/>
        <v>1</v>
      </c>
      <c r="M14">
        <v>2</v>
      </c>
      <c r="N14">
        <v>1</v>
      </c>
      <c r="O14">
        <f t="shared" si="2"/>
        <v>3</v>
      </c>
      <c r="R14">
        <f t="shared" si="3"/>
        <v>0</v>
      </c>
      <c r="S14" s="39">
        <f t="shared" si="4"/>
        <v>0.56756756756756754</v>
      </c>
      <c r="T14">
        <v>19</v>
      </c>
      <c r="U14">
        <v>18</v>
      </c>
      <c r="V14">
        <f t="shared" si="5"/>
        <v>37</v>
      </c>
      <c r="W14">
        <v>7</v>
      </c>
      <c r="X14">
        <v>9</v>
      </c>
      <c r="Y14">
        <f t="shared" si="6"/>
        <v>16</v>
      </c>
      <c r="Z14" s="39">
        <f t="shared" si="7"/>
        <v>0.83333333333333337</v>
      </c>
      <c r="AA14">
        <v>6</v>
      </c>
      <c r="AB14">
        <v>6</v>
      </c>
      <c r="AC14">
        <f t="shared" si="8"/>
        <v>12</v>
      </c>
      <c r="AD14">
        <v>1</v>
      </c>
      <c r="AE14">
        <v>1</v>
      </c>
      <c r="AF14">
        <f t="shared" si="9"/>
        <v>2</v>
      </c>
    </row>
    <row r="15" spans="1:32" x14ac:dyDescent="0.45">
      <c r="A15" s="5"/>
      <c r="B15" s="5"/>
      <c r="D15">
        <v>3</v>
      </c>
      <c r="G15" s="18" t="s">
        <v>1663</v>
      </c>
      <c r="H15" t="s">
        <v>1664</v>
      </c>
      <c r="I15" t="s">
        <v>692</v>
      </c>
      <c r="J15" s="18">
        <f t="shared" si="0"/>
        <v>0.79627039627039631</v>
      </c>
      <c r="K15">
        <f t="shared" si="10"/>
        <v>0.32013947316676222</v>
      </c>
      <c r="L15" s="13">
        <f t="shared" si="1"/>
        <v>0.42727272727272725</v>
      </c>
      <c r="M15">
        <v>55</v>
      </c>
      <c r="N15">
        <v>55</v>
      </c>
      <c r="O15">
        <f t="shared" si="2"/>
        <v>110</v>
      </c>
      <c r="P15">
        <v>31</v>
      </c>
      <c r="Q15">
        <v>32</v>
      </c>
      <c r="R15">
        <f t="shared" si="3"/>
        <v>63</v>
      </c>
      <c r="S15" s="39">
        <f t="shared" si="4"/>
        <v>0.96153846153846156</v>
      </c>
      <c r="T15">
        <v>12</v>
      </c>
      <c r="U15">
        <v>14</v>
      </c>
      <c r="V15">
        <f t="shared" si="5"/>
        <v>26</v>
      </c>
      <c r="W15">
        <v>1</v>
      </c>
      <c r="Y15">
        <f t="shared" si="6"/>
        <v>1</v>
      </c>
      <c r="Z15" s="39">
        <f t="shared" si="7"/>
        <v>1</v>
      </c>
      <c r="AA15">
        <v>7</v>
      </c>
      <c r="AB15">
        <v>7</v>
      </c>
      <c r="AC15">
        <f t="shared" si="8"/>
        <v>14</v>
      </c>
      <c r="AD15">
        <v>0</v>
      </c>
      <c r="AF15">
        <f t="shared" si="9"/>
        <v>0</v>
      </c>
    </row>
    <row r="16" spans="1:32" x14ac:dyDescent="0.45">
      <c r="A16" s="5"/>
      <c r="B16" s="5"/>
      <c r="D16">
        <v>3</v>
      </c>
      <c r="G16" s="18" t="s">
        <v>1665</v>
      </c>
      <c r="H16" t="s">
        <v>1666</v>
      </c>
      <c r="I16" t="s">
        <v>1667</v>
      </c>
      <c r="J16" s="18">
        <f t="shared" si="0"/>
        <v>0.78654970760233922</v>
      </c>
      <c r="K16">
        <f t="shared" si="10"/>
        <v>0.24028257022282762</v>
      </c>
      <c r="L16" s="13">
        <f t="shared" si="1"/>
        <v>1</v>
      </c>
      <c r="M16">
        <v>1</v>
      </c>
      <c r="N16">
        <v>1</v>
      </c>
      <c r="O16">
        <f t="shared" si="2"/>
        <v>2</v>
      </c>
      <c r="R16">
        <f t="shared" si="3"/>
        <v>0</v>
      </c>
      <c r="S16" s="39">
        <f t="shared" si="4"/>
        <v>0.52631578947368418</v>
      </c>
      <c r="T16">
        <v>6</v>
      </c>
      <c r="U16">
        <v>13</v>
      </c>
      <c r="V16">
        <f t="shared" si="5"/>
        <v>19</v>
      </c>
      <c r="W16">
        <v>4</v>
      </c>
      <c r="X16">
        <v>5</v>
      </c>
      <c r="Y16">
        <f t="shared" si="6"/>
        <v>9</v>
      </c>
      <c r="Z16" s="39">
        <f t="shared" si="7"/>
        <v>0.83333333333333337</v>
      </c>
      <c r="AA16">
        <v>9</v>
      </c>
      <c r="AB16">
        <v>9</v>
      </c>
      <c r="AC16">
        <f t="shared" si="8"/>
        <v>18</v>
      </c>
      <c r="AD16">
        <v>2</v>
      </c>
      <c r="AE16">
        <v>1</v>
      </c>
      <c r="AF16">
        <f t="shared" si="9"/>
        <v>3</v>
      </c>
    </row>
    <row r="17" spans="1:32" x14ac:dyDescent="0.45">
      <c r="A17" s="5"/>
      <c r="B17" s="5"/>
      <c r="D17">
        <v>3</v>
      </c>
      <c r="G17" s="18" t="s">
        <v>1668</v>
      </c>
      <c r="H17" t="s">
        <v>1669</v>
      </c>
      <c r="I17" t="s">
        <v>1263</v>
      </c>
      <c r="J17" s="18">
        <f t="shared" si="0"/>
        <v>0.75535846267553586</v>
      </c>
      <c r="K17">
        <f t="shared" si="10"/>
        <v>0.34273048908321979</v>
      </c>
      <c r="L17" s="13">
        <f t="shared" si="1"/>
        <v>0.36363636363636365</v>
      </c>
      <c r="M17">
        <v>35</v>
      </c>
      <c r="N17">
        <v>31</v>
      </c>
      <c r="O17">
        <f t="shared" si="2"/>
        <v>66</v>
      </c>
      <c r="P17">
        <v>18</v>
      </c>
      <c r="Q17">
        <v>24</v>
      </c>
      <c r="R17">
        <f t="shared" si="3"/>
        <v>42</v>
      </c>
      <c r="S17" s="39">
        <f t="shared" si="4"/>
        <v>1</v>
      </c>
      <c r="T17">
        <v>2</v>
      </c>
      <c r="U17">
        <v>1</v>
      </c>
      <c r="V17">
        <f t="shared" si="5"/>
        <v>3</v>
      </c>
      <c r="Y17">
        <f t="shared" si="6"/>
        <v>0</v>
      </c>
      <c r="Z17" s="39">
        <f t="shared" si="7"/>
        <v>0.90243902439024393</v>
      </c>
      <c r="AA17">
        <v>22</v>
      </c>
      <c r="AB17">
        <v>19</v>
      </c>
      <c r="AC17">
        <f t="shared" si="8"/>
        <v>41</v>
      </c>
      <c r="AD17">
        <v>1</v>
      </c>
      <c r="AE17">
        <v>3</v>
      </c>
      <c r="AF17">
        <f t="shared" si="9"/>
        <v>4</v>
      </c>
    </row>
    <row r="18" spans="1:32" x14ac:dyDescent="0.45">
      <c r="A18" s="5"/>
      <c r="B18" s="5"/>
      <c r="D18">
        <v>3</v>
      </c>
      <c r="G18" s="18" t="s">
        <v>1670</v>
      </c>
      <c r="H18" t="s">
        <v>1671</v>
      </c>
      <c r="I18" t="s">
        <v>940</v>
      </c>
      <c r="J18" s="18">
        <f t="shared" si="0"/>
        <v>0.75</v>
      </c>
      <c r="K18">
        <f t="shared" si="10"/>
        <v>0.4330127018922193</v>
      </c>
      <c r="L18" s="13">
        <f t="shared" si="1"/>
        <v>0.25</v>
      </c>
      <c r="M18">
        <v>11</v>
      </c>
      <c r="N18">
        <v>9</v>
      </c>
      <c r="O18">
        <f t="shared" si="2"/>
        <v>20</v>
      </c>
      <c r="P18">
        <v>8</v>
      </c>
      <c r="Q18">
        <v>7</v>
      </c>
      <c r="R18">
        <f t="shared" si="3"/>
        <v>15</v>
      </c>
      <c r="S18" s="39">
        <f t="shared" si="4"/>
        <v>1</v>
      </c>
      <c r="T18">
        <v>4</v>
      </c>
      <c r="U18">
        <v>3</v>
      </c>
      <c r="V18">
        <f t="shared" si="5"/>
        <v>7</v>
      </c>
      <c r="Y18">
        <f t="shared" si="6"/>
        <v>0</v>
      </c>
      <c r="Z18" s="39">
        <f t="shared" si="7"/>
        <v>1</v>
      </c>
      <c r="AA18">
        <v>14</v>
      </c>
      <c r="AB18">
        <v>12</v>
      </c>
      <c r="AC18">
        <f t="shared" si="8"/>
        <v>26</v>
      </c>
      <c r="AF18">
        <f t="shared" si="9"/>
        <v>0</v>
      </c>
    </row>
    <row r="19" spans="1:32" x14ac:dyDescent="0.45">
      <c r="A19" s="5"/>
      <c r="B19" s="5"/>
      <c r="D19">
        <v>3</v>
      </c>
      <c r="G19" s="18" t="s">
        <v>1672</v>
      </c>
      <c r="H19" t="s">
        <v>1673</v>
      </c>
      <c r="I19" t="s">
        <v>1112</v>
      </c>
      <c r="J19" s="18">
        <f t="shared" si="0"/>
        <v>0.73911322063852092</v>
      </c>
      <c r="K19">
        <f t="shared" si="10"/>
        <v>0.24685972326481484</v>
      </c>
      <c r="L19" s="13">
        <f t="shared" si="1"/>
        <v>0.45528455284552843</v>
      </c>
      <c r="M19">
        <v>59</v>
      </c>
      <c r="N19">
        <v>64</v>
      </c>
      <c r="O19">
        <f t="shared" si="2"/>
        <v>123</v>
      </c>
      <c r="P19">
        <v>30</v>
      </c>
      <c r="Q19">
        <v>37</v>
      </c>
      <c r="R19">
        <f t="shared" si="3"/>
        <v>67</v>
      </c>
      <c r="S19" s="39">
        <f t="shared" si="4"/>
        <v>0.90384615384615385</v>
      </c>
      <c r="T19">
        <v>25</v>
      </c>
      <c r="U19">
        <v>27</v>
      </c>
      <c r="V19">
        <f t="shared" si="5"/>
        <v>52</v>
      </c>
      <c r="W19">
        <v>3</v>
      </c>
      <c r="X19">
        <v>2</v>
      </c>
      <c r="Y19">
        <f t="shared" si="6"/>
        <v>5</v>
      </c>
      <c r="Z19" s="39">
        <f t="shared" si="7"/>
        <v>0.85820895522388063</v>
      </c>
      <c r="AA19">
        <v>68</v>
      </c>
      <c r="AB19">
        <v>66</v>
      </c>
      <c r="AC19">
        <f t="shared" si="8"/>
        <v>134</v>
      </c>
      <c r="AD19">
        <v>11</v>
      </c>
      <c r="AE19">
        <v>8</v>
      </c>
      <c r="AF19">
        <f t="shared" si="9"/>
        <v>19</v>
      </c>
    </row>
    <row r="20" spans="1:32" x14ac:dyDescent="0.45">
      <c r="A20" s="5"/>
      <c r="B20" s="5"/>
      <c r="D20">
        <v>3</v>
      </c>
      <c r="G20" s="18" t="s">
        <v>1674</v>
      </c>
      <c r="H20" t="s">
        <v>1675</v>
      </c>
      <c r="I20" t="s">
        <v>982</v>
      </c>
      <c r="J20" s="18">
        <f t="shared" si="0"/>
        <v>0.72715572715572707</v>
      </c>
      <c r="K20">
        <f t="shared" si="10"/>
        <v>0.35609955791416487</v>
      </c>
      <c r="L20" s="13">
        <f t="shared" si="1"/>
        <v>0.32432432432432434</v>
      </c>
      <c r="M20">
        <v>19</v>
      </c>
      <c r="N20">
        <v>18</v>
      </c>
      <c r="O20">
        <f t="shared" si="2"/>
        <v>37</v>
      </c>
      <c r="P20">
        <v>14</v>
      </c>
      <c r="Q20">
        <v>11</v>
      </c>
      <c r="R20">
        <f t="shared" si="3"/>
        <v>25</v>
      </c>
      <c r="S20" s="39">
        <f t="shared" si="4"/>
        <v>1</v>
      </c>
      <c r="T20">
        <v>2</v>
      </c>
      <c r="U20">
        <v>4</v>
      </c>
      <c r="V20">
        <f t="shared" si="5"/>
        <v>6</v>
      </c>
      <c r="Y20">
        <f t="shared" si="6"/>
        <v>0</v>
      </c>
      <c r="Z20" s="39">
        <f t="shared" si="7"/>
        <v>0.8571428571428571</v>
      </c>
      <c r="AA20">
        <v>4</v>
      </c>
      <c r="AB20">
        <v>3</v>
      </c>
      <c r="AC20">
        <f t="shared" si="8"/>
        <v>7</v>
      </c>
      <c r="AD20">
        <v>1</v>
      </c>
      <c r="AF20">
        <f t="shared" si="9"/>
        <v>1</v>
      </c>
    </row>
    <row r="21" spans="1:32" x14ac:dyDescent="0.45">
      <c r="A21" s="5"/>
      <c r="B21" s="5"/>
      <c r="D21">
        <v>3</v>
      </c>
      <c r="G21" s="18" t="s">
        <v>1676</v>
      </c>
      <c r="H21" t="s">
        <v>1677</v>
      </c>
      <c r="I21" t="s">
        <v>1678</v>
      </c>
      <c r="J21" s="18">
        <f t="shared" si="0"/>
        <v>0.70514106631827789</v>
      </c>
      <c r="K21">
        <f t="shared" si="10"/>
        <v>0.24664219265151216</v>
      </c>
      <c r="L21" s="13">
        <f t="shared" si="1"/>
        <v>0.42105263157894735</v>
      </c>
      <c r="M21">
        <v>41</v>
      </c>
      <c r="N21">
        <v>35</v>
      </c>
      <c r="O21">
        <f t="shared" si="2"/>
        <v>76</v>
      </c>
      <c r="P21">
        <v>22</v>
      </c>
      <c r="Q21">
        <v>22</v>
      </c>
      <c r="R21">
        <f t="shared" si="3"/>
        <v>44</v>
      </c>
      <c r="S21" s="39">
        <f t="shared" si="4"/>
        <v>0.82978723404255317</v>
      </c>
      <c r="T21">
        <v>21</v>
      </c>
      <c r="U21">
        <v>26</v>
      </c>
      <c r="V21">
        <f t="shared" si="5"/>
        <v>47</v>
      </c>
      <c r="W21">
        <v>4</v>
      </c>
      <c r="X21">
        <v>4</v>
      </c>
      <c r="Y21">
        <f t="shared" si="6"/>
        <v>8</v>
      </c>
      <c r="Z21" s="39">
        <f t="shared" si="7"/>
        <v>0.86458333333333337</v>
      </c>
      <c r="AA21">
        <v>50</v>
      </c>
      <c r="AB21">
        <v>46</v>
      </c>
      <c r="AC21">
        <f t="shared" si="8"/>
        <v>96</v>
      </c>
      <c r="AD21">
        <v>6</v>
      </c>
      <c r="AE21">
        <v>7</v>
      </c>
      <c r="AF21">
        <f t="shared" si="9"/>
        <v>13</v>
      </c>
    </row>
    <row r="22" spans="1:32" x14ac:dyDescent="0.45">
      <c r="A22" s="5"/>
      <c r="B22" s="5"/>
      <c r="D22">
        <v>3</v>
      </c>
      <c r="G22" s="18" t="s">
        <v>1679</v>
      </c>
      <c r="H22" t="s">
        <v>1680</v>
      </c>
      <c r="I22" t="s">
        <v>692</v>
      </c>
      <c r="J22" s="18">
        <f t="shared" si="0"/>
        <v>0.69206349206349194</v>
      </c>
      <c r="K22">
        <f t="shared" si="10"/>
        <v>0.47679326926618437</v>
      </c>
      <c r="L22" s="13">
        <f t="shared" si="1"/>
        <v>0.93333333333333335</v>
      </c>
      <c r="M22">
        <v>6</v>
      </c>
      <c r="N22">
        <v>9</v>
      </c>
      <c r="O22">
        <f t="shared" si="2"/>
        <v>15</v>
      </c>
      <c r="P22">
        <v>1</v>
      </c>
      <c r="Q22">
        <v>0</v>
      </c>
      <c r="R22">
        <f t="shared" si="3"/>
        <v>1</v>
      </c>
      <c r="S22" s="39">
        <f t="shared" si="4"/>
        <v>0.14285714285714285</v>
      </c>
      <c r="T22">
        <v>7</v>
      </c>
      <c r="U22">
        <v>7</v>
      </c>
      <c r="V22">
        <f t="shared" si="5"/>
        <v>14</v>
      </c>
      <c r="W22">
        <v>5</v>
      </c>
      <c r="X22">
        <v>7</v>
      </c>
      <c r="Y22">
        <f t="shared" si="6"/>
        <v>12</v>
      </c>
      <c r="Z22" s="39">
        <f t="shared" si="7"/>
        <v>1</v>
      </c>
      <c r="AA22">
        <v>3</v>
      </c>
      <c r="AB22">
        <v>2</v>
      </c>
      <c r="AC22">
        <f t="shared" si="8"/>
        <v>5</v>
      </c>
      <c r="AF22">
        <f t="shared" si="9"/>
        <v>0</v>
      </c>
    </row>
    <row r="23" spans="1:32" x14ac:dyDescent="0.45">
      <c r="A23" s="5"/>
      <c r="B23" s="5"/>
      <c r="D23">
        <v>3</v>
      </c>
      <c r="G23" s="18" t="s">
        <v>1681</v>
      </c>
      <c r="H23" t="s">
        <v>1682</v>
      </c>
      <c r="I23" t="s">
        <v>692</v>
      </c>
      <c r="J23" s="18">
        <f t="shared" si="0"/>
        <v>0.68803418803418792</v>
      </c>
      <c r="K23">
        <f t="shared" si="10"/>
        <v>0.54034063654926523</v>
      </c>
      <c r="L23" s="13">
        <f t="shared" si="1"/>
        <v>6.4102564102564097E-2</v>
      </c>
      <c r="M23">
        <v>35</v>
      </c>
      <c r="N23">
        <v>43</v>
      </c>
      <c r="O23">
        <f t="shared" si="2"/>
        <v>78</v>
      </c>
      <c r="P23">
        <v>37</v>
      </c>
      <c r="Q23">
        <v>36</v>
      </c>
      <c r="R23">
        <f t="shared" si="3"/>
        <v>73</v>
      </c>
      <c r="S23" s="39">
        <f t="shared" si="4"/>
        <v>1</v>
      </c>
      <c r="T23">
        <v>9</v>
      </c>
      <c r="U23">
        <v>11</v>
      </c>
      <c r="V23">
        <f t="shared" si="5"/>
        <v>20</v>
      </c>
      <c r="Y23">
        <f t="shared" si="6"/>
        <v>0</v>
      </c>
      <c r="Z23" s="39">
        <f t="shared" si="7"/>
        <v>1</v>
      </c>
      <c r="AA23">
        <v>4</v>
      </c>
      <c r="AB23">
        <v>4</v>
      </c>
      <c r="AC23">
        <f t="shared" si="8"/>
        <v>8</v>
      </c>
      <c r="AF23">
        <f t="shared" si="9"/>
        <v>0</v>
      </c>
    </row>
    <row r="24" spans="1:32" x14ac:dyDescent="0.45">
      <c r="A24" s="5"/>
      <c r="B24" s="5"/>
      <c r="D24">
        <v>3</v>
      </c>
      <c r="G24" s="18" t="s">
        <v>1119</v>
      </c>
      <c r="H24" t="s">
        <v>1118</v>
      </c>
      <c r="I24" t="s">
        <v>1117</v>
      </c>
      <c r="J24" s="18">
        <f t="shared" si="0"/>
        <v>0.68730158730158719</v>
      </c>
      <c r="K24">
        <f t="shared" si="10"/>
        <v>0.38173530658464522</v>
      </c>
      <c r="L24" s="13">
        <f t="shared" si="1"/>
        <v>0.26190476190476192</v>
      </c>
      <c r="M24">
        <v>22</v>
      </c>
      <c r="N24">
        <v>20</v>
      </c>
      <c r="O24">
        <f t="shared" si="2"/>
        <v>42</v>
      </c>
      <c r="P24">
        <v>14</v>
      </c>
      <c r="Q24">
        <v>17</v>
      </c>
      <c r="R24">
        <f t="shared" si="3"/>
        <v>31</v>
      </c>
      <c r="S24" s="39">
        <f t="shared" si="4"/>
        <v>1</v>
      </c>
      <c r="T24">
        <v>7</v>
      </c>
      <c r="U24">
        <v>9</v>
      </c>
      <c r="V24">
        <f t="shared" si="5"/>
        <v>16</v>
      </c>
      <c r="W24">
        <v>0</v>
      </c>
      <c r="Y24">
        <f t="shared" si="6"/>
        <v>0</v>
      </c>
      <c r="Z24" s="39">
        <f t="shared" si="7"/>
        <v>0.8</v>
      </c>
      <c r="AA24">
        <v>13</v>
      </c>
      <c r="AB24">
        <v>12</v>
      </c>
      <c r="AC24">
        <f t="shared" si="8"/>
        <v>25</v>
      </c>
      <c r="AD24">
        <v>3</v>
      </c>
      <c r="AE24">
        <v>2</v>
      </c>
      <c r="AF24">
        <f t="shared" si="9"/>
        <v>5</v>
      </c>
    </row>
    <row r="25" spans="1:32" x14ac:dyDescent="0.45">
      <c r="A25" s="5"/>
      <c r="B25" s="5"/>
      <c r="D25">
        <v>3</v>
      </c>
      <c r="G25" s="18" t="s">
        <v>1683</v>
      </c>
      <c r="H25" t="s">
        <v>1684</v>
      </c>
      <c r="I25" t="s">
        <v>1685</v>
      </c>
      <c r="J25" s="18">
        <f t="shared" si="0"/>
        <v>0.67592592592592593</v>
      </c>
      <c r="K25">
        <f t="shared" si="10"/>
        <v>0.28099983158321357</v>
      </c>
      <c r="L25" s="13">
        <f t="shared" si="1"/>
        <v>0.52777777777777779</v>
      </c>
      <c r="M25">
        <v>15</v>
      </c>
      <c r="N25">
        <v>21</v>
      </c>
      <c r="O25">
        <f t="shared" si="2"/>
        <v>36</v>
      </c>
      <c r="P25">
        <v>8</v>
      </c>
      <c r="Q25">
        <v>9</v>
      </c>
      <c r="R25">
        <f t="shared" si="3"/>
        <v>17</v>
      </c>
      <c r="S25" s="39">
        <f t="shared" si="4"/>
        <v>0.5</v>
      </c>
      <c r="T25">
        <v>3</v>
      </c>
      <c r="U25">
        <v>3</v>
      </c>
      <c r="V25">
        <f t="shared" si="5"/>
        <v>6</v>
      </c>
      <c r="W25">
        <v>2</v>
      </c>
      <c r="X25">
        <v>1</v>
      </c>
      <c r="Y25">
        <f t="shared" si="6"/>
        <v>3</v>
      </c>
      <c r="Z25" s="39">
        <f t="shared" si="7"/>
        <v>1</v>
      </c>
      <c r="AA25">
        <v>4</v>
      </c>
      <c r="AB25">
        <v>3</v>
      </c>
      <c r="AC25">
        <f t="shared" si="8"/>
        <v>7</v>
      </c>
      <c r="AF25">
        <f t="shared" si="9"/>
        <v>0</v>
      </c>
    </row>
    <row r="26" spans="1:32" x14ac:dyDescent="0.45">
      <c r="A26" s="5"/>
      <c r="B26" s="5"/>
      <c r="D26">
        <v>3</v>
      </c>
      <c r="G26" s="18" t="s">
        <v>1686</v>
      </c>
      <c r="H26" t="s">
        <v>1687</v>
      </c>
      <c r="I26" t="s">
        <v>1688</v>
      </c>
      <c r="J26" s="18">
        <f t="shared" si="0"/>
        <v>0.67180205415499528</v>
      </c>
      <c r="K26">
        <f t="shared" si="10"/>
        <v>0.32010842860361999</v>
      </c>
      <c r="L26" s="13">
        <f t="shared" si="1"/>
        <v>0.30588235294117649</v>
      </c>
      <c r="M26">
        <v>42</v>
      </c>
      <c r="N26">
        <v>43</v>
      </c>
      <c r="O26">
        <f t="shared" si="2"/>
        <v>85</v>
      </c>
      <c r="P26">
        <v>33</v>
      </c>
      <c r="Q26">
        <v>26</v>
      </c>
      <c r="R26">
        <f t="shared" si="3"/>
        <v>59</v>
      </c>
      <c r="S26" s="39">
        <f t="shared" si="4"/>
        <v>0.80952380952380953</v>
      </c>
      <c r="T26">
        <v>11</v>
      </c>
      <c r="U26">
        <v>10</v>
      </c>
      <c r="V26">
        <f t="shared" si="5"/>
        <v>21</v>
      </c>
      <c r="W26">
        <v>2</v>
      </c>
      <c r="X26">
        <v>2</v>
      </c>
      <c r="Y26">
        <f t="shared" si="6"/>
        <v>4</v>
      </c>
      <c r="Z26" s="39">
        <f t="shared" si="7"/>
        <v>0.9</v>
      </c>
      <c r="AA26">
        <v>15</v>
      </c>
      <c r="AB26">
        <v>15</v>
      </c>
      <c r="AC26">
        <f t="shared" si="8"/>
        <v>30</v>
      </c>
      <c r="AD26">
        <v>1</v>
      </c>
      <c r="AE26">
        <v>2</v>
      </c>
      <c r="AF26">
        <f t="shared" si="9"/>
        <v>3</v>
      </c>
    </row>
    <row r="27" spans="1:32" x14ac:dyDescent="0.45">
      <c r="A27" s="5"/>
      <c r="B27" s="5"/>
      <c r="D27">
        <v>3</v>
      </c>
      <c r="G27" s="18" t="s">
        <v>1066</v>
      </c>
      <c r="H27" t="s">
        <v>1065</v>
      </c>
      <c r="I27" t="s">
        <v>1064</v>
      </c>
      <c r="J27" s="18">
        <f t="shared" si="0"/>
        <v>0.66666666666666663</v>
      </c>
      <c r="K27">
        <f t="shared" si="10"/>
        <v>0.35951592548908334</v>
      </c>
      <c r="L27" s="13">
        <f t="shared" si="1"/>
        <v>0.2857142857142857</v>
      </c>
      <c r="M27">
        <v>10</v>
      </c>
      <c r="N27">
        <v>11</v>
      </c>
      <c r="O27">
        <f t="shared" si="2"/>
        <v>21</v>
      </c>
      <c r="P27">
        <v>8</v>
      </c>
      <c r="Q27">
        <v>7</v>
      </c>
      <c r="R27">
        <f t="shared" si="3"/>
        <v>15</v>
      </c>
      <c r="S27" s="39">
        <f t="shared" si="4"/>
        <v>1</v>
      </c>
      <c r="T27">
        <v>1</v>
      </c>
      <c r="U27">
        <v>3</v>
      </c>
      <c r="V27">
        <f t="shared" si="5"/>
        <v>4</v>
      </c>
      <c r="Y27">
        <f t="shared" si="6"/>
        <v>0</v>
      </c>
      <c r="Z27" s="39">
        <f t="shared" si="7"/>
        <v>0.7142857142857143</v>
      </c>
      <c r="AA27">
        <v>7</v>
      </c>
      <c r="AB27">
        <v>7</v>
      </c>
      <c r="AC27">
        <f t="shared" si="8"/>
        <v>14</v>
      </c>
      <c r="AD27">
        <v>2</v>
      </c>
      <c r="AE27">
        <v>2</v>
      </c>
      <c r="AF27">
        <f t="shared" si="9"/>
        <v>4</v>
      </c>
    </row>
    <row r="28" spans="1:32" x14ac:dyDescent="0.45">
      <c r="A28" s="5"/>
      <c r="B28" s="5"/>
      <c r="D28">
        <v>3</v>
      </c>
      <c r="G28" s="18" t="s">
        <v>1689</v>
      </c>
      <c r="H28" t="s">
        <v>1690</v>
      </c>
      <c r="I28" t="s">
        <v>1145</v>
      </c>
      <c r="J28" s="18">
        <f t="shared" si="0"/>
        <v>0.66509395722878872</v>
      </c>
      <c r="K28">
        <f t="shared" si="10"/>
        <v>0.38723360174731919</v>
      </c>
      <c r="L28" s="13">
        <f t="shared" si="1"/>
        <v>0.2247191011235955</v>
      </c>
      <c r="M28">
        <v>48</v>
      </c>
      <c r="N28">
        <v>41</v>
      </c>
      <c r="O28">
        <f t="shared" si="2"/>
        <v>89</v>
      </c>
      <c r="P28">
        <v>35</v>
      </c>
      <c r="Q28">
        <v>34</v>
      </c>
      <c r="R28">
        <f t="shared" si="3"/>
        <v>69</v>
      </c>
      <c r="S28" s="39">
        <f t="shared" si="4"/>
        <v>0.81818181818181823</v>
      </c>
      <c r="T28">
        <v>6</v>
      </c>
      <c r="U28">
        <v>5</v>
      </c>
      <c r="V28">
        <f t="shared" si="5"/>
        <v>11</v>
      </c>
      <c r="W28">
        <v>0</v>
      </c>
      <c r="X28">
        <v>2</v>
      </c>
      <c r="Y28">
        <f t="shared" si="6"/>
        <v>2</v>
      </c>
      <c r="Z28" s="39">
        <f t="shared" si="7"/>
        <v>0.95238095238095233</v>
      </c>
      <c r="AA28">
        <v>12</v>
      </c>
      <c r="AB28">
        <v>9</v>
      </c>
      <c r="AC28">
        <f t="shared" si="8"/>
        <v>21</v>
      </c>
      <c r="AD28">
        <v>1</v>
      </c>
      <c r="AE28">
        <v>0</v>
      </c>
      <c r="AF28">
        <f t="shared" si="9"/>
        <v>1</v>
      </c>
    </row>
    <row r="29" spans="1:32" x14ac:dyDescent="0.45">
      <c r="A29" s="5"/>
      <c r="B29" s="5"/>
      <c r="D29">
        <v>3</v>
      </c>
      <c r="G29" s="18" t="s">
        <v>1691</v>
      </c>
      <c r="H29" t="s">
        <v>1692</v>
      </c>
      <c r="I29" t="s">
        <v>692</v>
      </c>
      <c r="J29" s="18">
        <f t="shared" si="0"/>
        <v>0.65625</v>
      </c>
      <c r="K29">
        <f t="shared" si="10"/>
        <v>0.34375</v>
      </c>
      <c r="L29" s="13">
        <f t="shared" si="1"/>
        <v>1</v>
      </c>
      <c r="M29">
        <v>1</v>
      </c>
      <c r="N29">
        <v>1</v>
      </c>
      <c r="O29">
        <f t="shared" si="2"/>
        <v>2</v>
      </c>
      <c r="R29">
        <f t="shared" si="3"/>
        <v>0</v>
      </c>
      <c r="S29" s="39">
        <f t="shared" si="4"/>
        <v>0.3125</v>
      </c>
      <c r="T29">
        <v>13</v>
      </c>
      <c r="U29">
        <v>19</v>
      </c>
      <c r="V29">
        <f t="shared" si="5"/>
        <v>32</v>
      </c>
      <c r="W29">
        <v>11</v>
      </c>
      <c r="X29">
        <v>11</v>
      </c>
      <c r="Y29">
        <f t="shared" si="6"/>
        <v>22</v>
      </c>
      <c r="Z29" s="39">
        <f t="shared" si="7"/>
        <v>0.65625</v>
      </c>
      <c r="AA29">
        <v>31</v>
      </c>
      <c r="AB29">
        <v>33</v>
      </c>
      <c r="AC29">
        <f t="shared" si="8"/>
        <v>64</v>
      </c>
      <c r="AD29">
        <v>10</v>
      </c>
      <c r="AE29">
        <v>12</v>
      </c>
      <c r="AF29">
        <f t="shared" si="9"/>
        <v>22</v>
      </c>
    </row>
    <row r="30" spans="1:32" x14ac:dyDescent="0.45">
      <c r="A30" s="5"/>
      <c r="B30" s="5"/>
      <c r="D30">
        <v>3</v>
      </c>
      <c r="G30" s="18" t="s">
        <v>1693</v>
      </c>
      <c r="H30" t="s">
        <v>1694</v>
      </c>
      <c r="I30" t="s">
        <v>1279</v>
      </c>
      <c r="J30" s="18">
        <f t="shared" si="0"/>
        <v>0.65191033309875668</v>
      </c>
      <c r="K30">
        <f t="shared" si="10"/>
        <v>0.16619935435245584</v>
      </c>
      <c r="L30" s="13">
        <f t="shared" si="1"/>
        <v>0.46875</v>
      </c>
      <c r="M30">
        <v>17</v>
      </c>
      <c r="N30">
        <v>15</v>
      </c>
      <c r="O30">
        <f t="shared" si="2"/>
        <v>32</v>
      </c>
      <c r="P30">
        <v>7</v>
      </c>
      <c r="Q30">
        <v>10</v>
      </c>
      <c r="R30">
        <f t="shared" si="3"/>
        <v>17</v>
      </c>
      <c r="S30" s="39">
        <f t="shared" si="4"/>
        <v>0.7931034482758621</v>
      </c>
      <c r="T30">
        <v>14</v>
      </c>
      <c r="U30">
        <v>15</v>
      </c>
      <c r="V30">
        <f t="shared" si="5"/>
        <v>29</v>
      </c>
      <c r="W30">
        <v>2</v>
      </c>
      <c r="X30">
        <v>4</v>
      </c>
      <c r="Y30">
        <f t="shared" si="6"/>
        <v>6</v>
      </c>
      <c r="Z30" s="39">
        <f t="shared" si="7"/>
        <v>0.69387755102040816</v>
      </c>
      <c r="AA30">
        <v>25</v>
      </c>
      <c r="AB30">
        <v>24</v>
      </c>
      <c r="AC30">
        <f t="shared" si="8"/>
        <v>49</v>
      </c>
      <c r="AD30">
        <v>8</v>
      </c>
      <c r="AE30">
        <v>7</v>
      </c>
      <c r="AF30">
        <f t="shared" si="9"/>
        <v>15</v>
      </c>
    </row>
    <row r="31" spans="1:32" x14ac:dyDescent="0.45">
      <c r="A31" s="5"/>
      <c r="B31" s="5"/>
      <c r="D31">
        <v>3</v>
      </c>
      <c r="G31" s="18" t="s">
        <v>1695</v>
      </c>
      <c r="H31" t="s">
        <v>1696</v>
      </c>
      <c r="I31" t="s">
        <v>879</v>
      </c>
      <c r="J31" s="18">
        <f t="shared" si="0"/>
        <v>0.65151515151515149</v>
      </c>
      <c r="K31">
        <f t="shared" si="10"/>
        <v>0.30265127811269971</v>
      </c>
      <c r="L31" s="13">
        <f t="shared" si="1"/>
        <v>0.45454545454545453</v>
      </c>
      <c r="M31">
        <v>5</v>
      </c>
      <c r="N31">
        <v>6</v>
      </c>
      <c r="O31">
        <f t="shared" si="2"/>
        <v>11</v>
      </c>
      <c r="P31">
        <v>3</v>
      </c>
      <c r="Q31">
        <v>3</v>
      </c>
      <c r="R31">
        <f t="shared" si="3"/>
        <v>6</v>
      </c>
      <c r="S31" s="39">
        <f t="shared" si="4"/>
        <v>1</v>
      </c>
      <c r="T31">
        <v>1</v>
      </c>
      <c r="U31">
        <v>1</v>
      </c>
      <c r="V31">
        <f t="shared" si="5"/>
        <v>2</v>
      </c>
      <c r="Y31">
        <f t="shared" si="6"/>
        <v>0</v>
      </c>
      <c r="Z31" s="39">
        <f t="shared" si="7"/>
        <v>0.5</v>
      </c>
      <c r="AA31">
        <v>4</v>
      </c>
      <c r="AB31">
        <v>4</v>
      </c>
      <c r="AC31">
        <f t="shared" si="8"/>
        <v>8</v>
      </c>
      <c r="AD31">
        <v>2</v>
      </c>
      <c r="AE31">
        <v>2</v>
      </c>
      <c r="AF31">
        <f t="shared" si="9"/>
        <v>4</v>
      </c>
    </row>
    <row r="32" spans="1:32" x14ac:dyDescent="0.45">
      <c r="A32" s="5"/>
      <c r="B32" s="5"/>
      <c r="D32">
        <v>3</v>
      </c>
      <c r="G32" s="18" t="s">
        <v>1697</v>
      </c>
      <c r="H32" t="s">
        <v>1698</v>
      </c>
      <c r="I32" t="s">
        <v>1699</v>
      </c>
      <c r="J32" s="18">
        <f t="shared" si="0"/>
        <v>0.64682539682539686</v>
      </c>
      <c r="K32">
        <f t="shared" si="10"/>
        <v>0.41450687401014574</v>
      </c>
      <c r="L32" s="13">
        <f t="shared" si="1"/>
        <v>0.19047619047619047</v>
      </c>
      <c r="M32">
        <v>10</v>
      </c>
      <c r="N32">
        <v>11</v>
      </c>
      <c r="O32">
        <f t="shared" si="2"/>
        <v>21</v>
      </c>
      <c r="P32">
        <v>10</v>
      </c>
      <c r="Q32">
        <v>7</v>
      </c>
      <c r="R32">
        <f t="shared" si="3"/>
        <v>17</v>
      </c>
      <c r="S32" s="39">
        <f t="shared" si="4"/>
        <v>0.75</v>
      </c>
      <c r="T32">
        <v>4</v>
      </c>
      <c r="U32">
        <v>4</v>
      </c>
      <c r="V32">
        <f t="shared" si="5"/>
        <v>8</v>
      </c>
      <c r="W32">
        <v>1</v>
      </c>
      <c r="X32">
        <v>1</v>
      </c>
      <c r="Y32">
        <f t="shared" si="6"/>
        <v>2</v>
      </c>
      <c r="Z32" s="39">
        <f t="shared" si="7"/>
        <v>1</v>
      </c>
      <c r="AA32">
        <v>8</v>
      </c>
      <c r="AB32">
        <v>5</v>
      </c>
      <c r="AC32">
        <f t="shared" si="8"/>
        <v>13</v>
      </c>
      <c r="AF32">
        <f t="shared" si="9"/>
        <v>0</v>
      </c>
    </row>
    <row r="33" spans="1:32" x14ac:dyDescent="0.45">
      <c r="A33" s="5"/>
      <c r="B33" s="5"/>
      <c r="D33">
        <v>3</v>
      </c>
      <c r="G33" s="18" t="s">
        <v>1700</v>
      </c>
      <c r="H33" t="s">
        <v>1701</v>
      </c>
      <c r="I33" t="s">
        <v>692</v>
      </c>
      <c r="J33" s="18">
        <f t="shared" si="0"/>
        <v>0.646579580756796</v>
      </c>
      <c r="K33">
        <f t="shared" si="10"/>
        <v>0.26735639995303229</v>
      </c>
      <c r="L33" s="13">
        <f t="shared" si="1"/>
        <v>0.34065934065934067</v>
      </c>
      <c r="M33">
        <v>46</v>
      </c>
      <c r="N33">
        <v>45</v>
      </c>
      <c r="O33">
        <f t="shared" si="2"/>
        <v>91</v>
      </c>
      <c r="P33">
        <v>30</v>
      </c>
      <c r="Q33">
        <v>30</v>
      </c>
      <c r="R33">
        <f t="shared" si="3"/>
        <v>60</v>
      </c>
      <c r="S33" s="39">
        <f t="shared" si="4"/>
        <v>0.76363636363636367</v>
      </c>
      <c r="T33">
        <v>25</v>
      </c>
      <c r="U33">
        <v>30</v>
      </c>
      <c r="V33">
        <f t="shared" si="5"/>
        <v>55</v>
      </c>
      <c r="W33">
        <v>6</v>
      </c>
      <c r="X33">
        <v>7</v>
      </c>
      <c r="Y33">
        <f t="shared" si="6"/>
        <v>13</v>
      </c>
      <c r="Z33" s="39">
        <f t="shared" si="7"/>
        <v>0.83544303797468356</v>
      </c>
      <c r="AA33">
        <v>39</v>
      </c>
      <c r="AB33">
        <v>40</v>
      </c>
      <c r="AC33">
        <f t="shared" si="8"/>
        <v>79</v>
      </c>
      <c r="AD33">
        <v>7</v>
      </c>
      <c r="AE33">
        <v>6</v>
      </c>
      <c r="AF33">
        <f t="shared" si="9"/>
        <v>13</v>
      </c>
    </row>
    <row r="34" spans="1:32" x14ac:dyDescent="0.45">
      <c r="A34" s="5"/>
      <c r="B34" s="5"/>
      <c r="D34">
        <v>3</v>
      </c>
      <c r="G34" s="18" t="s">
        <v>1702</v>
      </c>
      <c r="H34" t="s">
        <v>1703</v>
      </c>
      <c r="I34" t="s">
        <v>1186</v>
      </c>
      <c r="J34" s="18">
        <f t="shared" si="0"/>
        <v>0.64563545906829489</v>
      </c>
      <c r="K34">
        <f t="shared" si="10"/>
        <v>0.43216129994749408</v>
      </c>
      <c r="L34" s="13">
        <f t="shared" si="1"/>
        <v>0.16417910447761194</v>
      </c>
      <c r="M34">
        <v>32</v>
      </c>
      <c r="N34">
        <v>35</v>
      </c>
      <c r="O34">
        <f t="shared" si="2"/>
        <v>67</v>
      </c>
      <c r="P34">
        <v>28</v>
      </c>
      <c r="Q34">
        <v>28</v>
      </c>
      <c r="R34">
        <f t="shared" si="3"/>
        <v>56</v>
      </c>
      <c r="S34" s="39">
        <f t="shared" si="4"/>
        <v>1</v>
      </c>
      <c r="T34">
        <v>2</v>
      </c>
      <c r="U34">
        <v>2</v>
      </c>
      <c r="V34">
        <f t="shared" si="5"/>
        <v>4</v>
      </c>
      <c r="Y34">
        <f t="shared" si="6"/>
        <v>0</v>
      </c>
      <c r="Z34" s="39">
        <f t="shared" si="7"/>
        <v>0.77272727272727271</v>
      </c>
      <c r="AA34">
        <v>13</v>
      </c>
      <c r="AB34">
        <v>9</v>
      </c>
      <c r="AC34">
        <f t="shared" si="8"/>
        <v>22</v>
      </c>
      <c r="AD34">
        <v>2</v>
      </c>
      <c r="AE34">
        <v>3</v>
      </c>
      <c r="AF34">
        <f t="shared" si="9"/>
        <v>5</v>
      </c>
    </row>
    <row r="35" spans="1:32" x14ac:dyDescent="0.45">
      <c r="A35" s="5"/>
      <c r="B35" s="5"/>
      <c r="C35" s="25" t="s">
        <v>1442</v>
      </c>
      <c r="D35">
        <v>3</v>
      </c>
      <c r="G35" s="18" t="s">
        <v>1704</v>
      </c>
      <c r="H35" t="s">
        <v>1705</v>
      </c>
      <c r="I35" t="s">
        <v>1706</v>
      </c>
      <c r="J35" s="18">
        <f t="shared" si="0"/>
        <v>0.64550740274530949</v>
      </c>
      <c r="K35">
        <f t="shared" si="10"/>
        <v>0.32612915632842138</v>
      </c>
      <c r="L35" s="13">
        <f t="shared" si="1"/>
        <v>1</v>
      </c>
      <c r="M35" s="24"/>
      <c r="N35">
        <v>1</v>
      </c>
      <c r="O35">
        <f t="shared" si="2"/>
        <v>1</v>
      </c>
      <c r="R35">
        <f t="shared" si="3"/>
        <v>0</v>
      </c>
      <c r="S35" s="39">
        <f t="shared" si="4"/>
        <v>0.35820895522388058</v>
      </c>
      <c r="T35">
        <v>36</v>
      </c>
      <c r="U35">
        <v>31</v>
      </c>
      <c r="V35">
        <f t="shared" si="5"/>
        <v>67</v>
      </c>
      <c r="W35">
        <v>20</v>
      </c>
      <c r="X35">
        <v>23</v>
      </c>
      <c r="Y35">
        <f t="shared" si="6"/>
        <v>43</v>
      </c>
      <c r="Z35" s="39">
        <f t="shared" si="7"/>
        <v>0.57831325301204817</v>
      </c>
      <c r="AA35">
        <v>39</v>
      </c>
      <c r="AB35">
        <v>44</v>
      </c>
      <c r="AC35">
        <f t="shared" si="8"/>
        <v>83</v>
      </c>
      <c r="AD35">
        <v>16</v>
      </c>
      <c r="AE35">
        <v>19</v>
      </c>
      <c r="AF35">
        <f t="shared" si="9"/>
        <v>35</v>
      </c>
    </row>
    <row r="36" spans="1:32" x14ac:dyDescent="0.45">
      <c r="A36" s="5"/>
      <c r="B36" s="5"/>
      <c r="C36" s="25" t="s">
        <v>1442</v>
      </c>
      <c r="D36">
        <v>3</v>
      </c>
      <c r="G36" s="18" t="s">
        <v>1707</v>
      </c>
      <c r="H36" t="s">
        <v>1708</v>
      </c>
      <c r="I36" t="s">
        <v>692</v>
      </c>
      <c r="J36" s="18">
        <f t="shared" si="0"/>
        <v>0.63736263736263732</v>
      </c>
      <c r="K36">
        <f t="shared" si="10"/>
        <v>0.44352606748594664</v>
      </c>
      <c r="L36" s="13">
        <f t="shared" si="1"/>
        <v>0.14285714285714285</v>
      </c>
      <c r="M36">
        <v>12</v>
      </c>
      <c r="N36">
        <v>9</v>
      </c>
      <c r="O36">
        <f t="shared" si="2"/>
        <v>21</v>
      </c>
      <c r="P36">
        <v>9</v>
      </c>
      <c r="Q36">
        <v>9</v>
      </c>
      <c r="R36">
        <f t="shared" si="3"/>
        <v>18</v>
      </c>
      <c r="S36" s="39">
        <f t="shared" si="4"/>
        <v>1</v>
      </c>
      <c r="T36" s="24"/>
      <c r="U36">
        <v>1</v>
      </c>
      <c r="V36">
        <f t="shared" si="5"/>
        <v>1</v>
      </c>
      <c r="Y36">
        <f t="shared" si="6"/>
        <v>0</v>
      </c>
      <c r="Z36" s="39">
        <f t="shared" si="7"/>
        <v>0.76923076923076927</v>
      </c>
      <c r="AA36">
        <v>6</v>
      </c>
      <c r="AB36">
        <v>7</v>
      </c>
      <c r="AC36">
        <f t="shared" si="8"/>
        <v>13</v>
      </c>
      <c r="AD36">
        <v>2</v>
      </c>
      <c r="AE36">
        <v>1</v>
      </c>
      <c r="AF36">
        <f t="shared" si="9"/>
        <v>3</v>
      </c>
    </row>
    <row r="37" spans="1:32" x14ac:dyDescent="0.45">
      <c r="A37" s="5"/>
      <c r="B37" s="5"/>
      <c r="C37" s="25" t="s">
        <v>1442</v>
      </c>
      <c r="D37">
        <v>3</v>
      </c>
      <c r="G37" s="18" t="s">
        <v>1709</v>
      </c>
      <c r="H37" t="s">
        <v>1710</v>
      </c>
      <c r="I37" t="s">
        <v>692</v>
      </c>
      <c r="J37" s="18">
        <f t="shared" si="0"/>
        <v>0.63650793650793647</v>
      </c>
      <c r="K37">
        <f t="shared" si="10"/>
        <v>0.36670789296167761</v>
      </c>
      <c r="L37" s="13">
        <f t="shared" si="1"/>
        <v>0.26666666666666666</v>
      </c>
      <c r="M37">
        <v>7</v>
      </c>
      <c r="N37">
        <v>8</v>
      </c>
      <c r="O37">
        <f t="shared" si="2"/>
        <v>15</v>
      </c>
      <c r="P37">
        <v>4</v>
      </c>
      <c r="Q37">
        <v>7</v>
      </c>
      <c r="R37">
        <f t="shared" si="3"/>
        <v>11</v>
      </c>
      <c r="S37" s="39">
        <f t="shared" si="4"/>
        <v>1</v>
      </c>
      <c r="T37" s="24"/>
      <c r="U37">
        <v>2</v>
      </c>
      <c r="V37">
        <f t="shared" si="5"/>
        <v>2</v>
      </c>
      <c r="Y37">
        <f t="shared" si="6"/>
        <v>0</v>
      </c>
      <c r="Z37" s="39">
        <f t="shared" si="7"/>
        <v>0.6428571428571429</v>
      </c>
      <c r="AA37">
        <v>8</v>
      </c>
      <c r="AB37">
        <v>6</v>
      </c>
      <c r="AC37">
        <f t="shared" si="8"/>
        <v>14</v>
      </c>
      <c r="AE37">
        <v>5</v>
      </c>
      <c r="AF37">
        <f t="shared" si="9"/>
        <v>5</v>
      </c>
    </row>
    <row r="38" spans="1:32" x14ac:dyDescent="0.45">
      <c r="A38" s="5"/>
      <c r="B38" s="5"/>
      <c r="D38">
        <v>3</v>
      </c>
      <c r="G38" s="18" t="s">
        <v>1711</v>
      </c>
      <c r="H38" t="s">
        <v>1712</v>
      </c>
      <c r="I38" t="s">
        <v>692</v>
      </c>
      <c r="J38" s="18">
        <f t="shared" ref="J38:J69" si="11">AVERAGE(L38,S38,Z38)</f>
        <v>0.63492063492063489</v>
      </c>
      <c r="K38">
        <f t="shared" si="10"/>
        <v>0.49506254519843479</v>
      </c>
      <c r="L38" s="13">
        <f t="shared" ref="L38:L69" si="12">(O38-R38)/O38</f>
        <v>7.1428571428571425E-2</v>
      </c>
      <c r="M38">
        <v>33</v>
      </c>
      <c r="N38">
        <v>37</v>
      </c>
      <c r="O38">
        <f t="shared" si="2"/>
        <v>70</v>
      </c>
      <c r="P38">
        <v>32</v>
      </c>
      <c r="Q38">
        <v>33</v>
      </c>
      <c r="R38">
        <f t="shared" si="3"/>
        <v>65</v>
      </c>
      <c r="S38" s="39">
        <f t="shared" ref="S38:S69" si="13">(V38-Y38)/V38</f>
        <v>0.83333333333333337</v>
      </c>
      <c r="T38">
        <v>5</v>
      </c>
      <c r="U38">
        <v>7</v>
      </c>
      <c r="V38">
        <f t="shared" si="5"/>
        <v>12</v>
      </c>
      <c r="W38">
        <v>1</v>
      </c>
      <c r="X38">
        <v>1</v>
      </c>
      <c r="Y38">
        <f t="shared" si="6"/>
        <v>2</v>
      </c>
      <c r="Z38" s="39">
        <f t="shared" ref="Z38:Z69" si="14">(AC38-AF38)/AC38</f>
        <v>1</v>
      </c>
      <c r="AA38">
        <v>3</v>
      </c>
      <c r="AB38">
        <v>1</v>
      </c>
      <c r="AC38">
        <f t="shared" si="8"/>
        <v>4</v>
      </c>
      <c r="AF38">
        <f t="shared" si="9"/>
        <v>0</v>
      </c>
    </row>
    <row r="39" spans="1:32" x14ac:dyDescent="0.45">
      <c r="A39" s="5"/>
      <c r="B39" s="5"/>
      <c r="D39">
        <v>3</v>
      </c>
      <c r="G39" s="18" t="s">
        <v>1713</v>
      </c>
      <c r="H39" t="s">
        <v>1714</v>
      </c>
      <c r="I39" t="s">
        <v>1279</v>
      </c>
      <c r="J39" s="18">
        <f t="shared" si="11"/>
        <v>0.63401559454191025</v>
      </c>
      <c r="K39">
        <f t="shared" si="10"/>
        <v>0.54054105515540318</v>
      </c>
      <c r="L39" s="13">
        <f t="shared" si="12"/>
        <v>1.3157894736842105E-2</v>
      </c>
      <c r="M39">
        <v>36</v>
      </c>
      <c r="N39">
        <v>40</v>
      </c>
      <c r="O39">
        <f t="shared" si="2"/>
        <v>76</v>
      </c>
      <c r="P39">
        <v>38</v>
      </c>
      <c r="Q39">
        <v>37</v>
      </c>
      <c r="R39">
        <f t="shared" si="3"/>
        <v>75</v>
      </c>
      <c r="S39" s="39">
        <f t="shared" si="13"/>
        <v>1</v>
      </c>
      <c r="T39">
        <v>3</v>
      </c>
      <c r="U39">
        <v>3</v>
      </c>
      <c r="V39">
        <f t="shared" si="5"/>
        <v>6</v>
      </c>
      <c r="W39">
        <v>0</v>
      </c>
      <c r="X39">
        <v>0</v>
      </c>
      <c r="Y39">
        <f t="shared" si="6"/>
        <v>0</v>
      </c>
      <c r="Z39" s="39">
        <f t="shared" si="14"/>
        <v>0.88888888888888884</v>
      </c>
      <c r="AA39">
        <v>6</v>
      </c>
      <c r="AB39">
        <v>3</v>
      </c>
      <c r="AC39">
        <f t="shared" si="8"/>
        <v>9</v>
      </c>
      <c r="AE39">
        <v>1</v>
      </c>
      <c r="AF39">
        <f t="shared" si="9"/>
        <v>1</v>
      </c>
    </row>
    <row r="40" spans="1:32" x14ac:dyDescent="0.45">
      <c r="A40" s="5"/>
      <c r="B40" s="5"/>
      <c r="D40">
        <v>3</v>
      </c>
      <c r="G40" s="18" t="s">
        <v>1715</v>
      </c>
      <c r="H40" t="s">
        <v>1716</v>
      </c>
      <c r="I40" t="s">
        <v>1717</v>
      </c>
      <c r="J40" s="18">
        <f t="shared" si="11"/>
        <v>0.6314284083018854</v>
      </c>
      <c r="K40">
        <f t="shared" si="10"/>
        <v>0.21000026614137066</v>
      </c>
      <c r="L40" s="13">
        <f t="shared" si="12"/>
        <v>0.39344262295081966</v>
      </c>
      <c r="M40">
        <v>61</v>
      </c>
      <c r="N40">
        <v>61</v>
      </c>
      <c r="O40">
        <f t="shared" si="2"/>
        <v>122</v>
      </c>
      <c r="P40">
        <v>39</v>
      </c>
      <c r="Q40">
        <v>35</v>
      </c>
      <c r="R40">
        <f t="shared" si="3"/>
        <v>74</v>
      </c>
      <c r="S40" s="39">
        <f t="shared" si="13"/>
        <v>0.71014492753623193</v>
      </c>
      <c r="T40">
        <v>35</v>
      </c>
      <c r="U40">
        <v>34</v>
      </c>
      <c r="V40">
        <f t="shared" si="5"/>
        <v>69</v>
      </c>
      <c r="W40">
        <v>12</v>
      </c>
      <c r="X40">
        <v>8</v>
      </c>
      <c r="Y40">
        <f t="shared" si="6"/>
        <v>20</v>
      </c>
      <c r="Z40" s="39">
        <f t="shared" si="14"/>
        <v>0.79069767441860461</v>
      </c>
      <c r="AA40">
        <v>41</v>
      </c>
      <c r="AB40">
        <v>45</v>
      </c>
      <c r="AC40">
        <f t="shared" si="8"/>
        <v>86</v>
      </c>
      <c r="AD40">
        <v>8</v>
      </c>
      <c r="AE40">
        <v>10</v>
      </c>
      <c r="AF40">
        <f t="shared" si="9"/>
        <v>18</v>
      </c>
    </row>
    <row r="41" spans="1:32" x14ac:dyDescent="0.45">
      <c r="A41" s="5"/>
      <c r="B41" s="5"/>
      <c r="C41" s="25" t="s">
        <v>1442</v>
      </c>
      <c r="D41">
        <v>3</v>
      </c>
      <c r="G41" s="18" t="s">
        <v>1147</v>
      </c>
      <c r="H41" t="s">
        <v>1146</v>
      </c>
      <c r="I41" t="s">
        <v>1145</v>
      </c>
      <c r="J41" s="18">
        <f t="shared" si="11"/>
        <v>0.62334032145352902</v>
      </c>
      <c r="K41">
        <f t="shared" si="10"/>
        <v>0.31479775123980008</v>
      </c>
      <c r="L41" s="13">
        <f t="shared" si="12"/>
        <v>0.5</v>
      </c>
      <c r="M41" s="24">
        <v>0</v>
      </c>
      <c r="N41">
        <v>2</v>
      </c>
      <c r="O41">
        <f t="shared" si="2"/>
        <v>2</v>
      </c>
      <c r="P41">
        <v>0</v>
      </c>
      <c r="Q41">
        <v>1</v>
      </c>
      <c r="R41">
        <f t="shared" si="3"/>
        <v>1</v>
      </c>
      <c r="S41" s="39">
        <f t="shared" si="13"/>
        <v>0.3888888888888889</v>
      </c>
      <c r="T41">
        <v>25</v>
      </c>
      <c r="U41">
        <v>29</v>
      </c>
      <c r="V41">
        <f t="shared" si="5"/>
        <v>54</v>
      </c>
      <c r="W41">
        <v>15</v>
      </c>
      <c r="X41">
        <v>18</v>
      </c>
      <c r="Y41">
        <f t="shared" si="6"/>
        <v>33</v>
      </c>
      <c r="Z41" s="39">
        <f t="shared" si="14"/>
        <v>0.98113207547169812</v>
      </c>
      <c r="AA41">
        <v>26</v>
      </c>
      <c r="AB41">
        <v>27</v>
      </c>
      <c r="AC41">
        <f t="shared" si="8"/>
        <v>53</v>
      </c>
      <c r="AD41">
        <v>1</v>
      </c>
      <c r="AE41">
        <v>0</v>
      </c>
      <c r="AF41">
        <f t="shared" si="9"/>
        <v>1</v>
      </c>
    </row>
    <row r="42" spans="1:32" x14ac:dyDescent="0.45">
      <c r="A42" s="5"/>
      <c r="B42" s="5"/>
      <c r="D42">
        <v>3</v>
      </c>
      <c r="G42" s="18" t="s">
        <v>1718</v>
      </c>
      <c r="H42" t="s">
        <v>1719</v>
      </c>
      <c r="I42" t="s">
        <v>1056</v>
      </c>
      <c r="J42" s="18">
        <f t="shared" si="11"/>
        <v>0.61904761904761907</v>
      </c>
      <c r="K42">
        <f t="shared" si="10"/>
        <v>0.34338583575847526</v>
      </c>
      <c r="L42" s="13">
        <f t="shared" si="12"/>
        <v>0.33333333333333331</v>
      </c>
      <c r="M42">
        <v>29</v>
      </c>
      <c r="N42">
        <v>28</v>
      </c>
      <c r="O42">
        <f t="shared" si="2"/>
        <v>57</v>
      </c>
      <c r="P42">
        <v>21</v>
      </c>
      <c r="Q42">
        <v>17</v>
      </c>
      <c r="R42">
        <f t="shared" si="3"/>
        <v>38</v>
      </c>
      <c r="S42" s="39">
        <f t="shared" si="13"/>
        <v>0.52380952380952384</v>
      </c>
      <c r="T42">
        <v>10</v>
      </c>
      <c r="U42">
        <v>11</v>
      </c>
      <c r="V42">
        <f t="shared" si="5"/>
        <v>21</v>
      </c>
      <c r="W42">
        <v>5</v>
      </c>
      <c r="X42">
        <v>5</v>
      </c>
      <c r="Y42">
        <f t="shared" si="6"/>
        <v>10</v>
      </c>
      <c r="Z42" s="39">
        <f t="shared" si="14"/>
        <v>1</v>
      </c>
      <c r="AA42">
        <v>3</v>
      </c>
      <c r="AB42">
        <v>3</v>
      </c>
      <c r="AC42">
        <f t="shared" si="8"/>
        <v>6</v>
      </c>
      <c r="AD42">
        <v>0</v>
      </c>
      <c r="AE42">
        <v>0</v>
      </c>
      <c r="AF42">
        <f t="shared" si="9"/>
        <v>0</v>
      </c>
    </row>
    <row r="43" spans="1:32" x14ac:dyDescent="0.45">
      <c r="A43" s="5"/>
      <c r="B43" s="5"/>
      <c r="D43">
        <v>3</v>
      </c>
      <c r="G43" s="18" t="s">
        <v>1720</v>
      </c>
      <c r="H43" t="s">
        <v>1721</v>
      </c>
      <c r="I43" t="s">
        <v>936</v>
      </c>
      <c r="J43" s="18">
        <f t="shared" si="11"/>
        <v>0.61543209876543215</v>
      </c>
      <c r="K43">
        <f t="shared" si="10"/>
        <v>0.3563856693432193</v>
      </c>
      <c r="L43" s="13">
        <f t="shared" si="12"/>
        <v>0.29629629629629628</v>
      </c>
      <c r="M43">
        <v>13</v>
      </c>
      <c r="N43">
        <v>14</v>
      </c>
      <c r="O43">
        <f t="shared" si="2"/>
        <v>27</v>
      </c>
      <c r="P43">
        <v>7</v>
      </c>
      <c r="Q43">
        <v>12</v>
      </c>
      <c r="R43">
        <f t="shared" si="3"/>
        <v>19</v>
      </c>
      <c r="S43" s="39">
        <f t="shared" si="13"/>
        <v>0.55000000000000004</v>
      </c>
      <c r="T43">
        <v>10</v>
      </c>
      <c r="U43">
        <v>10</v>
      </c>
      <c r="V43">
        <f t="shared" si="5"/>
        <v>20</v>
      </c>
      <c r="W43">
        <v>5</v>
      </c>
      <c r="X43">
        <v>4</v>
      </c>
      <c r="Y43">
        <f t="shared" si="6"/>
        <v>9</v>
      </c>
      <c r="Z43" s="39">
        <f t="shared" si="14"/>
        <v>1</v>
      </c>
      <c r="AA43">
        <v>2</v>
      </c>
      <c r="AB43">
        <v>3</v>
      </c>
      <c r="AC43">
        <f t="shared" si="8"/>
        <v>5</v>
      </c>
      <c r="AD43">
        <v>0</v>
      </c>
      <c r="AF43">
        <f t="shared" si="9"/>
        <v>0</v>
      </c>
    </row>
    <row r="44" spans="1:32" x14ac:dyDescent="0.45">
      <c r="A44" s="5"/>
      <c r="B44" s="5"/>
      <c r="D44">
        <v>3</v>
      </c>
      <c r="G44" s="18" t="s">
        <v>1484</v>
      </c>
      <c r="H44" t="s">
        <v>1608</v>
      </c>
      <c r="I44" t="s">
        <v>1482</v>
      </c>
      <c r="J44" s="18">
        <f t="shared" si="11"/>
        <v>0.61105125442511932</v>
      </c>
      <c r="K44">
        <f t="shared" si="10"/>
        <v>0.52703141441014045</v>
      </c>
      <c r="L44" s="13">
        <f t="shared" si="12"/>
        <v>1.1235955056179775E-2</v>
      </c>
      <c r="M44">
        <v>44</v>
      </c>
      <c r="N44">
        <v>45</v>
      </c>
      <c r="O44">
        <f t="shared" si="2"/>
        <v>89</v>
      </c>
      <c r="P44">
        <v>43</v>
      </c>
      <c r="Q44">
        <v>45</v>
      </c>
      <c r="R44">
        <f t="shared" si="3"/>
        <v>88</v>
      </c>
      <c r="S44" s="39">
        <f t="shared" si="13"/>
        <v>1</v>
      </c>
      <c r="T44">
        <v>14</v>
      </c>
      <c r="U44">
        <v>17</v>
      </c>
      <c r="V44">
        <f t="shared" si="5"/>
        <v>31</v>
      </c>
      <c r="Y44">
        <f t="shared" si="6"/>
        <v>0</v>
      </c>
      <c r="Z44" s="39">
        <f t="shared" si="14"/>
        <v>0.82191780821917804</v>
      </c>
      <c r="AA44">
        <v>38</v>
      </c>
      <c r="AB44">
        <v>35</v>
      </c>
      <c r="AC44">
        <f t="shared" si="8"/>
        <v>73</v>
      </c>
      <c r="AD44">
        <v>7</v>
      </c>
      <c r="AE44">
        <v>6</v>
      </c>
      <c r="AF44">
        <f t="shared" si="9"/>
        <v>13</v>
      </c>
    </row>
    <row r="45" spans="1:32" x14ac:dyDescent="0.45">
      <c r="A45" s="5"/>
      <c r="B45" s="5"/>
      <c r="D45">
        <v>3</v>
      </c>
      <c r="G45" s="18" t="s">
        <v>1722</v>
      </c>
      <c r="H45" t="s">
        <v>1723</v>
      </c>
      <c r="I45" t="s">
        <v>1384</v>
      </c>
      <c r="J45" s="18">
        <f t="shared" si="11"/>
        <v>0.61080246913580249</v>
      </c>
      <c r="K45">
        <f t="shared" si="10"/>
        <v>0.46707464285015371</v>
      </c>
      <c r="L45" s="13">
        <f t="shared" si="12"/>
        <v>7.407407407407407E-2</v>
      </c>
      <c r="M45">
        <v>25</v>
      </c>
      <c r="N45">
        <v>29</v>
      </c>
      <c r="O45">
        <f t="shared" si="2"/>
        <v>54</v>
      </c>
      <c r="P45">
        <v>28</v>
      </c>
      <c r="Q45">
        <v>22</v>
      </c>
      <c r="R45">
        <f t="shared" si="3"/>
        <v>50</v>
      </c>
      <c r="S45" s="39">
        <f t="shared" si="13"/>
        <v>0.83333333333333337</v>
      </c>
      <c r="T45">
        <v>12</v>
      </c>
      <c r="U45">
        <v>12</v>
      </c>
      <c r="V45">
        <f t="shared" si="5"/>
        <v>24</v>
      </c>
      <c r="W45">
        <v>2</v>
      </c>
      <c r="X45">
        <v>2</v>
      </c>
      <c r="Y45">
        <f t="shared" si="6"/>
        <v>4</v>
      </c>
      <c r="Z45" s="39">
        <f t="shared" si="14"/>
        <v>0.92500000000000004</v>
      </c>
      <c r="AA45">
        <v>23</v>
      </c>
      <c r="AB45">
        <v>17</v>
      </c>
      <c r="AC45">
        <f t="shared" si="8"/>
        <v>40</v>
      </c>
      <c r="AD45">
        <v>1</v>
      </c>
      <c r="AE45">
        <v>2</v>
      </c>
      <c r="AF45">
        <f t="shared" si="9"/>
        <v>3</v>
      </c>
    </row>
    <row r="46" spans="1:32" x14ac:dyDescent="0.45">
      <c r="A46" s="5"/>
      <c r="B46" s="5"/>
      <c r="D46">
        <v>3</v>
      </c>
      <c r="G46" s="18" t="s">
        <v>1724</v>
      </c>
      <c r="H46" t="s">
        <v>1725</v>
      </c>
      <c r="I46" t="s">
        <v>886</v>
      </c>
      <c r="J46" s="18">
        <f t="shared" si="11"/>
        <v>0.60943223443223449</v>
      </c>
      <c r="K46">
        <f t="shared" si="10"/>
        <v>0.31645422222736624</v>
      </c>
      <c r="L46" s="13">
        <f t="shared" si="12"/>
        <v>0.25</v>
      </c>
      <c r="M46">
        <v>23</v>
      </c>
      <c r="N46">
        <v>17</v>
      </c>
      <c r="O46">
        <f t="shared" si="2"/>
        <v>40</v>
      </c>
      <c r="P46">
        <v>17</v>
      </c>
      <c r="Q46">
        <v>13</v>
      </c>
      <c r="R46">
        <f t="shared" si="3"/>
        <v>30</v>
      </c>
      <c r="S46" s="39">
        <f t="shared" si="13"/>
        <v>0.84615384615384615</v>
      </c>
      <c r="T46">
        <v>12</v>
      </c>
      <c r="U46">
        <v>14</v>
      </c>
      <c r="V46">
        <f t="shared" si="5"/>
        <v>26</v>
      </c>
      <c r="W46">
        <v>2</v>
      </c>
      <c r="X46">
        <v>2</v>
      </c>
      <c r="Y46">
        <f t="shared" si="6"/>
        <v>4</v>
      </c>
      <c r="Z46" s="39">
        <f t="shared" si="14"/>
        <v>0.7321428571428571</v>
      </c>
      <c r="AA46">
        <v>27</v>
      </c>
      <c r="AB46">
        <v>29</v>
      </c>
      <c r="AC46">
        <f t="shared" si="8"/>
        <v>56</v>
      </c>
      <c r="AD46">
        <v>8</v>
      </c>
      <c r="AE46">
        <v>7</v>
      </c>
      <c r="AF46">
        <f t="shared" si="9"/>
        <v>15</v>
      </c>
    </row>
    <row r="47" spans="1:32" x14ac:dyDescent="0.45">
      <c r="A47" s="5"/>
      <c r="B47" s="5"/>
      <c r="D47">
        <v>3</v>
      </c>
      <c r="G47" s="18" t="s">
        <v>1726</v>
      </c>
      <c r="H47" t="s">
        <v>1727</v>
      </c>
      <c r="I47" t="s">
        <v>692</v>
      </c>
      <c r="J47" s="18">
        <f t="shared" si="11"/>
        <v>0.60319180303700426</v>
      </c>
      <c r="K47">
        <f t="shared" si="10"/>
        <v>0.38601383340804729</v>
      </c>
      <c r="L47" s="13">
        <f t="shared" si="12"/>
        <v>0.15789473684210525</v>
      </c>
      <c r="M47">
        <v>44</v>
      </c>
      <c r="N47">
        <v>51</v>
      </c>
      <c r="O47">
        <f t="shared" si="2"/>
        <v>95</v>
      </c>
      <c r="P47">
        <v>41</v>
      </c>
      <c r="Q47">
        <v>39</v>
      </c>
      <c r="R47">
        <f t="shared" si="3"/>
        <v>80</v>
      </c>
      <c r="S47" s="39">
        <f t="shared" si="13"/>
        <v>0.84285714285714286</v>
      </c>
      <c r="T47">
        <v>34</v>
      </c>
      <c r="U47">
        <v>36</v>
      </c>
      <c r="V47">
        <f t="shared" si="5"/>
        <v>70</v>
      </c>
      <c r="W47">
        <v>7</v>
      </c>
      <c r="X47">
        <v>4</v>
      </c>
      <c r="Y47">
        <f t="shared" si="6"/>
        <v>11</v>
      </c>
      <c r="Z47" s="39">
        <f t="shared" si="14"/>
        <v>0.80882352941176472</v>
      </c>
      <c r="AA47">
        <v>32</v>
      </c>
      <c r="AB47">
        <v>36</v>
      </c>
      <c r="AC47">
        <f t="shared" si="8"/>
        <v>68</v>
      </c>
      <c r="AD47">
        <v>6</v>
      </c>
      <c r="AE47">
        <v>7</v>
      </c>
      <c r="AF47">
        <f t="shared" si="9"/>
        <v>13</v>
      </c>
    </row>
    <row r="48" spans="1:32" x14ac:dyDescent="0.45">
      <c r="A48" s="5"/>
      <c r="B48" s="5"/>
      <c r="D48">
        <v>3</v>
      </c>
      <c r="G48" s="18" t="s">
        <v>1183</v>
      </c>
      <c r="H48" t="s">
        <v>1182</v>
      </c>
      <c r="I48" t="s">
        <v>923</v>
      </c>
      <c r="J48" s="18">
        <f t="shared" si="11"/>
        <v>0.60119047619047616</v>
      </c>
      <c r="K48">
        <f t="shared" si="10"/>
        <v>0.34641629826074899</v>
      </c>
      <c r="L48" s="13">
        <f t="shared" si="12"/>
        <v>0.375</v>
      </c>
      <c r="M48">
        <v>5</v>
      </c>
      <c r="N48">
        <v>3</v>
      </c>
      <c r="O48">
        <f t="shared" si="2"/>
        <v>8</v>
      </c>
      <c r="P48">
        <v>2</v>
      </c>
      <c r="Q48">
        <v>3</v>
      </c>
      <c r="R48">
        <f t="shared" si="3"/>
        <v>5</v>
      </c>
      <c r="S48" s="39">
        <f t="shared" si="13"/>
        <v>0.42857142857142855</v>
      </c>
      <c r="T48">
        <v>4</v>
      </c>
      <c r="U48">
        <v>3</v>
      </c>
      <c r="V48">
        <f t="shared" si="5"/>
        <v>7</v>
      </c>
      <c r="W48">
        <v>2</v>
      </c>
      <c r="X48">
        <v>2</v>
      </c>
      <c r="Y48">
        <f t="shared" si="6"/>
        <v>4</v>
      </c>
      <c r="Z48" s="39">
        <f t="shared" si="14"/>
        <v>1</v>
      </c>
      <c r="AA48">
        <v>5</v>
      </c>
      <c r="AB48">
        <v>3</v>
      </c>
      <c r="AC48">
        <f t="shared" si="8"/>
        <v>8</v>
      </c>
      <c r="AF48">
        <f t="shared" si="9"/>
        <v>0</v>
      </c>
    </row>
    <row r="49" spans="1:32" x14ac:dyDescent="0.45">
      <c r="A49" s="5"/>
      <c r="B49" s="5"/>
      <c r="D49">
        <v>3</v>
      </c>
      <c r="G49" s="18" t="s">
        <v>1728</v>
      </c>
      <c r="H49" t="s">
        <v>1729</v>
      </c>
      <c r="I49" t="s">
        <v>692</v>
      </c>
      <c r="J49" s="18">
        <f t="shared" si="11"/>
        <v>0.59969022331154687</v>
      </c>
      <c r="K49">
        <f t="shared" si="10"/>
        <v>0.46539342737310824</v>
      </c>
      <c r="L49" s="13">
        <f t="shared" si="12"/>
        <v>7.03125E-2</v>
      </c>
      <c r="M49">
        <v>63</v>
      </c>
      <c r="N49">
        <v>65</v>
      </c>
      <c r="O49">
        <f t="shared" si="2"/>
        <v>128</v>
      </c>
      <c r="P49">
        <v>60</v>
      </c>
      <c r="Q49">
        <v>59</v>
      </c>
      <c r="R49">
        <f t="shared" si="3"/>
        <v>119</v>
      </c>
      <c r="S49" s="39">
        <f t="shared" si="13"/>
        <v>0.78431372549019607</v>
      </c>
      <c r="T49">
        <v>28</v>
      </c>
      <c r="U49">
        <v>23</v>
      </c>
      <c r="V49">
        <f t="shared" si="5"/>
        <v>51</v>
      </c>
      <c r="W49">
        <v>5</v>
      </c>
      <c r="X49">
        <v>6</v>
      </c>
      <c r="Y49">
        <f t="shared" si="6"/>
        <v>11</v>
      </c>
      <c r="Z49" s="39">
        <f t="shared" si="14"/>
        <v>0.94444444444444442</v>
      </c>
      <c r="AA49">
        <v>8</v>
      </c>
      <c r="AB49">
        <v>10</v>
      </c>
      <c r="AC49">
        <f t="shared" si="8"/>
        <v>18</v>
      </c>
      <c r="AD49">
        <v>1</v>
      </c>
      <c r="AF49">
        <f t="shared" si="9"/>
        <v>1</v>
      </c>
    </row>
    <row r="50" spans="1:32" x14ac:dyDescent="0.45">
      <c r="A50" s="5"/>
      <c r="B50" s="5"/>
      <c r="D50">
        <v>3</v>
      </c>
      <c r="G50" s="18" t="s">
        <v>1730</v>
      </c>
      <c r="H50" t="s">
        <v>1731</v>
      </c>
      <c r="I50" t="s">
        <v>692</v>
      </c>
      <c r="J50" s="18">
        <f t="shared" si="11"/>
        <v>0.59603960396039601</v>
      </c>
      <c r="K50">
        <f t="shared" si="10"/>
        <v>0.36715055421161552</v>
      </c>
      <c r="L50" s="13">
        <f t="shared" si="12"/>
        <v>0.18811881188118812</v>
      </c>
      <c r="M50">
        <v>50</v>
      </c>
      <c r="N50">
        <v>51</v>
      </c>
      <c r="O50">
        <f t="shared" si="2"/>
        <v>101</v>
      </c>
      <c r="P50">
        <v>41</v>
      </c>
      <c r="Q50">
        <v>41</v>
      </c>
      <c r="R50">
        <f t="shared" si="3"/>
        <v>82</v>
      </c>
      <c r="S50" s="39">
        <f t="shared" si="13"/>
        <v>0.7</v>
      </c>
      <c r="T50">
        <v>18</v>
      </c>
      <c r="U50">
        <v>12</v>
      </c>
      <c r="V50">
        <f t="shared" si="5"/>
        <v>30</v>
      </c>
      <c r="W50">
        <v>5</v>
      </c>
      <c r="X50">
        <v>4</v>
      </c>
      <c r="Y50">
        <f t="shared" si="6"/>
        <v>9</v>
      </c>
      <c r="Z50" s="39">
        <f t="shared" si="14"/>
        <v>0.9</v>
      </c>
      <c r="AA50">
        <v>11</v>
      </c>
      <c r="AB50">
        <v>9</v>
      </c>
      <c r="AC50">
        <f t="shared" si="8"/>
        <v>20</v>
      </c>
      <c r="AD50">
        <v>1</v>
      </c>
      <c r="AE50">
        <v>1</v>
      </c>
      <c r="AF50">
        <f t="shared" si="9"/>
        <v>2</v>
      </c>
    </row>
    <row r="51" spans="1:32" x14ac:dyDescent="0.45">
      <c r="A51" s="5"/>
      <c r="B51" s="5"/>
      <c r="D51">
        <v>3</v>
      </c>
      <c r="G51" s="18" t="s">
        <v>1732</v>
      </c>
      <c r="H51" t="s">
        <v>1733</v>
      </c>
      <c r="I51" t="s">
        <v>692</v>
      </c>
      <c r="J51" s="18">
        <f t="shared" si="11"/>
        <v>0.59525538610505935</v>
      </c>
      <c r="K51">
        <f t="shared" si="10"/>
        <v>0.40128062468492559</v>
      </c>
      <c r="L51" s="13">
        <f t="shared" si="12"/>
        <v>0.19753086419753085</v>
      </c>
      <c r="M51">
        <v>38</v>
      </c>
      <c r="N51">
        <v>43</v>
      </c>
      <c r="O51">
        <f t="shared" si="2"/>
        <v>81</v>
      </c>
      <c r="P51">
        <v>35</v>
      </c>
      <c r="Q51">
        <v>30</v>
      </c>
      <c r="R51">
        <f t="shared" si="3"/>
        <v>65</v>
      </c>
      <c r="S51" s="39">
        <f t="shared" si="13"/>
        <v>0.58823529411764708</v>
      </c>
      <c r="T51">
        <v>18</v>
      </c>
      <c r="U51">
        <v>16</v>
      </c>
      <c r="V51">
        <f t="shared" si="5"/>
        <v>34</v>
      </c>
      <c r="W51">
        <v>8</v>
      </c>
      <c r="X51">
        <v>6</v>
      </c>
      <c r="Y51">
        <f t="shared" si="6"/>
        <v>14</v>
      </c>
      <c r="Z51" s="39">
        <f t="shared" si="14"/>
        <v>1</v>
      </c>
      <c r="AA51">
        <v>8</v>
      </c>
      <c r="AB51">
        <v>6</v>
      </c>
      <c r="AC51">
        <f t="shared" si="8"/>
        <v>14</v>
      </c>
      <c r="AE51">
        <v>0</v>
      </c>
      <c r="AF51">
        <f t="shared" si="9"/>
        <v>0</v>
      </c>
    </row>
    <row r="52" spans="1:32" x14ac:dyDescent="0.45">
      <c r="A52" s="5"/>
      <c r="B52" s="5"/>
      <c r="D52">
        <v>3</v>
      </c>
      <c r="G52" s="18" t="s">
        <v>1734</v>
      </c>
      <c r="H52" t="s">
        <v>1735</v>
      </c>
      <c r="I52" t="s">
        <v>1736</v>
      </c>
      <c r="J52" s="18">
        <f t="shared" si="11"/>
        <v>0.59376171010049406</v>
      </c>
      <c r="K52">
        <f t="shared" si="10"/>
        <v>0.36848651035350449</v>
      </c>
      <c r="L52" s="13">
        <f t="shared" si="12"/>
        <v>0.17499999999999999</v>
      </c>
      <c r="M52">
        <v>59</v>
      </c>
      <c r="N52">
        <v>61</v>
      </c>
      <c r="O52">
        <f t="shared" si="2"/>
        <v>120</v>
      </c>
      <c r="P52">
        <v>51</v>
      </c>
      <c r="Q52">
        <v>48</v>
      </c>
      <c r="R52">
        <f t="shared" si="3"/>
        <v>99</v>
      </c>
      <c r="S52" s="39">
        <f t="shared" si="13"/>
        <v>0.86842105263157898</v>
      </c>
      <c r="T52">
        <v>19</v>
      </c>
      <c r="U52">
        <v>19</v>
      </c>
      <c r="V52">
        <f t="shared" si="5"/>
        <v>38</v>
      </c>
      <c r="W52">
        <v>2</v>
      </c>
      <c r="X52">
        <v>3</v>
      </c>
      <c r="Y52">
        <f t="shared" si="6"/>
        <v>5</v>
      </c>
      <c r="Z52" s="39">
        <f t="shared" si="14"/>
        <v>0.73786407766990292</v>
      </c>
      <c r="AA52">
        <v>54</v>
      </c>
      <c r="AB52">
        <v>49</v>
      </c>
      <c r="AC52">
        <f t="shared" si="8"/>
        <v>103</v>
      </c>
      <c r="AD52">
        <v>15</v>
      </c>
      <c r="AE52">
        <v>12</v>
      </c>
      <c r="AF52">
        <f t="shared" si="9"/>
        <v>27</v>
      </c>
    </row>
    <row r="53" spans="1:32" x14ac:dyDescent="0.45">
      <c r="A53" s="5"/>
      <c r="B53" s="5"/>
      <c r="D53">
        <v>3</v>
      </c>
      <c r="G53" s="18" t="s">
        <v>1737</v>
      </c>
      <c r="H53" t="s">
        <v>1738</v>
      </c>
      <c r="I53" t="s">
        <v>1145</v>
      </c>
      <c r="J53" s="18">
        <f t="shared" si="11"/>
        <v>0.59222888555722142</v>
      </c>
      <c r="K53">
        <f t="shared" si="10"/>
        <v>0.4006569583137865</v>
      </c>
      <c r="L53" s="13">
        <f t="shared" si="12"/>
        <v>0.15</v>
      </c>
      <c r="M53">
        <v>10</v>
      </c>
      <c r="N53">
        <v>10</v>
      </c>
      <c r="O53">
        <f t="shared" si="2"/>
        <v>20</v>
      </c>
      <c r="P53">
        <v>8</v>
      </c>
      <c r="Q53">
        <v>9</v>
      </c>
      <c r="R53">
        <f t="shared" si="3"/>
        <v>17</v>
      </c>
      <c r="S53" s="39">
        <f t="shared" si="13"/>
        <v>0.69565217391304346</v>
      </c>
      <c r="T53">
        <v>11</v>
      </c>
      <c r="U53">
        <v>12</v>
      </c>
      <c r="V53">
        <f t="shared" si="5"/>
        <v>23</v>
      </c>
      <c r="W53">
        <v>2</v>
      </c>
      <c r="X53">
        <v>5</v>
      </c>
      <c r="Y53">
        <f t="shared" si="6"/>
        <v>7</v>
      </c>
      <c r="Z53" s="39">
        <f t="shared" si="14"/>
        <v>0.93103448275862066</v>
      </c>
      <c r="AA53">
        <v>13</v>
      </c>
      <c r="AB53">
        <v>16</v>
      </c>
      <c r="AC53">
        <f t="shared" si="8"/>
        <v>29</v>
      </c>
      <c r="AD53">
        <v>1</v>
      </c>
      <c r="AE53">
        <v>1</v>
      </c>
      <c r="AF53">
        <f t="shared" si="9"/>
        <v>2</v>
      </c>
    </row>
    <row r="54" spans="1:32" x14ac:dyDescent="0.45">
      <c r="A54" s="5"/>
      <c r="B54" s="5"/>
      <c r="D54">
        <v>3</v>
      </c>
      <c r="G54" s="18" t="s">
        <v>1739</v>
      </c>
      <c r="H54" t="s">
        <v>1740</v>
      </c>
      <c r="I54" t="s">
        <v>1741</v>
      </c>
      <c r="J54" s="18">
        <f t="shared" si="11"/>
        <v>0.58379120879120883</v>
      </c>
      <c r="K54">
        <f t="shared" si="10"/>
        <v>0.16281384284454736</v>
      </c>
      <c r="L54" s="13">
        <f t="shared" si="12"/>
        <v>0.5178571428571429</v>
      </c>
      <c r="M54">
        <v>28</v>
      </c>
      <c r="N54">
        <v>28</v>
      </c>
      <c r="O54">
        <f t="shared" si="2"/>
        <v>56</v>
      </c>
      <c r="P54">
        <v>15</v>
      </c>
      <c r="Q54">
        <v>12</v>
      </c>
      <c r="R54">
        <f t="shared" si="3"/>
        <v>27</v>
      </c>
      <c r="S54" s="39">
        <f t="shared" si="13"/>
        <v>0.4642857142857143</v>
      </c>
      <c r="T54">
        <v>13</v>
      </c>
      <c r="U54">
        <v>15</v>
      </c>
      <c r="V54">
        <f t="shared" si="5"/>
        <v>28</v>
      </c>
      <c r="W54">
        <v>7</v>
      </c>
      <c r="X54">
        <v>8</v>
      </c>
      <c r="Y54">
        <f t="shared" si="6"/>
        <v>15</v>
      </c>
      <c r="Z54" s="39">
        <f t="shared" si="14"/>
        <v>0.76923076923076927</v>
      </c>
      <c r="AA54">
        <v>28</v>
      </c>
      <c r="AB54">
        <v>24</v>
      </c>
      <c r="AC54">
        <f t="shared" si="8"/>
        <v>52</v>
      </c>
      <c r="AD54">
        <v>7</v>
      </c>
      <c r="AE54">
        <v>5</v>
      </c>
      <c r="AF54">
        <f t="shared" si="9"/>
        <v>12</v>
      </c>
    </row>
    <row r="55" spans="1:32" x14ac:dyDescent="0.45">
      <c r="A55" s="5"/>
      <c r="B55" s="5"/>
      <c r="D55">
        <v>3</v>
      </c>
      <c r="G55" s="18" t="s">
        <v>1742</v>
      </c>
      <c r="H55" t="s">
        <v>1743</v>
      </c>
      <c r="I55" t="s">
        <v>692</v>
      </c>
      <c r="J55" s="18">
        <f t="shared" si="11"/>
        <v>0.58353688521286295</v>
      </c>
      <c r="K55">
        <f t="shared" si="10"/>
        <v>0.4182067134300711</v>
      </c>
      <c r="L55" s="13">
        <f t="shared" si="12"/>
        <v>0.12290502793296089</v>
      </c>
      <c r="M55">
        <v>90</v>
      </c>
      <c r="N55">
        <v>89</v>
      </c>
      <c r="O55">
        <f t="shared" si="2"/>
        <v>179</v>
      </c>
      <c r="P55">
        <v>80</v>
      </c>
      <c r="Q55">
        <v>77</v>
      </c>
      <c r="R55">
        <f t="shared" si="3"/>
        <v>157</v>
      </c>
      <c r="S55" s="39">
        <f t="shared" si="13"/>
        <v>0.68831168831168832</v>
      </c>
      <c r="T55">
        <v>39</v>
      </c>
      <c r="U55">
        <v>38</v>
      </c>
      <c r="V55">
        <f t="shared" si="5"/>
        <v>77</v>
      </c>
      <c r="W55">
        <v>14</v>
      </c>
      <c r="X55">
        <v>10</v>
      </c>
      <c r="Y55">
        <f t="shared" si="6"/>
        <v>24</v>
      </c>
      <c r="Z55" s="39">
        <f t="shared" si="14"/>
        <v>0.93939393939393945</v>
      </c>
      <c r="AA55">
        <v>21</v>
      </c>
      <c r="AB55">
        <v>12</v>
      </c>
      <c r="AC55">
        <f t="shared" si="8"/>
        <v>33</v>
      </c>
      <c r="AD55">
        <v>2</v>
      </c>
      <c r="AF55">
        <f t="shared" si="9"/>
        <v>2</v>
      </c>
    </row>
    <row r="56" spans="1:32" x14ac:dyDescent="0.45">
      <c r="A56" s="5"/>
      <c r="B56" s="5"/>
      <c r="D56">
        <v>3</v>
      </c>
      <c r="G56" s="18" t="s">
        <v>1744</v>
      </c>
      <c r="H56" t="s">
        <v>1745</v>
      </c>
      <c r="I56" t="s">
        <v>692</v>
      </c>
      <c r="J56" s="18">
        <f t="shared" si="11"/>
        <v>0.55909060780804676</v>
      </c>
      <c r="K56">
        <f t="shared" si="10"/>
        <v>0.44879575878142336</v>
      </c>
      <c r="L56" s="13">
        <f t="shared" si="12"/>
        <v>0.10280373831775701</v>
      </c>
      <c r="M56">
        <v>56</v>
      </c>
      <c r="N56">
        <v>51</v>
      </c>
      <c r="O56">
        <f t="shared" si="2"/>
        <v>107</v>
      </c>
      <c r="P56">
        <v>49</v>
      </c>
      <c r="Q56">
        <v>47</v>
      </c>
      <c r="R56">
        <f t="shared" si="3"/>
        <v>96</v>
      </c>
      <c r="S56" s="39">
        <f t="shared" si="13"/>
        <v>0.57446808510638303</v>
      </c>
      <c r="T56">
        <v>26</v>
      </c>
      <c r="U56">
        <v>21</v>
      </c>
      <c r="V56">
        <f t="shared" si="5"/>
        <v>47</v>
      </c>
      <c r="W56">
        <v>12</v>
      </c>
      <c r="X56">
        <v>8</v>
      </c>
      <c r="Y56">
        <f t="shared" si="6"/>
        <v>20</v>
      </c>
      <c r="Z56" s="39">
        <f t="shared" si="14"/>
        <v>1</v>
      </c>
      <c r="AA56">
        <v>7</v>
      </c>
      <c r="AB56">
        <v>8</v>
      </c>
      <c r="AC56">
        <f t="shared" si="8"/>
        <v>15</v>
      </c>
      <c r="AF56">
        <f t="shared" si="9"/>
        <v>0</v>
      </c>
    </row>
    <row r="57" spans="1:32" x14ac:dyDescent="0.45">
      <c r="A57" s="5"/>
      <c r="B57" s="5"/>
      <c r="D57">
        <v>3</v>
      </c>
      <c r="G57" s="18" t="s">
        <v>1746</v>
      </c>
      <c r="H57" t="s">
        <v>1747</v>
      </c>
      <c r="I57" t="s">
        <v>1748</v>
      </c>
      <c r="J57" s="18">
        <f t="shared" si="11"/>
        <v>0.55085024459892795</v>
      </c>
      <c r="K57">
        <f t="shared" si="10"/>
        <v>0.32852458486452274</v>
      </c>
      <c r="L57" s="13">
        <f t="shared" si="12"/>
        <v>0.18085106382978725</v>
      </c>
      <c r="M57">
        <v>92</v>
      </c>
      <c r="N57">
        <v>96</v>
      </c>
      <c r="O57">
        <f t="shared" si="2"/>
        <v>188</v>
      </c>
      <c r="P57">
        <v>72</v>
      </c>
      <c r="Q57">
        <v>82</v>
      </c>
      <c r="R57">
        <f t="shared" si="3"/>
        <v>154</v>
      </c>
      <c r="S57" s="39">
        <f t="shared" si="13"/>
        <v>0.6633663366336634</v>
      </c>
      <c r="T57">
        <v>51</v>
      </c>
      <c r="U57">
        <v>50</v>
      </c>
      <c r="V57">
        <f t="shared" si="5"/>
        <v>101</v>
      </c>
      <c r="W57">
        <v>16</v>
      </c>
      <c r="X57">
        <v>18</v>
      </c>
      <c r="Y57">
        <f t="shared" si="6"/>
        <v>34</v>
      </c>
      <c r="Z57" s="39">
        <f t="shared" si="14"/>
        <v>0.80833333333333335</v>
      </c>
      <c r="AA57">
        <v>60</v>
      </c>
      <c r="AB57">
        <v>60</v>
      </c>
      <c r="AC57">
        <f t="shared" si="8"/>
        <v>120</v>
      </c>
      <c r="AD57">
        <v>11</v>
      </c>
      <c r="AE57">
        <v>12</v>
      </c>
      <c r="AF57">
        <f t="shared" si="9"/>
        <v>23</v>
      </c>
    </row>
    <row r="58" spans="1:32" x14ac:dyDescent="0.45">
      <c r="A58" s="5"/>
      <c r="B58" s="5"/>
      <c r="D58">
        <v>3</v>
      </c>
      <c r="G58" s="18" t="s">
        <v>1749</v>
      </c>
      <c r="H58" t="s">
        <v>1750</v>
      </c>
      <c r="I58" t="s">
        <v>1375</v>
      </c>
      <c r="J58" s="18">
        <f t="shared" si="11"/>
        <v>0.54164970831637493</v>
      </c>
      <c r="K58">
        <f t="shared" si="10"/>
        <v>0.441551847887037</v>
      </c>
      <c r="L58" s="13">
        <f t="shared" si="12"/>
        <v>3.7037037037037035E-2</v>
      </c>
      <c r="M58">
        <v>68</v>
      </c>
      <c r="N58">
        <v>67</v>
      </c>
      <c r="O58">
        <f t="shared" si="2"/>
        <v>135</v>
      </c>
      <c r="P58">
        <v>64</v>
      </c>
      <c r="Q58">
        <v>66</v>
      </c>
      <c r="R58">
        <f t="shared" si="3"/>
        <v>130</v>
      </c>
      <c r="S58" s="39">
        <f t="shared" si="13"/>
        <v>0.73076923076923073</v>
      </c>
      <c r="T58">
        <v>14</v>
      </c>
      <c r="U58">
        <v>12</v>
      </c>
      <c r="V58">
        <f t="shared" si="5"/>
        <v>26</v>
      </c>
      <c r="W58">
        <v>4</v>
      </c>
      <c r="X58">
        <v>3</v>
      </c>
      <c r="Y58">
        <f t="shared" si="6"/>
        <v>7</v>
      </c>
      <c r="Z58" s="39">
        <f t="shared" si="14"/>
        <v>0.8571428571428571</v>
      </c>
      <c r="AA58">
        <v>18</v>
      </c>
      <c r="AB58">
        <v>17</v>
      </c>
      <c r="AC58">
        <f t="shared" si="8"/>
        <v>35</v>
      </c>
      <c r="AD58">
        <v>3</v>
      </c>
      <c r="AE58">
        <v>2</v>
      </c>
      <c r="AF58">
        <f t="shared" si="9"/>
        <v>5</v>
      </c>
    </row>
    <row r="59" spans="1:32" x14ac:dyDescent="0.45">
      <c r="A59" s="5"/>
      <c r="B59" s="5"/>
      <c r="D59">
        <v>3</v>
      </c>
      <c r="G59" s="18" t="s">
        <v>1061</v>
      </c>
      <c r="H59" t="s">
        <v>1060</v>
      </c>
      <c r="I59" t="s">
        <v>1022</v>
      </c>
      <c r="J59" s="18">
        <f t="shared" si="11"/>
        <v>0.54125313283208021</v>
      </c>
      <c r="K59">
        <f t="shared" si="10"/>
        <v>0.36674781409844198</v>
      </c>
      <c r="L59" s="13">
        <f t="shared" si="12"/>
        <v>0.12</v>
      </c>
      <c r="M59">
        <v>14</v>
      </c>
      <c r="N59">
        <v>11</v>
      </c>
      <c r="O59">
        <f t="shared" si="2"/>
        <v>25</v>
      </c>
      <c r="P59">
        <v>11</v>
      </c>
      <c r="Q59">
        <v>11</v>
      </c>
      <c r="R59">
        <f t="shared" si="3"/>
        <v>22</v>
      </c>
      <c r="S59" s="39">
        <f t="shared" si="13"/>
        <v>0.7142857142857143</v>
      </c>
      <c r="T59">
        <v>6</v>
      </c>
      <c r="U59">
        <v>8</v>
      </c>
      <c r="V59">
        <f t="shared" si="5"/>
        <v>14</v>
      </c>
      <c r="W59">
        <v>2</v>
      </c>
      <c r="X59">
        <v>2</v>
      </c>
      <c r="Y59">
        <f t="shared" si="6"/>
        <v>4</v>
      </c>
      <c r="Z59" s="39">
        <f t="shared" si="14"/>
        <v>0.78947368421052633</v>
      </c>
      <c r="AA59">
        <v>9</v>
      </c>
      <c r="AB59">
        <v>10</v>
      </c>
      <c r="AC59">
        <f t="shared" si="8"/>
        <v>19</v>
      </c>
      <c r="AD59">
        <v>2</v>
      </c>
      <c r="AE59">
        <v>2</v>
      </c>
      <c r="AF59">
        <f t="shared" si="9"/>
        <v>4</v>
      </c>
    </row>
    <row r="60" spans="1:32" x14ac:dyDescent="0.45">
      <c r="A60" s="5"/>
      <c r="B60" s="5"/>
      <c r="D60">
        <v>3</v>
      </c>
      <c r="G60" s="18" t="s">
        <v>1751</v>
      </c>
      <c r="H60" t="s">
        <v>1752</v>
      </c>
      <c r="I60" t="s">
        <v>692</v>
      </c>
      <c r="J60" s="18">
        <f t="shared" si="11"/>
        <v>0.53664087586254017</v>
      </c>
      <c r="K60">
        <f t="shared" si="10"/>
        <v>0.43759482554730167</v>
      </c>
      <c r="L60" s="13">
        <f t="shared" si="12"/>
        <v>4.4642857142857144E-2</v>
      </c>
      <c r="M60">
        <v>55</v>
      </c>
      <c r="N60">
        <v>57</v>
      </c>
      <c r="O60">
        <f t="shared" si="2"/>
        <v>112</v>
      </c>
      <c r="P60">
        <v>52</v>
      </c>
      <c r="Q60">
        <v>55</v>
      </c>
      <c r="R60">
        <f t="shared" si="3"/>
        <v>107</v>
      </c>
      <c r="S60" s="39">
        <f t="shared" si="13"/>
        <v>0.68292682926829273</v>
      </c>
      <c r="T60">
        <v>19</v>
      </c>
      <c r="U60">
        <v>22</v>
      </c>
      <c r="V60">
        <f t="shared" si="5"/>
        <v>41</v>
      </c>
      <c r="W60">
        <v>4</v>
      </c>
      <c r="X60">
        <v>9</v>
      </c>
      <c r="Y60">
        <f t="shared" si="6"/>
        <v>13</v>
      </c>
      <c r="Z60" s="39">
        <f t="shared" si="14"/>
        <v>0.88235294117647056</v>
      </c>
      <c r="AA60">
        <v>7</v>
      </c>
      <c r="AB60">
        <v>10</v>
      </c>
      <c r="AC60">
        <f t="shared" si="8"/>
        <v>17</v>
      </c>
      <c r="AD60">
        <v>1</v>
      </c>
      <c r="AE60">
        <v>1</v>
      </c>
      <c r="AF60">
        <f t="shared" si="9"/>
        <v>2</v>
      </c>
    </row>
    <row r="61" spans="1:32" x14ac:dyDescent="0.45">
      <c r="A61" s="5"/>
      <c r="B61" s="5"/>
      <c r="D61">
        <v>3</v>
      </c>
      <c r="G61" s="14" t="s">
        <v>1423</v>
      </c>
      <c r="H61" t="s">
        <v>1422</v>
      </c>
      <c r="I61" t="s">
        <v>869</v>
      </c>
      <c r="J61" s="14">
        <f t="shared" si="11"/>
        <v>0.49532627865961198</v>
      </c>
      <c r="K61">
        <f t="shared" si="10"/>
        <v>0.3966619004752473</v>
      </c>
      <c r="L61" s="13">
        <f t="shared" si="12"/>
        <v>0.15</v>
      </c>
      <c r="M61">
        <v>20</v>
      </c>
      <c r="N61">
        <v>20</v>
      </c>
      <c r="O61">
        <f t="shared" si="2"/>
        <v>40</v>
      </c>
      <c r="P61">
        <v>15</v>
      </c>
      <c r="Q61">
        <v>19</v>
      </c>
      <c r="R61">
        <f t="shared" si="3"/>
        <v>34</v>
      </c>
      <c r="S61" s="39">
        <f t="shared" si="13"/>
        <v>0.9285714285714286</v>
      </c>
      <c r="T61">
        <v>7</v>
      </c>
      <c r="U61">
        <v>7</v>
      </c>
      <c r="V61">
        <f t="shared" si="5"/>
        <v>14</v>
      </c>
      <c r="W61">
        <v>1</v>
      </c>
      <c r="X61">
        <v>0</v>
      </c>
      <c r="Y61">
        <f t="shared" si="6"/>
        <v>1</v>
      </c>
      <c r="Z61" s="39">
        <f t="shared" si="14"/>
        <v>0.40740740740740738</v>
      </c>
      <c r="AA61">
        <v>14</v>
      </c>
      <c r="AB61">
        <v>13</v>
      </c>
      <c r="AC61">
        <f t="shared" si="8"/>
        <v>27</v>
      </c>
      <c r="AD61">
        <v>9</v>
      </c>
      <c r="AE61">
        <v>7</v>
      </c>
      <c r="AF61">
        <f t="shared" si="9"/>
        <v>16</v>
      </c>
    </row>
    <row r="62" spans="1:32" x14ac:dyDescent="0.45">
      <c r="A62" s="5"/>
      <c r="B62" s="5"/>
      <c r="D62">
        <v>3</v>
      </c>
      <c r="G62" s="14" t="s">
        <v>1753</v>
      </c>
      <c r="H62" t="s">
        <v>1754</v>
      </c>
      <c r="I62" t="s">
        <v>978</v>
      </c>
      <c r="J62" s="14">
        <f t="shared" si="11"/>
        <v>0.49318181818181817</v>
      </c>
      <c r="K62">
        <f t="shared" si="10"/>
        <v>0.44708716997627229</v>
      </c>
      <c r="L62" s="13">
        <f t="shared" si="12"/>
        <v>6.6666666666666666E-2</v>
      </c>
      <c r="M62">
        <v>29</v>
      </c>
      <c r="N62">
        <v>31</v>
      </c>
      <c r="O62">
        <f t="shared" si="2"/>
        <v>60</v>
      </c>
      <c r="P62">
        <v>25</v>
      </c>
      <c r="Q62">
        <v>31</v>
      </c>
      <c r="R62">
        <f t="shared" si="3"/>
        <v>56</v>
      </c>
      <c r="S62" s="39">
        <f t="shared" si="13"/>
        <v>0.45454545454545453</v>
      </c>
      <c r="T62">
        <v>6</v>
      </c>
      <c r="U62">
        <v>5</v>
      </c>
      <c r="V62">
        <f t="shared" si="5"/>
        <v>11</v>
      </c>
      <c r="W62">
        <v>3</v>
      </c>
      <c r="X62">
        <v>3</v>
      </c>
      <c r="Y62">
        <f t="shared" si="6"/>
        <v>6</v>
      </c>
      <c r="Z62" s="39">
        <f t="shared" si="14"/>
        <v>0.95833333333333337</v>
      </c>
      <c r="AA62">
        <v>12</v>
      </c>
      <c r="AB62">
        <v>12</v>
      </c>
      <c r="AC62">
        <f t="shared" si="8"/>
        <v>24</v>
      </c>
      <c r="AD62">
        <v>1</v>
      </c>
      <c r="AE62">
        <v>0</v>
      </c>
      <c r="AF62">
        <f t="shared" si="9"/>
        <v>1</v>
      </c>
    </row>
    <row r="63" spans="1:32" x14ac:dyDescent="0.45">
      <c r="A63" s="5"/>
      <c r="B63" s="5"/>
      <c r="D63">
        <v>3</v>
      </c>
      <c r="G63" s="14" t="s">
        <v>1755</v>
      </c>
      <c r="H63" t="s">
        <v>1756</v>
      </c>
      <c r="I63" t="s">
        <v>1757</v>
      </c>
      <c r="J63" s="14">
        <f t="shared" si="11"/>
        <v>0.47921582641812194</v>
      </c>
      <c r="K63">
        <f t="shared" si="10"/>
        <v>0.11409105586433221</v>
      </c>
      <c r="L63" s="13">
        <f t="shared" si="12"/>
        <v>0.43956043956043955</v>
      </c>
      <c r="M63">
        <v>45</v>
      </c>
      <c r="N63">
        <v>46</v>
      </c>
      <c r="O63">
        <f t="shared" si="2"/>
        <v>91</v>
      </c>
      <c r="P63">
        <v>23</v>
      </c>
      <c r="Q63">
        <v>28</v>
      </c>
      <c r="R63">
        <f t="shared" si="3"/>
        <v>51</v>
      </c>
      <c r="S63" s="39">
        <f t="shared" si="13"/>
        <v>0.3902439024390244</v>
      </c>
      <c r="T63">
        <v>40</v>
      </c>
      <c r="U63">
        <v>42</v>
      </c>
      <c r="V63">
        <f t="shared" si="5"/>
        <v>82</v>
      </c>
      <c r="W63">
        <v>25</v>
      </c>
      <c r="X63">
        <v>25</v>
      </c>
      <c r="Y63">
        <f t="shared" si="6"/>
        <v>50</v>
      </c>
      <c r="Z63" s="39">
        <f t="shared" si="14"/>
        <v>0.60784313725490191</v>
      </c>
      <c r="AA63">
        <v>23</v>
      </c>
      <c r="AB63">
        <v>28</v>
      </c>
      <c r="AC63">
        <f t="shared" si="8"/>
        <v>51</v>
      </c>
      <c r="AD63">
        <v>12</v>
      </c>
      <c r="AE63">
        <v>8</v>
      </c>
      <c r="AF63">
        <f t="shared" si="9"/>
        <v>20</v>
      </c>
    </row>
    <row r="64" spans="1:32" x14ac:dyDescent="0.45">
      <c r="A64" s="5"/>
      <c r="B64" s="5"/>
      <c r="D64">
        <v>3</v>
      </c>
      <c r="G64" s="14" t="s">
        <v>1758</v>
      </c>
      <c r="H64" t="s">
        <v>1759</v>
      </c>
      <c r="I64" t="s">
        <v>974</v>
      </c>
      <c r="J64" s="14">
        <f t="shared" si="11"/>
        <v>0.46765232974910398</v>
      </c>
      <c r="K64">
        <f t="shared" si="10"/>
        <v>0.3617005492876571</v>
      </c>
      <c r="L64" s="13">
        <f t="shared" si="12"/>
        <v>0.16129032258064516</v>
      </c>
      <c r="M64">
        <v>16</v>
      </c>
      <c r="N64">
        <v>15</v>
      </c>
      <c r="O64">
        <f t="shared" si="2"/>
        <v>31</v>
      </c>
      <c r="P64">
        <v>13</v>
      </c>
      <c r="Q64">
        <v>13</v>
      </c>
      <c r="R64">
        <f t="shared" si="3"/>
        <v>26</v>
      </c>
      <c r="S64" s="39">
        <f t="shared" si="13"/>
        <v>0.8666666666666667</v>
      </c>
      <c r="T64">
        <v>5</v>
      </c>
      <c r="U64">
        <v>10</v>
      </c>
      <c r="V64">
        <f t="shared" si="5"/>
        <v>15</v>
      </c>
      <c r="W64">
        <v>1</v>
      </c>
      <c r="X64">
        <v>1</v>
      </c>
      <c r="Y64">
        <f t="shared" si="6"/>
        <v>2</v>
      </c>
      <c r="Z64" s="39">
        <f t="shared" si="14"/>
        <v>0.375</v>
      </c>
      <c r="AA64">
        <v>9</v>
      </c>
      <c r="AB64">
        <v>7</v>
      </c>
      <c r="AC64">
        <f t="shared" si="8"/>
        <v>16</v>
      </c>
      <c r="AD64">
        <v>4</v>
      </c>
      <c r="AE64">
        <v>6</v>
      </c>
      <c r="AF64">
        <f t="shared" si="9"/>
        <v>10</v>
      </c>
    </row>
    <row r="65" spans="1:32" x14ac:dyDescent="0.45">
      <c r="A65" s="5"/>
      <c r="B65" s="5"/>
      <c r="D65">
        <v>3</v>
      </c>
      <c r="G65" s="14" t="s">
        <v>1760</v>
      </c>
      <c r="H65" t="s">
        <v>1761</v>
      </c>
      <c r="I65" t="s">
        <v>991</v>
      </c>
      <c r="J65" s="14">
        <f t="shared" si="11"/>
        <v>0.4636579678952561</v>
      </c>
      <c r="K65">
        <f t="shared" si="10"/>
        <v>0.28538407468920074</v>
      </c>
      <c r="L65" s="13">
        <f t="shared" si="12"/>
        <v>0.22033898305084745</v>
      </c>
      <c r="M65">
        <v>31</v>
      </c>
      <c r="N65">
        <v>28</v>
      </c>
      <c r="O65">
        <f t="shared" si="2"/>
        <v>59</v>
      </c>
      <c r="P65">
        <v>22</v>
      </c>
      <c r="Q65">
        <v>24</v>
      </c>
      <c r="R65">
        <f t="shared" si="3"/>
        <v>46</v>
      </c>
      <c r="S65" s="39">
        <f t="shared" si="13"/>
        <v>0.39285714285714285</v>
      </c>
      <c r="T65">
        <v>13</v>
      </c>
      <c r="U65">
        <v>15</v>
      </c>
      <c r="V65">
        <f t="shared" si="5"/>
        <v>28</v>
      </c>
      <c r="W65">
        <v>9</v>
      </c>
      <c r="X65">
        <v>8</v>
      </c>
      <c r="Y65">
        <f t="shared" si="6"/>
        <v>17</v>
      </c>
      <c r="Z65" s="39">
        <f t="shared" si="14"/>
        <v>0.77777777777777779</v>
      </c>
      <c r="AA65">
        <v>16</v>
      </c>
      <c r="AB65">
        <v>20</v>
      </c>
      <c r="AC65">
        <f t="shared" si="8"/>
        <v>36</v>
      </c>
      <c r="AD65">
        <v>5</v>
      </c>
      <c r="AE65">
        <v>3</v>
      </c>
      <c r="AF65">
        <f t="shared" si="9"/>
        <v>8</v>
      </c>
    </row>
    <row r="66" spans="1:32" x14ac:dyDescent="0.45">
      <c r="A66" s="5"/>
      <c r="B66" s="5"/>
      <c r="D66">
        <v>3</v>
      </c>
      <c r="G66" s="14" t="s">
        <v>1391</v>
      </c>
      <c r="H66" t="s">
        <v>1390</v>
      </c>
      <c r="I66" t="s">
        <v>1389</v>
      </c>
      <c r="J66" s="14">
        <f t="shared" si="11"/>
        <v>0.45334229131339043</v>
      </c>
      <c r="K66">
        <f t="shared" si="10"/>
        <v>0.27210923249183372</v>
      </c>
      <c r="L66" s="13">
        <f t="shared" si="12"/>
        <v>0.15895953757225434</v>
      </c>
      <c r="M66">
        <v>172</v>
      </c>
      <c r="N66">
        <v>174</v>
      </c>
      <c r="O66">
        <f t="shared" si="2"/>
        <v>346</v>
      </c>
      <c r="P66">
        <v>149</v>
      </c>
      <c r="Q66">
        <v>142</v>
      </c>
      <c r="R66">
        <f t="shared" si="3"/>
        <v>291</v>
      </c>
      <c r="S66" s="39">
        <f t="shared" si="13"/>
        <v>0.69565217391304346</v>
      </c>
      <c r="T66">
        <v>97</v>
      </c>
      <c r="U66">
        <v>87</v>
      </c>
      <c r="V66">
        <f t="shared" si="5"/>
        <v>184</v>
      </c>
      <c r="W66">
        <v>26</v>
      </c>
      <c r="X66">
        <v>30</v>
      </c>
      <c r="Y66">
        <f t="shared" si="6"/>
        <v>56</v>
      </c>
      <c r="Z66" s="39">
        <f t="shared" si="14"/>
        <v>0.50541516245487361</v>
      </c>
      <c r="AA66">
        <v>138</v>
      </c>
      <c r="AB66">
        <v>139</v>
      </c>
      <c r="AC66">
        <f t="shared" si="8"/>
        <v>277</v>
      </c>
      <c r="AD66">
        <v>67</v>
      </c>
      <c r="AE66">
        <v>70</v>
      </c>
      <c r="AF66">
        <f t="shared" si="9"/>
        <v>137</v>
      </c>
    </row>
    <row r="67" spans="1:32" x14ac:dyDescent="0.45">
      <c r="A67" s="5"/>
      <c r="B67" s="5"/>
      <c r="D67">
        <v>3</v>
      </c>
      <c r="G67" s="14" t="s">
        <v>934</v>
      </c>
      <c r="H67" t="s">
        <v>933</v>
      </c>
      <c r="I67" t="s">
        <v>932</v>
      </c>
      <c r="J67" s="14">
        <f t="shared" si="11"/>
        <v>0.44444444444444442</v>
      </c>
      <c r="K67">
        <f t="shared" si="10"/>
        <v>0.26787918780535996</v>
      </c>
      <c r="L67" s="13">
        <f t="shared" si="12"/>
        <v>0.75</v>
      </c>
      <c r="M67">
        <v>4</v>
      </c>
      <c r="N67">
        <v>4</v>
      </c>
      <c r="O67">
        <f t="shared" si="2"/>
        <v>8</v>
      </c>
      <c r="P67">
        <v>1</v>
      </c>
      <c r="Q67">
        <v>1</v>
      </c>
      <c r="R67">
        <f t="shared" si="3"/>
        <v>2</v>
      </c>
      <c r="S67" s="39">
        <f t="shared" si="13"/>
        <v>0.33333333333333331</v>
      </c>
      <c r="T67">
        <v>22</v>
      </c>
      <c r="U67">
        <v>20</v>
      </c>
      <c r="V67">
        <f t="shared" si="5"/>
        <v>42</v>
      </c>
      <c r="W67">
        <v>13</v>
      </c>
      <c r="X67">
        <v>15</v>
      </c>
      <c r="Y67">
        <f t="shared" si="6"/>
        <v>28</v>
      </c>
      <c r="Z67" s="39">
        <f t="shared" si="14"/>
        <v>0.25</v>
      </c>
      <c r="AA67">
        <v>22</v>
      </c>
      <c r="AB67">
        <v>22</v>
      </c>
      <c r="AC67">
        <f t="shared" si="8"/>
        <v>44</v>
      </c>
      <c r="AD67">
        <v>16</v>
      </c>
      <c r="AE67">
        <v>17</v>
      </c>
      <c r="AF67">
        <f t="shared" si="9"/>
        <v>33</v>
      </c>
    </row>
    <row r="68" spans="1:32" x14ac:dyDescent="0.45">
      <c r="A68" s="5"/>
      <c r="B68" s="5"/>
      <c r="D68">
        <v>3</v>
      </c>
      <c r="G68" s="14" t="s">
        <v>1762</v>
      </c>
      <c r="H68" t="s">
        <v>1763</v>
      </c>
      <c r="I68" t="s">
        <v>1741</v>
      </c>
      <c r="J68" s="14">
        <f t="shared" si="11"/>
        <v>0.40341880341880348</v>
      </c>
      <c r="K68">
        <f t="shared" si="10"/>
        <v>0.29991597917580037</v>
      </c>
      <c r="L68" s="13">
        <f t="shared" si="12"/>
        <v>0.46666666666666667</v>
      </c>
      <c r="M68">
        <v>7</v>
      </c>
      <c r="N68">
        <v>8</v>
      </c>
      <c r="O68">
        <f t="shared" si="2"/>
        <v>15</v>
      </c>
      <c r="P68">
        <v>4</v>
      </c>
      <c r="Q68">
        <v>4</v>
      </c>
      <c r="R68">
        <f t="shared" si="3"/>
        <v>8</v>
      </c>
      <c r="S68" s="39">
        <f t="shared" si="13"/>
        <v>7.6923076923076927E-2</v>
      </c>
      <c r="T68">
        <v>8</v>
      </c>
      <c r="U68">
        <v>5</v>
      </c>
      <c r="V68">
        <f t="shared" si="5"/>
        <v>13</v>
      </c>
      <c r="W68">
        <v>7</v>
      </c>
      <c r="X68">
        <v>5</v>
      </c>
      <c r="Y68">
        <f t="shared" si="6"/>
        <v>12</v>
      </c>
      <c r="Z68" s="39">
        <f t="shared" si="14"/>
        <v>0.66666666666666663</v>
      </c>
      <c r="AA68">
        <v>6</v>
      </c>
      <c r="AB68">
        <v>6</v>
      </c>
      <c r="AC68">
        <f t="shared" si="8"/>
        <v>12</v>
      </c>
      <c r="AD68">
        <v>1</v>
      </c>
      <c r="AE68">
        <v>3</v>
      </c>
      <c r="AF68">
        <f t="shared" si="9"/>
        <v>4</v>
      </c>
    </row>
    <row r="69" spans="1:32" x14ac:dyDescent="0.45">
      <c r="A69" s="5"/>
      <c r="B69" s="5"/>
      <c r="D69">
        <v>3</v>
      </c>
      <c r="G69" s="14" t="s">
        <v>1764</v>
      </c>
      <c r="H69" t="s">
        <v>1765</v>
      </c>
      <c r="I69" t="s">
        <v>936</v>
      </c>
      <c r="J69" s="14">
        <f t="shared" si="11"/>
        <v>0.40046296296296297</v>
      </c>
      <c r="K69">
        <f t="shared" si="10"/>
        <v>0.27466426381844811</v>
      </c>
      <c r="L69" s="13">
        <f t="shared" si="12"/>
        <v>8.3333333333333329E-2</v>
      </c>
      <c r="M69">
        <v>6</v>
      </c>
      <c r="N69">
        <v>6</v>
      </c>
      <c r="O69">
        <f t="shared" si="2"/>
        <v>12</v>
      </c>
      <c r="P69">
        <v>5</v>
      </c>
      <c r="Q69">
        <v>6</v>
      </c>
      <c r="R69">
        <f t="shared" si="3"/>
        <v>11</v>
      </c>
      <c r="S69" s="39">
        <f t="shared" si="13"/>
        <v>0.5625</v>
      </c>
      <c r="T69">
        <v>8</v>
      </c>
      <c r="U69">
        <v>8</v>
      </c>
      <c r="V69">
        <f t="shared" si="5"/>
        <v>16</v>
      </c>
      <c r="W69">
        <v>4</v>
      </c>
      <c r="X69">
        <v>3</v>
      </c>
      <c r="Y69">
        <f t="shared" si="6"/>
        <v>7</v>
      </c>
      <c r="Z69" s="39">
        <f t="shared" si="14"/>
        <v>0.55555555555555558</v>
      </c>
      <c r="AA69">
        <v>5</v>
      </c>
      <c r="AB69">
        <v>4</v>
      </c>
      <c r="AC69">
        <f t="shared" si="8"/>
        <v>9</v>
      </c>
      <c r="AD69">
        <v>2</v>
      </c>
      <c r="AE69">
        <v>2</v>
      </c>
      <c r="AF69">
        <f t="shared" si="9"/>
        <v>4</v>
      </c>
    </row>
    <row r="70" spans="1:32" x14ac:dyDescent="0.45">
      <c r="A70" s="5"/>
      <c r="B70" s="5"/>
      <c r="D70">
        <v>3</v>
      </c>
      <c r="G70" s="14" t="s">
        <v>1766</v>
      </c>
      <c r="H70" t="s">
        <v>1767</v>
      </c>
      <c r="I70" t="s">
        <v>692</v>
      </c>
      <c r="J70" s="14">
        <f t="shared" ref="J70:J79" si="15">AVERAGE(L70,S70,Z70)</f>
        <v>0.36530522617479139</v>
      </c>
      <c r="K70">
        <f t="shared" si="10"/>
        <v>0.47514202331821337</v>
      </c>
      <c r="L70" s="13">
        <f t="shared" ref="L70:L80" si="16">(O70-R70)/O70</f>
        <v>0.15652173913043479</v>
      </c>
      <c r="M70">
        <v>54</v>
      </c>
      <c r="N70">
        <v>61</v>
      </c>
      <c r="O70">
        <f t="shared" ref="O70:O80" si="17">SUM(M70:N70)</f>
        <v>115</v>
      </c>
      <c r="P70">
        <v>49</v>
      </c>
      <c r="Q70">
        <v>48</v>
      </c>
      <c r="R70">
        <f t="shared" ref="R70:R80" si="18">SUM(P70:Q70)</f>
        <v>97</v>
      </c>
      <c r="S70" s="39">
        <f t="shared" ref="S70:S79" si="19">(V70-Y70)/V70</f>
        <v>3.0303030303030304E-2</v>
      </c>
      <c r="T70">
        <v>17</v>
      </c>
      <c r="U70">
        <v>16</v>
      </c>
      <c r="V70">
        <f t="shared" ref="V70:V79" si="20">SUM(T70:U70)</f>
        <v>33</v>
      </c>
      <c r="W70">
        <v>15</v>
      </c>
      <c r="X70">
        <v>17</v>
      </c>
      <c r="Y70">
        <f t="shared" ref="Y70:Y79" si="21">SUM(W70:X70)</f>
        <v>32</v>
      </c>
      <c r="Z70" s="39">
        <f t="shared" ref="Z70:Z82" si="22">(AC70-AF70)/AC70</f>
        <v>0.90909090909090906</v>
      </c>
      <c r="AA70">
        <v>6</v>
      </c>
      <c r="AB70">
        <v>5</v>
      </c>
      <c r="AC70">
        <f t="shared" ref="AC70:AC82" si="23">SUM(AA70:AB70)</f>
        <v>11</v>
      </c>
      <c r="AE70">
        <v>1</v>
      </c>
      <c r="AF70">
        <f t="shared" ref="AF70:AF82" si="24">SUM(AD70:AE70)</f>
        <v>1</v>
      </c>
    </row>
    <row r="71" spans="1:32" x14ac:dyDescent="0.45">
      <c r="A71" s="5"/>
      <c r="B71" s="5"/>
      <c r="D71">
        <v>3</v>
      </c>
      <c r="G71" s="14" t="s">
        <v>1031</v>
      </c>
      <c r="H71" t="s">
        <v>1030</v>
      </c>
      <c r="I71" t="s">
        <v>936</v>
      </c>
      <c r="J71" s="14">
        <f t="shared" si="15"/>
        <v>0.36096491228070177</v>
      </c>
      <c r="K71">
        <f t="shared" ref="K71:K79" si="25">_xlfn.STDEV.S(L71,S71,Z71)</f>
        <v>0.38057111308465963</v>
      </c>
      <c r="L71" s="13">
        <f t="shared" si="16"/>
        <v>0.15789473684210525</v>
      </c>
      <c r="M71">
        <v>9</v>
      </c>
      <c r="N71">
        <v>10</v>
      </c>
      <c r="O71">
        <f t="shared" si="17"/>
        <v>19</v>
      </c>
      <c r="P71">
        <v>7</v>
      </c>
      <c r="Q71">
        <v>9</v>
      </c>
      <c r="R71">
        <f t="shared" si="18"/>
        <v>16</v>
      </c>
      <c r="S71" s="39">
        <f t="shared" si="19"/>
        <v>0.125</v>
      </c>
      <c r="T71">
        <v>7</v>
      </c>
      <c r="U71">
        <v>9</v>
      </c>
      <c r="V71">
        <f t="shared" si="20"/>
        <v>16</v>
      </c>
      <c r="W71">
        <v>5</v>
      </c>
      <c r="X71">
        <v>9</v>
      </c>
      <c r="Y71">
        <f t="shared" si="21"/>
        <v>14</v>
      </c>
      <c r="Z71" s="39">
        <f t="shared" si="22"/>
        <v>0.8</v>
      </c>
      <c r="AA71">
        <v>8</v>
      </c>
      <c r="AB71">
        <v>7</v>
      </c>
      <c r="AC71">
        <f t="shared" si="23"/>
        <v>15</v>
      </c>
      <c r="AD71">
        <v>1</v>
      </c>
      <c r="AE71">
        <v>2</v>
      </c>
      <c r="AF71">
        <f t="shared" si="24"/>
        <v>3</v>
      </c>
    </row>
    <row r="72" spans="1:32" x14ac:dyDescent="0.45">
      <c r="A72" s="5"/>
      <c r="B72" s="5"/>
      <c r="D72">
        <v>3</v>
      </c>
      <c r="G72" s="14" t="s">
        <v>1768</v>
      </c>
      <c r="H72" t="s">
        <v>1769</v>
      </c>
      <c r="I72" t="s">
        <v>692</v>
      </c>
      <c r="J72" s="14">
        <f t="shared" si="15"/>
        <v>0.32138528138528139</v>
      </c>
      <c r="K72">
        <f t="shared" si="25"/>
        <v>0.22961411134865459</v>
      </c>
      <c r="L72" s="13">
        <f t="shared" si="16"/>
        <v>0.12</v>
      </c>
      <c r="M72">
        <v>35</v>
      </c>
      <c r="N72">
        <v>40</v>
      </c>
      <c r="O72">
        <f t="shared" si="17"/>
        <v>75</v>
      </c>
      <c r="P72">
        <v>31</v>
      </c>
      <c r="Q72">
        <v>35</v>
      </c>
      <c r="R72">
        <f t="shared" si="18"/>
        <v>66</v>
      </c>
      <c r="S72" s="39">
        <f t="shared" si="19"/>
        <v>0.5714285714285714</v>
      </c>
      <c r="T72">
        <v>12</v>
      </c>
      <c r="U72">
        <v>9</v>
      </c>
      <c r="V72">
        <f t="shared" si="20"/>
        <v>21</v>
      </c>
      <c r="W72">
        <v>3</v>
      </c>
      <c r="X72">
        <v>6</v>
      </c>
      <c r="Y72">
        <f t="shared" si="21"/>
        <v>9</v>
      </c>
      <c r="Z72" s="39">
        <f t="shared" si="22"/>
        <v>0.27272727272727271</v>
      </c>
      <c r="AA72">
        <v>5</v>
      </c>
      <c r="AB72">
        <v>6</v>
      </c>
      <c r="AC72">
        <f t="shared" si="23"/>
        <v>11</v>
      </c>
      <c r="AD72">
        <v>4</v>
      </c>
      <c r="AE72">
        <v>4</v>
      </c>
      <c r="AF72">
        <f t="shared" si="24"/>
        <v>8</v>
      </c>
    </row>
    <row r="73" spans="1:32" x14ac:dyDescent="0.45">
      <c r="A73" s="5"/>
      <c r="B73" s="5"/>
      <c r="D73">
        <v>3</v>
      </c>
      <c r="G73" s="14" t="s">
        <v>1770</v>
      </c>
      <c r="H73" t="s">
        <v>1771</v>
      </c>
      <c r="I73" t="s">
        <v>1316</v>
      </c>
      <c r="J73" s="14">
        <f t="shared" si="15"/>
        <v>0.3195525044495296</v>
      </c>
      <c r="K73">
        <f t="shared" si="25"/>
        <v>8.5410069271745867E-2</v>
      </c>
      <c r="L73" s="13">
        <f t="shared" si="16"/>
        <v>0.24561403508771928</v>
      </c>
      <c r="M73">
        <v>33</v>
      </c>
      <c r="N73">
        <v>24</v>
      </c>
      <c r="O73">
        <f t="shared" si="17"/>
        <v>57</v>
      </c>
      <c r="P73">
        <v>20</v>
      </c>
      <c r="Q73">
        <v>23</v>
      </c>
      <c r="R73">
        <f t="shared" si="18"/>
        <v>43</v>
      </c>
      <c r="S73" s="39">
        <f t="shared" si="19"/>
        <v>0.3</v>
      </c>
      <c r="T73">
        <v>21</v>
      </c>
      <c r="U73">
        <v>19</v>
      </c>
      <c r="V73">
        <f t="shared" si="20"/>
        <v>40</v>
      </c>
      <c r="W73">
        <v>15</v>
      </c>
      <c r="X73">
        <v>13</v>
      </c>
      <c r="Y73">
        <f t="shared" si="21"/>
        <v>28</v>
      </c>
      <c r="Z73" s="39">
        <f t="shared" si="22"/>
        <v>0.41304347826086957</v>
      </c>
      <c r="AA73">
        <v>24</v>
      </c>
      <c r="AB73">
        <v>22</v>
      </c>
      <c r="AC73">
        <f t="shared" si="23"/>
        <v>46</v>
      </c>
      <c r="AD73">
        <v>16</v>
      </c>
      <c r="AE73">
        <v>11</v>
      </c>
      <c r="AF73">
        <f t="shared" si="24"/>
        <v>27</v>
      </c>
    </row>
    <row r="74" spans="1:32" x14ac:dyDescent="0.45">
      <c r="A74" s="5"/>
      <c r="B74" s="5"/>
      <c r="D74">
        <v>3</v>
      </c>
      <c r="G74" s="14" t="s">
        <v>1772</v>
      </c>
      <c r="H74" t="s">
        <v>1773</v>
      </c>
      <c r="I74" t="s">
        <v>960</v>
      </c>
      <c r="J74" s="14">
        <f t="shared" si="15"/>
        <v>0.31350427350427351</v>
      </c>
      <c r="K74">
        <f t="shared" si="25"/>
        <v>0.32807903560740415</v>
      </c>
      <c r="L74" s="13">
        <f t="shared" si="16"/>
        <v>0.12820512820512819</v>
      </c>
      <c r="M74">
        <v>20</v>
      </c>
      <c r="N74">
        <v>19</v>
      </c>
      <c r="O74">
        <f t="shared" si="17"/>
        <v>39</v>
      </c>
      <c r="P74">
        <v>15</v>
      </c>
      <c r="Q74">
        <v>19</v>
      </c>
      <c r="R74">
        <f t="shared" si="18"/>
        <v>34</v>
      </c>
      <c r="S74" s="39">
        <f t="shared" si="19"/>
        <v>0.12</v>
      </c>
      <c r="T74">
        <v>12</v>
      </c>
      <c r="U74">
        <v>13</v>
      </c>
      <c r="V74">
        <f t="shared" si="20"/>
        <v>25</v>
      </c>
      <c r="W74">
        <v>10</v>
      </c>
      <c r="X74">
        <v>12</v>
      </c>
      <c r="Y74">
        <f t="shared" si="21"/>
        <v>22</v>
      </c>
      <c r="Z74" s="39">
        <f t="shared" si="22"/>
        <v>0.69230769230769229</v>
      </c>
      <c r="AA74">
        <v>11</v>
      </c>
      <c r="AB74">
        <v>15</v>
      </c>
      <c r="AC74">
        <f t="shared" si="23"/>
        <v>26</v>
      </c>
      <c r="AD74">
        <v>5</v>
      </c>
      <c r="AE74">
        <v>3</v>
      </c>
      <c r="AF74">
        <f t="shared" si="24"/>
        <v>8</v>
      </c>
    </row>
    <row r="75" spans="1:32" x14ac:dyDescent="0.45">
      <c r="A75" s="5"/>
      <c r="B75" s="5"/>
      <c r="D75">
        <v>3</v>
      </c>
      <c r="G75" s="14" t="s">
        <v>1774</v>
      </c>
      <c r="H75" t="s">
        <v>1775</v>
      </c>
      <c r="I75" t="s">
        <v>1351</v>
      </c>
      <c r="J75" s="14">
        <f t="shared" si="15"/>
        <v>0.28672476948339015</v>
      </c>
      <c r="K75">
        <f t="shared" si="25"/>
        <v>0.37030001597247331</v>
      </c>
      <c r="L75" s="13">
        <f t="shared" si="16"/>
        <v>6.8965517241379309E-2</v>
      </c>
      <c r="M75">
        <v>15</v>
      </c>
      <c r="N75">
        <v>14</v>
      </c>
      <c r="O75">
        <f t="shared" si="17"/>
        <v>29</v>
      </c>
      <c r="P75">
        <v>14</v>
      </c>
      <c r="Q75">
        <v>13</v>
      </c>
      <c r="R75">
        <f t="shared" si="18"/>
        <v>27</v>
      </c>
      <c r="S75" s="39">
        <f t="shared" si="19"/>
        <v>7.6923076923076927E-2</v>
      </c>
      <c r="T75">
        <v>12</v>
      </c>
      <c r="U75">
        <v>14</v>
      </c>
      <c r="V75">
        <f t="shared" si="20"/>
        <v>26</v>
      </c>
      <c r="W75">
        <v>11</v>
      </c>
      <c r="X75">
        <v>13</v>
      </c>
      <c r="Y75">
        <f t="shared" si="21"/>
        <v>24</v>
      </c>
      <c r="Z75" s="39">
        <f t="shared" si="22"/>
        <v>0.7142857142857143</v>
      </c>
      <c r="AA75">
        <v>3</v>
      </c>
      <c r="AB75">
        <v>4</v>
      </c>
      <c r="AC75">
        <f t="shared" si="23"/>
        <v>7</v>
      </c>
      <c r="AD75">
        <v>1</v>
      </c>
      <c r="AE75">
        <v>1</v>
      </c>
      <c r="AF75">
        <f t="shared" si="24"/>
        <v>2</v>
      </c>
    </row>
    <row r="76" spans="1:32" x14ac:dyDescent="0.45">
      <c r="A76" s="5"/>
      <c r="B76" s="5"/>
      <c r="D76">
        <v>3</v>
      </c>
      <c r="G76" s="14" t="s">
        <v>1776</v>
      </c>
      <c r="H76" t="s">
        <v>1777</v>
      </c>
      <c r="I76" t="s">
        <v>960</v>
      </c>
      <c r="J76" s="14">
        <f t="shared" si="15"/>
        <v>0.26380471380471382</v>
      </c>
      <c r="K76">
        <f t="shared" si="25"/>
        <v>0.1075014365231398</v>
      </c>
      <c r="L76" s="13">
        <f t="shared" si="16"/>
        <v>0.15</v>
      </c>
      <c r="M76">
        <v>12</v>
      </c>
      <c r="N76">
        <v>8</v>
      </c>
      <c r="O76">
        <f t="shared" si="17"/>
        <v>20</v>
      </c>
      <c r="P76">
        <v>7</v>
      </c>
      <c r="Q76">
        <v>10</v>
      </c>
      <c r="R76">
        <f t="shared" si="18"/>
        <v>17</v>
      </c>
      <c r="S76" s="39">
        <f t="shared" si="19"/>
        <v>0.27777777777777779</v>
      </c>
      <c r="T76">
        <v>9</v>
      </c>
      <c r="U76">
        <v>9</v>
      </c>
      <c r="V76">
        <f t="shared" si="20"/>
        <v>18</v>
      </c>
      <c r="W76">
        <v>7</v>
      </c>
      <c r="X76">
        <v>6</v>
      </c>
      <c r="Y76">
        <f t="shared" si="21"/>
        <v>13</v>
      </c>
      <c r="Z76" s="39">
        <f t="shared" si="22"/>
        <v>0.36363636363636365</v>
      </c>
      <c r="AA76">
        <v>16</v>
      </c>
      <c r="AB76">
        <v>17</v>
      </c>
      <c r="AC76">
        <f t="shared" si="23"/>
        <v>33</v>
      </c>
      <c r="AD76">
        <v>11</v>
      </c>
      <c r="AE76">
        <v>10</v>
      </c>
      <c r="AF76">
        <f t="shared" si="24"/>
        <v>21</v>
      </c>
    </row>
    <row r="77" spans="1:32" x14ac:dyDescent="0.45">
      <c r="A77" s="5"/>
      <c r="B77" s="5"/>
      <c r="D77">
        <v>3</v>
      </c>
      <c r="G77" s="14" t="s">
        <v>1778</v>
      </c>
      <c r="H77" t="s">
        <v>1779</v>
      </c>
      <c r="I77" t="s">
        <v>692</v>
      </c>
      <c r="J77" s="14">
        <f t="shared" si="15"/>
        <v>0.25404761904761908</v>
      </c>
      <c r="K77">
        <f t="shared" si="25"/>
        <v>0.11822741259299957</v>
      </c>
      <c r="L77" s="13">
        <f t="shared" si="16"/>
        <v>0.125</v>
      </c>
      <c r="M77">
        <v>8</v>
      </c>
      <c r="N77">
        <v>8</v>
      </c>
      <c r="O77">
        <f t="shared" si="17"/>
        <v>16</v>
      </c>
      <c r="P77">
        <v>7</v>
      </c>
      <c r="Q77">
        <v>7</v>
      </c>
      <c r="R77">
        <f t="shared" si="18"/>
        <v>14</v>
      </c>
      <c r="S77" s="39">
        <f t="shared" si="19"/>
        <v>0.28000000000000003</v>
      </c>
      <c r="T77">
        <v>14</v>
      </c>
      <c r="U77">
        <v>11</v>
      </c>
      <c r="V77">
        <f t="shared" si="20"/>
        <v>25</v>
      </c>
      <c r="W77">
        <v>9</v>
      </c>
      <c r="X77">
        <v>9</v>
      </c>
      <c r="Y77">
        <f t="shared" si="21"/>
        <v>18</v>
      </c>
      <c r="Z77" s="39">
        <f t="shared" si="22"/>
        <v>0.35714285714285715</v>
      </c>
      <c r="AA77">
        <v>7</v>
      </c>
      <c r="AB77">
        <v>7</v>
      </c>
      <c r="AC77">
        <f t="shared" si="23"/>
        <v>14</v>
      </c>
      <c r="AD77">
        <v>6</v>
      </c>
      <c r="AE77">
        <v>3</v>
      </c>
      <c r="AF77">
        <f t="shared" si="24"/>
        <v>9</v>
      </c>
    </row>
    <row r="78" spans="1:32" x14ac:dyDescent="0.45">
      <c r="A78" s="5"/>
      <c r="B78" s="5"/>
      <c r="D78">
        <v>3</v>
      </c>
      <c r="G78" s="14" t="s">
        <v>1780</v>
      </c>
      <c r="H78" t="s">
        <v>1781</v>
      </c>
      <c r="I78" t="s">
        <v>896</v>
      </c>
      <c r="J78" s="14">
        <f t="shared" si="15"/>
        <v>0.22897273387469466</v>
      </c>
      <c r="K78">
        <f t="shared" si="25"/>
        <v>0.21303096342243391</v>
      </c>
      <c r="L78" s="13">
        <f t="shared" si="16"/>
        <v>0.14814814814814814</v>
      </c>
      <c r="M78">
        <v>15</v>
      </c>
      <c r="N78">
        <v>12</v>
      </c>
      <c r="O78">
        <f t="shared" si="17"/>
        <v>27</v>
      </c>
      <c r="P78">
        <v>11</v>
      </c>
      <c r="Q78">
        <v>12</v>
      </c>
      <c r="R78">
        <f t="shared" si="18"/>
        <v>23</v>
      </c>
      <c r="S78" s="39">
        <f t="shared" si="19"/>
        <v>6.8181818181818177E-2</v>
      </c>
      <c r="T78">
        <v>25</v>
      </c>
      <c r="U78">
        <v>19</v>
      </c>
      <c r="V78">
        <f t="shared" si="20"/>
        <v>44</v>
      </c>
      <c r="W78">
        <v>20</v>
      </c>
      <c r="X78">
        <v>21</v>
      </c>
      <c r="Y78">
        <f t="shared" si="21"/>
        <v>41</v>
      </c>
      <c r="Z78" s="39">
        <f t="shared" si="22"/>
        <v>0.47058823529411764</v>
      </c>
      <c r="AA78">
        <v>8</v>
      </c>
      <c r="AB78">
        <v>9</v>
      </c>
      <c r="AC78">
        <f t="shared" si="23"/>
        <v>17</v>
      </c>
      <c r="AD78">
        <v>3</v>
      </c>
      <c r="AE78">
        <v>6</v>
      </c>
      <c r="AF78">
        <f t="shared" si="24"/>
        <v>9</v>
      </c>
    </row>
    <row r="79" spans="1:32" x14ac:dyDescent="0.45">
      <c r="A79" s="5"/>
      <c r="B79" s="5"/>
      <c r="D79">
        <v>3</v>
      </c>
      <c r="G79" s="14" t="s">
        <v>1782</v>
      </c>
      <c r="H79" t="s">
        <v>1783</v>
      </c>
      <c r="I79" t="s">
        <v>692</v>
      </c>
      <c r="J79" s="14">
        <f t="shared" si="15"/>
        <v>0.16075178946466076</v>
      </c>
      <c r="K79">
        <f t="shared" si="25"/>
        <v>0.14178640883813379</v>
      </c>
      <c r="L79" s="13">
        <f t="shared" si="16"/>
        <v>2.3809523809523808E-2</v>
      </c>
      <c r="M79">
        <v>67</v>
      </c>
      <c r="N79">
        <v>59</v>
      </c>
      <c r="O79">
        <f t="shared" si="17"/>
        <v>126</v>
      </c>
      <c r="P79">
        <v>63</v>
      </c>
      <c r="Q79">
        <v>60</v>
      </c>
      <c r="R79">
        <f t="shared" si="18"/>
        <v>123</v>
      </c>
      <c r="S79" s="39">
        <f t="shared" si="19"/>
        <v>0.15151515151515152</v>
      </c>
      <c r="T79">
        <v>81</v>
      </c>
      <c r="U79">
        <v>84</v>
      </c>
      <c r="V79">
        <f t="shared" si="20"/>
        <v>165</v>
      </c>
      <c r="W79">
        <v>66</v>
      </c>
      <c r="X79">
        <v>74</v>
      </c>
      <c r="Y79">
        <f t="shared" si="21"/>
        <v>140</v>
      </c>
      <c r="Z79" s="39">
        <f t="shared" si="22"/>
        <v>0.30693069306930693</v>
      </c>
      <c r="AA79">
        <v>51</v>
      </c>
      <c r="AB79">
        <v>50</v>
      </c>
      <c r="AC79">
        <f t="shared" si="23"/>
        <v>101</v>
      </c>
      <c r="AD79">
        <v>36</v>
      </c>
      <c r="AE79">
        <v>34</v>
      </c>
      <c r="AF79">
        <f t="shared" si="24"/>
        <v>70</v>
      </c>
    </row>
    <row r="80" spans="1:32" x14ac:dyDescent="0.45">
      <c r="A80" s="5"/>
      <c r="B80" s="5"/>
      <c r="D80">
        <v>2</v>
      </c>
      <c r="G80" s="21" t="s">
        <v>1784</v>
      </c>
      <c r="H80" t="s">
        <v>1785</v>
      </c>
      <c r="I80" t="s">
        <v>1786</v>
      </c>
      <c r="J80" s="21">
        <f>AVERAGE(L80,Z80)</f>
        <v>1</v>
      </c>
      <c r="L80" s="13">
        <f t="shared" si="16"/>
        <v>1</v>
      </c>
      <c r="M80">
        <v>4</v>
      </c>
      <c r="N80">
        <v>6</v>
      </c>
      <c r="O80">
        <f t="shared" si="17"/>
        <v>10</v>
      </c>
      <c r="P80">
        <v>0</v>
      </c>
      <c r="Q80">
        <v>0</v>
      </c>
      <c r="R80">
        <f t="shared" si="18"/>
        <v>0</v>
      </c>
      <c r="S80" s="40"/>
      <c r="Z80" s="39">
        <f t="shared" si="22"/>
        <v>1</v>
      </c>
      <c r="AA80">
        <v>3</v>
      </c>
      <c r="AB80">
        <v>3</v>
      </c>
      <c r="AC80">
        <f t="shared" si="23"/>
        <v>6</v>
      </c>
      <c r="AF80">
        <f t="shared" si="24"/>
        <v>0</v>
      </c>
    </row>
    <row r="81" spans="1:32" x14ac:dyDescent="0.45">
      <c r="A81" s="5"/>
      <c r="B81" s="5"/>
      <c r="D81">
        <v>2</v>
      </c>
      <c r="G81" s="21" t="s">
        <v>1787</v>
      </c>
      <c r="H81" t="s">
        <v>1788</v>
      </c>
      <c r="I81" t="s">
        <v>1789</v>
      </c>
      <c r="J81" s="21">
        <f>AVERAGE(S81,Z81)</f>
        <v>1</v>
      </c>
      <c r="L81" s="13"/>
      <c r="S81" s="39">
        <f t="shared" ref="S81:S102" si="26">(V81-Y81)/V81</f>
        <v>1</v>
      </c>
      <c r="T81">
        <v>4</v>
      </c>
      <c r="U81">
        <v>3</v>
      </c>
      <c r="V81">
        <f t="shared" ref="V81:V102" si="27">SUM(T81:U81)</f>
        <v>7</v>
      </c>
      <c r="Y81">
        <f t="shared" ref="Y81:Y102" si="28">SUM(W81:X81)</f>
        <v>0</v>
      </c>
      <c r="Z81" s="39">
        <f t="shared" si="22"/>
        <v>1</v>
      </c>
      <c r="AA81">
        <v>6</v>
      </c>
      <c r="AB81">
        <v>9</v>
      </c>
      <c r="AC81">
        <f t="shared" si="23"/>
        <v>15</v>
      </c>
      <c r="AF81">
        <f t="shared" si="24"/>
        <v>0</v>
      </c>
    </row>
    <row r="82" spans="1:32" x14ac:dyDescent="0.45">
      <c r="A82" s="5"/>
      <c r="B82" s="5"/>
      <c r="D82">
        <v>2</v>
      </c>
      <c r="G82" s="21" t="s">
        <v>1790</v>
      </c>
      <c r="H82" t="s">
        <v>1791</v>
      </c>
      <c r="I82" t="s">
        <v>692</v>
      </c>
      <c r="J82" s="21">
        <f>AVERAGE(S82,Z82)</f>
        <v>1</v>
      </c>
      <c r="L82" s="13"/>
      <c r="S82" s="39">
        <f t="shared" si="26"/>
        <v>1</v>
      </c>
      <c r="T82">
        <v>1</v>
      </c>
      <c r="U82">
        <v>3</v>
      </c>
      <c r="V82">
        <f t="shared" si="27"/>
        <v>4</v>
      </c>
      <c r="W82">
        <v>0</v>
      </c>
      <c r="X82">
        <v>0</v>
      </c>
      <c r="Y82">
        <f t="shared" si="28"/>
        <v>0</v>
      </c>
      <c r="Z82" s="39">
        <f t="shared" si="22"/>
        <v>1</v>
      </c>
      <c r="AA82">
        <v>4</v>
      </c>
      <c r="AB82">
        <v>8</v>
      </c>
      <c r="AC82">
        <f t="shared" si="23"/>
        <v>12</v>
      </c>
      <c r="AF82">
        <f t="shared" si="24"/>
        <v>0</v>
      </c>
    </row>
    <row r="83" spans="1:32" x14ac:dyDescent="0.45">
      <c r="A83" s="5"/>
      <c r="B83" s="5"/>
      <c r="D83">
        <v>2</v>
      </c>
      <c r="G83" s="18" t="s">
        <v>1792</v>
      </c>
      <c r="H83" t="s">
        <v>1793</v>
      </c>
      <c r="I83" t="s">
        <v>1794</v>
      </c>
      <c r="J83" s="18">
        <f>AVERAGE(L83,S83)</f>
        <v>0.98076923076923084</v>
      </c>
      <c r="L83" s="13">
        <f>(O83-R83)/O83</f>
        <v>0.96153846153846156</v>
      </c>
      <c r="M83">
        <v>12</v>
      </c>
      <c r="N83">
        <v>14</v>
      </c>
      <c r="O83">
        <f>SUM(M83:N83)</f>
        <v>26</v>
      </c>
      <c r="P83">
        <v>0</v>
      </c>
      <c r="Q83">
        <v>1</v>
      </c>
      <c r="R83">
        <f>SUM(P83:Q83)</f>
        <v>1</v>
      </c>
      <c r="S83" s="39">
        <f t="shared" si="26"/>
        <v>1</v>
      </c>
      <c r="T83">
        <v>1</v>
      </c>
      <c r="U83">
        <v>3</v>
      </c>
      <c r="V83">
        <f t="shared" si="27"/>
        <v>4</v>
      </c>
      <c r="X83">
        <v>0</v>
      </c>
      <c r="Y83">
        <f t="shared" si="28"/>
        <v>0</v>
      </c>
      <c r="Z83" s="40"/>
    </row>
    <row r="84" spans="1:32" x14ac:dyDescent="0.45">
      <c r="A84" s="5"/>
      <c r="B84" s="5"/>
      <c r="D84">
        <v>2</v>
      </c>
      <c r="G84" s="18" t="s">
        <v>1795</v>
      </c>
      <c r="H84" t="s">
        <v>1796</v>
      </c>
      <c r="I84" t="s">
        <v>1006</v>
      </c>
      <c r="J84" s="18">
        <f>AVERAGE(S84,Z84)</f>
        <v>0.97058823529411764</v>
      </c>
      <c r="L84" s="13"/>
      <c r="S84" s="39">
        <f t="shared" si="26"/>
        <v>0.94117647058823528</v>
      </c>
      <c r="T84">
        <v>8</v>
      </c>
      <c r="U84">
        <v>9</v>
      </c>
      <c r="V84">
        <f t="shared" si="27"/>
        <v>17</v>
      </c>
      <c r="W84">
        <v>1</v>
      </c>
      <c r="X84">
        <v>0</v>
      </c>
      <c r="Y84">
        <f t="shared" si="28"/>
        <v>1</v>
      </c>
      <c r="Z84" s="39">
        <f>(AC84-AF84)/AC84</f>
        <v>1</v>
      </c>
      <c r="AA84">
        <v>2</v>
      </c>
      <c r="AB84">
        <v>7</v>
      </c>
      <c r="AC84">
        <f>SUM(AA84:AB84)</f>
        <v>9</v>
      </c>
      <c r="AF84">
        <f>SUM(AD84:AE84)</f>
        <v>0</v>
      </c>
    </row>
    <row r="85" spans="1:32" x14ac:dyDescent="0.45">
      <c r="A85" s="5"/>
      <c r="B85" s="5"/>
      <c r="D85">
        <v>2</v>
      </c>
      <c r="G85" s="18" t="s">
        <v>1797</v>
      </c>
      <c r="H85" t="s">
        <v>1798</v>
      </c>
      <c r="I85" t="s">
        <v>1799</v>
      </c>
      <c r="J85" s="18">
        <f>AVERAGE(L85,S85)</f>
        <v>0.9642857142857143</v>
      </c>
      <c r="L85" s="13">
        <f>(O85-R85)/O85</f>
        <v>1</v>
      </c>
      <c r="M85">
        <v>0</v>
      </c>
      <c r="N85">
        <v>1</v>
      </c>
      <c r="O85">
        <f>SUM(M85:N85)</f>
        <v>1</v>
      </c>
      <c r="R85">
        <f>SUM(P85:Q85)</f>
        <v>0</v>
      </c>
      <c r="S85" s="39">
        <f t="shared" si="26"/>
        <v>0.9285714285714286</v>
      </c>
      <c r="T85">
        <v>6</v>
      </c>
      <c r="U85">
        <v>8</v>
      </c>
      <c r="V85">
        <f t="shared" si="27"/>
        <v>14</v>
      </c>
      <c r="W85">
        <v>0</v>
      </c>
      <c r="X85">
        <v>1</v>
      </c>
      <c r="Y85">
        <f t="shared" si="28"/>
        <v>1</v>
      </c>
      <c r="Z85" s="40"/>
    </row>
    <row r="86" spans="1:32" x14ac:dyDescent="0.45">
      <c r="A86" s="5"/>
      <c r="B86" s="5"/>
      <c r="D86">
        <v>2</v>
      </c>
      <c r="G86" s="18" t="s">
        <v>1800</v>
      </c>
      <c r="H86" t="s">
        <v>1801</v>
      </c>
      <c r="I86" t="s">
        <v>692</v>
      </c>
      <c r="J86" s="18">
        <f>AVERAGE(L86,S86)</f>
        <v>0.95</v>
      </c>
      <c r="L86" s="13">
        <f>(O86-R86)/O86</f>
        <v>0.9</v>
      </c>
      <c r="M86">
        <v>4</v>
      </c>
      <c r="N86">
        <v>6</v>
      </c>
      <c r="O86">
        <f>SUM(M86:N86)</f>
        <v>10</v>
      </c>
      <c r="P86">
        <v>1</v>
      </c>
      <c r="Q86">
        <v>0</v>
      </c>
      <c r="R86">
        <f>SUM(P86:Q86)</f>
        <v>1</v>
      </c>
      <c r="S86" s="39">
        <f t="shared" si="26"/>
        <v>1</v>
      </c>
      <c r="U86">
        <v>1</v>
      </c>
      <c r="V86">
        <f t="shared" si="27"/>
        <v>1</v>
      </c>
      <c r="Y86">
        <f t="shared" si="28"/>
        <v>0</v>
      </c>
      <c r="Z86" s="40"/>
    </row>
    <row r="87" spans="1:32" x14ac:dyDescent="0.45">
      <c r="A87" s="5"/>
      <c r="B87" s="5"/>
      <c r="D87">
        <v>2</v>
      </c>
      <c r="G87" s="18" t="s">
        <v>1802</v>
      </c>
      <c r="H87" t="s">
        <v>1803</v>
      </c>
      <c r="I87" t="s">
        <v>692</v>
      </c>
      <c r="J87" s="18">
        <f>AVERAGE(L87,S87)</f>
        <v>0.9375</v>
      </c>
      <c r="L87" s="13">
        <f>(O87-R87)/O87</f>
        <v>0.875</v>
      </c>
      <c r="M87">
        <v>8</v>
      </c>
      <c r="N87">
        <v>8</v>
      </c>
      <c r="O87">
        <f>SUM(M87:N87)</f>
        <v>16</v>
      </c>
      <c r="P87">
        <v>1</v>
      </c>
      <c r="Q87">
        <v>1</v>
      </c>
      <c r="R87">
        <f>SUM(P87:Q87)</f>
        <v>2</v>
      </c>
      <c r="S87" s="39">
        <f t="shared" si="26"/>
        <v>1</v>
      </c>
      <c r="T87">
        <v>2</v>
      </c>
      <c r="U87">
        <v>2</v>
      </c>
      <c r="V87">
        <f t="shared" si="27"/>
        <v>4</v>
      </c>
      <c r="Y87">
        <f t="shared" si="28"/>
        <v>0</v>
      </c>
      <c r="Z87" s="40"/>
    </row>
    <row r="88" spans="1:32" x14ac:dyDescent="0.45">
      <c r="A88" s="5"/>
      <c r="B88" s="5"/>
      <c r="D88">
        <v>2</v>
      </c>
      <c r="G88" s="18" t="s">
        <v>1804</v>
      </c>
      <c r="H88" t="s">
        <v>1805</v>
      </c>
      <c r="I88" t="s">
        <v>1806</v>
      </c>
      <c r="J88" s="18">
        <f>AVERAGE(L88,S88)</f>
        <v>0.93333333333333335</v>
      </c>
      <c r="L88" s="13">
        <f>(O88-R88)/O88</f>
        <v>0.8666666666666667</v>
      </c>
      <c r="M88">
        <v>8</v>
      </c>
      <c r="N88">
        <v>7</v>
      </c>
      <c r="O88">
        <f>SUM(M88:N88)</f>
        <v>15</v>
      </c>
      <c r="P88">
        <v>1</v>
      </c>
      <c r="Q88">
        <v>1</v>
      </c>
      <c r="R88">
        <f>SUM(P88:Q88)</f>
        <v>2</v>
      </c>
      <c r="S88" s="39">
        <f t="shared" si="26"/>
        <v>1</v>
      </c>
      <c r="T88">
        <v>1</v>
      </c>
      <c r="U88">
        <v>2</v>
      </c>
      <c r="V88">
        <f t="shared" si="27"/>
        <v>3</v>
      </c>
      <c r="Y88">
        <f t="shared" si="28"/>
        <v>0</v>
      </c>
      <c r="Z88" s="40"/>
    </row>
    <row r="89" spans="1:32" x14ac:dyDescent="0.45">
      <c r="A89" s="5"/>
      <c r="B89" s="5"/>
      <c r="D89">
        <v>2</v>
      </c>
      <c r="G89" s="18" t="s">
        <v>1807</v>
      </c>
      <c r="H89" t="s">
        <v>1808</v>
      </c>
      <c r="I89" t="s">
        <v>1178</v>
      </c>
      <c r="J89" s="18">
        <f>AVERAGE(L89,S89)</f>
        <v>0.9285714285714286</v>
      </c>
      <c r="L89" s="13">
        <f>(O89-R89)/O89</f>
        <v>0.8571428571428571</v>
      </c>
      <c r="M89">
        <v>5</v>
      </c>
      <c r="N89">
        <v>2</v>
      </c>
      <c r="O89">
        <f>SUM(M89:N89)</f>
        <v>7</v>
      </c>
      <c r="P89">
        <v>1</v>
      </c>
      <c r="Q89">
        <v>0</v>
      </c>
      <c r="R89">
        <f>SUM(P89:Q89)</f>
        <v>1</v>
      </c>
      <c r="S89" s="39">
        <f t="shared" si="26"/>
        <v>1</v>
      </c>
      <c r="U89">
        <v>1</v>
      </c>
      <c r="V89">
        <f t="shared" si="27"/>
        <v>1</v>
      </c>
      <c r="Y89">
        <f t="shared" si="28"/>
        <v>0</v>
      </c>
      <c r="Z89" s="40"/>
    </row>
    <row r="90" spans="1:32" x14ac:dyDescent="0.45">
      <c r="A90" s="5"/>
      <c r="B90" s="5"/>
      <c r="D90">
        <v>2</v>
      </c>
      <c r="G90" s="18" t="s">
        <v>1809</v>
      </c>
      <c r="H90" t="s">
        <v>1810</v>
      </c>
      <c r="I90" t="s">
        <v>1161</v>
      </c>
      <c r="J90" s="18">
        <f>AVERAGE(S90,Z90)</f>
        <v>0.92513368983957212</v>
      </c>
      <c r="L90" s="13"/>
      <c r="S90" s="39">
        <f t="shared" si="26"/>
        <v>0.90909090909090906</v>
      </c>
      <c r="T90">
        <v>4</v>
      </c>
      <c r="U90">
        <v>7</v>
      </c>
      <c r="V90">
        <f t="shared" si="27"/>
        <v>11</v>
      </c>
      <c r="W90">
        <v>0</v>
      </c>
      <c r="X90">
        <v>1</v>
      </c>
      <c r="Y90">
        <f t="shared" si="28"/>
        <v>1</v>
      </c>
      <c r="Z90" s="39">
        <f>(AC90-AF90)/AC90</f>
        <v>0.94117647058823528</v>
      </c>
      <c r="AA90">
        <v>17</v>
      </c>
      <c r="AB90">
        <v>17</v>
      </c>
      <c r="AC90">
        <f>SUM(AA90:AB90)</f>
        <v>34</v>
      </c>
      <c r="AD90">
        <v>1</v>
      </c>
      <c r="AE90">
        <v>1</v>
      </c>
      <c r="AF90">
        <f>SUM(AD90:AE90)</f>
        <v>2</v>
      </c>
    </row>
    <row r="91" spans="1:32" x14ac:dyDescent="0.45">
      <c r="A91" s="5"/>
      <c r="B91" s="5"/>
      <c r="D91">
        <v>2</v>
      </c>
      <c r="G91" s="18" t="s">
        <v>1811</v>
      </c>
      <c r="H91" t="s">
        <v>1812</v>
      </c>
      <c r="I91" t="s">
        <v>1145</v>
      </c>
      <c r="J91" s="18">
        <f>AVERAGE(S91,Z91)</f>
        <v>0.91666666666666674</v>
      </c>
      <c r="L91" s="13"/>
      <c r="S91" s="39">
        <f t="shared" si="26"/>
        <v>1</v>
      </c>
      <c r="T91">
        <v>2</v>
      </c>
      <c r="U91">
        <v>3</v>
      </c>
      <c r="V91">
        <f t="shared" si="27"/>
        <v>5</v>
      </c>
      <c r="W91">
        <v>0</v>
      </c>
      <c r="Y91">
        <f t="shared" si="28"/>
        <v>0</v>
      </c>
      <c r="Z91" s="39">
        <f>(AC91-AF91)/AC91</f>
        <v>0.83333333333333337</v>
      </c>
      <c r="AA91">
        <v>3</v>
      </c>
      <c r="AB91">
        <v>3</v>
      </c>
      <c r="AC91">
        <f>SUM(AA91:AB91)</f>
        <v>6</v>
      </c>
      <c r="AD91">
        <v>0</v>
      </c>
      <c r="AE91">
        <v>1</v>
      </c>
      <c r="AF91">
        <f>SUM(AD91:AE91)</f>
        <v>1</v>
      </c>
    </row>
    <row r="92" spans="1:32" x14ac:dyDescent="0.45">
      <c r="A92" s="5"/>
      <c r="B92" s="5"/>
      <c r="D92">
        <v>2</v>
      </c>
      <c r="G92" s="18" t="s">
        <v>1813</v>
      </c>
      <c r="H92" t="s">
        <v>1814</v>
      </c>
      <c r="I92" t="s">
        <v>1815</v>
      </c>
      <c r="J92" s="18">
        <f>AVERAGE(S92,Z92)</f>
        <v>0.90317139001349522</v>
      </c>
      <c r="L92" s="13"/>
      <c r="S92" s="39">
        <f t="shared" si="26"/>
        <v>0.94736842105263153</v>
      </c>
      <c r="T92">
        <v>13</v>
      </c>
      <c r="U92">
        <v>6</v>
      </c>
      <c r="V92">
        <f t="shared" si="27"/>
        <v>19</v>
      </c>
      <c r="W92">
        <v>0</v>
      </c>
      <c r="X92">
        <v>1</v>
      </c>
      <c r="Y92">
        <f t="shared" si="28"/>
        <v>1</v>
      </c>
      <c r="Z92" s="39">
        <f>(AC92-AF92)/AC92</f>
        <v>0.85897435897435892</v>
      </c>
      <c r="AA92">
        <v>42</v>
      </c>
      <c r="AB92">
        <v>36</v>
      </c>
      <c r="AC92">
        <f>SUM(AA92:AB92)</f>
        <v>78</v>
      </c>
      <c r="AD92">
        <v>7</v>
      </c>
      <c r="AE92">
        <v>4</v>
      </c>
      <c r="AF92">
        <f>SUM(AD92:AE92)</f>
        <v>11</v>
      </c>
    </row>
    <row r="93" spans="1:32" x14ac:dyDescent="0.45">
      <c r="A93" s="5"/>
      <c r="B93" s="5"/>
      <c r="D93">
        <v>2</v>
      </c>
      <c r="G93" s="18" t="s">
        <v>1471</v>
      </c>
      <c r="H93" t="s">
        <v>1470</v>
      </c>
      <c r="I93" t="s">
        <v>1132</v>
      </c>
      <c r="J93" s="18">
        <f>AVERAGE(S93,Z93)</f>
        <v>0.89534883720930236</v>
      </c>
      <c r="L93" s="13"/>
      <c r="S93" s="39">
        <f t="shared" si="26"/>
        <v>1</v>
      </c>
      <c r="T93">
        <v>4</v>
      </c>
      <c r="U93">
        <v>2</v>
      </c>
      <c r="V93">
        <f t="shared" si="27"/>
        <v>6</v>
      </c>
      <c r="Y93">
        <f t="shared" si="28"/>
        <v>0</v>
      </c>
      <c r="Z93" s="39">
        <f>(AC93-AF93)/AC93</f>
        <v>0.79069767441860461</v>
      </c>
      <c r="AA93">
        <v>23</v>
      </c>
      <c r="AB93">
        <v>20</v>
      </c>
      <c r="AC93">
        <f>SUM(AA93:AB93)</f>
        <v>43</v>
      </c>
      <c r="AD93">
        <v>5</v>
      </c>
      <c r="AE93">
        <v>4</v>
      </c>
      <c r="AF93">
        <f>SUM(AD93:AE93)</f>
        <v>9</v>
      </c>
    </row>
    <row r="94" spans="1:32" x14ac:dyDescent="0.45">
      <c r="A94" s="5"/>
      <c r="B94" s="5"/>
      <c r="D94">
        <v>2</v>
      </c>
      <c r="G94" s="18" t="s">
        <v>1816</v>
      </c>
      <c r="H94" t="s">
        <v>1817</v>
      </c>
      <c r="I94" t="s">
        <v>896</v>
      </c>
      <c r="J94" s="18">
        <f>AVERAGE(L94,S94)</f>
        <v>0.875</v>
      </c>
      <c r="L94" s="13">
        <f>(O94-R94)/O94</f>
        <v>0.75</v>
      </c>
      <c r="M94">
        <v>8</v>
      </c>
      <c r="N94">
        <v>4</v>
      </c>
      <c r="O94">
        <f>SUM(M94:N94)</f>
        <v>12</v>
      </c>
      <c r="P94">
        <v>2</v>
      </c>
      <c r="Q94">
        <v>1</v>
      </c>
      <c r="R94">
        <f>SUM(P94:Q94)</f>
        <v>3</v>
      </c>
      <c r="S94" s="39">
        <f t="shared" si="26"/>
        <v>1</v>
      </c>
      <c r="T94">
        <v>1</v>
      </c>
      <c r="U94">
        <v>1</v>
      </c>
      <c r="V94">
        <f t="shared" si="27"/>
        <v>2</v>
      </c>
      <c r="Y94">
        <f t="shared" si="28"/>
        <v>0</v>
      </c>
      <c r="Z94" s="40"/>
    </row>
    <row r="95" spans="1:32" x14ac:dyDescent="0.45">
      <c r="A95" s="5"/>
      <c r="B95" s="5"/>
      <c r="D95">
        <v>2</v>
      </c>
      <c r="G95" s="18" t="s">
        <v>1496</v>
      </c>
      <c r="H95" t="s">
        <v>1495</v>
      </c>
      <c r="I95" t="s">
        <v>1161</v>
      </c>
      <c r="J95" s="18">
        <f>AVERAGE(S95,Z95)</f>
        <v>0.87037037037037035</v>
      </c>
      <c r="L95" s="13"/>
      <c r="S95" s="39">
        <f t="shared" si="26"/>
        <v>1</v>
      </c>
      <c r="T95">
        <v>9</v>
      </c>
      <c r="U95">
        <v>11</v>
      </c>
      <c r="V95">
        <f t="shared" si="27"/>
        <v>20</v>
      </c>
      <c r="Y95">
        <f t="shared" si="28"/>
        <v>0</v>
      </c>
      <c r="Z95" s="39">
        <f>(AC95-AF95)/AC95</f>
        <v>0.7407407407407407</v>
      </c>
      <c r="AA95">
        <v>15</v>
      </c>
      <c r="AB95">
        <v>12</v>
      </c>
      <c r="AC95">
        <f>SUM(AA95:AB95)</f>
        <v>27</v>
      </c>
      <c r="AD95">
        <v>4</v>
      </c>
      <c r="AE95">
        <v>3</v>
      </c>
      <c r="AF95">
        <f>SUM(AD95:AE95)</f>
        <v>7</v>
      </c>
    </row>
    <row r="96" spans="1:32" x14ac:dyDescent="0.45">
      <c r="A96" s="5"/>
      <c r="B96" s="5"/>
      <c r="D96">
        <v>2</v>
      </c>
      <c r="G96" s="18" t="s">
        <v>1818</v>
      </c>
      <c r="H96" t="s">
        <v>1819</v>
      </c>
      <c r="I96" t="s">
        <v>1077</v>
      </c>
      <c r="J96" s="18">
        <f>AVERAGE(L96,S96)</f>
        <v>0.8666666666666667</v>
      </c>
      <c r="L96" s="13">
        <f>(O96-R96)/O96</f>
        <v>0.73333333333333328</v>
      </c>
      <c r="M96">
        <v>6</v>
      </c>
      <c r="N96">
        <v>9</v>
      </c>
      <c r="O96">
        <f>SUM(M96:N96)</f>
        <v>15</v>
      </c>
      <c r="P96">
        <v>3</v>
      </c>
      <c r="Q96">
        <v>1</v>
      </c>
      <c r="R96">
        <f>SUM(P96:Q96)</f>
        <v>4</v>
      </c>
      <c r="S96" s="39">
        <f t="shared" si="26"/>
        <v>1</v>
      </c>
      <c r="T96">
        <v>1</v>
      </c>
      <c r="U96">
        <v>1</v>
      </c>
      <c r="V96">
        <f t="shared" si="27"/>
        <v>2</v>
      </c>
      <c r="Y96">
        <f t="shared" si="28"/>
        <v>0</v>
      </c>
      <c r="Z96" s="40"/>
    </row>
    <row r="97" spans="1:32" x14ac:dyDescent="0.45">
      <c r="A97" s="5"/>
      <c r="B97" s="5"/>
      <c r="D97">
        <v>2</v>
      </c>
      <c r="G97" s="18" t="s">
        <v>1820</v>
      </c>
      <c r="H97" t="s">
        <v>1821</v>
      </c>
      <c r="I97" t="s">
        <v>1699</v>
      </c>
      <c r="J97" s="18">
        <f>AVERAGE(S97,Z97)</f>
        <v>0.85164835164835162</v>
      </c>
      <c r="L97" s="13"/>
      <c r="S97" s="39">
        <f t="shared" si="26"/>
        <v>0.8571428571428571</v>
      </c>
      <c r="T97">
        <v>5</v>
      </c>
      <c r="U97">
        <v>9</v>
      </c>
      <c r="V97">
        <f t="shared" si="27"/>
        <v>14</v>
      </c>
      <c r="W97">
        <v>1</v>
      </c>
      <c r="X97">
        <v>1</v>
      </c>
      <c r="Y97">
        <f t="shared" si="28"/>
        <v>2</v>
      </c>
      <c r="Z97" s="39">
        <f>(AC97-AF97)/AC97</f>
        <v>0.84615384615384615</v>
      </c>
      <c r="AA97">
        <v>7</v>
      </c>
      <c r="AB97">
        <v>6</v>
      </c>
      <c r="AC97">
        <f>SUM(AA97:AB97)</f>
        <v>13</v>
      </c>
      <c r="AD97">
        <v>0</v>
      </c>
      <c r="AE97">
        <v>2</v>
      </c>
      <c r="AF97">
        <f>SUM(AD97:AE97)</f>
        <v>2</v>
      </c>
    </row>
    <row r="98" spans="1:32" x14ac:dyDescent="0.45">
      <c r="A98" s="5"/>
      <c r="B98" s="5"/>
      <c r="D98">
        <v>2</v>
      </c>
      <c r="G98" s="18" t="s">
        <v>1822</v>
      </c>
      <c r="H98" t="s">
        <v>1823</v>
      </c>
      <c r="I98" t="s">
        <v>692</v>
      </c>
      <c r="J98" s="18">
        <f>AVERAGE(S98,Z98)</f>
        <v>0.83844189016602799</v>
      </c>
      <c r="L98" s="13"/>
      <c r="S98" s="39">
        <f t="shared" si="26"/>
        <v>0.81481481481481477</v>
      </c>
      <c r="T98">
        <v>13</v>
      </c>
      <c r="U98">
        <v>14</v>
      </c>
      <c r="V98">
        <f t="shared" si="27"/>
        <v>27</v>
      </c>
      <c r="W98">
        <v>3</v>
      </c>
      <c r="X98">
        <v>2</v>
      </c>
      <c r="Y98">
        <f t="shared" si="28"/>
        <v>5</v>
      </c>
      <c r="Z98" s="39">
        <f>(AC98-AF98)/AC98</f>
        <v>0.86206896551724133</v>
      </c>
      <c r="AA98">
        <v>14</v>
      </c>
      <c r="AB98">
        <v>15</v>
      </c>
      <c r="AC98">
        <f>SUM(AA98:AB98)</f>
        <v>29</v>
      </c>
      <c r="AD98">
        <v>2</v>
      </c>
      <c r="AE98">
        <v>2</v>
      </c>
      <c r="AF98">
        <f>SUM(AD98:AE98)</f>
        <v>4</v>
      </c>
    </row>
    <row r="99" spans="1:32" x14ac:dyDescent="0.45">
      <c r="A99" s="5"/>
      <c r="B99" s="5"/>
      <c r="D99">
        <v>2</v>
      </c>
      <c r="G99" s="18" t="s">
        <v>1824</v>
      </c>
      <c r="H99" t="s">
        <v>1825</v>
      </c>
      <c r="I99" t="s">
        <v>945</v>
      </c>
      <c r="J99" s="18">
        <f>AVERAGE(L99,S99)</f>
        <v>0.83333333333333326</v>
      </c>
      <c r="L99" s="13">
        <f>(O99-R99)/O99</f>
        <v>0.66666666666666663</v>
      </c>
      <c r="M99">
        <v>3</v>
      </c>
      <c r="N99">
        <v>3</v>
      </c>
      <c r="O99">
        <f>SUM(M99:N99)</f>
        <v>6</v>
      </c>
      <c r="P99">
        <v>1</v>
      </c>
      <c r="Q99">
        <v>1</v>
      </c>
      <c r="R99">
        <f>SUM(P99:Q99)</f>
        <v>2</v>
      </c>
      <c r="S99" s="39">
        <f t="shared" si="26"/>
        <v>1</v>
      </c>
      <c r="T99">
        <v>1</v>
      </c>
      <c r="U99">
        <v>1</v>
      </c>
      <c r="V99">
        <f t="shared" si="27"/>
        <v>2</v>
      </c>
      <c r="W99">
        <v>0</v>
      </c>
      <c r="Y99">
        <f t="shared" si="28"/>
        <v>0</v>
      </c>
      <c r="Z99" s="40"/>
    </row>
    <row r="100" spans="1:32" x14ac:dyDescent="0.45">
      <c r="A100" s="5"/>
      <c r="B100" s="5"/>
      <c r="D100">
        <v>2</v>
      </c>
      <c r="G100" s="18" t="s">
        <v>1826</v>
      </c>
      <c r="H100" t="s">
        <v>1827</v>
      </c>
      <c r="I100" t="s">
        <v>1828</v>
      </c>
      <c r="J100" s="18">
        <f>AVERAGE(S100,Z100)</f>
        <v>0.80639730639730645</v>
      </c>
      <c r="L100" s="13"/>
      <c r="S100" s="39">
        <f t="shared" si="26"/>
        <v>0.70370370370370372</v>
      </c>
      <c r="T100">
        <v>12</v>
      </c>
      <c r="U100">
        <v>15</v>
      </c>
      <c r="V100">
        <f t="shared" si="27"/>
        <v>27</v>
      </c>
      <c r="W100">
        <v>4</v>
      </c>
      <c r="X100">
        <v>4</v>
      </c>
      <c r="Y100">
        <f t="shared" si="28"/>
        <v>8</v>
      </c>
      <c r="Z100" s="39">
        <f>(AC100-AF100)/AC100</f>
        <v>0.90909090909090906</v>
      </c>
      <c r="AA100">
        <v>11</v>
      </c>
      <c r="AB100">
        <v>11</v>
      </c>
      <c r="AC100">
        <f>SUM(AA100:AB100)</f>
        <v>22</v>
      </c>
      <c r="AD100">
        <v>1</v>
      </c>
      <c r="AE100">
        <v>1</v>
      </c>
      <c r="AF100">
        <f>SUM(AD100:AE100)</f>
        <v>2</v>
      </c>
    </row>
    <row r="101" spans="1:32" x14ac:dyDescent="0.45">
      <c r="A101" s="5"/>
      <c r="B101" s="5"/>
      <c r="D101">
        <v>2</v>
      </c>
      <c r="G101" s="18" t="s">
        <v>1829</v>
      </c>
      <c r="H101" t="s">
        <v>1830</v>
      </c>
      <c r="I101" t="s">
        <v>1371</v>
      </c>
      <c r="J101" s="18">
        <f>AVERAGE(L101,S101)</f>
        <v>0.80303030303030298</v>
      </c>
      <c r="L101" s="13">
        <f>(O101-R101)/O101</f>
        <v>0.60606060606060608</v>
      </c>
      <c r="M101">
        <v>16</v>
      </c>
      <c r="N101">
        <v>17</v>
      </c>
      <c r="O101">
        <f>SUM(M101:N101)</f>
        <v>33</v>
      </c>
      <c r="P101">
        <v>5</v>
      </c>
      <c r="Q101">
        <v>8</v>
      </c>
      <c r="R101">
        <f>SUM(P101:Q101)</f>
        <v>13</v>
      </c>
      <c r="S101" s="39">
        <f t="shared" si="26"/>
        <v>1</v>
      </c>
      <c r="T101">
        <v>2</v>
      </c>
      <c r="U101">
        <v>4</v>
      </c>
      <c r="V101">
        <f t="shared" si="27"/>
        <v>6</v>
      </c>
      <c r="Y101">
        <f t="shared" si="28"/>
        <v>0</v>
      </c>
      <c r="Z101" s="40"/>
    </row>
    <row r="102" spans="1:32" x14ac:dyDescent="0.45">
      <c r="A102" s="5"/>
      <c r="B102" s="5"/>
      <c r="D102">
        <v>2</v>
      </c>
      <c r="G102" s="18" t="s">
        <v>1831</v>
      </c>
      <c r="H102" t="s">
        <v>1832</v>
      </c>
      <c r="I102" t="s">
        <v>1833</v>
      </c>
      <c r="J102" s="18">
        <f>AVERAGE(L102,S102)</f>
        <v>0.8</v>
      </c>
      <c r="L102" s="13">
        <f>(O102-R102)/O102</f>
        <v>1</v>
      </c>
      <c r="M102">
        <v>1</v>
      </c>
      <c r="N102">
        <v>0</v>
      </c>
      <c r="O102">
        <f>SUM(M102:N102)</f>
        <v>1</v>
      </c>
      <c r="R102">
        <f>SUM(P102:Q102)</f>
        <v>0</v>
      </c>
      <c r="S102" s="39">
        <f t="shared" si="26"/>
        <v>0.6</v>
      </c>
      <c r="T102">
        <v>2</v>
      </c>
      <c r="U102">
        <v>3</v>
      </c>
      <c r="V102">
        <f t="shared" si="27"/>
        <v>5</v>
      </c>
      <c r="W102">
        <v>1</v>
      </c>
      <c r="X102">
        <v>1</v>
      </c>
      <c r="Y102">
        <f t="shared" si="28"/>
        <v>2</v>
      </c>
      <c r="Z102" s="40"/>
    </row>
    <row r="103" spans="1:32" x14ac:dyDescent="0.45">
      <c r="A103" s="5"/>
      <c r="B103" s="5"/>
      <c r="D103">
        <v>2</v>
      </c>
      <c r="G103" s="18" t="s">
        <v>1834</v>
      </c>
      <c r="H103" t="s">
        <v>1835</v>
      </c>
      <c r="I103" t="s">
        <v>1836</v>
      </c>
      <c r="J103" s="18">
        <f>AVERAGE(L103,Z103)</f>
        <v>0.79464285714285721</v>
      </c>
      <c r="L103" s="13">
        <f>(O103-R103)/O103</f>
        <v>0.7142857142857143</v>
      </c>
      <c r="M103">
        <v>4</v>
      </c>
      <c r="N103">
        <v>3</v>
      </c>
      <c r="O103">
        <f>SUM(M103:N103)</f>
        <v>7</v>
      </c>
      <c r="P103">
        <v>0</v>
      </c>
      <c r="Q103">
        <v>2</v>
      </c>
      <c r="R103">
        <f>SUM(P103:Q103)</f>
        <v>2</v>
      </c>
      <c r="S103" s="40"/>
      <c r="Z103" s="39">
        <f>(AC103-AF103)/AC103</f>
        <v>0.875</v>
      </c>
      <c r="AA103">
        <v>4</v>
      </c>
      <c r="AB103">
        <v>4</v>
      </c>
      <c r="AC103">
        <f>SUM(AA103:AB103)</f>
        <v>8</v>
      </c>
      <c r="AD103">
        <v>1</v>
      </c>
      <c r="AE103">
        <v>0</v>
      </c>
      <c r="AF103">
        <f>SUM(AD103:AE103)</f>
        <v>1</v>
      </c>
    </row>
    <row r="104" spans="1:32" x14ac:dyDescent="0.45">
      <c r="A104" s="5"/>
      <c r="B104" s="5"/>
      <c r="D104">
        <v>2</v>
      </c>
      <c r="G104" s="18" t="s">
        <v>1837</v>
      </c>
      <c r="H104" t="s">
        <v>1838</v>
      </c>
      <c r="I104" t="s">
        <v>692</v>
      </c>
      <c r="J104" s="18">
        <f>AVERAGE(S104,Z104)</f>
        <v>0.78947368421052633</v>
      </c>
      <c r="L104" s="13"/>
      <c r="S104" s="39">
        <f t="shared" ref="S104:S110" si="29">(V104-Y104)/V104</f>
        <v>1</v>
      </c>
      <c r="T104">
        <v>1</v>
      </c>
      <c r="V104">
        <f t="shared" ref="V104:V110" si="30">SUM(T104:U104)</f>
        <v>1</v>
      </c>
      <c r="Y104">
        <f t="shared" ref="Y104:Y110" si="31">SUM(W104:X104)</f>
        <v>0</v>
      </c>
      <c r="Z104" s="39">
        <f>(AC104-AF104)/AC104</f>
        <v>0.57894736842105265</v>
      </c>
      <c r="AA104">
        <v>18</v>
      </c>
      <c r="AB104">
        <v>20</v>
      </c>
      <c r="AC104">
        <f>SUM(AA104:AB104)</f>
        <v>38</v>
      </c>
      <c r="AD104">
        <v>8</v>
      </c>
      <c r="AE104">
        <v>8</v>
      </c>
      <c r="AF104">
        <f>SUM(AD104:AE104)</f>
        <v>16</v>
      </c>
    </row>
    <row r="105" spans="1:32" x14ac:dyDescent="0.45">
      <c r="A105" s="5"/>
      <c r="B105" s="5"/>
      <c r="D105">
        <v>2</v>
      </c>
      <c r="G105" s="18" t="s">
        <v>1839</v>
      </c>
      <c r="H105" t="s">
        <v>1840</v>
      </c>
      <c r="I105" t="s">
        <v>1841</v>
      </c>
      <c r="J105" s="18">
        <f>AVERAGE(S105,Z105)</f>
        <v>0.78499999999999992</v>
      </c>
      <c r="L105" s="13"/>
      <c r="S105" s="39">
        <f t="shared" si="29"/>
        <v>0.75</v>
      </c>
      <c r="T105">
        <v>15</v>
      </c>
      <c r="U105">
        <v>13</v>
      </c>
      <c r="V105">
        <f t="shared" si="30"/>
        <v>28</v>
      </c>
      <c r="W105">
        <v>3</v>
      </c>
      <c r="X105">
        <v>4</v>
      </c>
      <c r="Y105">
        <f t="shared" si="31"/>
        <v>7</v>
      </c>
      <c r="Z105" s="39">
        <f>(AC105-AF105)/AC105</f>
        <v>0.82</v>
      </c>
      <c r="AA105">
        <v>23</v>
      </c>
      <c r="AB105">
        <v>27</v>
      </c>
      <c r="AC105">
        <f>SUM(AA105:AB105)</f>
        <v>50</v>
      </c>
      <c r="AD105">
        <v>5</v>
      </c>
      <c r="AE105">
        <v>4</v>
      </c>
      <c r="AF105">
        <f>SUM(AD105:AE105)</f>
        <v>9</v>
      </c>
    </row>
    <row r="106" spans="1:32" x14ac:dyDescent="0.45">
      <c r="A106" s="5"/>
      <c r="B106" s="5"/>
      <c r="D106">
        <v>2</v>
      </c>
      <c r="G106" s="18" t="s">
        <v>1842</v>
      </c>
      <c r="H106" t="s">
        <v>1843</v>
      </c>
      <c r="I106" t="s">
        <v>1844</v>
      </c>
      <c r="J106" s="18">
        <f>AVERAGE(S106,Z106)</f>
        <v>0.77272727272727271</v>
      </c>
      <c r="L106" s="13"/>
      <c r="S106" s="39">
        <f t="shared" si="29"/>
        <v>0.54545454545454541</v>
      </c>
      <c r="T106">
        <v>2</v>
      </c>
      <c r="U106">
        <v>9</v>
      </c>
      <c r="V106">
        <f t="shared" si="30"/>
        <v>11</v>
      </c>
      <c r="W106">
        <v>2</v>
      </c>
      <c r="X106">
        <v>3</v>
      </c>
      <c r="Y106">
        <f t="shared" si="31"/>
        <v>5</v>
      </c>
      <c r="Z106" s="39">
        <f>(AC106-AF106)/AC106</f>
        <v>1</v>
      </c>
      <c r="AA106">
        <v>11</v>
      </c>
      <c r="AB106">
        <v>11</v>
      </c>
      <c r="AC106">
        <f>SUM(AA106:AB106)</f>
        <v>22</v>
      </c>
      <c r="AE106">
        <v>0</v>
      </c>
      <c r="AF106">
        <f>SUM(AD106:AE106)</f>
        <v>0</v>
      </c>
    </row>
    <row r="107" spans="1:32" x14ac:dyDescent="0.45">
      <c r="A107" s="5"/>
      <c r="B107" s="5"/>
      <c r="D107">
        <v>2</v>
      </c>
      <c r="G107" s="18" t="s">
        <v>1845</v>
      </c>
      <c r="H107" t="s">
        <v>1846</v>
      </c>
      <c r="I107" t="s">
        <v>1685</v>
      </c>
      <c r="J107" s="18">
        <f>AVERAGE(S107,Z107)</f>
        <v>0.7696629213483146</v>
      </c>
      <c r="L107" s="13"/>
      <c r="S107" s="39">
        <f t="shared" si="29"/>
        <v>0.5393258426966292</v>
      </c>
      <c r="T107">
        <v>42</v>
      </c>
      <c r="U107">
        <v>47</v>
      </c>
      <c r="V107">
        <f t="shared" si="30"/>
        <v>89</v>
      </c>
      <c r="W107">
        <v>21</v>
      </c>
      <c r="X107">
        <v>20</v>
      </c>
      <c r="Y107">
        <f t="shared" si="31"/>
        <v>41</v>
      </c>
      <c r="Z107" s="39">
        <f>(AC107-AF107)/AC107</f>
        <v>1</v>
      </c>
      <c r="AA107">
        <v>6</v>
      </c>
      <c r="AB107">
        <v>5</v>
      </c>
      <c r="AC107">
        <f>SUM(AA107:AB107)</f>
        <v>11</v>
      </c>
      <c r="AF107">
        <f>SUM(AD107:AE107)</f>
        <v>0</v>
      </c>
    </row>
    <row r="108" spans="1:32" x14ac:dyDescent="0.45">
      <c r="A108" s="5"/>
      <c r="B108" s="5"/>
      <c r="D108">
        <v>2</v>
      </c>
      <c r="G108" s="18" t="s">
        <v>1847</v>
      </c>
      <c r="H108" t="s">
        <v>1848</v>
      </c>
      <c r="I108" t="s">
        <v>1097</v>
      </c>
      <c r="J108" s="18">
        <f>AVERAGE(L108,S108)</f>
        <v>0.76086956521739135</v>
      </c>
      <c r="L108" s="13">
        <f>(O108-R108)/O108</f>
        <v>0.52173913043478259</v>
      </c>
      <c r="M108">
        <v>10</v>
      </c>
      <c r="N108">
        <v>13</v>
      </c>
      <c r="O108">
        <f>SUM(M108:N108)</f>
        <v>23</v>
      </c>
      <c r="P108">
        <v>5</v>
      </c>
      <c r="Q108">
        <v>6</v>
      </c>
      <c r="R108">
        <f>SUM(P108:Q108)</f>
        <v>11</v>
      </c>
      <c r="S108" s="39">
        <f t="shared" si="29"/>
        <v>1</v>
      </c>
      <c r="U108">
        <v>1</v>
      </c>
      <c r="V108">
        <f t="shared" si="30"/>
        <v>1</v>
      </c>
      <c r="Y108">
        <f t="shared" si="31"/>
        <v>0</v>
      </c>
      <c r="Z108" s="40"/>
    </row>
    <row r="109" spans="1:32" x14ac:dyDescent="0.45">
      <c r="A109" s="5"/>
      <c r="B109" s="5"/>
      <c r="D109">
        <v>2</v>
      </c>
      <c r="G109" s="18" t="s">
        <v>1849</v>
      </c>
      <c r="H109" t="s">
        <v>1850</v>
      </c>
      <c r="I109" t="s">
        <v>1851</v>
      </c>
      <c r="J109" s="18">
        <f>AVERAGE(S109,Z109)</f>
        <v>0.75757575757575757</v>
      </c>
      <c r="L109" s="13"/>
      <c r="S109" s="39">
        <f t="shared" si="29"/>
        <v>0.51515151515151514</v>
      </c>
      <c r="T109">
        <v>13</v>
      </c>
      <c r="U109">
        <v>20</v>
      </c>
      <c r="V109">
        <f t="shared" si="30"/>
        <v>33</v>
      </c>
      <c r="W109">
        <v>8</v>
      </c>
      <c r="X109">
        <v>8</v>
      </c>
      <c r="Y109">
        <f t="shared" si="31"/>
        <v>16</v>
      </c>
      <c r="Z109" s="39">
        <f t="shared" ref="Z109:Z121" si="32">(AC109-AF109)/AC109</f>
        <v>1</v>
      </c>
      <c r="AA109">
        <v>12</v>
      </c>
      <c r="AB109">
        <v>11</v>
      </c>
      <c r="AC109">
        <f t="shared" ref="AC109:AC121" si="33">SUM(AA109:AB109)</f>
        <v>23</v>
      </c>
      <c r="AE109">
        <v>0</v>
      </c>
      <c r="AF109">
        <f t="shared" ref="AF109:AF121" si="34">SUM(AD109:AE109)</f>
        <v>0</v>
      </c>
    </row>
    <row r="110" spans="1:32" x14ac:dyDescent="0.45">
      <c r="A110" s="5"/>
      <c r="B110" s="5"/>
      <c r="D110">
        <v>2</v>
      </c>
      <c r="G110" s="18" t="s">
        <v>1852</v>
      </c>
      <c r="H110" t="s">
        <v>1853</v>
      </c>
      <c r="I110" t="s">
        <v>1854</v>
      </c>
      <c r="J110" s="18">
        <f>AVERAGE(S110,Z110)</f>
        <v>0.75</v>
      </c>
      <c r="L110" s="13"/>
      <c r="S110" s="39">
        <f t="shared" si="29"/>
        <v>0.5</v>
      </c>
      <c r="T110">
        <v>3</v>
      </c>
      <c r="U110">
        <v>1</v>
      </c>
      <c r="V110">
        <f t="shared" si="30"/>
        <v>4</v>
      </c>
      <c r="W110">
        <v>1</v>
      </c>
      <c r="X110">
        <v>1</v>
      </c>
      <c r="Y110">
        <f t="shared" si="31"/>
        <v>2</v>
      </c>
      <c r="Z110" s="39">
        <f t="shared" si="32"/>
        <v>1</v>
      </c>
      <c r="AA110">
        <v>5</v>
      </c>
      <c r="AB110">
        <v>4</v>
      </c>
      <c r="AC110">
        <f t="shared" si="33"/>
        <v>9</v>
      </c>
      <c r="AF110">
        <f t="shared" si="34"/>
        <v>0</v>
      </c>
    </row>
    <row r="111" spans="1:32" x14ac:dyDescent="0.45">
      <c r="A111" s="5"/>
      <c r="B111" s="5"/>
      <c r="D111">
        <v>2</v>
      </c>
      <c r="G111" s="18" t="s">
        <v>1855</v>
      </c>
      <c r="H111" t="s">
        <v>1856</v>
      </c>
      <c r="I111" t="s">
        <v>1857</v>
      </c>
      <c r="J111" s="18">
        <f>AVERAGE(L111,Z111)</f>
        <v>0.73333333333333339</v>
      </c>
      <c r="L111" s="13">
        <f>(O111-R111)/O111</f>
        <v>0.46666666666666667</v>
      </c>
      <c r="M111">
        <v>4</v>
      </c>
      <c r="N111">
        <v>11</v>
      </c>
      <c r="O111">
        <f>SUM(M111:N111)</f>
        <v>15</v>
      </c>
      <c r="P111">
        <v>5</v>
      </c>
      <c r="Q111">
        <v>3</v>
      </c>
      <c r="R111">
        <f>SUM(P111:Q111)</f>
        <v>8</v>
      </c>
      <c r="S111" s="40"/>
      <c r="Z111" s="39">
        <f t="shared" si="32"/>
        <v>1</v>
      </c>
      <c r="AA111">
        <v>15</v>
      </c>
      <c r="AB111">
        <v>11</v>
      </c>
      <c r="AC111">
        <f t="shared" si="33"/>
        <v>26</v>
      </c>
      <c r="AF111">
        <f t="shared" si="34"/>
        <v>0</v>
      </c>
    </row>
    <row r="112" spans="1:32" x14ac:dyDescent="0.45">
      <c r="A112" s="5"/>
      <c r="B112" s="5"/>
      <c r="D112">
        <v>2</v>
      </c>
      <c r="G112" s="18" t="s">
        <v>1858</v>
      </c>
      <c r="H112" t="s">
        <v>1859</v>
      </c>
      <c r="I112" t="s">
        <v>1102</v>
      </c>
      <c r="J112" s="18">
        <f>AVERAGE(S112,Z112)</f>
        <v>0.73249999999999993</v>
      </c>
      <c r="L112" s="13"/>
      <c r="S112" s="39">
        <f>(V112-Y112)/V112</f>
        <v>0.625</v>
      </c>
      <c r="T112">
        <v>4</v>
      </c>
      <c r="U112">
        <v>4</v>
      </c>
      <c r="V112">
        <f>SUM(T112:U112)</f>
        <v>8</v>
      </c>
      <c r="W112">
        <v>1</v>
      </c>
      <c r="X112">
        <v>2</v>
      </c>
      <c r="Y112">
        <f>SUM(W112:X112)</f>
        <v>3</v>
      </c>
      <c r="Z112" s="39">
        <f t="shared" si="32"/>
        <v>0.84</v>
      </c>
      <c r="AA112">
        <v>16</v>
      </c>
      <c r="AB112">
        <v>9</v>
      </c>
      <c r="AC112">
        <f t="shared" si="33"/>
        <v>25</v>
      </c>
      <c r="AD112">
        <v>3</v>
      </c>
      <c r="AE112">
        <v>1</v>
      </c>
      <c r="AF112">
        <f t="shared" si="34"/>
        <v>4</v>
      </c>
    </row>
    <row r="113" spans="1:32" x14ac:dyDescent="0.45">
      <c r="A113" s="5"/>
      <c r="B113" s="5"/>
      <c r="D113">
        <v>2</v>
      </c>
      <c r="G113" s="18" t="s">
        <v>1500</v>
      </c>
      <c r="H113" t="s">
        <v>1499</v>
      </c>
      <c r="I113" t="s">
        <v>1039</v>
      </c>
      <c r="J113" s="18">
        <f>AVERAGE(S113,Z113)</f>
        <v>0.72826086956521741</v>
      </c>
      <c r="L113" s="13"/>
      <c r="S113" s="39">
        <f>(V113-Y113)/V113</f>
        <v>1</v>
      </c>
      <c r="T113">
        <v>2</v>
      </c>
      <c r="U113">
        <v>2</v>
      </c>
      <c r="V113">
        <f>SUM(T113:U113)</f>
        <v>4</v>
      </c>
      <c r="Y113">
        <f>SUM(W113:X113)</f>
        <v>0</v>
      </c>
      <c r="Z113" s="39">
        <f t="shared" si="32"/>
        <v>0.45652173913043476</v>
      </c>
      <c r="AA113">
        <v>25</v>
      </c>
      <c r="AB113">
        <v>21</v>
      </c>
      <c r="AC113">
        <f t="shared" si="33"/>
        <v>46</v>
      </c>
      <c r="AD113">
        <v>13</v>
      </c>
      <c r="AE113">
        <v>12</v>
      </c>
      <c r="AF113">
        <f t="shared" si="34"/>
        <v>25</v>
      </c>
    </row>
    <row r="114" spans="1:32" x14ac:dyDescent="0.45">
      <c r="A114" s="5"/>
      <c r="B114" s="5"/>
      <c r="D114">
        <v>2</v>
      </c>
      <c r="G114" s="18" t="s">
        <v>1860</v>
      </c>
      <c r="H114" t="s">
        <v>1861</v>
      </c>
      <c r="I114" t="s">
        <v>1685</v>
      </c>
      <c r="J114" s="18">
        <f>AVERAGE(L114,Z114)</f>
        <v>0.72727272727272729</v>
      </c>
      <c r="L114" s="13">
        <f>(O114-R114)/O114</f>
        <v>0.45454545454545453</v>
      </c>
      <c r="M114">
        <v>5</v>
      </c>
      <c r="N114">
        <v>6</v>
      </c>
      <c r="O114">
        <f>SUM(M114:N114)</f>
        <v>11</v>
      </c>
      <c r="P114">
        <v>3</v>
      </c>
      <c r="Q114">
        <v>3</v>
      </c>
      <c r="R114">
        <f>SUM(P114:Q114)</f>
        <v>6</v>
      </c>
      <c r="S114" s="40"/>
      <c r="Z114" s="39">
        <f t="shared" si="32"/>
        <v>1</v>
      </c>
      <c r="AA114">
        <v>4</v>
      </c>
      <c r="AB114">
        <v>4</v>
      </c>
      <c r="AC114">
        <f t="shared" si="33"/>
        <v>8</v>
      </c>
      <c r="AF114">
        <f t="shared" si="34"/>
        <v>0</v>
      </c>
    </row>
    <row r="115" spans="1:32" x14ac:dyDescent="0.45">
      <c r="A115" s="5"/>
      <c r="B115" s="5"/>
      <c r="D115">
        <v>2</v>
      </c>
      <c r="G115" s="18" t="s">
        <v>1862</v>
      </c>
      <c r="H115" t="s">
        <v>1863</v>
      </c>
      <c r="I115" t="s">
        <v>1102</v>
      </c>
      <c r="J115" s="18">
        <f>AVERAGE(L115,Z115)</f>
        <v>0.71666666666666667</v>
      </c>
      <c r="L115" s="13">
        <f>(O115-R115)/O115</f>
        <v>0.5</v>
      </c>
      <c r="M115">
        <v>6</v>
      </c>
      <c r="N115">
        <v>6</v>
      </c>
      <c r="O115">
        <f>SUM(M115:N115)</f>
        <v>12</v>
      </c>
      <c r="P115">
        <v>3</v>
      </c>
      <c r="Q115">
        <v>3</v>
      </c>
      <c r="R115">
        <f>SUM(P115:Q115)</f>
        <v>6</v>
      </c>
      <c r="S115" s="40"/>
      <c r="Z115" s="39">
        <f t="shared" si="32"/>
        <v>0.93333333333333335</v>
      </c>
      <c r="AA115">
        <v>7</v>
      </c>
      <c r="AB115">
        <v>8</v>
      </c>
      <c r="AC115">
        <f t="shared" si="33"/>
        <v>15</v>
      </c>
      <c r="AD115">
        <v>0</v>
      </c>
      <c r="AE115">
        <v>1</v>
      </c>
      <c r="AF115">
        <f t="shared" si="34"/>
        <v>1</v>
      </c>
    </row>
    <row r="116" spans="1:32" x14ac:dyDescent="0.45">
      <c r="A116" s="5"/>
      <c r="B116" s="5"/>
      <c r="D116">
        <v>2</v>
      </c>
      <c r="G116" s="18" t="s">
        <v>1864</v>
      </c>
      <c r="H116" t="s">
        <v>1865</v>
      </c>
      <c r="I116" t="s">
        <v>1117</v>
      </c>
      <c r="J116" s="18">
        <f>AVERAGE(L116,Z116)</f>
        <v>0.70967741935483875</v>
      </c>
      <c r="L116" s="13">
        <f>(O116-R116)/O116</f>
        <v>0.41935483870967744</v>
      </c>
      <c r="M116">
        <v>17</v>
      </c>
      <c r="N116">
        <v>14</v>
      </c>
      <c r="O116">
        <f>SUM(M116:N116)</f>
        <v>31</v>
      </c>
      <c r="P116">
        <v>10</v>
      </c>
      <c r="Q116">
        <v>8</v>
      </c>
      <c r="R116">
        <f>SUM(P116:Q116)</f>
        <v>18</v>
      </c>
      <c r="S116" s="40"/>
      <c r="Z116" s="39">
        <f t="shared" si="32"/>
        <v>1</v>
      </c>
      <c r="AA116">
        <v>2</v>
      </c>
      <c r="AB116">
        <v>4</v>
      </c>
      <c r="AC116">
        <f t="shared" si="33"/>
        <v>6</v>
      </c>
      <c r="AF116">
        <f t="shared" si="34"/>
        <v>0</v>
      </c>
    </row>
    <row r="117" spans="1:32" x14ac:dyDescent="0.45">
      <c r="A117" s="5"/>
      <c r="B117" s="5"/>
      <c r="D117">
        <v>2</v>
      </c>
      <c r="G117" s="18" t="s">
        <v>993</v>
      </c>
      <c r="H117" t="s">
        <v>992</v>
      </c>
      <c r="I117" t="s">
        <v>991</v>
      </c>
      <c r="J117" s="18">
        <f>AVERAGE(S117,Z117)</f>
        <v>0.70833333333333326</v>
      </c>
      <c r="L117" s="13"/>
      <c r="S117" s="39">
        <f>(V117-Y117)/V117</f>
        <v>0.91666666666666663</v>
      </c>
      <c r="T117">
        <v>7</v>
      </c>
      <c r="U117">
        <v>5</v>
      </c>
      <c r="V117">
        <f>SUM(T117:U117)</f>
        <v>12</v>
      </c>
      <c r="W117">
        <v>0</v>
      </c>
      <c r="X117">
        <v>1</v>
      </c>
      <c r="Y117">
        <f>SUM(W117:X117)</f>
        <v>1</v>
      </c>
      <c r="Z117" s="39">
        <f t="shared" si="32"/>
        <v>0.5</v>
      </c>
      <c r="AA117">
        <v>5</v>
      </c>
      <c r="AB117">
        <v>5</v>
      </c>
      <c r="AC117">
        <f t="shared" si="33"/>
        <v>10</v>
      </c>
      <c r="AD117">
        <v>3</v>
      </c>
      <c r="AE117">
        <v>2</v>
      </c>
      <c r="AF117">
        <f t="shared" si="34"/>
        <v>5</v>
      </c>
    </row>
    <row r="118" spans="1:32" x14ac:dyDescent="0.45">
      <c r="A118" s="5"/>
      <c r="B118" s="5"/>
      <c r="D118">
        <v>2</v>
      </c>
      <c r="G118" s="18" t="s">
        <v>1866</v>
      </c>
      <c r="H118" t="s">
        <v>1867</v>
      </c>
      <c r="I118" t="s">
        <v>1199</v>
      </c>
      <c r="J118" s="18">
        <f>AVERAGE(L118,Z118)</f>
        <v>0.7</v>
      </c>
      <c r="L118" s="13">
        <f>(O118-R118)/O118</f>
        <v>0.4</v>
      </c>
      <c r="M118">
        <v>3</v>
      </c>
      <c r="N118">
        <v>2</v>
      </c>
      <c r="O118">
        <f>SUM(M118:N118)</f>
        <v>5</v>
      </c>
      <c r="P118">
        <v>2</v>
      </c>
      <c r="Q118">
        <v>1</v>
      </c>
      <c r="R118">
        <f>SUM(P118:Q118)</f>
        <v>3</v>
      </c>
      <c r="S118" s="40"/>
      <c r="Z118" s="39">
        <f t="shared" si="32"/>
        <v>1</v>
      </c>
      <c r="AA118">
        <v>4</v>
      </c>
      <c r="AB118">
        <v>4</v>
      </c>
      <c r="AC118">
        <f t="shared" si="33"/>
        <v>8</v>
      </c>
      <c r="AF118">
        <f t="shared" si="34"/>
        <v>0</v>
      </c>
    </row>
    <row r="119" spans="1:32" x14ac:dyDescent="0.45">
      <c r="A119" s="5"/>
      <c r="B119" s="5"/>
      <c r="D119">
        <v>2</v>
      </c>
      <c r="G119" s="18" t="s">
        <v>1868</v>
      </c>
      <c r="H119" t="s">
        <v>1869</v>
      </c>
      <c r="I119" t="s">
        <v>923</v>
      </c>
      <c r="J119" s="18">
        <f>AVERAGE(S119,Z119)</f>
        <v>0.7</v>
      </c>
      <c r="L119" s="13"/>
      <c r="S119" s="39">
        <f>(V119-Y119)/V119</f>
        <v>0.6</v>
      </c>
      <c r="T119">
        <v>7</v>
      </c>
      <c r="U119">
        <v>8</v>
      </c>
      <c r="V119">
        <f>SUM(T119:U119)</f>
        <v>15</v>
      </c>
      <c r="W119">
        <v>3</v>
      </c>
      <c r="X119">
        <v>3</v>
      </c>
      <c r="Y119">
        <f>SUM(W119:X119)</f>
        <v>6</v>
      </c>
      <c r="Z119" s="39">
        <f t="shared" si="32"/>
        <v>0.8</v>
      </c>
      <c r="AA119">
        <v>6</v>
      </c>
      <c r="AB119">
        <v>4</v>
      </c>
      <c r="AC119">
        <f t="shared" si="33"/>
        <v>10</v>
      </c>
      <c r="AD119">
        <v>1</v>
      </c>
      <c r="AE119">
        <v>1</v>
      </c>
      <c r="AF119">
        <f t="shared" si="34"/>
        <v>2</v>
      </c>
    </row>
    <row r="120" spans="1:32" x14ac:dyDescent="0.45">
      <c r="A120" s="5"/>
      <c r="B120" s="5"/>
      <c r="D120">
        <v>2</v>
      </c>
      <c r="G120" s="18" t="s">
        <v>1870</v>
      </c>
      <c r="H120" t="s">
        <v>1871</v>
      </c>
      <c r="I120" t="s">
        <v>1872</v>
      </c>
      <c r="J120" s="18">
        <f>AVERAGE(S120,Z120)</f>
        <v>0.69913419913419916</v>
      </c>
      <c r="L120" s="13"/>
      <c r="S120" s="39">
        <f>(V120-Y120)/V120</f>
        <v>0.42857142857142855</v>
      </c>
      <c r="T120">
        <v>2</v>
      </c>
      <c r="U120">
        <v>5</v>
      </c>
      <c r="V120">
        <f>SUM(T120:U120)</f>
        <v>7</v>
      </c>
      <c r="W120">
        <v>2</v>
      </c>
      <c r="X120">
        <v>2</v>
      </c>
      <c r="Y120">
        <f>SUM(W120:X120)</f>
        <v>4</v>
      </c>
      <c r="Z120" s="39">
        <f t="shared" si="32"/>
        <v>0.96969696969696972</v>
      </c>
      <c r="AA120">
        <v>18</v>
      </c>
      <c r="AB120">
        <v>15</v>
      </c>
      <c r="AC120">
        <f t="shared" si="33"/>
        <v>33</v>
      </c>
      <c r="AD120">
        <v>1</v>
      </c>
      <c r="AF120">
        <f t="shared" si="34"/>
        <v>1</v>
      </c>
    </row>
    <row r="121" spans="1:32" x14ac:dyDescent="0.45">
      <c r="A121" s="5"/>
      <c r="B121" s="5"/>
      <c r="D121">
        <v>2</v>
      </c>
      <c r="G121" s="18" t="s">
        <v>1873</v>
      </c>
      <c r="H121" t="s">
        <v>1874</v>
      </c>
      <c r="I121" t="s">
        <v>1875</v>
      </c>
      <c r="J121" s="18">
        <f>AVERAGE(L121,Z121)</f>
        <v>0.69582043343653255</v>
      </c>
      <c r="L121" s="13">
        <f>(O121-R121)/O121</f>
        <v>0.42105263157894735</v>
      </c>
      <c r="M121">
        <v>29</v>
      </c>
      <c r="N121">
        <v>28</v>
      </c>
      <c r="O121">
        <f>SUM(M121:N121)</f>
        <v>57</v>
      </c>
      <c r="P121">
        <v>18</v>
      </c>
      <c r="Q121">
        <v>15</v>
      </c>
      <c r="R121">
        <f>SUM(P121:Q121)</f>
        <v>33</v>
      </c>
      <c r="S121" s="40"/>
      <c r="Z121" s="39">
        <f t="shared" si="32"/>
        <v>0.97058823529411764</v>
      </c>
      <c r="AA121">
        <v>19</v>
      </c>
      <c r="AB121">
        <v>15</v>
      </c>
      <c r="AC121">
        <f t="shared" si="33"/>
        <v>34</v>
      </c>
      <c r="AD121">
        <v>1</v>
      </c>
      <c r="AF121">
        <f t="shared" si="34"/>
        <v>1</v>
      </c>
    </row>
    <row r="122" spans="1:32" x14ac:dyDescent="0.45">
      <c r="A122" s="5"/>
      <c r="B122" s="5"/>
      <c r="D122">
        <v>2</v>
      </c>
      <c r="G122" s="18" t="s">
        <v>1876</v>
      </c>
      <c r="H122" t="s">
        <v>1877</v>
      </c>
      <c r="I122" t="s">
        <v>1263</v>
      </c>
      <c r="J122" s="18">
        <f>AVERAGE(L122,S122)</f>
        <v>0.69354838709677424</v>
      </c>
      <c r="L122" s="13">
        <f>(O122-R122)/O122</f>
        <v>0.38709677419354838</v>
      </c>
      <c r="M122">
        <v>17</v>
      </c>
      <c r="N122">
        <v>14</v>
      </c>
      <c r="O122">
        <f>SUM(M122:N122)</f>
        <v>31</v>
      </c>
      <c r="P122">
        <v>10</v>
      </c>
      <c r="Q122">
        <v>9</v>
      </c>
      <c r="R122">
        <f>SUM(P122:Q122)</f>
        <v>19</v>
      </c>
      <c r="S122" s="39">
        <f t="shared" ref="S122:S131" si="35">(V122-Y122)/V122</f>
        <v>1</v>
      </c>
      <c r="T122">
        <v>1</v>
      </c>
      <c r="U122">
        <v>1</v>
      </c>
      <c r="V122">
        <f t="shared" ref="V122:V131" si="36">SUM(T122:U122)</f>
        <v>2</v>
      </c>
      <c r="X122">
        <v>0</v>
      </c>
      <c r="Y122">
        <f t="shared" ref="Y122:Y131" si="37">SUM(W122:X122)</f>
        <v>0</v>
      </c>
      <c r="Z122" s="40"/>
    </row>
    <row r="123" spans="1:32" x14ac:dyDescent="0.45">
      <c r="A123" s="5"/>
      <c r="B123" s="5"/>
      <c r="D123">
        <v>2</v>
      </c>
      <c r="G123" s="18" t="s">
        <v>1878</v>
      </c>
      <c r="H123" t="s">
        <v>1879</v>
      </c>
      <c r="I123" t="s">
        <v>1880</v>
      </c>
      <c r="J123" s="18">
        <f>AVERAGE(L123,S123)</f>
        <v>0.69230769230769229</v>
      </c>
      <c r="L123" s="13">
        <f>(O123-R123)/O123</f>
        <v>0.38461538461538464</v>
      </c>
      <c r="M123">
        <v>5</v>
      </c>
      <c r="N123">
        <v>8</v>
      </c>
      <c r="O123">
        <f>SUM(M123:N123)</f>
        <v>13</v>
      </c>
      <c r="P123">
        <v>3</v>
      </c>
      <c r="Q123">
        <v>5</v>
      </c>
      <c r="R123">
        <f>SUM(P123:Q123)</f>
        <v>8</v>
      </c>
      <c r="S123" s="39">
        <f t="shared" si="35"/>
        <v>1</v>
      </c>
      <c r="T123">
        <v>1</v>
      </c>
      <c r="U123">
        <v>2</v>
      </c>
      <c r="V123">
        <f t="shared" si="36"/>
        <v>3</v>
      </c>
      <c r="Y123">
        <f t="shared" si="37"/>
        <v>0</v>
      </c>
      <c r="Z123" s="40"/>
    </row>
    <row r="124" spans="1:32" x14ac:dyDescent="0.45">
      <c r="A124" s="5"/>
      <c r="B124" s="5"/>
      <c r="D124">
        <v>2</v>
      </c>
      <c r="G124" s="18" t="s">
        <v>1881</v>
      </c>
      <c r="H124" t="s">
        <v>1882</v>
      </c>
      <c r="I124" t="s">
        <v>932</v>
      </c>
      <c r="J124" s="18">
        <f>AVERAGE(S124,Z124)</f>
        <v>0.68888888888888888</v>
      </c>
      <c r="L124" s="13"/>
      <c r="S124" s="39">
        <f t="shared" si="35"/>
        <v>0.37777777777777777</v>
      </c>
      <c r="T124">
        <v>22</v>
      </c>
      <c r="U124">
        <v>23</v>
      </c>
      <c r="V124">
        <f t="shared" si="36"/>
        <v>45</v>
      </c>
      <c r="W124">
        <v>14</v>
      </c>
      <c r="X124">
        <v>14</v>
      </c>
      <c r="Y124">
        <f t="shared" si="37"/>
        <v>28</v>
      </c>
      <c r="Z124" s="39">
        <f>(AC124-AF124)/AC124</f>
        <v>1</v>
      </c>
      <c r="AA124">
        <v>8</v>
      </c>
      <c r="AB124">
        <v>5</v>
      </c>
      <c r="AC124">
        <f>SUM(AA124:AB124)</f>
        <v>13</v>
      </c>
      <c r="AD124">
        <v>0</v>
      </c>
      <c r="AE124">
        <v>0</v>
      </c>
      <c r="AF124">
        <f>SUM(AD124:AE124)</f>
        <v>0</v>
      </c>
    </row>
    <row r="125" spans="1:32" x14ac:dyDescent="0.45">
      <c r="A125" s="5"/>
      <c r="B125" s="5"/>
      <c r="D125">
        <v>2</v>
      </c>
      <c r="G125" s="18" t="s">
        <v>1883</v>
      </c>
      <c r="H125" t="s">
        <v>1884</v>
      </c>
      <c r="I125" t="s">
        <v>932</v>
      </c>
      <c r="J125" s="18">
        <f>AVERAGE(L125,S125)</f>
        <v>0.6875</v>
      </c>
      <c r="L125" s="13">
        <f>(O125-R125)/O125</f>
        <v>0.375</v>
      </c>
      <c r="M125">
        <v>15</v>
      </c>
      <c r="N125">
        <v>9</v>
      </c>
      <c r="O125">
        <f>SUM(M125:N125)</f>
        <v>24</v>
      </c>
      <c r="P125">
        <v>8</v>
      </c>
      <c r="Q125">
        <v>7</v>
      </c>
      <c r="R125">
        <f>SUM(P125:Q125)</f>
        <v>15</v>
      </c>
      <c r="S125" s="39">
        <f t="shared" si="35"/>
        <v>1</v>
      </c>
      <c r="T125">
        <v>1</v>
      </c>
      <c r="U125">
        <v>1</v>
      </c>
      <c r="V125">
        <f t="shared" si="36"/>
        <v>2</v>
      </c>
      <c r="Y125">
        <f t="shared" si="37"/>
        <v>0</v>
      </c>
      <c r="Z125" s="40"/>
    </row>
    <row r="126" spans="1:32" x14ac:dyDescent="0.45">
      <c r="A126" s="5"/>
      <c r="B126" s="5"/>
      <c r="D126">
        <v>2</v>
      </c>
      <c r="G126" s="18" t="s">
        <v>1885</v>
      </c>
      <c r="H126" t="s">
        <v>1886</v>
      </c>
      <c r="I126" t="s">
        <v>923</v>
      </c>
      <c r="J126" s="18">
        <f>AVERAGE(S126,Z126)</f>
        <v>0.68421052631578949</v>
      </c>
      <c r="L126" s="13"/>
      <c r="S126" s="39">
        <f t="shared" si="35"/>
        <v>0.36842105263157893</v>
      </c>
      <c r="T126">
        <v>11</v>
      </c>
      <c r="U126">
        <v>8</v>
      </c>
      <c r="V126">
        <f t="shared" si="36"/>
        <v>19</v>
      </c>
      <c r="W126">
        <v>6</v>
      </c>
      <c r="X126">
        <v>6</v>
      </c>
      <c r="Y126">
        <f t="shared" si="37"/>
        <v>12</v>
      </c>
      <c r="Z126" s="39">
        <f>(AC126-AF126)/AC126</f>
        <v>1</v>
      </c>
      <c r="AA126">
        <v>4</v>
      </c>
      <c r="AB126">
        <v>3</v>
      </c>
      <c r="AC126">
        <f>SUM(AA126:AB126)</f>
        <v>7</v>
      </c>
      <c r="AF126">
        <f>SUM(AD126:AE126)</f>
        <v>0</v>
      </c>
    </row>
    <row r="127" spans="1:32" x14ac:dyDescent="0.45">
      <c r="A127" s="5"/>
      <c r="B127" s="5"/>
      <c r="D127">
        <v>2</v>
      </c>
      <c r="G127" s="18" t="s">
        <v>1887</v>
      </c>
      <c r="H127" t="s">
        <v>1888</v>
      </c>
      <c r="I127" t="s">
        <v>1117</v>
      </c>
      <c r="J127" s="18">
        <f>AVERAGE(S127,Z127)</f>
        <v>0.67783857729138175</v>
      </c>
      <c r="L127" s="13"/>
      <c r="S127" s="39">
        <f t="shared" si="35"/>
        <v>0.58823529411764708</v>
      </c>
      <c r="T127">
        <v>7</v>
      </c>
      <c r="U127">
        <v>10</v>
      </c>
      <c r="V127">
        <f t="shared" si="36"/>
        <v>17</v>
      </c>
      <c r="W127">
        <v>3</v>
      </c>
      <c r="X127">
        <v>4</v>
      </c>
      <c r="Y127">
        <f t="shared" si="37"/>
        <v>7</v>
      </c>
      <c r="Z127" s="39">
        <f>(AC127-AF127)/AC127</f>
        <v>0.76744186046511631</v>
      </c>
      <c r="AA127">
        <v>21</v>
      </c>
      <c r="AB127">
        <v>22</v>
      </c>
      <c r="AC127">
        <f>SUM(AA127:AB127)</f>
        <v>43</v>
      </c>
      <c r="AD127">
        <v>5</v>
      </c>
      <c r="AE127">
        <v>5</v>
      </c>
      <c r="AF127">
        <f>SUM(AD127:AE127)</f>
        <v>10</v>
      </c>
    </row>
    <row r="128" spans="1:32" x14ac:dyDescent="0.45">
      <c r="A128" s="5"/>
      <c r="B128" s="5"/>
      <c r="D128">
        <v>2</v>
      </c>
      <c r="G128" s="18" t="s">
        <v>1889</v>
      </c>
      <c r="H128" t="s">
        <v>1890</v>
      </c>
      <c r="I128" t="s">
        <v>864</v>
      </c>
      <c r="J128" s="18">
        <f>AVERAGE(S128,Z128)</f>
        <v>0.67582417582417587</v>
      </c>
      <c r="L128" s="13"/>
      <c r="S128" s="39">
        <f t="shared" si="35"/>
        <v>0.42857142857142855</v>
      </c>
      <c r="T128">
        <v>3</v>
      </c>
      <c r="U128">
        <v>4</v>
      </c>
      <c r="V128">
        <f t="shared" si="36"/>
        <v>7</v>
      </c>
      <c r="W128">
        <v>2</v>
      </c>
      <c r="X128">
        <v>2</v>
      </c>
      <c r="Y128">
        <f t="shared" si="37"/>
        <v>4</v>
      </c>
      <c r="Z128" s="39">
        <f>(AC128-AF128)/AC128</f>
        <v>0.92307692307692313</v>
      </c>
      <c r="AA128">
        <v>6</v>
      </c>
      <c r="AB128">
        <v>7</v>
      </c>
      <c r="AC128">
        <f>SUM(AA128:AB128)</f>
        <v>13</v>
      </c>
      <c r="AD128">
        <v>1</v>
      </c>
      <c r="AE128">
        <v>0</v>
      </c>
      <c r="AF128">
        <f>SUM(AD128:AE128)</f>
        <v>1</v>
      </c>
    </row>
    <row r="129" spans="1:32" x14ac:dyDescent="0.45">
      <c r="A129" s="5"/>
      <c r="B129" s="5"/>
      <c r="D129">
        <v>2</v>
      </c>
      <c r="G129" s="18" t="s">
        <v>1891</v>
      </c>
      <c r="H129" t="s">
        <v>1892</v>
      </c>
      <c r="I129" t="s">
        <v>1893</v>
      </c>
      <c r="J129" s="18">
        <f>AVERAGE(L129,S129)</f>
        <v>0.66666666666666663</v>
      </c>
      <c r="L129" s="13">
        <f>(O129-R129)/O129</f>
        <v>0.33333333333333331</v>
      </c>
      <c r="M129">
        <v>23</v>
      </c>
      <c r="N129">
        <v>28</v>
      </c>
      <c r="O129">
        <f>SUM(M129:N129)</f>
        <v>51</v>
      </c>
      <c r="P129">
        <v>16</v>
      </c>
      <c r="Q129">
        <v>18</v>
      </c>
      <c r="R129">
        <f>SUM(P129:Q129)</f>
        <v>34</v>
      </c>
      <c r="S129" s="39">
        <f t="shared" si="35"/>
        <v>1</v>
      </c>
      <c r="T129">
        <v>5</v>
      </c>
      <c r="U129">
        <v>4</v>
      </c>
      <c r="V129">
        <f t="shared" si="36"/>
        <v>9</v>
      </c>
      <c r="Y129">
        <f t="shared" si="37"/>
        <v>0</v>
      </c>
      <c r="Z129" s="40"/>
    </row>
    <row r="130" spans="1:32" x14ac:dyDescent="0.45">
      <c r="A130" s="5"/>
      <c r="B130" s="5"/>
      <c r="D130">
        <v>2</v>
      </c>
      <c r="G130" s="18" t="s">
        <v>1894</v>
      </c>
      <c r="H130" t="s">
        <v>1895</v>
      </c>
      <c r="I130" t="s">
        <v>1404</v>
      </c>
      <c r="J130" s="18">
        <f>AVERAGE(S130,Z130)</f>
        <v>0.66611842105263164</v>
      </c>
      <c r="L130" s="13"/>
      <c r="S130" s="39">
        <f t="shared" si="35"/>
        <v>0.4375</v>
      </c>
      <c r="T130">
        <v>8</v>
      </c>
      <c r="U130">
        <v>8</v>
      </c>
      <c r="V130">
        <f t="shared" si="36"/>
        <v>16</v>
      </c>
      <c r="W130">
        <v>5</v>
      </c>
      <c r="X130">
        <v>4</v>
      </c>
      <c r="Y130">
        <f t="shared" si="37"/>
        <v>9</v>
      </c>
      <c r="Z130" s="39">
        <f>(AC130-AF130)/AC130</f>
        <v>0.89473684210526316</v>
      </c>
      <c r="AA130">
        <v>9</v>
      </c>
      <c r="AB130">
        <v>10</v>
      </c>
      <c r="AC130">
        <f>SUM(AA130:AB130)</f>
        <v>19</v>
      </c>
      <c r="AD130">
        <v>1</v>
      </c>
      <c r="AE130">
        <v>1</v>
      </c>
      <c r="AF130">
        <f>SUM(AD130:AE130)</f>
        <v>2</v>
      </c>
    </row>
    <row r="131" spans="1:32" x14ac:dyDescent="0.45">
      <c r="A131" s="5"/>
      <c r="B131" s="5"/>
      <c r="D131">
        <v>2</v>
      </c>
      <c r="G131" s="18" t="s">
        <v>1896</v>
      </c>
      <c r="H131" t="s">
        <v>1897</v>
      </c>
      <c r="I131" t="s">
        <v>1898</v>
      </c>
      <c r="J131" s="18">
        <f>AVERAGE(L131,S131)</f>
        <v>0.66057692307692306</v>
      </c>
      <c r="L131" s="13">
        <f>(O131-R131)/O131</f>
        <v>0.44615384615384618</v>
      </c>
      <c r="M131">
        <v>33</v>
      </c>
      <c r="N131">
        <v>32</v>
      </c>
      <c r="O131">
        <f>SUM(M131:N131)</f>
        <v>65</v>
      </c>
      <c r="P131">
        <v>18</v>
      </c>
      <c r="Q131">
        <v>18</v>
      </c>
      <c r="R131">
        <f>SUM(P131:Q131)</f>
        <v>36</v>
      </c>
      <c r="S131" s="39">
        <f t="shared" si="35"/>
        <v>0.875</v>
      </c>
      <c r="T131">
        <v>12</v>
      </c>
      <c r="U131">
        <v>12</v>
      </c>
      <c r="V131">
        <f t="shared" si="36"/>
        <v>24</v>
      </c>
      <c r="W131">
        <v>0</v>
      </c>
      <c r="X131">
        <v>3</v>
      </c>
      <c r="Y131">
        <f t="shared" si="37"/>
        <v>3</v>
      </c>
      <c r="Z131" s="40"/>
    </row>
    <row r="132" spans="1:32" x14ac:dyDescent="0.45">
      <c r="A132" s="5"/>
      <c r="B132" s="5"/>
      <c r="D132">
        <v>2</v>
      </c>
      <c r="G132" s="18" t="s">
        <v>1899</v>
      </c>
      <c r="H132" t="s">
        <v>1900</v>
      </c>
      <c r="I132" t="s">
        <v>692</v>
      </c>
      <c r="J132" s="18">
        <f>AVERAGE(L132,Z132)</f>
        <v>0.65909090909090906</v>
      </c>
      <c r="L132" s="13">
        <f>(O132-R132)/O132</f>
        <v>0.31818181818181818</v>
      </c>
      <c r="M132">
        <v>11</v>
      </c>
      <c r="N132">
        <v>11</v>
      </c>
      <c r="O132">
        <f>SUM(M132:N132)</f>
        <v>22</v>
      </c>
      <c r="P132">
        <v>8</v>
      </c>
      <c r="Q132">
        <v>7</v>
      </c>
      <c r="R132">
        <f>SUM(P132:Q132)</f>
        <v>15</v>
      </c>
      <c r="S132" s="40"/>
      <c r="Z132" s="39">
        <f>(AC132-AF132)/AC132</f>
        <v>1</v>
      </c>
      <c r="AA132">
        <v>6</v>
      </c>
      <c r="AB132">
        <v>7</v>
      </c>
      <c r="AC132">
        <f>SUM(AA132:AB132)</f>
        <v>13</v>
      </c>
      <c r="AD132">
        <v>0</v>
      </c>
      <c r="AF132">
        <f>SUM(AD132:AE132)</f>
        <v>0</v>
      </c>
    </row>
    <row r="133" spans="1:32" x14ac:dyDescent="0.45">
      <c r="A133" s="5"/>
      <c r="B133" s="5"/>
      <c r="D133">
        <v>2</v>
      </c>
      <c r="G133" s="18" t="s">
        <v>1901</v>
      </c>
      <c r="H133" t="s">
        <v>1902</v>
      </c>
      <c r="I133" t="s">
        <v>692</v>
      </c>
      <c r="J133" s="18">
        <f>AVERAGE(L133,S133)</f>
        <v>0.65625</v>
      </c>
      <c r="L133" s="13">
        <f>(O133-R133)/O133</f>
        <v>0.3125</v>
      </c>
      <c r="M133">
        <v>17</v>
      </c>
      <c r="N133">
        <v>15</v>
      </c>
      <c r="O133">
        <f>SUM(M133:N133)</f>
        <v>32</v>
      </c>
      <c r="P133">
        <v>10</v>
      </c>
      <c r="Q133">
        <v>12</v>
      </c>
      <c r="R133">
        <f>SUM(P133:Q133)</f>
        <v>22</v>
      </c>
      <c r="S133" s="39">
        <f>(V133-Y133)/V133</f>
        <v>1</v>
      </c>
      <c r="T133">
        <v>2</v>
      </c>
      <c r="U133">
        <v>1</v>
      </c>
      <c r="V133">
        <f>SUM(T133:U133)</f>
        <v>3</v>
      </c>
      <c r="W133">
        <v>0</v>
      </c>
      <c r="Y133">
        <f>SUM(W133:X133)</f>
        <v>0</v>
      </c>
      <c r="Z133" s="40"/>
    </row>
    <row r="134" spans="1:32" x14ac:dyDescent="0.45">
      <c r="A134" s="5"/>
      <c r="B134" s="5"/>
      <c r="D134">
        <v>2</v>
      </c>
      <c r="G134" s="18" t="s">
        <v>1903</v>
      </c>
      <c r="H134" t="s">
        <v>1904</v>
      </c>
      <c r="I134" t="s">
        <v>1893</v>
      </c>
      <c r="J134" s="18">
        <f>AVERAGE(L134,S134)</f>
        <v>0.65476190476190477</v>
      </c>
      <c r="L134" s="13">
        <f>(O134-R134)/O134</f>
        <v>0.30952380952380953</v>
      </c>
      <c r="M134">
        <v>20</v>
      </c>
      <c r="N134">
        <v>22</v>
      </c>
      <c r="O134">
        <f>SUM(M134:N134)</f>
        <v>42</v>
      </c>
      <c r="P134">
        <v>13</v>
      </c>
      <c r="Q134">
        <v>16</v>
      </c>
      <c r="R134">
        <f>SUM(P134:Q134)</f>
        <v>29</v>
      </c>
      <c r="S134" s="39">
        <f>(V134-Y134)/V134</f>
        <v>1</v>
      </c>
      <c r="T134">
        <v>1</v>
      </c>
      <c r="U134">
        <v>3</v>
      </c>
      <c r="V134">
        <f>SUM(T134:U134)</f>
        <v>4</v>
      </c>
      <c r="Y134">
        <f>SUM(W134:X134)</f>
        <v>0</v>
      </c>
      <c r="Z134" s="40"/>
    </row>
    <row r="135" spans="1:32" x14ac:dyDescent="0.45">
      <c r="A135" s="5"/>
      <c r="B135" s="5"/>
      <c r="D135">
        <v>2</v>
      </c>
      <c r="G135" s="18" t="s">
        <v>1905</v>
      </c>
      <c r="H135" t="s">
        <v>1906</v>
      </c>
      <c r="I135" t="s">
        <v>1077</v>
      </c>
      <c r="J135" s="18">
        <f>AVERAGE(L135,S135)</f>
        <v>0.65</v>
      </c>
      <c r="L135" s="13">
        <f>(O135-R135)/O135</f>
        <v>0.3</v>
      </c>
      <c r="M135">
        <v>5</v>
      </c>
      <c r="N135">
        <v>5</v>
      </c>
      <c r="O135">
        <f>SUM(M135:N135)</f>
        <v>10</v>
      </c>
      <c r="P135">
        <v>4</v>
      </c>
      <c r="Q135">
        <v>3</v>
      </c>
      <c r="R135">
        <f>SUM(P135:Q135)</f>
        <v>7</v>
      </c>
      <c r="S135" s="39">
        <f>(V135-Y135)/V135</f>
        <v>1</v>
      </c>
      <c r="T135">
        <v>1</v>
      </c>
      <c r="U135">
        <v>2</v>
      </c>
      <c r="V135">
        <f>SUM(T135:U135)</f>
        <v>3</v>
      </c>
      <c r="Y135">
        <f>SUM(W135:X135)</f>
        <v>0</v>
      </c>
      <c r="Z135" s="40"/>
    </row>
    <row r="136" spans="1:32" x14ac:dyDescent="0.45">
      <c r="A136" s="5"/>
      <c r="B136" s="5"/>
      <c r="D136">
        <v>2</v>
      </c>
      <c r="G136" s="18" t="s">
        <v>1907</v>
      </c>
      <c r="H136" t="s">
        <v>1908</v>
      </c>
      <c r="I136" t="s">
        <v>1909</v>
      </c>
      <c r="J136" s="18">
        <f>AVERAGE(S136,Z136)</f>
        <v>0.64959349593495941</v>
      </c>
      <c r="L136" s="13"/>
      <c r="S136" s="39">
        <f>(V136-Y136)/V136</f>
        <v>0.36585365853658536</v>
      </c>
      <c r="T136">
        <v>19</v>
      </c>
      <c r="U136">
        <v>22</v>
      </c>
      <c r="V136">
        <f>SUM(T136:U136)</f>
        <v>41</v>
      </c>
      <c r="W136">
        <v>14</v>
      </c>
      <c r="X136">
        <v>12</v>
      </c>
      <c r="Y136">
        <f>SUM(W136:X136)</f>
        <v>26</v>
      </c>
      <c r="Z136" s="39">
        <f>(AC136-AF136)/AC136</f>
        <v>0.93333333333333335</v>
      </c>
      <c r="AA136">
        <v>16</v>
      </c>
      <c r="AB136">
        <v>14</v>
      </c>
      <c r="AC136">
        <f>SUM(AA136:AB136)</f>
        <v>30</v>
      </c>
      <c r="AD136">
        <v>2</v>
      </c>
      <c r="AE136">
        <v>0</v>
      </c>
      <c r="AF136">
        <f>SUM(AD136:AE136)</f>
        <v>2</v>
      </c>
    </row>
    <row r="137" spans="1:32" x14ac:dyDescent="0.45">
      <c r="A137" s="5"/>
      <c r="B137" s="5"/>
      <c r="D137">
        <v>2</v>
      </c>
      <c r="G137" s="18" t="s">
        <v>1910</v>
      </c>
      <c r="H137" t="s">
        <v>1911</v>
      </c>
      <c r="I137" t="s">
        <v>1912</v>
      </c>
      <c r="J137" s="18">
        <f>AVERAGE(L137,Z137)</f>
        <v>0.6333333333333333</v>
      </c>
      <c r="L137" s="13">
        <f>(O137-R137)/O137</f>
        <v>0.26666666666666666</v>
      </c>
      <c r="M137">
        <v>7</v>
      </c>
      <c r="N137">
        <v>8</v>
      </c>
      <c r="O137">
        <f>SUM(M137:N137)</f>
        <v>15</v>
      </c>
      <c r="P137">
        <v>5</v>
      </c>
      <c r="Q137">
        <v>6</v>
      </c>
      <c r="R137">
        <f>SUM(P137:Q137)</f>
        <v>11</v>
      </c>
      <c r="S137" s="40"/>
      <c r="Z137" s="39">
        <f>(AC137-AF137)/AC137</f>
        <v>1</v>
      </c>
      <c r="AA137">
        <v>2</v>
      </c>
      <c r="AB137">
        <v>3</v>
      </c>
      <c r="AC137">
        <f>SUM(AA137:AB137)</f>
        <v>5</v>
      </c>
      <c r="AF137">
        <f>SUM(AD137:AE137)</f>
        <v>0</v>
      </c>
    </row>
    <row r="138" spans="1:32" x14ac:dyDescent="0.45">
      <c r="A138" s="5"/>
      <c r="B138" s="5"/>
      <c r="D138">
        <v>2</v>
      </c>
      <c r="G138" s="18" t="s">
        <v>1913</v>
      </c>
      <c r="H138" t="s">
        <v>1914</v>
      </c>
      <c r="I138" t="s">
        <v>1915</v>
      </c>
      <c r="J138" s="18">
        <f>AVERAGE(L138,S138)</f>
        <v>0.62755102040816324</v>
      </c>
      <c r="L138" s="13">
        <f>(O138-R138)/O138</f>
        <v>0.25510204081632654</v>
      </c>
      <c r="M138">
        <v>50</v>
      </c>
      <c r="N138">
        <v>48</v>
      </c>
      <c r="O138">
        <f>SUM(M138:N138)</f>
        <v>98</v>
      </c>
      <c r="P138">
        <v>32</v>
      </c>
      <c r="Q138">
        <v>41</v>
      </c>
      <c r="R138">
        <f>SUM(P138:Q138)</f>
        <v>73</v>
      </c>
      <c r="S138" s="39">
        <f>(V138-Y138)/V138</f>
        <v>1</v>
      </c>
      <c r="T138">
        <v>4</v>
      </c>
      <c r="U138">
        <v>8</v>
      </c>
      <c r="V138">
        <f>SUM(T138:U138)</f>
        <v>12</v>
      </c>
      <c r="Y138">
        <f>SUM(W138:X138)</f>
        <v>0</v>
      </c>
      <c r="Z138" s="40"/>
    </row>
    <row r="139" spans="1:32" x14ac:dyDescent="0.45">
      <c r="A139" s="5"/>
      <c r="B139" s="5"/>
      <c r="D139">
        <v>2</v>
      </c>
      <c r="G139" s="18" t="s">
        <v>1916</v>
      </c>
      <c r="H139" t="s">
        <v>1917</v>
      </c>
      <c r="I139" t="s">
        <v>1918</v>
      </c>
      <c r="J139" s="18">
        <f>AVERAGE(L139,Z139)</f>
        <v>0.62727272727272732</v>
      </c>
      <c r="L139" s="13">
        <f>(O139-R139)/O139</f>
        <v>0.45454545454545453</v>
      </c>
      <c r="M139">
        <v>5</v>
      </c>
      <c r="N139">
        <v>6</v>
      </c>
      <c r="O139">
        <f>SUM(M139:N139)</f>
        <v>11</v>
      </c>
      <c r="P139">
        <v>4</v>
      </c>
      <c r="Q139">
        <v>2</v>
      </c>
      <c r="R139">
        <f>SUM(P139:Q139)</f>
        <v>6</v>
      </c>
      <c r="S139" s="40"/>
      <c r="Z139" s="39">
        <f>(AC139-AF139)/AC139</f>
        <v>0.8</v>
      </c>
      <c r="AA139">
        <v>7</v>
      </c>
      <c r="AB139">
        <v>8</v>
      </c>
      <c r="AC139">
        <f>SUM(AA139:AB139)</f>
        <v>15</v>
      </c>
      <c r="AD139">
        <v>2</v>
      </c>
      <c r="AE139">
        <v>1</v>
      </c>
      <c r="AF139">
        <f>SUM(AD139:AE139)</f>
        <v>3</v>
      </c>
    </row>
    <row r="140" spans="1:32" x14ac:dyDescent="0.45">
      <c r="A140" s="5"/>
      <c r="B140" s="5"/>
      <c r="D140">
        <v>2</v>
      </c>
      <c r="G140" s="18" t="s">
        <v>1919</v>
      </c>
      <c r="H140" t="s">
        <v>1920</v>
      </c>
      <c r="I140" t="s">
        <v>982</v>
      </c>
      <c r="J140" s="18">
        <f>AVERAGE(L140,S140)</f>
        <v>0.625</v>
      </c>
      <c r="L140" s="13">
        <f>(O140-R140)/O140</f>
        <v>0.25</v>
      </c>
      <c r="M140">
        <v>4</v>
      </c>
      <c r="N140">
        <v>4</v>
      </c>
      <c r="O140">
        <f>SUM(M140:N140)</f>
        <v>8</v>
      </c>
      <c r="P140">
        <v>2</v>
      </c>
      <c r="Q140">
        <v>4</v>
      </c>
      <c r="R140">
        <f>SUM(P140:Q140)</f>
        <v>6</v>
      </c>
      <c r="S140" s="39">
        <f t="shared" ref="S140:S146" si="38">(V140-Y140)/V140</f>
        <v>1</v>
      </c>
      <c r="T140">
        <v>1</v>
      </c>
      <c r="U140">
        <v>1</v>
      </c>
      <c r="V140">
        <f t="shared" ref="V140:V146" si="39">SUM(T140:U140)</f>
        <v>2</v>
      </c>
      <c r="Y140">
        <f t="shared" ref="Y140:Y146" si="40">SUM(W140:X140)</f>
        <v>0</v>
      </c>
      <c r="Z140" s="40"/>
    </row>
    <row r="141" spans="1:32" x14ac:dyDescent="0.45">
      <c r="A141" s="5"/>
      <c r="B141" s="5"/>
      <c r="D141">
        <v>2</v>
      </c>
      <c r="G141" s="18" t="s">
        <v>1921</v>
      </c>
      <c r="H141" t="s">
        <v>1922</v>
      </c>
      <c r="I141" t="s">
        <v>1128</v>
      </c>
      <c r="J141" s="18">
        <f>AVERAGE(S141,Z141)</f>
        <v>0.625</v>
      </c>
      <c r="L141" s="13"/>
      <c r="S141" s="39">
        <f t="shared" si="38"/>
        <v>0.5</v>
      </c>
      <c r="T141">
        <v>5</v>
      </c>
      <c r="U141">
        <v>9</v>
      </c>
      <c r="V141">
        <f t="shared" si="39"/>
        <v>14</v>
      </c>
      <c r="W141">
        <v>4</v>
      </c>
      <c r="X141">
        <v>3</v>
      </c>
      <c r="Y141">
        <f t="shared" si="40"/>
        <v>7</v>
      </c>
      <c r="Z141" s="39">
        <f>(AC141-AF141)/AC141</f>
        <v>0.75</v>
      </c>
      <c r="AA141">
        <v>6</v>
      </c>
      <c r="AB141">
        <v>6</v>
      </c>
      <c r="AC141">
        <f>SUM(AA141:AB141)</f>
        <v>12</v>
      </c>
      <c r="AD141">
        <v>2</v>
      </c>
      <c r="AE141">
        <v>1</v>
      </c>
      <c r="AF141">
        <f>SUM(AD141:AE141)</f>
        <v>3</v>
      </c>
    </row>
    <row r="142" spans="1:32" x14ac:dyDescent="0.45">
      <c r="A142" s="5"/>
      <c r="B142" s="5"/>
      <c r="D142">
        <v>2</v>
      </c>
      <c r="G142" s="18" t="s">
        <v>1923</v>
      </c>
      <c r="H142" t="s">
        <v>1924</v>
      </c>
      <c r="I142" t="s">
        <v>991</v>
      </c>
      <c r="J142" s="18">
        <f>AVERAGE(S142,Z142)</f>
        <v>0.625</v>
      </c>
      <c r="L142" s="13"/>
      <c r="S142" s="39">
        <f t="shared" si="38"/>
        <v>0.33333333333333331</v>
      </c>
      <c r="T142">
        <v>2</v>
      </c>
      <c r="U142">
        <v>1</v>
      </c>
      <c r="V142">
        <f t="shared" si="39"/>
        <v>3</v>
      </c>
      <c r="W142">
        <v>1</v>
      </c>
      <c r="X142">
        <v>1</v>
      </c>
      <c r="Y142">
        <f t="shared" si="40"/>
        <v>2</v>
      </c>
      <c r="Z142" s="39">
        <f>(AC142-AF142)/AC142</f>
        <v>0.91666666666666663</v>
      </c>
      <c r="AA142">
        <v>6</v>
      </c>
      <c r="AB142">
        <v>6</v>
      </c>
      <c r="AC142">
        <f>SUM(AA142:AB142)</f>
        <v>12</v>
      </c>
      <c r="AD142">
        <v>1</v>
      </c>
      <c r="AF142">
        <f>SUM(AD142:AE142)</f>
        <v>1</v>
      </c>
    </row>
    <row r="143" spans="1:32" x14ac:dyDescent="0.45">
      <c r="A143" s="5"/>
      <c r="B143" s="5"/>
      <c r="D143">
        <v>2</v>
      </c>
      <c r="G143" s="18" t="s">
        <v>1925</v>
      </c>
      <c r="H143" t="s">
        <v>1926</v>
      </c>
      <c r="I143" t="s">
        <v>692</v>
      </c>
      <c r="J143" s="18">
        <f>AVERAGE(S143,Z143)</f>
        <v>0.61818181818181817</v>
      </c>
      <c r="L143" s="13"/>
      <c r="S143" s="39">
        <f t="shared" si="38"/>
        <v>0.6</v>
      </c>
      <c r="T143">
        <v>20</v>
      </c>
      <c r="U143">
        <v>20</v>
      </c>
      <c r="V143">
        <f t="shared" si="39"/>
        <v>40</v>
      </c>
      <c r="W143">
        <v>8</v>
      </c>
      <c r="X143">
        <v>8</v>
      </c>
      <c r="Y143">
        <f t="shared" si="40"/>
        <v>16</v>
      </c>
      <c r="Z143" s="39">
        <f>(AC143-AF143)/AC143</f>
        <v>0.63636363636363635</v>
      </c>
      <c r="AA143">
        <v>4</v>
      </c>
      <c r="AB143">
        <v>7</v>
      </c>
      <c r="AC143">
        <f>SUM(AA143:AB143)</f>
        <v>11</v>
      </c>
      <c r="AD143">
        <v>2</v>
      </c>
      <c r="AE143">
        <v>2</v>
      </c>
      <c r="AF143">
        <f>SUM(AD143:AE143)</f>
        <v>4</v>
      </c>
    </row>
    <row r="144" spans="1:32" x14ac:dyDescent="0.45">
      <c r="A144" s="5"/>
      <c r="B144" s="5"/>
      <c r="D144">
        <v>2</v>
      </c>
      <c r="G144" s="18" t="s">
        <v>1927</v>
      </c>
      <c r="H144" t="s">
        <v>1928</v>
      </c>
      <c r="I144" t="s">
        <v>1799</v>
      </c>
      <c r="J144" s="18">
        <f>AVERAGE(L144,S144)</f>
        <v>0.61428571428571432</v>
      </c>
      <c r="L144" s="13">
        <f>(O144-R144)/O144</f>
        <v>0.22857142857142856</v>
      </c>
      <c r="M144">
        <v>17</v>
      </c>
      <c r="N144">
        <v>18</v>
      </c>
      <c r="O144">
        <f>SUM(M144:N144)</f>
        <v>35</v>
      </c>
      <c r="P144">
        <v>12</v>
      </c>
      <c r="Q144">
        <v>15</v>
      </c>
      <c r="R144">
        <f>SUM(P144:Q144)</f>
        <v>27</v>
      </c>
      <c r="S144" s="39">
        <f t="shared" si="38"/>
        <v>1</v>
      </c>
      <c r="T144">
        <v>1</v>
      </c>
      <c r="U144">
        <v>1</v>
      </c>
      <c r="V144">
        <f t="shared" si="39"/>
        <v>2</v>
      </c>
      <c r="Y144">
        <f t="shared" si="40"/>
        <v>0</v>
      </c>
      <c r="Z144" s="40"/>
    </row>
    <row r="145" spans="1:32" x14ac:dyDescent="0.45">
      <c r="A145" s="5"/>
      <c r="B145" s="5"/>
      <c r="D145">
        <v>2</v>
      </c>
      <c r="G145" s="18" t="s">
        <v>1929</v>
      </c>
      <c r="H145" t="s">
        <v>1930</v>
      </c>
      <c r="I145" t="s">
        <v>1931</v>
      </c>
      <c r="J145" s="18">
        <f>AVERAGE(S145,Z145)</f>
        <v>0.61160714285714279</v>
      </c>
      <c r="L145" s="13"/>
      <c r="S145" s="39">
        <f t="shared" si="38"/>
        <v>0.5357142857142857</v>
      </c>
      <c r="T145">
        <v>15</v>
      </c>
      <c r="U145">
        <v>13</v>
      </c>
      <c r="V145">
        <f t="shared" si="39"/>
        <v>28</v>
      </c>
      <c r="W145">
        <v>6</v>
      </c>
      <c r="X145">
        <v>7</v>
      </c>
      <c r="Y145">
        <f t="shared" si="40"/>
        <v>13</v>
      </c>
      <c r="Z145" s="39">
        <f t="shared" ref="Z145:Z151" si="41">(AC145-AF145)/AC145</f>
        <v>0.6875</v>
      </c>
      <c r="AA145">
        <v>8</v>
      </c>
      <c r="AB145">
        <v>8</v>
      </c>
      <c r="AC145">
        <f t="shared" ref="AC145:AC151" si="42">SUM(AA145:AB145)</f>
        <v>16</v>
      </c>
      <c r="AD145">
        <v>1</v>
      </c>
      <c r="AE145">
        <v>4</v>
      </c>
      <c r="AF145">
        <f t="shared" ref="AF145:AF151" si="43">SUM(AD145:AE145)</f>
        <v>5</v>
      </c>
    </row>
    <row r="146" spans="1:32" ht="14.45" customHeight="1" x14ac:dyDescent="0.45">
      <c r="A146" s="5"/>
      <c r="B146" s="5"/>
      <c r="D146">
        <v>2</v>
      </c>
      <c r="G146" s="18" t="s">
        <v>1932</v>
      </c>
      <c r="H146" t="s">
        <v>1933</v>
      </c>
      <c r="I146" t="s">
        <v>1343</v>
      </c>
      <c r="J146" s="18">
        <f>AVERAGE(S146,Z146)</f>
        <v>0.60714285714285721</v>
      </c>
      <c r="L146" s="13"/>
      <c r="S146" s="39">
        <f t="shared" si="38"/>
        <v>0.5</v>
      </c>
      <c r="T146">
        <v>2</v>
      </c>
      <c r="U146">
        <v>4</v>
      </c>
      <c r="V146">
        <f t="shared" si="39"/>
        <v>6</v>
      </c>
      <c r="W146">
        <v>2</v>
      </c>
      <c r="X146">
        <v>1</v>
      </c>
      <c r="Y146">
        <f t="shared" si="40"/>
        <v>3</v>
      </c>
      <c r="Z146" s="39">
        <f t="shared" si="41"/>
        <v>0.7142857142857143</v>
      </c>
      <c r="AA146">
        <v>8</v>
      </c>
      <c r="AB146">
        <v>6</v>
      </c>
      <c r="AC146">
        <f t="shared" si="42"/>
        <v>14</v>
      </c>
      <c r="AD146">
        <v>2</v>
      </c>
      <c r="AE146">
        <v>2</v>
      </c>
      <c r="AF146">
        <f t="shared" si="43"/>
        <v>4</v>
      </c>
    </row>
    <row r="147" spans="1:32" x14ac:dyDescent="0.45">
      <c r="A147" s="5"/>
      <c r="B147" s="5"/>
      <c r="D147">
        <v>2</v>
      </c>
      <c r="G147" s="18" t="s">
        <v>1934</v>
      </c>
      <c r="H147" t="s">
        <v>1935</v>
      </c>
      <c r="I147" t="s">
        <v>896</v>
      </c>
      <c r="J147" s="18">
        <f>AVERAGE(L147,Z147)</f>
        <v>0.60606060606060597</v>
      </c>
      <c r="L147" s="13">
        <f>(O147-R147)/O147</f>
        <v>0.54545454545454541</v>
      </c>
      <c r="M147">
        <v>10</v>
      </c>
      <c r="N147">
        <v>12</v>
      </c>
      <c r="O147">
        <f>SUM(M147:N147)</f>
        <v>22</v>
      </c>
      <c r="P147">
        <v>3</v>
      </c>
      <c r="Q147">
        <v>7</v>
      </c>
      <c r="R147">
        <f>SUM(P147:Q147)</f>
        <v>10</v>
      </c>
      <c r="S147" s="40"/>
      <c r="Z147" s="39">
        <f t="shared" si="41"/>
        <v>0.66666666666666663</v>
      </c>
      <c r="AA147">
        <v>3</v>
      </c>
      <c r="AB147">
        <v>3</v>
      </c>
      <c r="AC147">
        <f t="shared" si="42"/>
        <v>6</v>
      </c>
      <c r="AD147">
        <v>1</v>
      </c>
      <c r="AE147">
        <v>1</v>
      </c>
      <c r="AF147">
        <f t="shared" si="43"/>
        <v>2</v>
      </c>
    </row>
    <row r="148" spans="1:32" x14ac:dyDescent="0.45">
      <c r="A148" s="5"/>
      <c r="B148" s="5"/>
      <c r="D148">
        <v>2</v>
      </c>
      <c r="G148" s="18" t="s">
        <v>1936</v>
      </c>
      <c r="H148" t="s">
        <v>1937</v>
      </c>
      <c r="I148" t="s">
        <v>692</v>
      </c>
      <c r="J148" s="18">
        <f>AVERAGE(L148,Z148)</f>
        <v>0.60526315789473684</v>
      </c>
      <c r="L148" s="13">
        <f>(O148-R148)/O148</f>
        <v>0.21052631578947367</v>
      </c>
      <c r="M148">
        <v>29</v>
      </c>
      <c r="N148">
        <v>28</v>
      </c>
      <c r="O148">
        <f>SUM(M148:N148)</f>
        <v>57</v>
      </c>
      <c r="P148">
        <v>21</v>
      </c>
      <c r="Q148">
        <v>24</v>
      </c>
      <c r="R148">
        <f>SUM(P148:Q148)</f>
        <v>45</v>
      </c>
      <c r="S148" s="40"/>
      <c r="Z148" s="39">
        <f t="shared" si="41"/>
        <v>1</v>
      </c>
      <c r="AA148">
        <v>0</v>
      </c>
      <c r="AB148">
        <v>3</v>
      </c>
      <c r="AC148">
        <f t="shared" si="42"/>
        <v>3</v>
      </c>
      <c r="AD148">
        <v>0</v>
      </c>
      <c r="AF148">
        <f t="shared" si="43"/>
        <v>0</v>
      </c>
    </row>
    <row r="149" spans="1:32" x14ac:dyDescent="0.45">
      <c r="A149" s="5"/>
      <c r="B149" s="5"/>
      <c r="D149">
        <v>2</v>
      </c>
      <c r="G149" s="18" t="s">
        <v>1938</v>
      </c>
      <c r="H149" t="s">
        <v>1939</v>
      </c>
      <c r="I149" t="s">
        <v>1940</v>
      </c>
      <c r="J149" s="18">
        <f>AVERAGE(S149,Z149)</f>
        <v>0.60335917312661502</v>
      </c>
      <c r="L149" s="13"/>
      <c r="S149" s="39">
        <f>(V149-Y149)/V149</f>
        <v>0.65116279069767447</v>
      </c>
      <c r="T149">
        <v>23</v>
      </c>
      <c r="U149">
        <v>20</v>
      </c>
      <c r="V149">
        <f>SUM(T149:U149)</f>
        <v>43</v>
      </c>
      <c r="W149">
        <v>10</v>
      </c>
      <c r="X149">
        <v>5</v>
      </c>
      <c r="Y149">
        <f>SUM(W149:X149)</f>
        <v>15</v>
      </c>
      <c r="Z149" s="39">
        <f t="shared" si="41"/>
        <v>0.55555555555555558</v>
      </c>
      <c r="AA149">
        <v>5</v>
      </c>
      <c r="AB149">
        <v>4</v>
      </c>
      <c r="AC149">
        <f t="shared" si="42"/>
        <v>9</v>
      </c>
      <c r="AD149">
        <v>3</v>
      </c>
      <c r="AE149">
        <v>1</v>
      </c>
      <c r="AF149">
        <f t="shared" si="43"/>
        <v>4</v>
      </c>
    </row>
    <row r="150" spans="1:32" x14ac:dyDescent="0.45">
      <c r="A150" s="5"/>
      <c r="B150" s="5"/>
      <c r="D150">
        <v>2</v>
      </c>
      <c r="G150" s="18" t="s">
        <v>1507</v>
      </c>
      <c r="H150" t="s">
        <v>1506</v>
      </c>
      <c r="I150" t="s">
        <v>1351</v>
      </c>
      <c r="J150" s="18">
        <f>AVERAGE(S150,Z150)</f>
        <v>0.5982142857142857</v>
      </c>
      <c r="L150" s="13"/>
      <c r="S150" s="39">
        <f>(V150-Y150)/V150</f>
        <v>0.5714285714285714</v>
      </c>
      <c r="T150">
        <v>4</v>
      </c>
      <c r="U150">
        <v>3</v>
      </c>
      <c r="V150">
        <f>SUM(T150:U150)</f>
        <v>7</v>
      </c>
      <c r="W150">
        <v>1</v>
      </c>
      <c r="X150">
        <v>2</v>
      </c>
      <c r="Y150">
        <f>SUM(W150:X150)</f>
        <v>3</v>
      </c>
      <c r="Z150" s="39">
        <f t="shared" si="41"/>
        <v>0.625</v>
      </c>
      <c r="AA150">
        <v>8</v>
      </c>
      <c r="AB150">
        <v>8</v>
      </c>
      <c r="AC150">
        <f t="shared" si="42"/>
        <v>16</v>
      </c>
      <c r="AD150">
        <v>5</v>
      </c>
      <c r="AE150">
        <v>1</v>
      </c>
      <c r="AF150">
        <f t="shared" si="43"/>
        <v>6</v>
      </c>
    </row>
    <row r="151" spans="1:32" x14ac:dyDescent="0.45">
      <c r="A151" s="5"/>
      <c r="B151" s="5"/>
      <c r="D151">
        <v>2</v>
      </c>
      <c r="G151" s="18" t="s">
        <v>1941</v>
      </c>
      <c r="H151" t="s">
        <v>1942</v>
      </c>
      <c r="I151" t="s">
        <v>1717</v>
      </c>
      <c r="J151" s="18">
        <f>AVERAGE(S151,Z151)</f>
        <v>0.59732142857142856</v>
      </c>
      <c r="L151" s="13"/>
      <c r="S151" s="39">
        <f>(V151-Y151)/V151</f>
        <v>0.54285714285714282</v>
      </c>
      <c r="T151">
        <v>33</v>
      </c>
      <c r="U151">
        <v>37</v>
      </c>
      <c r="V151">
        <f>SUM(T151:U151)</f>
        <v>70</v>
      </c>
      <c r="W151">
        <v>18</v>
      </c>
      <c r="X151">
        <v>14</v>
      </c>
      <c r="Y151">
        <f>SUM(W151:X151)</f>
        <v>32</v>
      </c>
      <c r="Z151" s="39">
        <f t="shared" si="41"/>
        <v>0.6517857142857143</v>
      </c>
      <c r="AA151">
        <v>61</v>
      </c>
      <c r="AB151">
        <v>51</v>
      </c>
      <c r="AC151">
        <f t="shared" si="42"/>
        <v>112</v>
      </c>
      <c r="AD151">
        <v>20</v>
      </c>
      <c r="AE151">
        <v>19</v>
      </c>
      <c r="AF151">
        <f t="shared" si="43"/>
        <v>39</v>
      </c>
    </row>
    <row r="152" spans="1:32" x14ac:dyDescent="0.45">
      <c r="A152" s="5"/>
      <c r="B152" s="5"/>
      <c r="D152">
        <v>2</v>
      </c>
      <c r="G152" s="18" t="s">
        <v>1943</v>
      </c>
      <c r="H152" t="s">
        <v>1944</v>
      </c>
      <c r="I152" t="s">
        <v>1132</v>
      </c>
      <c r="J152" s="18">
        <f>AVERAGE(L152,S152)</f>
        <v>0.59677419354838712</v>
      </c>
      <c r="L152" s="13">
        <f>(O152-R152)/O152</f>
        <v>0.19354838709677419</v>
      </c>
      <c r="M152">
        <v>16</v>
      </c>
      <c r="N152">
        <v>15</v>
      </c>
      <c r="O152">
        <f>SUM(M152:N152)</f>
        <v>31</v>
      </c>
      <c r="P152">
        <v>12</v>
      </c>
      <c r="Q152">
        <v>13</v>
      </c>
      <c r="R152">
        <f>SUM(P152:Q152)</f>
        <v>25</v>
      </c>
      <c r="S152" s="39">
        <f>(V152-Y152)/V152</f>
        <v>1</v>
      </c>
      <c r="T152">
        <v>4</v>
      </c>
      <c r="U152">
        <v>1</v>
      </c>
      <c r="V152">
        <f>SUM(T152:U152)</f>
        <v>5</v>
      </c>
      <c r="W152">
        <v>0</v>
      </c>
      <c r="Y152">
        <f>SUM(W152:X152)</f>
        <v>0</v>
      </c>
      <c r="Z152" s="40"/>
    </row>
    <row r="153" spans="1:32" x14ac:dyDescent="0.45">
      <c r="A153" s="5"/>
      <c r="B153" s="5"/>
      <c r="D153">
        <v>2</v>
      </c>
      <c r="G153" s="18" t="s">
        <v>1945</v>
      </c>
      <c r="H153" t="s">
        <v>1946</v>
      </c>
      <c r="I153" t="s">
        <v>1482</v>
      </c>
      <c r="J153" s="18">
        <f>AVERAGE(L153,S153)</f>
        <v>0.59615384615384615</v>
      </c>
      <c r="L153" s="13">
        <f>(O153-R153)/O153</f>
        <v>0.19230769230769232</v>
      </c>
      <c r="M153">
        <v>12</v>
      </c>
      <c r="N153">
        <v>14</v>
      </c>
      <c r="O153">
        <f>SUM(M153:N153)</f>
        <v>26</v>
      </c>
      <c r="P153">
        <v>9</v>
      </c>
      <c r="Q153">
        <v>12</v>
      </c>
      <c r="R153">
        <f>SUM(P153:Q153)</f>
        <v>21</v>
      </c>
      <c r="S153" s="39">
        <f>(V153-Y153)/V153</f>
        <v>1</v>
      </c>
      <c r="T153">
        <v>2</v>
      </c>
      <c r="U153">
        <v>1</v>
      </c>
      <c r="V153">
        <f>SUM(T153:U153)</f>
        <v>3</v>
      </c>
      <c r="Y153">
        <f>SUM(W153:X153)</f>
        <v>0</v>
      </c>
      <c r="Z153" s="40"/>
    </row>
    <row r="154" spans="1:32" x14ac:dyDescent="0.45">
      <c r="A154" s="5"/>
      <c r="B154" s="5"/>
      <c r="D154">
        <v>2</v>
      </c>
      <c r="G154" s="18" t="s">
        <v>1947</v>
      </c>
      <c r="H154" t="s">
        <v>1948</v>
      </c>
      <c r="I154" t="s">
        <v>896</v>
      </c>
      <c r="J154" s="18">
        <f>AVERAGE(L154,Z154)</f>
        <v>0.59523809523809523</v>
      </c>
      <c r="L154" s="13">
        <f>(O154-R154)/O154</f>
        <v>0.33333333333333331</v>
      </c>
      <c r="M154">
        <v>3</v>
      </c>
      <c r="N154">
        <v>3</v>
      </c>
      <c r="O154">
        <f>SUM(M154:N154)</f>
        <v>6</v>
      </c>
      <c r="P154">
        <v>3</v>
      </c>
      <c r="Q154">
        <v>1</v>
      </c>
      <c r="R154">
        <f>SUM(P154:Q154)</f>
        <v>4</v>
      </c>
      <c r="S154" s="40"/>
      <c r="Z154" s="39">
        <f>(AC154-AF154)/AC154</f>
        <v>0.8571428571428571</v>
      </c>
      <c r="AA154">
        <v>4</v>
      </c>
      <c r="AB154">
        <v>3</v>
      </c>
      <c r="AC154">
        <f>SUM(AA154:AB154)</f>
        <v>7</v>
      </c>
      <c r="AD154">
        <v>0</v>
      </c>
      <c r="AE154">
        <v>1</v>
      </c>
      <c r="AF154">
        <f>SUM(AD154:AE154)</f>
        <v>1</v>
      </c>
    </row>
    <row r="155" spans="1:32" x14ac:dyDescent="0.45">
      <c r="A155" s="5"/>
      <c r="B155" s="5"/>
      <c r="D155">
        <v>2</v>
      </c>
      <c r="G155" s="18" t="s">
        <v>1949</v>
      </c>
      <c r="H155" t="s">
        <v>1950</v>
      </c>
      <c r="I155" t="s">
        <v>1178</v>
      </c>
      <c r="J155" s="18">
        <f>AVERAGE(S155,Z155)</f>
        <v>0.59372772630078408</v>
      </c>
      <c r="L155" s="13"/>
      <c r="S155" s="39">
        <f>(V155-Y155)/V155</f>
        <v>0.49180327868852458</v>
      </c>
      <c r="T155">
        <v>28</v>
      </c>
      <c r="U155">
        <v>33</v>
      </c>
      <c r="V155">
        <f>SUM(T155:U155)</f>
        <v>61</v>
      </c>
      <c r="W155">
        <v>16</v>
      </c>
      <c r="X155">
        <v>15</v>
      </c>
      <c r="Y155">
        <f>SUM(W155:X155)</f>
        <v>31</v>
      </c>
      <c r="Z155" s="39">
        <f>(AC155-AF155)/AC155</f>
        <v>0.69565217391304346</v>
      </c>
      <c r="AA155">
        <v>11</v>
      </c>
      <c r="AB155">
        <v>12</v>
      </c>
      <c r="AC155">
        <f>SUM(AA155:AB155)</f>
        <v>23</v>
      </c>
      <c r="AD155">
        <v>3</v>
      </c>
      <c r="AE155">
        <v>4</v>
      </c>
      <c r="AF155">
        <f>SUM(AD155:AE155)</f>
        <v>7</v>
      </c>
    </row>
    <row r="156" spans="1:32" x14ac:dyDescent="0.45">
      <c r="A156" s="5"/>
      <c r="B156" s="5"/>
      <c r="D156">
        <v>2</v>
      </c>
      <c r="G156" s="18" t="s">
        <v>1951</v>
      </c>
      <c r="H156" t="s">
        <v>1952</v>
      </c>
      <c r="I156" t="s">
        <v>1953</v>
      </c>
      <c r="J156" s="18">
        <f>AVERAGE(L156,Z156)</f>
        <v>0.59195402298850575</v>
      </c>
      <c r="L156" s="13">
        <f>(O156-R156)/O156</f>
        <v>0.18390804597701149</v>
      </c>
      <c r="M156">
        <v>41</v>
      </c>
      <c r="N156">
        <v>46</v>
      </c>
      <c r="O156">
        <f>SUM(M156:N156)</f>
        <v>87</v>
      </c>
      <c r="P156">
        <v>36</v>
      </c>
      <c r="Q156">
        <v>35</v>
      </c>
      <c r="R156">
        <f>SUM(P156:Q156)</f>
        <v>71</v>
      </c>
      <c r="S156" s="40"/>
      <c r="Z156" s="39">
        <f>(AC156-AF156)/AC156</f>
        <v>1</v>
      </c>
      <c r="AA156">
        <v>9</v>
      </c>
      <c r="AB156">
        <v>10</v>
      </c>
      <c r="AC156">
        <f>SUM(AA156:AB156)</f>
        <v>19</v>
      </c>
      <c r="AF156">
        <f>SUM(AD156:AE156)</f>
        <v>0</v>
      </c>
    </row>
    <row r="157" spans="1:32" x14ac:dyDescent="0.45">
      <c r="A157" s="5"/>
      <c r="B157" s="5"/>
      <c r="D157">
        <v>2</v>
      </c>
      <c r="G157" s="18" t="s">
        <v>1954</v>
      </c>
      <c r="H157" t="s">
        <v>1955</v>
      </c>
      <c r="I157" t="s">
        <v>978</v>
      </c>
      <c r="J157" s="18">
        <f>AVERAGE(L157,S157)</f>
        <v>0.5862068965517242</v>
      </c>
      <c r="L157" s="13">
        <f>(O157-R157)/O157</f>
        <v>0.17241379310344829</v>
      </c>
      <c r="M157">
        <v>14</v>
      </c>
      <c r="N157">
        <v>15</v>
      </c>
      <c r="O157">
        <f>SUM(M157:N157)</f>
        <v>29</v>
      </c>
      <c r="P157">
        <v>14</v>
      </c>
      <c r="Q157">
        <v>10</v>
      </c>
      <c r="R157">
        <f>SUM(P157:Q157)</f>
        <v>24</v>
      </c>
      <c r="S157" s="39">
        <f t="shared" ref="S157:S164" si="44">(V157-Y157)/V157</f>
        <v>1</v>
      </c>
      <c r="T157">
        <v>1</v>
      </c>
      <c r="U157">
        <v>1</v>
      </c>
      <c r="V157">
        <f t="shared" ref="V157:V164" si="45">SUM(T157:U157)</f>
        <v>2</v>
      </c>
      <c r="Y157">
        <f t="shared" ref="Y157:Y164" si="46">SUM(W157:X157)</f>
        <v>0</v>
      </c>
      <c r="Z157" s="40"/>
    </row>
    <row r="158" spans="1:32" x14ac:dyDescent="0.45">
      <c r="A158" s="5"/>
      <c r="B158" s="5"/>
      <c r="D158">
        <v>2</v>
      </c>
      <c r="G158" s="18" t="s">
        <v>1463</v>
      </c>
      <c r="H158" t="s">
        <v>1462</v>
      </c>
      <c r="I158" t="s">
        <v>879</v>
      </c>
      <c r="J158" s="18">
        <f>AVERAGE(S158,Z158)</f>
        <v>0.57792207792207795</v>
      </c>
      <c r="L158" s="13"/>
      <c r="S158" s="39">
        <f t="shared" si="44"/>
        <v>0.42857142857142855</v>
      </c>
      <c r="T158">
        <v>3</v>
      </c>
      <c r="U158">
        <v>4</v>
      </c>
      <c r="V158">
        <f t="shared" si="45"/>
        <v>7</v>
      </c>
      <c r="W158">
        <v>2</v>
      </c>
      <c r="X158">
        <v>2</v>
      </c>
      <c r="Y158">
        <f t="shared" si="46"/>
        <v>4</v>
      </c>
      <c r="Z158" s="39">
        <f>(AC158-AF158)/AC158</f>
        <v>0.72727272727272729</v>
      </c>
      <c r="AA158">
        <v>10</v>
      </c>
      <c r="AB158">
        <v>12</v>
      </c>
      <c r="AC158">
        <f>SUM(AA158:AB158)</f>
        <v>22</v>
      </c>
      <c r="AD158">
        <v>3</v>
      </c>
      <c r="AE158">
        <v>3</v>
      </c>
      <c r="AF158">
        <f>SUM(AD158:AE158)</f>
        <v>6</v>
      </c>
    </row>
    <row r="159" spans="1:32" x14ac:dyDescent="0.45">
      <c r="A159" s="5"/>
      <c r="B159" s="5"/>
      <c r="D159">
        <v>2</v>
      </c>
      <c r="G159" s="18" t="s">
        <v>1956</v>
      </c>
      <c r="H159" t="s">
        <v>1957</v>
      </c>
      <c r="I159" t="s">
        <v>1117</v>
      </c>
      <c r="J159" s="18">
        <f>AVERAGE(S159,Z159)</f>
        <v>0.57692307692307687</v>
      </c>
      <c r="L159" s="13"/>
      <c r="S159" s="39">
        <f t="shared" si="44"/>
        <v>0.69230769230769229</v>
      </c>
      <c r="T159">
        <v>7</v>
      </c>
      <c r="U159">
        <v>6</v>
      </c>
      <c r="V159">
        <f t="shared" si="45"/>
        <v>13</v>
      </c>
      <c r="W159">
        <v>2</v>
      </c>
      <c r="X159">
        <v>2</v>
      </c>
      <c r="Y159">
        <f t="shared" si="46"/>
        <v>4</v>
      </c>
      <c r="Z159" s="39">
        <f>(AC159-AF159)/AC159</f>
        <v>0.46153846153846156</v>
      </c>
      <c r="AA159">
        <v>4</v>
      </c>
      <c r="AB159">
        <v>9</v>
      </c>
      <c r="AC159">
        <f>SUM(AA159:AB159)</f>
        <v>13</v>
      </c>
      <c r="AD159">
        <v>4</v>
      </c>
      <c r="AE159">
        <v>3</v>
      </c>
      <c r="AF159">
        <f>SUM(AD159:AE159)</f>
        <v>7</v>
      </c>
    </row>
    <row r="160" spans="1:32" x14ac:dyDescent="0.45">
      <c r="A160" s="5"/>
      <c r="B160" s="5"/>
      <c r="D160">
        <v>2</v>
      </c>
      <c r="G160" s="18" t="s">
        <v>1958</v>
      </c>
      <c r="H160" t="s">
        <v>1959</v>
      </c>
      <c r="I160" t="s">
        <v>1960</v>
      </c>
      <c r="J160" s="18">
        <f>AVERAGE(S160,Z160)</f>
        <v>0.57648624667258208</v>
      </c>
      <c r="L160" s="13"/>
      <c r="S160" s="39">
        <f t="shared" si="44"/>
        <v>0.38775510204081631</v>
      </c>
      <c r="T160">
        <v>47</v>
      </c>
      <c r="U160">
        <v>51</v>
      </c>
      <c r="V160">
        <f t="shared" si="45"/>
        <v>98</v>
      </c>
      <c r="W160">
        <v>31</v>
      </c>
      <c r="X160">
        <v>29</v>
      </c>
      <c r="Y160">
        <f t="shared" si="46"/>
        <v>60</v>
      </c>
      <c r="Z160" s="39">
        <f>(AC160-AF160)/AC160</f>
        <v>0.76521739130434785</v>
      </c>
      <c r="AA160">
        <v>60</v>
      </c>
      <c r="AB160">
        <v>55</v>
      </c>
      <c r="AC160">
        <f>SUM(AA160:AB160)</f>
        <v>115</v>
      </c>
      <c r="AD160">
        <v>15</v>
      </c>
      <c r="AE160">
        <v>12</v>
      </c>
      <c r="AF160">
        <f>SUM(AD160:AE160)</f>
        <v>27</v>
      </c>
    </row>
    <row r="161" spans="1:32" x14ac:dyDescent="0.45">
      <c r="A161" s="5"/>
      <c r="B161" s="5"/>
      <c r="D161">
        <v>2</v>
      </c>
      <c r="G161" s="18" t="s">
        <v>1961</v>
      </c>
      <c r="H161" t="s">
        <v>1962</v>
      </c>
      <c r="I161" t="s">
        <v>1963</v>
      </c>
      <c r="J161" s="18">
        <f>AVERAGE(S161,Z161)</f>
        <v>0.5757575757575758</v>
      </c>
      <c r="L161" s="13"/>
      <c r="S161" s="39">
        <f t="shared" si="44"/>
        <v>0.33333333333333331</v>
      </c>
      <c r="T161">
        <v>2</v>
      </c>
      <c r="U161">
        <v>4</v>
      </c>
      <c r="V161">
        <f t="shared" si="45"/>
        <v>6</v>
      </c>
      <c r="W161">
        <v>1</v>
      </c>
      <c r="X161">
        <v>3</v>
      </c>
      <c r="Y161">
        <f t="shared" si="46"/>
        <v>4</v>
      </c>
      <c r="Z161" s="39">
        <f>(AC161-AF161)/AC161</f>
        <v>0.81818181818181823</v>
      </c>
      <c r="AA161">
        <v>6</v>
      </c>
      <c r="AB161">
        <v>5</v>
      </c>
      <c r="AC161">
        <f>SUM(AA161:AB161)</f>
        <v>11</v>
      </c>
      <c r="AD161">
        <v>0</v>
      </c>
      <c r="AE161">
        <v>2</v>
      </c>
      <c r="AF161">
        <f>SUM(AD161:AE161)</f>
        <v>2</v>
      </c>
    </row>
    <row r="162" spans="1:32" x14ac:dyDescent="0.45">
      <c r="A162" s="5"/>
      <c r="B162" s="5"/>
      <c r="D162">
        <v>2</v>
      </c>
      <c r="G162" s="18" t="s">
        <v>1964</v>
      </c>
      <c r="H162" t="s">
        <v>1965</v>
      </c>
      <c r="I162" t="s">
        <v>692</v>
      </c>
      <c r="J162" s="18">
        <f>AVERAGE(L162,S162)</f>
        <v>0.57499999999999996</v>
      </c>
      <c r="L162" s="13">
        <f>(O162-R162)/O162</f>
        <v>0.15</v>
      </c>
      <c r="M162">
        <v>10</v>
      </c>
      <c r="N162">
        <v>10</v>
      </c>
      <c r="O162">
        <f>SUM(M162:N162)</f>
        <v>20</v>
      </c>
      <c r="P162">
        <v>8</v>
      </c>
      <c r="Q162">
        <v>9</v>
      </c>
      <c r="R162">
        <f>SUM(P162:Q162)</f>
        <v>17</v>
      </c>
      <c r="S162" s="39">
        <f t="shared" si="44"/>
        <v>1</v>
      </c>
      <c r="T162">
        <v>1</v>
      </c>
      <c r="U162">
        <v>0</v>
      </c>
      <c r="V162">
        <f t="shared" si="45"/>
        <v>1</v>
      </c>
      <c r="Y162">
        <f t="shared" si="46"/>
        <v>0</v>
      </c>
      <c r="Z162" s="40"/>
    </row>
    <row r="163" spans="1:32" x14ac:dyDescent="0.45">
      <c r="A163" s="5"/>
      <c r="B163" s="5"/>
      <c r="D163">
        <v>2</v>
      </c>
      <c r="G163" s="18" t="s">
        <v>1966</v>
      </c>
      <c r="H163" t="s">
        <v>1967</v>
      </c>
      <c r="I163" t="s">
        <v>1384</v>
      </c>
      <c r="J163" s="18">
        <f>AVERAGE(S163,Z163)</f>
        <v>0.5735785953177257</v>
      </c>
      <c r="L163" s="13"/>
      <c r="S163" s="39">
        <f t="shared" si="44"/>
        <v>0.53846153846153844</v>
      </c>
      <c r="T163">
        <v>8</v>
      </c>
      <c r="U163">
        <v>5</v>
      </c>
      <c r="V163">
        <f t="shared" si="45"/>
        <v>13</v>
      </c>
      <c r="W163">
        <v>3</v>
      </c>
      <c r="X163">
        <v>3</v>
      </c>
      <c r="Y163">
        <f t="shared" si="46"/>
        <v>6</v>
      </c>
      <c r="Z163" s="39">
        <f>(AC163-AF163)/AC163</f>
        <v>0.60869565217391308</v>
      </c>
      <c r="AA163">
        <v>10</v>
      </c>
      <c r="AB163">
        <v>13</v>
      </c>
      <c r="AC163">
        <f>SUM(AA163:AB163)</f>
        <v>23</v>
      </c>
      <c r="AD163">
        <v>5</v>
      </c>
      <c r="AE163">
        <v>4</v>
      </c>
      <c r="AF163">
        <f>SUM(AD163:AE163)</f>
        <v>9</v>
      </c>
    </row>
    <row r="164" spans="1:32" x14ac:dyDescent="0.45">
      <c r="A164" s="5"/>
      <c r="B164" s="5"/>
      <c r="D164">
        <v>2</v>
      </c>
      <c r="G164" s="18" t="s">
        <v>1968</v>
      </c>
      <c r="H164" t="s">
        <v>1969</v>
      </c>
      <c r="I164" t="s">
        <v>1970</v>
      </c>
      <c r="J164" s="18">
        <f>AVERAGE(L164,S164)</f>
        <v>0.57291666666666663</v>
      </c>
      <c r="L164" s="13">
        <f>(O164-R164)/O164</f>
        <v>0.14583333333333334</v>
      </c>
      <c r="M164">
        <v>52</v>
      </c>
      <c r="N164">
        <v>44</v>
      </c>
      <c r="O164">
        <f>SUM(M164:N164)</f>
        <v>96</v>
      </c>
      <c r="P164">
        <v>43</v>
      </c>
      <c r="Q164">
        <v>39</v>
      </c>
      <c r="R164">
        <f>SUM(P164:Q164)</f>
        <v>82</v>
      </c>
      <c r="S164" s="39">
        <f t="shared" si="44"/>
        <v>1</v>
      </c>
      <c r="T164">
        <v>4</v>
      </c>
      <c r="U164">
        <v>5</v>
      </c>
      <c r="V164">
        <f t="shared" si="45"/>
        <v>9</v>
      </c>
      <c r="Y164">
        <f t="shared" si="46"/>
        <v>0</v>
      </c>
      <c r="Z164" s="40"/>
    </row>
    <row r="165" spans="1:32" x14ac:dyDescent="0.45">
      <c r="A165" s="5"/>
      <c r="B165" s="5"/>
      <c r="D165">
        <v>2</v>
      </c>
      <c r="G165" s="18" t="s">
        <v>1386</v>
      </c>
      <c r="H165" t="s">
        <v>1971</v>
      </c>
      <c r="I165" t="s">
        <v>1384</v>
      </c>
      <c r="J165" s="18">
        <f>AVERAGE(L165,Z165)</f>
        <v>0.57272727272727275</v>
      </c>
      <c r="L165" s="13">
        <f>(O165-R165)/O165</f>
        <v>0.6</v>
      </c>
      <c r="M165">
        <v>3</v>
      </c>
      <c r="N165">
        <v>2</v>
      </c>
      <c r="O165">
        <f>SUM(M165:N165)</f>
        <v>5</v>
      </c>
      <c r="P165">
        <v>1</v>
      </c>
      <c r="Q165">
        <v>1</v>
      </c>
      <c r="R165">
        <f>SUM(P165:Q165)</f>
        <v>2</v>
      </c>
      <c r="S165" s="40"/>
      <c r="Z165" s="39">
        <f>(AC165-AF165)/AC165</f>
        <v>0.54545454545454541</v>
      </c>
      <c r="AA165">
        <v>4</v>
      </c>
      <c r="AB165">
        <v>7</v>
      </c>
      <c r="AC165">
        <f>SUM(AA165:AB165)</f>
        <v>11</v>
      </c>
      <c r="AD165">
        <v>2</v>
      </c>
      <c r="AE165">
        <v>3</v>
      </c>
      <c r="AF165">
        <f>SUM(AD165:AE165)</f>
        <v>5</v>
      </c>
    </row>
    <row r="166" spans="1:32" x14ac:dyDescent="0.45">
      <c r="A166" s="5"/>
      <c r="B166" s="5"/>
      <c r="D166">
        <v>2</v>
      </c>
      <c r="G166" s="18" t="s">
        <v>1972</v>
      </c>
      <c r="H166" t="s">
        <v>1973</v>
      </c>
      <c r="I166" t="s">
        <v>1161</v>
      </c>
      <c r="J166" s="18">
        <f>AVERAGE(L166,S166)</f>
        <v>0.5714285714285714</v>
      </c>
      <c r="L166" s="13">
        <f>(O166-R166)/O166</f>
        <v>0.14285714285714285</v>
      </c>
      <c r="M166">
        <v>4</v>
      </c>
      <c r="N166">
        <v>3</v>
      </c>
      <c r="O166">
        <f>SUM(M166:N166)</f>
        <v>7</v>
      </c>
      <c r="P166">
        <v>3</v>
      </c>
      <c r="Q166">
        <v>3</v>
      </c>
      <c r="R166">
        <f>SUM(P166:Q166)</f>
        <v>6</v>
      </c>
      <c r="S166" s="39">
        <f t="shared" ref="S166:S174" si="47">(V166-Y166)/V166</f>
        <v>1</v>
      </c>
      <c r="T166">
        <v>1</v>
      </c>
      <c r="U166">
        <v>1</v>
      </c>
      <c r="V166">
        <f t="shared" ref="V166:V174" si="48">SUM(T166:U166)</f>
        <v>2</v>
      </c>
      <c r="Y166">
        <f t="shared" ref="Y166:Y174" si="49">SUM(W166:X166)</f>
        <v>0</v>
      </c>
      <c r="Z166" s="40"/>
    </row>
    <row r="167" spans="1:32" x14ac:dyDescent="0.45">
      <c r="A167" s="5"/>
      <c r="B167" s="5"/>
      <c r="D167">
        <v>2</v>
      </c>
      <c r="G167" s="18" t="s">
        <v>1974</v>
      </c>
      <c r="H167" t="s">
        <v>1975</v>
      </c>
      <c r="I167" t="s">
        <v>864</v>
      </c>
      <c r="J167" s="18">
        <f>AVERAGE(L167,S167)</f>
        <v>0.5714285714285714</v>
      </c>
      <c r="L167" s="13">
        <f>(O167-R167)/O167</f>
        <v>0.14285714285714285</v>
      </c>
      <c r="M167">
        <v>4</v>
      </c>
      <c r="N167">
        <v>3</v>
      </c>
      <c r="O167">
        <f>SUM(M167:N167)</f>
        <v>7</v>
      </c>
      <c r="P167">
        <v>3</v>
      </c>
      <c r="Q167">
        <v>3</v>
      </c>
      <c r="R167">
        <f>SUM(P167:Q167)</f>
        <v>6</v>
      </c>
      <c r="S167" s="39">
        <f t="shared" si="47"/>
        <v>1</v>
      </c>
      <c r="T167">
        <v>4</v>
      </c>
      <c r="U167">
        <v>3</v>
      </c>
      <c r="V167">
        <f t="shared" si="48"/>
        <v>7</v>
      </c>
      <c r="Y167">
        <f t="shared" si="49"/>
        <v>0</v>
      </c>
      <c r="Z167" s="40"/>
    </row>
    <row r="168" spans="1:32" x14ac:dyDescent="0.45">
      <c r="A168" s="5"/>
      <c r="B168" s="5"/>
      <c r="D168">
        <v>2</v>
      </c>
      <c r="G168" s="18" t="s">
        <v>1976</v>
      </c>
      <c r="H168" t="s">
        <v>1977</v>
      </c>
      <c r="I168" t="s">
        <v>1978</v>
      </c>
      <c r="J168" s="18">
        <f>AVERAGE(S168,Z168)</f>
        <v>0.57051282051282048</v>
      </c>
      <c r="L168" s="13"/>
      <c r="S168" s="39">
        <f t="shared" si="47"/>
        <v>0.30769230769230771</v>
      </c>
      <c r="T168">
        <v>5</v>
      </c>
      <c r="U168">
        <v>8</v>
      </c>
      <c r="V168">
        <f t="shared" si="48"/>
        <v>13</v>
      </c>
      <c r="W168">
        <v>5</v>
      </c>
      <c r="X168">
        <v>4</v>
      </c>
      <c r="Y168">
        <f t="shared" si="49"/>
        <v>9</v>
      </c>
      <c r="Z168" s="39">
        <f>(AC168-AF168)/AC168</f>
        <v>0.83333333333333337</v>
      </c>
      <c r="AA168">
        <v>3</v>
      </c>
      <c r="AB168">
        <v>3</v>
      </c>
      <c r="AC168">
        <f>SUM(AA168:AB168)</f>
        <v>6</v>
      </c>
      <c r="AE168">
        <v>1</v>
      </c>
      <c r="AF168">
        <f>SUM(AD168:AE168)</f>
        <v>1</v>
      </c>
    </row>
    <row r="169" spans="1:32" x14ac:dyDescent="0.45">
      <c r="A169" s="5"/>
      <c r="B169" s="5"/>
      <c r="D169">
        <v>2</v>
      </c>
      <c r="G169" s="18" t="s">
        <v>1979</v>
      </c>
      <c r="H169" t="s">
        <v>1980</v>
      </c>
      <c r="I169" t="s">
        <v>1981</v>
      </c>
      <c r="J169" s="18">
        <f t="shared" ref="J169:J174" si="50">AVERAGE(L169,S169)</f>
        <v>0.56818181818181812</v>
      </c>
      <c r="L169" s="13">
        <f t="shared" ref="L169:L180" si="51">(O169-R169)/O169</f>
        <v>0.13636363636363635</v>
      </c>
      <c r="M169">
        <v>37</v>
      </c>
      <c r="N169">
        <v>29</v>
      </c>
      <c r="O169">
        <f t="shared" ref="O169:O180" si="52">SUM(M169:N169)</f>
        <v>66</v>
      </c>
      <c r="P169">
        <v>27</v>
      </c>
      <c r="Q169">
        <v>30</v>
      </c>
      <c r="R169">
        <f t="shared" ref="R169:R180" si="53">SUM(P169:Q169)</f>
        <v>57</v>
      </c>
      <c r="S169" s="39">
        <f t="shared" si="47"/>
        <v>1</v>
      </c>
      <c r="T169">
        <v>8</v>
      </c>
      <c r="U169">
        <v>8</v>
      </c>
      <c r="V169">
        <f t="shared" si="48"/>
        <v>16</v>
      </c>
      <c r="Y169">
        <f t="shared" si="49"/>
        <v>0</v>
      </c>
      <c r="Z169" s="40"/>
    </row>
    <row r="170" spans="1:32" x14ac:dyDescent="0.45">
      <c r="A170" s="5"/>
      <c r="B170" s="5"/>
      <c r="D170">
        <v>2</v>
      </c>
      <c r="G170" s="18" t="s">
        <v>1982</v>
      </c>
      <c r="H170" t="s">
        <v>1983</v>
      </c>
      <c r="I170" t="s">
        <v>974</v>
      </c>
      <c r="J170" s="18">
        <f t="shared" si="50"/>
        <v>0.56666666666666665</v>
      </c>
      <c r="L170" s="13">
        <f t="shared" si="51"/>
        <v>0.8</v>
      </c>
      <c r="M170">
        <v>3</v>
      </c>
      <c r="N170">
        <v>2</v>
      </c>
      <c r="O170">
        <f t="shared" si="52"/>
        <v>5</v>
      </c>
      <c r="P170">
        <v>1</v>
      </c>
      <c r="R170">
        <f t="shared" si="53"/>
        <v>1</v>
      </c>
      <c r="S170" s="39">
        <f t="shared" si="47"/>
        <v>0.33333333333333331</v>
      </c>
      <c r="T170">
        <v>3</v>
      </c>
      <c r="U170">
        <v>3</v>
      </c>
      <c r="V170">
        <f t="shared" si="48"/>
        <v>6</v>
      </c>
      <c r="W170">
        <v>1</v>
      </c>
      <c r="X170">
        <v>3</v>
      </c>
      <c r="Y170">
        <f t="shared" si="49"/>
        <v>4</v>
      </c>
      <c r="Z170" s="40"/>
    </row>
    <row r="171" spans="1:32" x14ac:dyDescent="0.45">
      <c r="A171" s="5"/>
      <c r="B171" s="5"/>
      <c r="D171">
        <v>2</v>
      </c>
      <c r="G171" s="18" t="s">
        <v>1984</v>
      </c>
      <c r="H171" t="s">
        <v>1985</v>
      </c>
      <c r="I171" t="s">
        <v>940</v>
      </c>
      <c r="J171" s="18">
        <f t="shared" si="50"/>
        <v>0.56521739130434778</v>
      </c>
      <c r="L171" s="13">
        <f t="shared" si="51"/>
        <v>0.13043478260869565</v>
      </c>
      <c r="M171">
        <v>11</v>
      </c>
      <c r="N171">
        <v>12</v>
      </c>
      <c r="O171">
        <f t="shared" si="52"/>
        <v>23</v>
      </c>
      <c r="P171">
        <v>11</v>
      </c>
      <c r="Q171">
        <v>9</v>
      </c>
      <c r="R171">
        <f t="shared" si="53"/>
        <v>20</v>
      </c>
      <c r="S171" s="39">
        <f t="shared" si="47"/>
        <v>1</v>
      </c>
      <c r="T171">
        <v>1</v>
      </c>
      <c r="U171">
        <v>1</v>
      </c>
      <c r="V171">
        <f t="shared" si="48"/>
        <v>2</v>
      </c>
      <c r="Y171">
        <f t="shared" si="49"/>
        <v>0</v>
      </c>
      <c r="Z171" s="40"/>
    </row>
    <row r="172" spans="1:32" x14ac:dyDescent="0.45">
      <c r="A172" s="5"/>
      <c r="B172" s="5"/>
      <c r="D172">
        <v>2</v>
      </c>
      <c r="G172" s="18" t="s">
        <v>1986</v>
      </c>
      <c r="H172" t="s">
        <v>1987</v>
      </c>
      <c r="I172" t="s">
        <v>1988</v>
      </c>
      <c r="J172" s="18">
        <f t="shared" si="50"/>
        <v>0.5625</v>
      </c>
      <c r="L172" s="13">
        <f t="shared" si="51"/>
        <v>1</v>
      </c>
      <c r="M172">
        <v>1</v>
      </c>
      <c r="N172">
        <v>1</v>
      </c>
      <c r="O172">
        <f t="shared" si="52"/>
        <v>2</v>
      </c>
      <c r="R172">
        <f t="shared" si="53"/>
        <v>0</v>
      </c>
      <c r="S172" s="39">
        <f t="shared" si="47"/>
        <v>0.125</v>
      </c>
      <c r="T172">
        <v>3</v>
      </c>
      <c r="U172">
        <v>5</v>
      </c>
      <c r="V172">
        <f t="shared" si="48"/>
        <v>8</v>
      </c>
      <c r="W172">
        <v>2</v>
      </c>
      <c r="X172">
        <v>5</v>
      </c>
      <c r="Y172">
        <f t="shared" si="49"/>
        <v>7</v>
      </c>
      <c r="Z172" s="40"/>
    </row>
    <row r="173" spans="1:32" x14ac:dyDescent="0.45">
      <c r="A173" s="5"/>
      <c r="B173" s="5"/>
      <c r="D173">
        <v>2</v>
      </c>
      <c r="G173" s="18" t="s">
        <v>1989</v>
      </c>
      <c r="H173" t="s">
        <v>1990</v>
      </c>
      <c r="I173" t="s">
        <v>1132</v>
      </c>
      <c r="J173" s="18">
        <f t="shared" si="50"/>
        <v>0.55113636363636365</v>
      </c>
      <c r="L173" s="13">
        <f t="shared" si="51"/>
        <v>0.22727272727272727</v>
      </c>
      <c r="M173">
        <v>11</v>
      </c>
      <c r="N173">
        <v>11</v>
      </c>
      <c r="O173">
        <f t="shared" si="52"/>
        <v>22</v>
      </c>
      <c r="P173">
        <v>9</v>
      </c>
      <c r="Q173">
        <v>8</v>
      </c>
      <c r="R173">
        <f t="shared" si="53"/>
        <v>17</v>
      </c>
      <c r="S173" s="39">
        <f t="shared" si="47"/>
        <v>0.875</v>
      </c>
      <c r="T173">
        <v>4</v>
      </c>
      <c r="U173">
        <v>4</v>
      </c>
      <c r="V173">
        <f t="shared" si="48"/>
        <v>8</v>
      </c>
      <c r="W173">
        <v>1</v>
      </c>
      <c r="Y173">
        <f t="shared" si="49"/>
        <v>1</v>
      </c>
      <c r="Z173" s="40"/>
    </row>
    <row r="174" spans="1:32" x14ac:dyDescent="0.45">
      <c r="A174" s="5"/>
      <c r="B174" s="5"/>
      <c r="D174">
        <v>2</v>
      </c>
      <c r="G174" s="18" t="s">
        <v>1991</v>
      </c>
      <c r="H174" t="s">
        <v>1992</v>
      </c>
      <c r="I174" t="s">
        <v>1056</v>
      </c>
      <c r="J174" s="18">
        <f t="shared" si="50"/>
        <v>0.55000000000000004</v>
      </c>
      <c r="L174" s="13">
        <f t="shared" si="51"/>
        <v>1</v>
      </c>
      <c r="N174">
        <v>1</v>
      </c>
      <c r="O174">
        <f t="shared" si="52"/>
        <v>1</v>
      </c>
      <c r="P174">
        <v>0</v>
      </c>
      <c r="Q174">
        <v>0</v>
      </c>
      <c r="R174">
        <f t="shared" si="53"/>
        <v>0</v>
      </c>
      <c r="S174" s="39">
        <f t="shared" si="47"/>
        <v>0.1</v>
      </c>
      <c r="T174">
        <v>6</v>
      </c>
      <c r="U174">
        <v>4</v>
      </c>
      <c r="V174">
        <f t="shared" si="48"/>
        <v>10</v>
      </c>
      <c r="W174">
        <v>6</v>
      </c>
      <c r="X174">
        <v>3</v>
      </c>
      <c r="Y174">
        <f t="shared" si="49"/>
        <v>9</v>
      </c>
      <c r="Z174" s="40"/>
    </row>
    <row r="175" spans="1:32" x14ac:dyDescent="0.45">
      <c r="A175" s="5"/>
      <c r="B175" s="5"/>
      <c r="D175">
        <v>2</v>
      </c>
      <c r="G175" s="18" t="s">
        <v>1993</v>
      </c>
      <c r="H175" t="s">
        <v>1994</v>
      </c>
      <c r="I175" t="s">
        <v>1449</v>
      </c>
      <c r="J175" s="18">
        <f>AVERAGE(L175,Z175)</f>
        <v>0.5494505494505495</v>
      </c>
      <c r="L175" s="13">
        <f t="shared" si="51"/>
        <v>0.38461538461538464</v>
      </c>
      <c r="M175">
        <v>11</v>
      </c>
      <c r="N175">
        <v>15</v>
      </c>
      <c r="O175">
        <f t="shared" si="52"/>
        <v>26</v>
      </c>
      <c r="P175">
        <v>7</v>
      </c>
      <c r="Q175">
        <v>9</v>
      </c>
      <c r="R175">
        <f t="shared" si="53"/>
        <v>16</v>
      </c>
      <c r="S175" s="40"/>
      <c r="Z175" s="39">
        <f>(AC175-AF175)/AC175</f>
        <v>0.7142857142857143</v>
      </c>
      <c r="AA175">
        <v>5</v>
      </c>
      <c r="AB175">
        <v>2</v>
      </c>
      <c r="AC175">
        <f>SUM(AA175:AB175)</f>
        <v>7</v>
      </c>
      <c r="AD175">
        <v>1</v>
      </c>
      <c r="AE175">
        <v>1</v>
      </c>
      <c r="AF175">
        <f>SUM(AD175:AE175)</f>
        <v>2</v>
      </c>
    </row>
    <row r="176" spans="1:32" x14ac:dyDescent="0.45">
      <c r="A176" s="5"/>
      <c r="B176" s="5"/>
      <c r="D176">
        <v>2</v>
      </c>
      <c r="G176" s="18" t="s">
        <v>1995</v>
      </c>
      <c r="H176" t="s">
        <v>1996</v>
      </c>
      <c r="I176" t="s">
        <v>1706</v>
      </c>
      <c r="J176" s="18">
        <f>AVERAGE(L176,S176)</f>
        <v>0.54166666666666663</v>
      </c>
      <c r="L176" s="13">
        <f t="shared" si="51"/>
        <v>8.3333333333333329E-2</v>
      </c>
      <c r="M176">
        <v>13</v>
      </c>
      <c r="N176">
        <v>11</v>
      </c>
      <c r="O176">
        <f t="shared" si="52"/>
        <v>24</v>
      </c>
      <c r="P176">
        <v>9</v>
      </c>
      <c r="Q176">
        <v>13</v>
      </c>
      <c r="R176">
        <f t="shared" si="53"/>
        <v>22</v>
      </c>
      <c r="S176" s="39">
        <f t="shared" ref="S176:S181" si="54">(V176-Y176)/V176</f>
        <v>1</v>
      </c>
      <c r="T176">
        <v>2</v>
      </c>
      <c r="U176">
        <v>3</v>
      </c>
      <c r="V176">
        <f t="shared" ref="V176:V181" si="55">SUM(T176:U176)</f>
        <v>5</v>
      </c>
      <c r="Y176">
        <f t="shared" ref="Y176:Y181" si="56">SUM(W176:X176)</f>
        <v>0</v>
      </c>
      <c r="Z176" s="40"/>
    </row>
    <row r="177" spans="1:32" x14ac:dyDescent="0.45">
      <c r="A177" s="5"/>
      <c r="B177" s="5"/>
      <c r="D177">
        <v>2</v>
      </c>
      <c r="G177" s="18" t="s">
        <v>1997</v>
      </c>
      <c r="H177" t="s">
        <v>1998</v>
      </c>
      <c r="I177" t="s">
        <v>692</v>
      </c>
      <c r="J177" s="18">
        <f>AVERAGE(L177,S177)</f>
        <v>0.5404411764705882</v>
      </c>
      <c r="L177" s="13">
        <f t="shared" si="51"/>
        <v>8.0882352941176475E-2</v>
      </c>
      <c r="M177">
        <v>66</v>
      </c>
      <c r="N177">
        <v>70</v>
      </c>
      <c r="O177">
        <f t="shared" si="52"/>
        <v>136</v>
      </c>
      <c r="P177">
        <v>65</v>
      </c>
      <c r="Q177">
        <v>60</v>
      </c>
      <c r="R177">
        <f t="shared" si="53"/>
        <v>125</v>
      </c>
      <c r="S177" s="39">
        <f t="shared" si="54"/>
        <v>1</v>
      </c>
      <c r="T177">
        <v>2</v>
      </c>
      <c r="V177">
        <f t="shared" si="55"/>
        <v>2</v>
      </c>
      <c r="Y177">
        <f t="shared" si="56"/>
        <v>0</v>
      </c>
      <c r="Z177" s="40"/>
    </row>
    <row r="178" spans="1:32" x14ac:dyDescent="0.45">
      <c r="A178" s="5"/>
      <c r="B178" s="5"/>
      <c r="D178">
        <v>2</v>
      </c>
      <c r="G178" s="18" t="s">
        <v>1999</v>
      </c>
      <c r="H178" t="s">
        <v>2000</v>
      </c>
      <c r="I178" t="s">
        <v>692</v>
      </c>
      <c r="J178" s="18">
        <f>AVERAGE(L178,S178)</f>
        <v>0.53773584905660377</v>
      </c>
      <c r="L178" s="13">
        <f t="shared" si="51"/>
        <v>7.5471698113207544E-2</v>
      </c>
      <c r="M178">
        <v>28</v>
      </c>
      <c r="N178">
        <v>25</v>
      </c>
      <c r="O178">
        <f t="shared" si="52"/>
        <v>53</v>
      </c>
      <c r="P178">
        <v>20</v>
      </c>
      <c r="Q178">
        <v>29</v>
      </c>
      <c r="R178">
        <f t="shared" si="53"/>
        <v>49</v>
      </c>
      <c r="S178" s="39">
        <f t="shared" si="54"/>
        <v>1</v>
      </c>
      <c r="T178">
        <v>6</v>
      </c>
      <c r="U178">
        <v>3</v>
      </c>
      <c r="V178">
        <f t="shared" si="55"/>
        <v>9</v>
      </c>
      <c r="W178">
        <v>0</v>
      </c>
      <c r="X178">
        <v>0</v>
      </c>
      <c r="Y178">
        <f t="shared" si="56"/>
        <v>0</v>
      </c>
      <c r="Z178" s="40"/>
    </row>
    <row r="179" spans="1:32" x14ac:dyDescent="0.45">
      <c r="A179" s="5"/>
      <c r="B179" s="5"/>
      <c r="D179">
        <v>2</v>
      </c>
      <c r="G179" s="18" t="s">
        <v>2001</v>
      </c>
      <c r="H179" t="s">
        <v>2002</v>
      </c>
      <c r="I179" t="s">
        <v>879</v>
      </c>
      <c r="J179" s="18">
        <f>AVERAGE(L179,S179)</f>
        <v>0.53333333333333333</v>
      </c>
      <c r="L179" s="13">
        <f t="shared" si="51"/>
        <v>0.66666666666666663</v>
      </c>
      <c r="M179">
        <v>4</v>
      </c>
      <c r="N179">
        <v>2</v>
      </c>
      <c r="O179">
        <f t="shared" si="52"/>
        <v>6</v>
      </c>
      <c r="P179">
        <v>1</v>
      </c>
      <c r="Q179">
        <v>1</v>
      </c>
      <c r="R179">
        <f t="shared" si="53"/>
        <v>2</v>
      </c>
      <c r="S179" s="39">
        <f t="shared" si="54"/>
        <v>0.4</v>
      </c>
      <c r="T179">
        <v>2</v>
      </c>
      <c r="U179">
        <v>3</v>
      </c>
      <c r="V179">
        <f t="shared" si="55"/>
        <v>5</v>
      </c>
      <c r="W179">
        <v>2</v>
      </c>
      <c r="X179">
        <v>1</v>
      </c>
      <c r="Y179">
        <f t="shared" si="56"/>
        <v>3</v>
      </c>
      <c r="Z179" s="40"/>
    </row>
    <row r="180" spans="1:32" x14ac:dyDescent="0.45">
      <c r="A180" s="5"/>
      <c r="B180" s="5"/>
      <c r="D180">
        <v>2</v>
      </c>
      <c r="G180" s="18" t="s">
        <v>2003</v>
      </c>
      <c r="H180" t="s">
        <v>2004</v>
      </c>
      <c r="I180" t="s">
        <v>2005</v>
      </c>
      <c r="J180" s="18">
        <f>AVERAGE(L180,S180)</f>
        <v>0.53061224489795922</v>
      </c>
      <c r="L180" s="13">
        <f t="shared" si="51"/>
        <v>6.1224489795918366E-2</v>
      </c>
      <c r="M180">
        <v>25</v>
      </c>
      <c r="N180">
        <v>24</v>
      </c>
      <c r="O180">
        <f t="shared" si="52"/>
        <v>49</v>
      </c>
      <c r="P180">
        <v>25</v>
      </c>
      <c r="Q180">
        <v>21</v>
      </c>
      <c r="R180">
        <f t="shared" si="53"/>
        <v>46</v>
      </c>
      <c r="S180" s="39">
        <f t="shared" si="54"/>
        <v>1</v>
      </c>
      <c r="T180">
        <v>2</v>
      </c>
      <c r="V180">
        <f t="shared" si="55"/>
        <v>2</v>
      </c>
      <c r="Y180">
        <f t="shared" si="56"/>
        <v>0</v>
      </c>
      <c r="Z180" s="40"/>
    </row>
    <row r="181" spans="1:32" x14ac:dyDescent="0.45">
      <c r="A181" s="5"/>
      <c r="B181" s="5"/>
      <c r="D181">
        <v>2</v>
      </c>
      <c r="G181" s="18" t="s">
        <v>2006</v>
      </c>
      <c r="H181" t="s">
        <v>2007</v>
      </c>
      <c r="I181" t="s">
        <v>1064</v>
      </c>
      <c r="J181" s="18">
        <f>AVERAGE(S181,Z181)</f>
        <v>0.5267857142857143</v>
      </c>
      <c r="L181" s="13"/>
      <c r="S181" s="39">
        <f t="shared" si="54"/>
        <v>0.42857142857142855</v>
      </c>
      <c r="T181">
        <v>5</v>
      </c>
      <c r="U181">
        <v>9</v>
      </c>
      <c r="V181">
        <f t="shared" si="55"/>
        <v>14</v>
      </c>
      <c r="W181">
        <v>4</v>
      </c>
      <c r="X181">
        <v>4</v>
      </c>
      <c r="Y181">
        <f t="shared" si="56"/>
        <v>8</v>
      </c>
      <c r="Z181" s="39">
        <f t="shared" ref="Z181:Z186" si="57">(AC181-AF181)/AC181</f>
        <v>0.625</v>
      </c>
      <c r="AA181">
        <v>4</v>
      </c>
      <c r="AB181">
        <v>4</v>
      </c>
      <c r="AC181">
        <f t="shared" ref="AC181:AC186" si="58">SUM(AA181:AB181)</f>
        <v>8</v>
      </c>
      <c r="AD181">
        <v>1</v>
      </c>
      <c r="AE181">
        <v>2</v>
      </c>
      <c r="AF181">
        <f t="shared" ref="AF181:AF186" si="59">SUM(AD181:AE181)</f>
        <v>3</v>
      </c>
    </row>
    <row r="182" spans="1:32" x14ac:dyDescent="0.45">
      <c r="A182" s="5"/>
      <c r="B182" s="5"/>
      <c r="D182">
        <v>2</v>
      </c>
      <c r="G182" s="18" t="s">
        <v>2008</v>
      </c>
      <c r="H182" t="s">
        <v>2009</v>
      </c>
      <c r="I182" t="s">
        <v>987</v>
      </c>
      <c r="J182" s="18">
        <f>AVERAGE(L182,Z182)</f>
        <v>0.52500000000000002</v>
      </c>
      <c r="L182" s="13">
        <f>(O182-R182)/O182</f>
        <v>0.4</v>
      </c>
      <c r="M182">
        <v>10</v>
      </c>
      <c r="N182">
        <v>10</v>
      </c>
      <c r="O182">
        <f>SUM(M182:N182)</f>
        <v>20</v>
      </c>
      <c r="P182">
        <v>6</v>
      </c>
      <c r="Q182">
        <v>6</v>
      </c>
      <c r="R182">
        <f>SUM(P182:Q182)</f>
        <v>12</v>
      </c>
      <c r="S182" s="40"/>
      <c r="Z182" s="39">
        <f t="shared" si="57"/>
        <v>0.65</v>
      </c>
      <c r="AA182">
        <v>10</v>
      </c>
      <c r="AB182">
        <v>10</v>
      </c>
      <c r="AC182">
        <f t="shared" si="58"/>
        <v>20</v>
      </c>
      <c r="AD182">
        <v>3</v>
      </c>
      <c r="AE182">
        <v>4</v>
      </c>
      <c r="AF182">
        <f t="shared" si="59"/>
        <v>7</v>
      </c>
    </row>
    <row r="183" spans="1:32" x14ac:dyDescent="0.45">
      <c r="A183" s="5"/>
      <c r="B183" s="5"/>
      <c r="D183">
        <v>2</v>
      </c>
      <c r="G183" s="18" t="s">
        <v>2010</v>
      </c>
      <c r="H183" t="s">
        <v>2011</v>
      </c>
      <c r="I183" t="s">
        <v>950</v>
      </c>
      <c r="J183" s="18">
        <f>AVERAGE(L183,Z183)</f>
        <v>0.52380952380952384</v>
      </c>
      <c r="L183" s="13">
        <f>(O183-R183)/O183</f>
        <v>4.7619047619047616E-2</v>
      </c>
      <c r="M183">
        <v>12</v>
      </c>
      <c r="N183">
        <v>9</v>
      </c>
      <c r="O183">
        <f>SUM(M183:N183)</f>
        <v>21</v>
      </c>
      <c r="P183">
        <v>9</v>
      </c>
      <c r="Q183">
        <v>11</v>
      </c>
      <c r="R183">
        <f>SUM(P183:Q183)</f>
        <v>20</v>
      </c>
      <c r="S183" s="40"/>
      <c r="Z183" s="39">
        <f t="shared" si="57"/>
        <v>1</v>
      </c>
      <c r="AA183">
        <v>9</v>
      </c>
      <c r="AB183">
        <v>11</v>
      </c>
      <c r="AC183">
        <f t="shared" si="58"/>
        <v>20</v>
      </c>
      <c r="AD183">
        <v>0</v>
      </c>
      <c r="AE183">
        <v>0</v>
      </c>
      <c r="AF183">
        <f t="shared" si="59"/>
        <v>0</v>
      </c>
    </row>
    <row r="184" spans="1:32" x14ac:dyDescent="0.45">
      <c r="A184" s="5"/>
      <c r="B184" s="5"/>
      <c r="D184">
        <v>2</v>
      </c>
      <c r="G184" s="18" t="s">
        <v>2012</v>
      </c>
      <c r="H184" t="s">
        <v>2013</v>
      </c>
      <c r="I184" t="s">
        <v>859</v>
      </c>
      <c r="J184" s="18">
        <f>AVERAGE(L184,Z184)</f>
        <v>0.51785714285714279</v>
      </c>
      <c r="L184" s="13">
        <f>(O184-R184)/O184</f>
        <v>0.17857142857142858</v>
      </c>
      <c r="M184">
        <v>15</v>
      </c>
      <c r="N184">
        <v>13</v>
      </c>
      <c r="O184">
        <f>SUM(M184:N184)</f>
        <v>28</v>
      </c>
      <c r="P184">
        <v>10</v>
      </c>
      <c r="Q184">
        <v>13</v>
      </c>
      <c r="R184">
        <f>SUM(P184:Q184)</f>
        <v>23</v>
      </c>
      <c r="S184" s="40"/>
      <c r="Z184" s="39">
        <f t="shared" si="57"/>
        <v>0.8571428571428571</v>
      </c>
      <c r="AA184">
        <v>4</v>
      </c>
      <c r="AB184">
        <v>3</v>
      </c>
      <c r="AC184">
        <f t="shared" si="58"/>
        <v>7</v>
      </c>
      <c r="AD184">
        <v>1</v>
      </c>
      <c r="AE184">
        <v>0</v>
      </c>
      <c r="AF184">
        <f t="shared" si="59"/>
        <v>1</v>
      </c>
    </row>
    <row r="185" spans="1:32" x14ac:dyDescent="0.45">
      <c r="A185" s="5"/>
      <c r="B185" s="5"/>
      <c r="D185">
        <v>2</v>
      </c>
      <c r="G185" s="18" t="s">
        <v>2014</v>
      </c>
      <c r="H185" t="s">
        <v>2015</v>
      </c>
      <c r="I185" t="s">
        <v>874</v>
      </c>
      <c r="J185" s="18">
        <f>AVERAGE(S185,Z185)</f>
        <v>0.51332288401253923</v>
      </c>
      <c r="L185" s="13"/>
      <c r="S185" s="39">
        <f>(V185-Y185)/V185</f>
        <v>0.34482758620689657</v>
      </c>
      <c r="T185">
        <v>15</v>
      </c>
      <c r="U185">
        <v>14</v>
      </c>
      <c r="V185">
        <f>SUM(T185:U185)</f>
        <v>29</v>
      </c>
      <c r="W185">
        <v>11</v>
      </c>
      <c r="X185">
        <v>8</v>
      </c>
      <c r="Y185">
        <f>SUM(W185:X185)</f>
        <v>19</v>
      </c>
      <c r="Z185" s="39">
        <f t="shared" si="57"/>
        <v>0.68181818181818177</v>
      </c>
      <c r="AA185">
        <v>12</v>
      </c>
      <c r="AB185">
        <v>10</v>
      </c>
      <c r="AC185">
        <f t="shared" si="58"/>
        <v>22</v>
      </c>
      <c r="AD185">
        <v>3</v>
      </c>
      <c r="AE185">
        <v>4</v>
      </c>
      <c r="AF185">
        <f t="shared" si="59"/>
        <v>7</v>
      </c>
    </row>
    <row r="186" spans="1:32" x14ac:dyDescent="0.45">
      <c r="A186" s="5"/>
      <c r="B186" s="5"/>
      <c r="D186">
        <v>2</v>
      </c>
      <c r="G186" s="18" t="s">
        <v>2016</v>
      </c>
      <c r="H186" t="s">
        <v>2017</v>
      </c>
      <c r="I186" t="s">
        <v>1186</v>
      </c>
      <c r="J186" s="18">
        <f>AVERAGE(S186,Z186)</f>
        <v>0.50816993464052285</v>
      </c>
      <c r="L186" s="13"/>
      <c r="S186" s="39">
        <f>(V186-Y186)/V186</f>
        <v>0.3888888888888889</v>
      </c>
      <c r="T186">
        <v>16</v>
      </c>
      <c r="U186">
        <v>20</v>
      </c>
      <c r="V186">
        <f>SUM(T186:U186)</f>
        <v>36</v>
      </c>
      <c r="W186">
        <v>12</v>
      </c>
      <c r="X186">
        <v>10</v>
      </c>
      <c r="Y186">
        <f>SUM(W186:X186)</f>
        <v>22</v>
      </c>
      <c r="Z186" s="39">
        <f t="shared" si="57"/>
        <v>0.62745098039215685</v>
      </c>
      <c r="AA186">
        <v>23</v>
      </c>
      <c r="AB186">
        <v>28</v>
      </c>
      <c r="AC186">
        <f t="shared" si="58"/>
        <v>51</v>
      </c>
      <c r="AD186">
        <v>9</v>
      </c>
      <c r="AE186">
        <v>10</v>
      </c>
      <c r="AF186">
        <f t="shared" si="59"/>
        <v>19</v>
      </c>
    </row>
    <row r="187" spans="1:32" x14ac:dyDescent="0.45">
      <c r="A187" s="5"/>
      <c r="B187" s="5"/>
      <c r="D187">
        <v>2</v>
      </c>
      <c r="G187" s="18" t="s">
        <v>2018</v>
      </c>
      <c r="H187" t="s">
        <v>2019</v>
      </c>
      <c r="I187" t="s">
        <v>692</v>
      </c>
      <c r="J187" s="18">
        <f>AVERAGE(L187,S187)</f>
        <v>0.50432900432900429</v>
      </c>
      <c r="L187" s="13">
        <f>(O187-R187)/O187</f>
        <v>0.15151515151515152</v>
      </c>
      <c r="M187">
        <v>17</v>
      </c>
      <c r="N187">
        <v>16</v>
      </c>
      <c r="O187">
        <f>SUM(M187:N187)</f>
        <v>33</v>
      </c>
      <c r="P187">
        <v>13</v>
      </c>
      <c r="Q187">
        <v>15</v>
      </c>
      <c r="R187">
        <f>SUM(P187:Q187)</f>
        <v>28</v>
      </c>
      <c r="S187" s="39">
        <f>(V187-Y187)/V187</f>
        <v>0.8571428571428571</v>
      </c>
      <c r="T187">
        <v>3</v>
      </c>
      <c r="U187">
        <v>4</v>
      </c>
      <c r="V187">
        <f>SUM(T187:U187)</f>
        <v>7</v>
      </c>
      <c r="X187">
        <v>1</v>
      </c>
      <c r="Y187">
        <f>SUM(W187:X187)</f>
        <v>1</v>
      </c>
      <c r="Z187" s="40"/>
    </row>
    <row r="188" spans="1:32" x14ac:dyDescent="0.45">
      <c r="A188" s="5"/>
      <c r="B188" s="5"/>
      <c r="D188">
        <v>2</v>
      </c>
      <c r="G188" s="18" t="s">
        <v>2020</v>
      </c>
      <c r="H188" t="s">
        <v>2021</v>
      </c>
      <c r="I188" t="s">
        <v>692</v>
      </c>
      <c r="J188" s="18">
        <f>AVERAGE(L188,S188)</f>
        <v>0.5</v>
      </c>
      <c r="L188" s="13">
        <f>(O188-R188)/O188</f>
        <v>0.66666666666666663</v>
      </c>
      <c r="M188">
        <v>3</v>
      </c>
      <c r="N188">
        <v>3</v>
      </c>
      <c r="O188">
        <f>SUM(M188:N188)</f>
        <v>6</v>
      </c>
      <c r="P188">
        <v>1</v>
      </c>
      <c r="Q188">
        <v>1</v>
      </c>
      <c r="R188">
        <f>SUM(P188:Q188)</f>
        <v>2</v>
      </c>
      <c r="S188" s="39">
        <f>(V188-Y188)/V188</f>
        <v>0.33333333333333331</v>
      </c>
      <c r="T188">
        <v>1</v>
      </c>
      <c r="U188">
        <v>2</v>
      </c>
      <c r="V188">
        <f>SUM(T188:U188)</f>
        <v>3</v>
      </c>
      <c r="W188">
        <v>1</v>
      </c>
      <c r="X188">
        <v>1</v>
      </c>
      <c r="Y188">
        <f>SUM(W188:X188)</f>
        <v>2</v>
      </c>
      <c r="Z188" s="40"/>
    </row>
    <row r="189" spans="1:32" x14ac:dyDescent="0.45">
      <c r="A189" s="5"/>
      <c r="B189" s="5"/>
      <c r="D189">
        <v>2</v>
      </c>
      <c r="G189" s="14" t="s">
        <v>2022</v>
      </c>
      <c r="H189" t="s">
        <v>2023</v>
      </c>
      <c r="I189" t="s">
        <v>1220</v>
      </c>
      <c r="J189" s="14">
        <f>AVERAGE(L189,Z189)</f>
        <v>0.4916666666666667</v>
      </c>
      <c r="L189" s="13">
        <f>(O189-R189)/O189</f>
        <v>8.3333333333333329E-2</v>
      </c>
      <c r="M189">
        <v>40</v>
      </c>
      <c r="N189">
        <v>44</v>
      </c>
      <c r="O189">
        <f>SUM(M189:N189)</f>
        <v>84</v>
      </c>
      <c r="P189">
        <v>39</v>
      </c>
      <c r="Q189">
        <v>38</v>
      </c>
      <c r="R189">
        <f>SUM(P189:Q189)</f>
        <v>77</v>
      </c>
      <c r="S189" s="40"/>
      <c r="Z189" s="39">
        <f>(AC189-AF189)/AC189</f>
        <v>0.9</v>
      </c>
      <c r="AA189">
        <v>3</v>
      </c>
      <c r="AB189">
        <v>7</v>
      </c>
      <c r="AC189">
        <f>SUM(AA189:AB189)</f>
        <v>10</v>
      </c>
      <c r="AD189">
        <v>1</v>
      </c>
      <c r="AE189">
        <v>0</v>
      </c>
      <c r="AF189">
        <f>SUM(AD189:AE189)</f>
        <v>1</v>
      </c>
    </row>
    <row r="190" spans="1:32" x14ac:dyDescent="0.45">
      <c r="A190" s="5"/>
      <c r="B190" s="5"/>
      <c r="D190">
        <v>2</v>
      </c>
      <c r="G190" s="14" t="s">
        <v>1870</v>
      </c>
      <c r="H190" t="s">
        <v>1871</v>
      </c>
      <c r="I190" t="s">
        <v>1872</v>
      </c>
      <c r="J190" s="14">
        <f>AVERAGE(L190,S190)</f>
        <v>0.49014778325123154</v>
      </c>
      <c r="L190" s="13">
        <f>(O190-R190)/O190</f>
        <v>0.55172413793103448</v>
      </c>
      <c r="M190">
        <v>13</v>
      </c>
      <c r="N190">
        <v>16</v>
      </c>
      <c r="O190">
        <f>SUM(M190:N190)</f>
        <v>29</v>
      </c>
      <c r="P190">
        <v>7</v>
      </c>
      <c r="Q190">
        <v>6</v>
      </c>
      <c r="R190">
        <f>SUM(P190:Q190)</f>
        <v>13</v>
      </c>
      <c r="S190" s="39">
        <f>(V190-Y190)/V190</f>
        <v>0.42857142857142855</v>
      </c>
      <c r="T190">
        <v>2</v>
      </c>
      <c r="U190">
        <v>5</v>
      </c>
      <c r="V190">
        <f>SUM(T190:U190)</f>
        <v>7</v>
      </c>
      <c r="W190">
        <v>2</v>
      </c>
      <c r="X190">
        <v>2</v>
      </c>
      <c r="Y190">
        <f>SUM(W190:X190)</f>
        <v>4</v>
      </c>
      <c r="Z190" s="40"/>
    </row>
    <row r="191" spans="1:32" x14ac:dyDescent="0.45">
      <c r="A191" s="5"/>
      <c r="B191" s="5"/>
      <c r="D191">
        <v>2</v>
      </c>
      <c r="G191" s="14" t="s">
        <v>2024</v>
      </c>
      <c r="H191" t="s">
        <v>2025</v>
      </c>
      <c r="I191" t="s">
        <v>692</v>
      </c>
      <c r="J191" s="14">
        <f>AVERAGE(L191,S191)</f>
        <v>0.48490298670154786</v>
      </c>
      <c r="L191" s="13">
        <f>(O191-R191)/O191</f>
        <v>0.21223021582733814</v>
      </c>
      <c r="M191">
        <v>138</v>
      </c>
      <c r="N191">
        <v>140</v>
      </c>
      <c r="O191">
        <f>SUM(M191:N191)</f>
        <v>278</v>
      </c>
      <c r="P191">
        <v>109</v>
      </c>
      <c r="Q191">
        <v>110</v>
      </c>
      <c r="R191">
        <f>SUM(P191:Q191)</f>
        <v>219</v>
      </c>
      <c r="S191" s="39">
        <f>(V191-Y191)/V191</f>
        <v>0.75757575757575757</v>
      </c>
      <c r="T191">
        <v>65</v>
      </c>
      <c r="U191">
        <v>67</v>
      </c>
      <c r="V191">
        <f>SUM(T191:U191)</f>
        <v>132</v>
      </c>
      <c r="W191">
        <v>17</v>
      </c>
      <c r="X191">
        <v>15</v>
      </c>
      <c r="Y191">
        <f>SUM(W191:X191)</f>
        <v>32</v>
      </c>
      <c r="Z191" s="40"/>
    </row>
    <row r="192" spans="1:32" x14ac:dyDescent="0.45">
      <c r="A192" s="5"/>
      <c r="B192" s="5"/>
      <c r="D192">
        <v>2</v>
      </c>
      <c r="G192" s="14" t="s">
        <v>1428</v>
      </c>
      <c r="H192" t="s">
        <v>1601</v>
      </c>
      <c r="I192" t="s">
        <v>1426</v>
      </c>
      <c r="J192" s="14">
        <f>AVERAGE(S192,Z192)</f>
        <v>0.48333333333333334</v>
      </c>
      <c r="L192" s="13"/>
      <c r="S192" s="39">
        <f>(V192-Y192)/V192</f>
        <v>0.46666666666666667</v>
      </c>
      <c r="T192">
        <v>19</v>
      </c>
      <c r="U192">
        <v>26</v>
      </c>
      <c r="V192">
        <f>SUM(T192:U192)</f>
        <v>45</v>
      </c>
      <c r="W192">
        <v>10</v>
      </c>
      <c r="X192">
        <v>14</v>
      </c>
      <c r="Y192">
        <f>SUM(W192:X192)</f>
        <v>24</v>
      </c>
      <c r="Z192" s="39">
        <f t="shared" ref="Z192:Z197" si="60">(AC192-AF192)/AC192</f>
        <v>0.5</v>
      </c>
      <c r="AA192">
        <v>6</v>
      </c>
      <c r="AB192">
        <v>6</v>
      </c>
      <c r="AC192">
        <f t="shared" ref="AC192:AC197" si="61">SUM(AA192:AB192)</f>
        <v>12</v>
      </c>
      <c r="AD192">
        <v>2</v>
      </c>
      <c r="AE192">
        <v>4</v>
      </c>
      <c r="AF192">
        <f t="shared" ref="AF192:AF197" si="62">SUM(AD192:AE192)</f>
        <v>6</v>
      </c>
    </row>
    <row r="193" spans="1:32" x14ac:dyDescent="0.45">
      <c r="A193" s="5"/>
      <c r="B193" s="5"/>
      <c r="D193">
        <v>2</v>
      </c>
      <c r="G193" s="14" t="s">
        <v>2026</v>
      </c>
      <c r="H193" t="s">
        <v>2027</v>
      </c>
      <c r="I193" t="s">
        <v>1288</v>
      </c>
      <c r="J193" s="14">
        <f>AVERAGE(S193,Z193)</f>
        <v>0.45981554677206848</v>
      </c>
      <c r="L193" s="13"/>
      <c r="S193" s="39">
        <f>(V193-Y193)/V193</f>
        <v>0.43478260869565216</v>
      </c>
      <c r="T193">
        <v>9</v>
      </c>
      <c r="U193">
        <v>14</v>
      </c>
      <c r="V193">
        <f>SUM(T193:U193)</f>
        <v>23</v>
      </c>
      <c r="W193">
        <v>7</v>
      </c>
      <c r="X193">
        <v>6</v>
      </c>
      <c r="Y193">
        <f>SUM(W193:X193)</f>
        <v>13</v>
      </c>
      <c r="Z193" s="39">
        <f t="shared" si="60"/>
        <v>0.48484848484848486</v>
      </c>
      <c r="AA193">
        <v>17</v>
      </c>
      <c r="AB193">
        <v>16</v>
      </c>
      <c r="AC193">
        <f t="shared" si="61"/>
        <v>33</v>
      </c>
      <c r="AD193">
        <v>10</v>
      </c>
      <c r="AE193">
        <v>7</v>
      </c>
      <c r="AF193">
        <f t="shared" si="62"/>
        <v>17</v>
      </c>
    </row>
    <row r="194" spans="1:32" x14ac:dyDescent="0.45">
      <c r="A194" s="5"/>
      <c r="B194" s="5"/>
      <c r="D194">
        <v>2</v>
      </c>
      <c r="G194" s="14" t="s">
        <v>2028</v>
      </c>
      <c r="H194" t="s">
        <v>2029</v>
      </c>
      <c r="I194" t="s">
        <v>1069</v>
      </c>
      <c r="J194" s="14">
        <f>AVERAGE(L194,Z194)</f>
        <v>0.45714285714285718</v>
      </c>
      <c r="L194" s="13">
        <f>(O194-R194)/O194</f>
        <v>0.2</v>
      </c>
      <c r="M194">
        <v>7</v>
      </c>
      <c r="N194">
        <v>8</v>
      </c>
      <c r="O194">
        <f>SUM(M194:N194)</f>
        <v>15</v>
      </c>
      <c r="P194">
        <v>6</v>
      </c>
      <c r="Q194">
        <v>6</v>
      </c>
      <c r="R194">
        <f>SUM(P194:Q194)</f>
        <v>12</v>
      </c>
      <c r="S194" s="40"/>
      <c r="Z194" s="39">
        <f t="shared" si="60"/>
        <v>0.7142857142857143</v>
      </c>
      <c r="AA194">
        <v>3</v>
      </c>
      <c r="AB194">
        <v>4</v>
      </c>
      <c r="AC194">
        <f t="shared" si="61"/>
        <v>7</v>
      </c>
      <c r="AD194">
        <v>1</v>
      </c>
      <c r="AE194">
        <v>1</v>
      </c>
      <c r="AF194">
        <f t="shared" si="62"/>
        <v>2</v>
      </c>
    </row>
    <row r="195" spans="1:32" x14ac:dyDescent="0.45">
      <c r="A195" s="5"/>
      <c r="B195" s="5"/>
      <c r="D195">
        <v>2</v>
      </c>
      <c r="G195" s="14" t="s">
        <v>2030</v>
      </c>
      <c r="H195" t="s">
        <v>2031</v>
      </c>
      <c r="I195" t="s">
        <v>1168</v>
      </c>
      <c r="J195" s="14">
        <f>AVERAGE(L195,Z195)</f>
        <v>0.4464285714285714</v>
      </c>
      <c r="L195" s="13">
        <f>(O195-R195)/O195</f>
        <v>0.14285714285714285</v>
      </c>
      <c r="M195">
        <v>7</v>
      </c>
      <c r="N195">
        <v>7</v>
      </c>
      <c r="O195">
        <f>SUM(M195:N195)</f>
        <v>14</v>
      </c>
      <c r="P195">
        <v>6</v>
      </c>
      <c r="Q195">
        <v>6</v>
      </c>
      <c r="R195">
        <f>SUM(P195:Q195)</f>
        <v>12</v>
      </c>
      <c r="S195" s="40"/>
      <c r="Z195" s="39">
        <f t="shared" si="60"/>
        <v>0.75</v>
      </c>
      <c r="AA195">
        <v>11</v>
      </c>
      <c r="AB195">
        <v>9</v>
      </c>
      <c r="AC195">
        <f t="shared" si="61"/>
        <v>20</v>
      </c>
      <c r="AD195">
        <v>2</v>
      </c>
      <c r="AE195">
        <v>3</v>
      </c>
      <c r="AF195">
        <f t="shared" si="62"/>
        <v>5</v>
      </c>
    </row>
    <row r="196" spans="1:32" x14ac:dyDescent="0.45">
      <c r="A196" s="5"/>
      <c r="B196" s="5"/>
      <c r="D196">
        <v>2</v>
      </c>
      <c r="G196" s="14" t="s">
        <v>2032</v>
      </c>
      <c r="H196" t="s">
        <v>2033</v>
      </c>
      <c r="I196" t="s">
        <v>1981</v>
      </c>
      <c r="J196" s="14">
        <f>AVERAGE(S196,Z196)</f>
        <v>0.4458333333333333</v>
      </c>
      <c r="L196" s="13"/>
      <c r="S196" s="39">
        <f t="shared" ref="S196:S216" si="63">(V196-Y196)/V196</f>
        <v>0.6</v>
      </c>
      <c r="T196">
        <v>12</v>
      </c>
      <c r="U196">
        <v>13</v>
      </c>
      <c r="V196">
        <f t="shared" ref="V196:V216" si="64">SUM(T196:U196)</f>
        <v>25</v>
      </c>
      <c r="W196">
        <v>4</v>
      </c>
      <c r="X196">
        <v>6</v>
      </c>
      <c r="Y196">
        <f t="shared" ref="Y196:Y216" si="65">SUM(W196:X196)</f>
        <v>10</v>
      </c>
      <c r="Z196" s="39">
        <f t="shared" si="60"/>
        <v>0.29166666666666669</v>
      </c>
      <c r="AA196">
        <v>12</v>
      </c>
      <c r="AB196">
        <v>12</v>
      </c>
      <c r="AC196">
        <f t="shared" si="61"/>
        <v>24</v>
      </c>
      <c r="AD196">
        <v>7</v>
      </c>
      <c r="AE196">
        <v>10</v>
      </c>
      <c r="AF196">
        <f t="shared" si="62"/>
        <v>17</v>
      </c>
    </row>
    <row r="197" spans="1:32" x14ac:dyDescent="0.45">
      <c r="A197" s="5"/>
      <c r="B197" s="5"/>
      <c r="D197">
        <v>2</v>
      </c>
      <c r="G197" s="14" t="s">
        <v>957</v>
      </c>
      <c r="H197" t="s">
        <v>956</v>
      </c>
      <c r="I197" t="s">
        <v>955</v>
      </c>
      <c r="J197" s="14">
        <f>AVERAGE(S197,Z197)</f>
        <v>0.43650793650793651</v>
      </c>
      <c r="L197" s="13"/>
      <c r="S197" s="39">
        <f t="shared" si="63"/>
        <v>0.44444444444444442</v>
      </c>
      <c r="T197">
        <v>13</v>
      </c>
      <c r="U197">
        <v>14</v>
      </c>
      <c r="V197">
        <f t="shared" si="64"/>
        <v>27</v>
      </c>
      <c r="W197">
        <v>6</v>
      </c>
      <c r="X197">
        <v>9</v>
      </c>
      <c r="Y197">
        <f t="shared" si="65"/>
        <v>15</v>
      </c>
      <c r="Z197" s="39">
        <f t="shared" si="60"/>
        <v>0.42857142857142855</v>
      </c>
      <c r="AA197">
        <v>2</v>
      </c>
      <c r="AB197">
        <v>5</v>
      </c>
      <c r="AC197">
        <f t="shared" si="61"/>
        <v>7</v>
      </c>
      <c r="AD197">
        <v>2</v>
      </c>
      <c r="AE197">
        <v>2</v>
      </c>
      <c r="AF197">
        <f t="shared" si="62"/>
        <v>4</v>
      </c>
    </row>
    <row r="198" spans="1:32" x14ac:dyDescent="0.45">
      <c r="A198" s="5"/>
      <c r="B198" s="5"/>
      <c r="D198">
        <v>2</v>
      </c>
      <c r="G198" s="14" t="s">
        <v>2034</v>
      </c>
      <c r="H198" t="s">
        <v>2035</v>
      </c>
      <c r="I198" t="s">
        <v>896</v>
      </c>
      <c r="J198" s="14">
        <f>AVERAGE(L198,S198)</f>
        <v>0.43611111111111112</v>
      </c>
      <c r="L198" s="13">
        <f>(O198-R198)/O198</f>
        <v>0.65</v>
      </c>
      <c r="M198">
        <v>8</v>
      </c>
      <c r="N198">
        <v>12</v>
      </c>
      <c r="O198">
        <f>SUM(M198:N198)</f>
        <v>20</v>
      </c>
      <c r="P198">
        <v>3</v>
      </c>
      <c r="Q198">
        <v>4</v>
      </c>
      <c r="R198">
        <f>SUM(P198:Q198)</f>
        <v>7</v>
      </c>
      <c r="S198" s="39">
        <f t="shared" si="63"/>
        <v>0.22222222222222221</v>
      </c>
      <c r="T198">
        <v>4</v>
      </c>
      <c r="U198">
        <v>5</v>
      </c>
      <c r="V198">
        <f t="shared" si="64"/>
        <v>9</v>
      </c>
      <c r="W198">
        <v>3</v>
      </c>
      <c r="X198">
        <v>4</v>
      </c>
      <c r="Y198">
        <f t="shared" si="65"/>
        <v>7</v>
      </c>
      <c r="Z198" s="40"/>
    </row>
    <row r="199" spans="1:32" x14ac:dyDescent="0.45">
      <c r="A199" s="5"/>
      <c r="B199" s="5"/>
      <c r="D199">
        <v>2</v>
      </c>
      <c r="G199" s="14" t="s">
        <v>2036</v>
      </c>
      <c r="H199" t="s">
        <v>2037</v>
      </c>
      <c r="I199" t="s">
        <v>2038</v>
      </c>
      <c r="J199" s="14">
        <f>AVERAGE(L199,S199)</f>
        <v>0.42808219178082191</v>
      </c>
      <c r="L199" s="13">
        <f>(O199-R199)/O199</f>
        <v>0.35616438356164382</v>
      </c>
      <c r="M199">
        <v>37</v>
      </c>
      <c r="N199">
        <v>36</v>
      </c>
      <c r="O199">
        <f>SUM(M199:N199)</f>
        <v>73</v>
      </c>
      <c r="P199">
        <v>25</v>
      </c>
      <c r="Q199">
        <v>22</v>
      </c>
      <c r="R199">
        <f>SUM(P199:Q199)</f>
        <v>47</v>
      </c>
      <c r="S199" s="39">
        <f t="shared" si="63"/>
        <v>0.5</v>
      </c>
      <c r="T199">
        <v>1</v>
      </c>
      <c r="U199">
        <v>1</v>
      </c>
      <c r="V199">
        <f t="shared" si="64"/>
        <v>2</v>
      </c>
      <c r="W199">
        <v>1</v>
      </c>
      <c r="X199">
        <v>0</v>
      </c>
      <c r="Y199">
        <f t="shared" si="65"/>
        <v>1</v>
      </c>
      <c r="Z199" s="40"/>
    </row>
    <row r="200" spans="1:32" x14ac:dyDescent="0.45">
      <c r="A200" s="5"/>
      <c r="B200" s="5"/>
      <c r="D200">
        <v>2</v>
      </c>
      <c r="G200" s="14" t="s">
        <v>2039</v>
      </c>
      <c r="H200" t="s">
        <v>2040</v>
      </c>
      <c r="I200" t="s">
        <v>1097</v>
      </c>
      <c r="J200" s="14">
        <f>AVERAGE(L200,S200)</f>
        <v>0.41666666666666663</v>
      </c>
      <c r="L200" s="13">
        <f>(O200-R200)/O200</f>
        <v>0.33333333333333331</v>
      </c>
      <c r="M200">
        <v>3</v>
      </c>
      <c r="N200">
        <v>6</v>
      </c>
      <c r="O200">
        <f>SUM(M200:N200)</f>
        <v>9</v>
      </c>
      <c r="P200">
        <v>5</v>
      </c>
      <c r="Q200">
        <v>1</v>
      </c>
      <c r="R200">
        <f>SUM(P200:Q200)</f>
        <v>6</v>
      </c>
      <c r="S200" s="39">
        <f t="shared" si="63"/>
        <v>0.5</v>
      </c>
      <c r="T200">
        <v>2</v>
      </c>
      <c r="U200">
        <v>2</v>
      </c>
      <c r="V200">
        <f t="shared" si="64"/>
        <v>4</v>
      </c>
      <c r="W200">
        <v>1</v>
      </c>
      <c r="X200">
        <v>1</v>
      </c>
      <c r="Y200">
        <f t="shared" si="65"/>
        <v>2</v>
      </c>
      <c r="Z200" s="40"/>
    </row>
    <row r="201" spans="1:32" x14ac:dyDescent="0.45">
      <c r="A201" s="5"/>
      <c r="B201" s="5"/>
      <c r="D201">
        <v>2</v>
      </c>
      <c r="G201" s="14" t="s">
        <v>2041</v>
      </c>
      <c r="H201" t="s">
        <v>2042</v>
      </c>
      <c r="I201" t="s">
        <v>692</v>
      </c>
      <c r="J201" s="14">
        <f>AVERAGE(L201,S201)</f>
        <v>0.41666666666666663</v>
      </c>
      <c r="L201" s="13">
        <f>(O201-R201)/O201</f>
        <v>0.16666666666666666</v>
      </c>
      <c r="M201">
        <v>4</v>
      </c>
      <c r="N201">
        <v>2</v>
      </c>
      <c r="O201">
        <f>SUM(M201:N201)</f>
        <v>6</v>
      </c>
      <c r="P201">
        <v>3</v>
      </c>
      <c r="Q201">
        <v>2</v>
      </c>
      <c r="R201">
        <f>SUM(P201:Q201)</f>
        <v>5</v>
      </c>
      <c r="S201" s="39">
        <f t="shared" si="63"/>
        <v>0.66666666666666663</v>
      </c>
      <c r="T201">
        <v>2</v>
      </c>
      <c r="U201">
        <v>1</v>
      </c>
      <c r="V201">
        <f t="shared" si="64"/>
        <v>3</v>
      </c>
      <c r="W201">
        <v>1</v>
      </c>
      <c r="X201">
        <v>0</v>
      </c>
      <c r="Y201">
        <f t="shared" si="65"/>
        <v>1</v>
      </c>
      <c r="Z201" s="40"/>
    </row>
    <row r="202" spans="1:32" x14ac:dyDescent="0.45">
      <c r="A202" s="5"/>
      <c r="B202" s="5"/>
      <c r="D202">
        <v>2</v>
      </c>
      <c r="G202" s="14" t="s">
        <v>2043</v>
      </c>
      <c r="H202" t="s">
        <v>2044</v>
      </c>
      <c r="I202" t="s">
        <v>1988</v>
      </c>
      <c r="J202" s="14">
        <f>AVERAGE(L202,S202)</f>
        <v>0.4107142857142857</v>
      </c>
      <c r="L202" s="13">
        <f>(O202-R202)/O202</f>
        <v>0.5714285714285714</v>
      </c>
      <c r="M202">
        <v>1</v>
      </c>
      <c r="N202">
        <v>6</v>
      </c>
      <c r="O202">
        <f>SUM(M202:N202)</f>
        <v>7</v>
      </c>
      <c r="P202">
        <v>2</v>
      </c>
      <c r="Q202">
        <v>1</v>
      </c>
      <c r="R202">
        <f>SUM(P202:Q202)</f>
        <v>3</v>
      </c>
      <c r="S202" s="39">
        <f t="shared" si="63"/>
        <v>0.25</v>
      </c>
      <c r="T202">
        <v>3</v>
      </c>
      <c r="U202">
        <v>1</v>
      </c>
      <c r="V202">
        <f t="shared" si="64"/>
        <v>4</v>
      </c>
      <c r="W202">
        <v>2</v>
      </c>
      <c r="X202">
        <v>1</v>
      </c>
      <c r="Y202">
        <f t="shared" si="65"/>
        <v>3</v>
      </c>
      <c r="Z202" s="40"/>
    </row>
    <row r="203" spans="1:32" x14ac:dyDescent="0.45">
      <c r="A203" s="5"/>
      <c r="B203" s="5"/>
      <c r="D203">
        <v>2</v>
      </c>
      <c r="G203" s="14" t="s">
        <v>2045</v>
      </c>
      <c r="H203" t="s">
        <v>2046</v>
      </c>
      <c r="I203" t="s">
        <v>2047</v>
      </c>
      <c r="J203" s="14">
        <f>AVERAGE(S203,Z203)</f>
        <v>0.40476190476190477</v>
      </c>
      <c r="L203" s="13"/>
      <c r="S203" s="39">
        <f t="shared" si="63"/>
        <v>0.38095238095238093</v>
      </c>
      <c r="T203">
        <v>11</v>
      </c>
      <c r="U203">
        <v>10</v>
      </c>
      <c r="V203">
        <f t="shared" si="64"/>
        <v>21</v>
      </c>
      <c r="W203">
        <v>7</v>
      </c>
      <c r="X203">
        <v>6</v>
      </c>
      <c r="Y203">
        <f t="shared" si="65"/>
        <v>13</v>
      </c>
      <c r="Z203" s="39">
        <f>(AC203-AF203)/AC203</f>
        <v>0.42857142857142855</v>
      </c>
      <c r="AA203">
        <v>3</v>
      </c>
      <c r="AB203">
        <v>4</v>
      </c>
      <c r="AC203">
        <f>SUM(AA203:AB203)</f>
        <v>7</v>
      </c>
      <c r="AD203">
        <v>1</v>
      </c>
      <c r="AE203">
        <v>3</v>
      </c>
      <c r="AF203">
        <f>SUM(AD203:AE203)</f>
        <v>4</v>
      </c>
    </row>
    <row r="204" spans="1:32" x14ac:dyDescent="0.45">
      <c r="A204" s="5"/>
      <c r="B204" s="5"/>
      <c r="D204">
        <v>2</v>
      </c>
      <c r="G204" s="14" t="s">
        <v>2048</v>
      </c>
      <c r="H204" t="s">
        <v>2049</v>
      </c>
      <c r="I204" t="s">
        <v>692</v>
      </c>
      <c r="J204" s="14">
        <f>AVERAGE(L204,S204)</f>
        <v>0.39166666666666666</v>
      </c>
      <c r="L204" s="13">
        <f>(O204-R204)/O204</f>
        <v>0.25</v>
      </c>
      <c r="M204">
        <v>7</v>
      </c>
      <c r="N204">
        <v>9</v>
      </c>
      <c r="O204">
        <f>SUM(M204:N204)</f>
        <v>16</v>
      </c>
      <c r="P204">
        <v>4</v>
      </c>
      <c r="Q204">
        <v>8</v>
      </c>
      <c r="R204">
        <f>SUM(P204:Q204)</f>
        <v>12</v>
      </c>
      <c r="S204" s="39">
        <f t="shared" si="63"/>
        <v>0.53333333333333333</v>
      </c>
      <c r="T204">
        <v>8</v>
      </c>
      <c r="U204">
        <v>7</v>
      </c>
      <c r="V204">
        <f t="shared" si="64"/>
        <v>15</v>
      </c>
      <c r="W204">
        <v>3</v>
      </c>
      <c r="X204">
        <v>4</v>
      </c>
      <c r="Y204">
        <f t="shared" si="65"/>
        <v>7</v>
      </c>
      <c r="Z204" s="40"/>
    </row>
    <row r="205" spans="1:32" x14ac:dyDescent="0.45">
      <c r="A205" s="5"/>
      <c r="B205" s="5"/>
      <c r="D205">
        <v>2</v>
      </c>
      <c r="G205" s="14" t="s">
        <v>2050</v>
      </c>
      <c r="H205" t="s">
        <v>2051</v>
      </c>
      <c r="I205" t="s">
        <v>945</v>
      </c>
      <c r="J205" s="14">
        <f>AVERAGE(S205,Z205)</f>
        <v>0.39141414141414144</v>
      </c>
      <c r="L205" s="13"/>
      <c r="S205" s="39">
        <f t="shared" si="63"/>
        <v>0.22727272727272727</v>
      </c>
      <c r="T205">
        <v>10</v>
      </c>
      <c r="U205">
        <v>12</v>
      </c>
      <c r="V205">
        <f t="shared" si="64"/>
        <v>22</v>
      </c>
      <c r="W205">
        <v>9</v>
      </c>
      <c r="X205">
        <v>8</v>
      </c>
      <c r="Y205">
        <f t="shared" si="65"/>
        <v>17</v>
      </c>
      <c r="Z205" s="39">
        <f>(AC205-AF205)/AC205</f>
        <v>0.55555555555555558</v>
      </c>
      <c r="AA205">
        <v>3</v>
      </c>
      <c r="AB205">
        <v>6</v>
      </c>
      <c r="AC205">
        <f>SUM(AA205:AB205)</f>
        <v>9</v>
      </c>
      <c r="AD205">
        <v>2</v>
      </c>
      <c r="AE205">
        <v>2</v>
      </c>
      <c r="AF205">
        <f>SUM(AD205:AE205)</f>
        <v>4</v>
      </c>
    </row>
    <row r="206" spans="1:32" x14ac:dyDescent="0.45">
      <c r="A206" s="5"/>
      <c r="B206" s="5"/>
      <c r="D206">
        <v>2</v>
      </c>
      <c r="G206" s="14" t="s">
        <v>2052</v>
      </c>
      <c r="H206" t="s">
        <v>2053</v>
      </c>
      <c r="I206" t="s">
        <v>1893</v>
      </c>
      <c r="J206" s="14">
        <f>AVERAGE(S206,Z206)</f>
        <v>0.38690476190476192</v>
      </c>
      <c r="L206" s="13"/>
      <c r="S206" s="39">
        <f t="shared" si="63"/>
        <v>0.45238095238095238</v>
      </c>
      <c r="T206">
        <v>21</v>
      </c>
      <c r="U206">
        <v>21</v>
      </c>
      <c r="V206">
        <f t="shared" si="64"/>
        <v>42</v>
      </c>
      <c r="W206">
        <v>10</v>
      </c>
      <c r="X206">
        <v>13</v>
      </c>
      <c r="Y206">
        <f t="shared" si="65"/>
        <v>23</v>
      </c>
      <c r="Z206" s="39">
        <f>(AC206-AF206)/AC206</f>
        <v>0.32142857142857145</v>
      </c>
      <c r="AA206">
        <v>13</v>
      </c>
      <c r="AB206">
        <v>15</v>
      </c>
      <c r="AC206">
        <f>SUM(AA206:AB206)</f>
        <v>28</v>
      </c>
      <c r="AD206">
        <v>11</v>
      </c>
      <c r="AE206">
        <v>8</v>
      </c>
      <c r="AF206">
        <f>SUM(AD206:AE206)</f>
        <v>19</v>
      </c>
    </row>
    <row r="207" spans="1:32" x14ac:dyDescent="0.45">
      <c r="A207" s="5"/>
      <c r="B207" s="5"/>
      <c r="D207">
        <v>2</v>
      </c>
      <c r="G207" s="14" t="s">
        <v>2054</v>
      </c>
      <c r="H207" t="s">
        <v>2055</v>
      </c>
      <c r="I207" t="s">
        <v>1107</v>
      </c>
      <c r="J207" s="14">
        <f>AVERAGE(L207,S207)</f>
        <v>0.36785714285714288</v>
      </c>
      <c r="L207" s="13">
        <f>(O207-R207)/O207</f>
        <v>0.45</v>
      </c>
      <c r="M207">
        <v>10</v>
      </c>
      <c r="N207">
        <v>10</v>
      </c>
      <c r="O207">
        <f>SUM(M207:N207)</f>
        <v>20</v>
      </c>
      <c r="P207">
        <v>5</v>
      </c>
      <c r="Q207">
        <v>6</v>
      </c>
      <c r="R207">
        <f>SUM(P207:Q207)</f>
        <v>11</v>
      </c>
      <c r="S207" s="39">
        <f t="shared" si="63"/>
        <v>0.2857142857142857</v>
      </c>
      <c r="T207">
        <v>7</v>
      </c>
      <c r="U207">
        <v>7</v>
      </c>
      <c r="V207">
        <f t="shared" si="64"/>
        <v>14</v>
      </c>
      <c r="W207">
        <v>5</v>
      </c>
      <c r="X207">
        <v>5</v>
      </c>
      <c r="Y207">
        <f t="shared" si="65"/>
        <v>10</v>
      </c>
      <c r="Z207" s="40"/>
    </row>
    <row r="208" spans="1:32" x14ac:dyDescent="0.45">
      <c r="A208" s="5"/>
      <c r="B208" s="5"/>
      <c r="D208">
        <v>2</v>
      </c>
      <c r="G208" s="14" t="s">
        <v>2056</v>
      </c>
      <c r="H208" t="s">
        <v>2057</v>
      </c>
      <c r="I208" t="s">
        <v>2058</v>
      </c>
      <c r="J208" s="14">
        <f>AVERAGE(L208,S208)</f>
        <v>0.3666666666666667</v>
      </c>
      <c r="L208" s="13">
        <f>(O208-R208)/O208</f>
        <v>0.4</v>
      </c>
      <c r="M208">
        <v>7</v>
      </c>
      <c r="N208">
        <v>8</v>
      </c>
      <c r="O208">
        <f>SUM(M208:N208)</f>
        <v>15</v>
      </c>
      <c r="P208">
        <v>5</v>
      </c>
      <c r="Q208">
        <v>4</v>
      </c>
      <c r="R208">
        <f>SUM(P208:Q208)</f>
        <v>9</v>
      </c>
      <c r="S208" s="39">
        <f t="shared" si="63"/>
        <v>0.33333333333333331</v>
      </c>
      <c r="T208">
        <v>1</v>
      </c>
      <c r="U208">
        <v>2</v>
      </c>
      <c r="V208">
        <f t="shared" si="64"/>
        <v>3</v>
      </c>
      <c r="W208">
        <v>1</v>
      </c>
      <c r="X208">
        <v>1</v>
      </c>
      <c r="Y208">
        <f t="shared" si="65"/>
        <v>2</v>
      </c>
      <c r="Z208" s="40"/>
    </row>
    <row r="209" spans="1:32" x14ac:dyDescent="0.45">
      <c r="A209" s="5"/>
      <c r="B209" s="5"/>
      <c r="D209">
        <v>2</v>
      </c>
      <c r="G209" s="14" t="s">
        <v>2059</v>
      </c>
      <c r="H209" t="s">
        <v>2060</v>
      </c>
      <c r="I209" t="s">
        <v>874</v>
      </c>
      <c r="J209" s="14">
        <f>AVERAGE(S209,Z209)</f>
        <v>0.36538461538461542</v>
      </c>
      <c r="L209" s="13"/>
      <c r="S209" s="39">
        <f t="shared" si="63"/>
        <v>0.23076923076923078</v>
      </c>
      <c r="T209">
        <v>13</v>
      </c>
      <c r="U209">
        <v>13</v>
      </c>
      <c r="V209">
        <f t="shared" si="64"/>
        <v>26</v>
      </c>
      <c r="W209">
        <v>11</v>
      </c>
      <c r="X209">
        <v>9</v>
      </c>
      <c r="Y209">
        <f t="shared" si="65"/>
        <v>20</v>
      </c>
      <c r="Z209" s="39">
        <f>(AC209-AF209)/AC209</f>
        <v>0.5</v>
      </c>
      <c r="AA209">
        <v>7</v>
      </c>
      <c r="AB209">
        <v>7</v>
      </c>
      <c r="AC209">
        <f>SUM(AA209:AB209)</f>
        <v>14</v>
      </c>
      <c r="AD209">
        <v>4</v>
      </c>
      <c r="AE209">
        <v>3</v>
      </c>
      <c r="AF209">
        <f>SUM(AD209:AE209)</f>
        <v>7</v>
      </c>
    </row>
    <row r="210" spans="1:32" x14ac:dyDescent="0.45">
      <c r="A210" s="5"/>
      <c r="B210" s="5"/>
      <c r="D210">
        <v>2</v>
      </c>
      <c r="G210" s="14" t="s">
        <v>2061</v>
      </c>
      <c r="H210" t="s">
        <v>2062</v>
      </c>
      <c r="I210" t="s">
        <v>1056</v>
      </c>
      <c r="J210" s="14">
        <f>AVERAGE(S210,Z210)</f>
        <v>0.36231884057971014</v>
      </c>
      <c r="L210" s="13"/>
      <c r="S210" s="39">
        <f t="shared" si="63"/>
        <v>0.33333333333333331</v>
      </c>
      <c r="T210">
        <v>12</v>
      </c>
      <c r="U210">
        <v>9</v>
      </c>
      <c r="V210">
        <f t="shared" si="64"/>
        <v>21</v>
      </c>
      <c r="W210">
        <v>7</v>
      </c>
      <c r="X210">
        <v>7</v>
      </c>
      <c r="Y210">
        <f t="shared" si="65"/>
        <v>14</v>
      </c>
      <c r="Z210" s="39">
        <f>(AC210-AF210)/AC210</f>
        <v>0.39130434782608697</v>
      </c>
      <c r="AA210">
        <v>12</v>
      </c>
      <c r="AB210">
        <v>11</v>
      </c>
      <c r="AC210">
        <f>SUM(AA210:AB210)</f>
        <v>23</v>
      </c>
      <c r="AD210">
        <v>8</v>
      </c>
      <c r="AE210">
        <v>6</v>
      </c>
      <c r="AF210">
        <f>SUM(AD210:AE210)</f>
        <v>14</v>
      </c>
    </row>
    <row r="211" spans="1:32" x14ac:dyDescent="0.45">
      <c r="A211" s="5"/>
      <c r="B211" s="5"/>
      <c r="D211">
        <v>2</v>
      </c>
      <c r="G211" s="14" t="s">
        <v>2063</v>
      </c>
      <c r="H211" t="s">
        <v>2064</v>
      </c>
      <c r="I211" t="s">
        <v>692</v>
      </c>
      <c r="J211" s="14">
        <f>AVERAGE(L211,S211)</f>
        <v>0.35416666666666663</v>
      </c>
      <c r="L211" s="13">
        <f>(O211-R211)/O211</f>
        <v>0.33333333333333331</v>
      </c>
      <c r="M211">
        <v>1</v>
      </c>
      <c r="N211">
        <v>2</v>
      </c>
      <c r="O211">
        <f>SUM(M211:N211)</f>
        <v>3</v>
      </c>
      <c r="Q211">
        <v>2</v>
      </c>
      <c r="R211">
        <f>SUM(P211:Q211)</f>
        <v>2</v>
      </c>
      <c r="S211" s="39">
        <f t="shared" si="63"/>
        <v>0.375</v>
      </c>
      <c r="T211">
        <v>8</v>
      </c>
      <c r="U211">
        <v>8</v>
      </c>
      <c r="V211">
        <f t="shared" si="64"/>
        <v>16</v>
      </c>
      <c r="W211">
        <v>6</v>
      </c>
      <c r="X211">
        <v>4</v>
      </c>
      <c r="Y211">
        <f t="shared" si="65"/>
        <v>10</v>
      </c>
      <c r="Z211" s="40"/>
    </row>
    <row r="212" spans="1:32" x14ac:dyDescent="0.45">
      <c r="A212" s="5"/>
      <c r="B212" s="5"/>
      <c r="D212">
        <v>2</v>
      </c>
      <c r="G212" s="14" t="s">
        <v>2065</v>
      </c>
      <c r="H212" t="s">
        <v>2066</v>
      </c>
      <c r="I212" t="s">
        <v>692</v>
      </c>
      <c r="J212" s="14">
        <f>AVERAGE(S212,Z212)</f>
        <v>0.35</v>
      </c>
      <c r="L212" s="13"/>
      <c r="S212" s="39">
        <f t="shared" si="63"/>
        <v>0.2</v>
      </c>
      <c r="T212">
        <v>3</v>
      </c>
      <c r="U212">
        <v>7</v>
      </c>
      <c r="V212">
        <f t="shared" si="64"/>
        <v>10</v>
      </c>
      <c r="W212">
        <v>3</v>
      </c>
      <c r="X212">
        <v>5</v>
      </c>
      <c r="Y212">
        <f t="shared" si="65"/>
        <v>8</v>
      </c>
      <c r="Z212" s="39">
        <f>(AC212-AF212)/AC212</f>
        <v>0.5</v>
      </c>
      <c r="AA212">
        <v>5</v>
      </c>
      <c r="AB212">
        <v>3</v>
      </c>
      <c r="AC212">
        <f>SUM(AA212:AB212)</f>
        <v>8</v>
      </c>
      <c r="AD212">
        <v>2</v>
      </c>
      <c r="AE212">
        <v>2</v>
      </c>
      <c r="AF212">
        <f>SUM(AD212:AE212)</f>
        <v>4</v>
      </c>
    </row>
    <row r="213" spans="1:32" x14ac:dyDescent="0.45">
      <c r="A213" s="5"/>
      <c r="B213" s="5"/>
      <c r="D213">
        <v>2</v>
      </c>
      <c r="G213" s="14" t="s">
        <v>2067</v>
      </c>
      <c r="H213" t="s">
        <v>2068</v>
      </c>
      <c r="I213" t="s">
        <v>1918</v>
      </c>
      <c r="J213" s="14">
        <f>AVERAGE(L213,S213)</f>
        <v>0.34722222222222221</v>
      </c>
      <c r="L213" s="13">
        <f>(O213-R213)/O213</f>
        <v>0.25</v>
      </c>
      <c r="M213">
        <v>5</v>
      </c>
      <c r="N213">
        <v>3</v>
      </c>
      <c r="O213">
        <f>SUM(M213:N213)</f>
        <v>8</v>
      </c>
      <c r="P213">
        <v>3</v>
      </c>
      <c r="Q213">
        <v>3</v>
      </c>
      <c r="R213">
        <f>SUM(P213:Q213)</f>
        <v>6</v>
      </c>
      <c r="S213" s="39">
        <f t="shared" si="63"/>
        <v>0.44444444444444442</v>
      </c>
      <c r="T213">
        <v>5</v>
      </c>
      <c r="U213">
        <v>4</v>
      </c>
      <c r="V213">
        <f t="shared" si="64"/>
        <v>9</v>
      </c>
      <c r="W213">
        <v>2</v>
      </c>
      <c r="X213">
        <v>3</v>
      </c>
      <c r="Y213">
        <f t="shared" si="65"/>
        <v>5</v>
      </c>
      <c r="Z213" s="40"/>
    </row>
    <row r="214" spans="1:32" x14ac:dyDescent="0.45">
      <c r="A214" s="5"/>
      <c r="B214" s="5"/>
      <c r="D214">
        <v>2</v>
      </c>
      <c r="G214" s="14" t="s">
        <v>2069</v>
      </c>
      <c r="H214" t="s">
        <v>2070</v>
      </c>
      <c r="I214" t="s">
        <v>692</v>
      </c>
      <c r="J214" s="14">
        <f>AVERAGE(L214,S214)</f>
        <v>0.33859649122807017</v>
      </c>
      <c r="L214" s="13">
        <f>(O214-R214)/O214</f>
        <v>0.46666666666666667</v>
      </c>
      <c r="M214">
        <v>7</v>
      </c>
      <c r="N214">
        <v>8</v>
      </c>
      <c r="O214">
        <f>SUM(M214:N214)</f>
        <v>15</v>
      </c>
      <c r="P214">
        <v>4</v>
      </c>
      <c r="Q214">
        <v>4</v>
      </c>
      <c r="R214">
        <f>SUM(P214:Q214)</f>
        <v>8</v>
      </c>
      <c r="S214" s="39">
        <f t="shared" si="63"/>
        <v>0.21052631578947367</v>
      </c>
      <c r="T214">
        <v>10</v>
      </c>
      <c r="U214">
        <v>9</v>
      </c>
      <c r="V214">
        <f t="shared" si="64"/>
        <v>19</v>
      </c>
      <c r="W214">
        <v>8</v>
      </c>
      <c r="X214">
        <v>7</v>
      </c>
      <c r="Y214">
        <f t="shared" si="65"/>
        <v>15</v>
      </c>
      <c r="Z214" s="40"/>
    </row>
    <row r="215" spans="1:32" x14ac:dyDescent="0.45">
      <c r="A215" s="5"/>
      <c r="B215" s="5"/>
      <c r="D215">
        <v>2</v>
      </c>
      <c r="G215" s="14" t="s">
        <v>2071</v>
      </c>
      <c r="H215" t="s">
        <v>2072</v>
      </c>
      <c r="I215" t="s">
        <v>692</v>
      </c>
      <c r="J215" s="14">
        <f>AVERAGE(L215,S215)</f>
        <v>0.32894736842105265</v>
      </c>
      <c r="L215" s="13">
        <f>(O215-R215)/O215</f>
        <v>0.15789473684210525</v>
      </c>
      <c r="M215">
        <v>12</v>
      </c>
      <c r="N215">
        <v>7</v>
      </c>
      <c r="O215">
        <f>SUM(M215:N215)</f>
        <v>19</v>
      </c>
      <c r="P215">
        <v>8</v>
      </c>
      <c r="Q215">
        <v>8</v>
      </c>
      <c r="R215">
        <f>SUM(P215:Q215)</f>
        <v>16</v>
      </c>
      <c r="S215" s="39">
        <f t="shared" si="63"/>
        <v>0.5</v>
      </c>
      <c r="T215">
        <v>0</v>
      </c>
      <c r="U215">
        <v>2</v>
      </c>
      <c r="V215">
        <f t="shared" si="64"/>
        <v>2</v>
      </c>
      <c r="W215">
        <v>0</v>
      </c>
      <c r="X215">
        <v>1</v>
      </c>
      <c r="Y215">
        <f t="shared" si="65"/>
        <v>1</v>
      </c>
      <c r="Z215" s="40"/>
    </row>
    <row r="216" spans="1:32" x14ac:dyDescent="0.45">
      <c r="A216" s="5"/>
      <c r="B216" s="5"/>
      <c r="D216">
        <v>2</v>
      </c>
      <c r="G216" s="14" t="s">
        <v>2073</v>
      </c>
      <c r="H216" t="s">
        <v>2074</v>
      </c>
      <c r="I216" t="s">
        <v>914</v>
      </c>
      <c r="J216" s="14">
        <f>AVERAGE(S216,Z216)</f>
        <v>0.32887290167865713</v>
      </c>
      <c r="L216" s="13"/>
      <c r="S216" s="39">
        <f t="shared" si="63"/>
        <v>0.15107913669064749</v>
      </c>
      <c r="T216">
        <v>135</v>
      </c>
      <c r="U216">
        <v>143</v>
      </c>
      <c r="V216">
        <f t="shared" si="64"/>
        <v>278</v>
      </c>
      <c r="W216">
        <v>120</v>
      </c>
      <c r="X216">
        <v>116</v>
      </c>
      <c r="Y216">
        <f t="shared" si="65"/>
        <v>236</v>
      </c>
      <c r="Z216" s="39">
        <f>(AC216-AF216)/AC216</f>
        <v>0.50666666666666671</v>
      </c>
      <c r="AA216">
        <v>118</v>
      </c>
      <c r="AB216">
        <v>107</v>
      </c>
      <c r="AC216">
        <f>SUM(AA216:AB216)</f>
        <v>225</v>
      </c>
      <c r="AD216">
        <v>57</v>
      </c>
      <c r="AE216">
        <v>54</v>
      </c>
      <c r="AF216">
        <f>SUM(AD216:AE216)</f>
        <v>111</v>
      </c>
    </row>
    <row r="217" spans="1:32" x14ac:dyDescent="0.45">
      <c r="A217" s="5"/>
      <c r="B217" s="5"/>
      <c r="D217">
        <v>2</v>
      </c>
      <c r="G217" s="14" t="s">
        <v>2075</v>
      </c>
      <c r="H217" t="s">
        <v>2076</v>
      </c>
      <c r="I217" t="s">
        <v>2077</v>
      </c>
      <c r="J217" s="14">
        <f>AVERAGE(L217,Z217)</f>
        <v>0.32779886148007592</v>
      </c>
      <c r="L217" s="13">
        <f>(O217-R217)/O217</f>
        <v>9.6774193548387094E-2</v>
      </c>
      <c r="M217">
        <v>15</v>
      </c>
      <c r="N217">
        <v>16</v>
      </c>
      <c r="O217">
        <f>SUM(M217:N217)</f>
        <v>31</v>
      </c>
      <c r="P217">
        <v>11</v>
      </c>
      <c r="Q217">
        <v>17</v>
      </c>
      <c r="R217">
        <f>SUM(P217:Q217)</f>
        <v>28</v>
      </c>
      <c r="S217" s="40"/>
      <c r="Z217" s="39">
        <f>(AC217-AF217)/AC217</f>
        <v>0.55882352941176472</v>
      </c>
      <c r="AA217">
        <v>15</v>
      </c>
      <c r="AB217">
        <v>19</v>
      </c>
      <c r="AC217">
        <f>SUM(AA217:AB217)</f>
        <v>34</v>
      </c>
      <c r="AD217">
        <v>7</v>
      </c>
      <c r="AE217">
        <v>8</v>
      </c>
      <c r="AF217">
        <f>SUM(AD217:AE217)</f>
        <v>15</v>
      </c>
    </row>
    <row r="218" spans="1:32" x14ac:dyDescent="0.45">
      <c r="A218" s="5"/>
      <c r="B218" s="5"/>
      <c r="D218">
        <v>2</v>
      </c>
      <c r="G218" s="14" t="s">
        <v>2078</v>
      </c>
      <c r="H218" t="s">
        <v>2079</v>
      </c>
      <c r="I218" t="s">
        <v>909</v>
      </c>
      <c r="J218" s="14">
        <f>AVERAGE(S218,Z218)</f>
        <v>0.31730769230769229</v>
      </c>
      <c r="L218" s="13"/>
      <c r="S218" s="39">
        <f t="shared" ref="S218:S223" si="66">(V218-Y218)/V218</f>
        <v>0.13461538461538461</v>
      </c>
      <c r="T218">
        <v>23</v>
      </c>
      <c r="U218">
        <v>29</v>
      </c>
      <c r="V218">
        <f t="shared" ref="V218:V223" si="67">SUM(T218:U218)</f>
        <v>52</v>
      </c>
      <c r="W218">
        <v>22</v>
      </c>
      <c r="X218">
        <v>23</v>
      </c>
      <c r="Y218">
        <f t="shared" ref="Y218:Y223" si="68">SUM(W218:X218)</f>
        <v>45</v>
      </c>
      <c r="Z218" s="39">
        <f>(AC218-AF218)/AC218</f>
        <v>0.5</v>
      </c>
      <c r="AA218">
        <v>14</v>
      </c>
      <c r="AB218">
        <v>10</v>
      </c>
      <c r="AC218">
        <f>SUM(AA218:AB218)</f>
        <v>24</v>
      </c>
      <c r="AD218">
        <v>6</v>
      </c>
      <c r="AE218">
        <v>6</v>
      </c>
      <c r="AF218">
        <f>SUM(AD218:AE218)</f>
        <v>12</v>
      </c>
    </row>
    <row r="219" spans="1:32" x14ac:dyDescent="0.45">
      <c r="A219" s="5"/>
      <c r="B219" s="5"/>
      <c r="D219">
        <v>2</v>
      </c>
      <c r="G219" s="14" t="s">
        <v>2080</v>
      </c>
      <c r="H219" t="s">
        <v>2081</v>
      </c>
      <c r="I219" t="s">
        <v>1351</v>
      </c>
      <c r="J219" s="14">
        <f>AVERAGE(S219,Z219)</f>
        <v>0.31383970177073628</v>
      </c>
      <c r="L219" s="13"/>
      <c r="S219" s="39">
        <f t="shared" si="66"/>
        <v>0.16216216216216217</v>
      </c>
      <c r="T219">
        <v>37</v>
      </c>
      <c r="U219">
        <v>37</v>
      </c>
      <c r="V219">
        <f t="shared" si="67"/>
        <v>74</v>
      </c>
      <c r="W219">
        <v>32</v>
      </c>
      <c r="X219">
        <v>30</v>
      </c>
      <c r="Y219">
        <f t="shared" si="68"/>
        <v>62</v>
      </c>
      <c r="Z219" s="39">
        <f>(AC219-AF219)/AC219</f>
        <v>0.46551724137931033</v>
      </c>
      <c r="AA219">
        <v>30</v>
      </c>
      <c r="AB219">
        <v>28</v>
      </c>
      <c r="AC219">
        <f>SUM(AA219:AB219)</f>
        <v>58</v>
      </c>
      <c r="AD219">
        <v>17</v>
      </c>
      <c r="AE219">
        <v>14</v>
      </c>
      <c r="AF219">
        <f>SUM(AD219:AE219)</f>
        <v>31</v>
      </c>
    </row>
    <row r="220" spans="1:32" x14ac:dyDescent="0.45">
      <c r="A220" s="5"/>
      <c r="B220" s="5"/>
      <c r="D220">
        <v>2</v>
      </c>
      <c r="G220" s="14" t="s">
        <v>2082</v>
      </c>
      <c r="H220" t="s">
        <v>2083</v>
      </c>
      <c r="I220" t="s">
        <v>1064</v>
      </c>
      <c r="J220" s="14">
        <f>AVERAGE(S220,Z220)</f>
        <v>0.3125</v>
      </c>
      <c r="L220" s="13"/>
      <c r="S220" s="39">
        <f t="shared" si="66"/>
        <v>6.25E-2</v>
      </c>
      <c r="T220">
        <v>7</v>
      </c>
      <c r="U220">
        <v>9</v>
      </c>
      <c r="V220">
        <f t="shared" si="67"/>
        <v>16</v>
      </c>
      <c r="W220">
        <v>8</v>
      </c>
      <c r="X220">
        <v>7</v>
      </c>
      <c r="Y220">
        <f t="shared" si="68"/>
        <v>15</v>
      </c>
      <c r="Z220" s="39">
        <f>(AC220-AF220)/AC220</f>
        <v>0.5625</v>
      </c>
      <c r="AA220">
        <v>8</v>
      </c>
      <c r="AB220">
        <v>8</v>
      </c>
      <c r="AC220">
        <f>SUM(AA220:AB220)</f>
        <v>16</v>
      </c>
      <c r="AD220">
        <v>5</v>
      </c>
      <c r="AE220">
        <v>2</v>
      </c>
      <c r="AF220">
        <f>SUM(AD220:AE220)</f>
        <v>7</v>
      </c>
    </row>
    <row r="221" spans="1:32" x14ac:dyDescent="0.45">
      <c r="A221" s="5"/>
      <c r="B221" s="5"/>
      <c r="D221">
        <v>2</v>
      </c>
      <c r="G221" s="14" t="s">
        <v>2084</v>
      </c>
      <c r="H221" t="s">
        <v>2085</v>
      </c>
      <c r="I221" t="s">
        <v>2086</v>
      </c>
      <c r="J221" s="14">
        <f>AVERAGE(L221,S221)</f>
        <v>0.31101190476190477</v>
      </c>
      <c r="L221" s="13">
        <f>(O221-R221)/O221</f>
        <v>0.30952380952380953</v>
      </c>
      <c r="M221">
        <v>20</v>
      </c>
      <c r="N221">
        <v>22</v>
      </c>
      <c r="O221">
        <f>SUM(M221:N221)</f>
        <v>42</v>
      </c>
      <c r="P221">
        <v>14</v>
      </c>
      <c r="Q221">
        <v>15</v>
      </c>
      <c r="R221">
        <f>SUM(P221:Q221)</f>
        <v>29</v>
      </c>
      <c r="S221" s="39">
        <f t="shared" si="66"/>
        <v>0.3125</v>
      </c>
      <c r="T221">
        <v>17</v>
      </c>
      <c r="U221">
        <v>15</v>
      </c>
      <c r="V221">
        <f t="shared" si="67"/>
        <v>32</v>
      </c>
      <c r="W221">
        <v>10</v>
      </c>
      <c r="X221">
        <v>12</v>
      </c>
      <c r="Y221">
        <f t="shared" si="68"/>
        <v>22</v>
      </c>
      <c r="Z221" s="40"/>
    </row>
    <row r="222" spans="1:32" x14ac:dyDescent="0.45">
      <c r="A222" s="5"/>
      <c r="B222" s="5"/>
      <c r="D222">
        <v>2</v>
      </c>
      <c r="G222" s="14" t="s">
        <v>2087</v>
      </c>
      <c r="H222" t="s">
        <v>2088</v>
      </c>
      <c r="I222" t="s">
        <v>2089</v>
      </c>
      <c r="J222" s="14">
        <f>AVERAGE(S222,Z222)</f>
        <v>0.30227272727272725</v>
      </c>
      <c r="L222" s="13"/>
      <c r="S222" s="39">
        <f t="shared" si="66"/>
        <v>0.15</v>
      </c>
      <c r="T222">
        <v>22</v>
      </c>
      <c r="U222">
        <v>18</v>
      </c>
      <c r="V222">
        <f t="shared" si="67"/>
        <v>40</v>
      </c>
      <c r="W222">
        <v>17</v>
      </c>
      <c r="X222">
        <v>17</v>
      </c>
      <c r="Y222">
        <f t="shared" si="68"/>
        <v>34</v>
      </c>
      <c r="Z222" s="39">
        <f>(AC222-AF222)/AC222</f>
        <v>0.45454545454545453</v>
      </c>
      <c r="AA222">
        <v>10</v>
      </c>
      <c r="AB222">
        <v>12</v>
      </c>
      <c r="AC222">
        <f>SUM(AA222:AB222)</f>
        <v>22</v>
      </c>
      <c r="AD222">
        <v>6</v>
      </c>
      <c r="AE222">
        <v>6</v>
      </c>
      <c r="AF222">
        <f>SUM(AD222:AE222)</f>
        <v>12</v>
      </c>
    </row>
    <row r="223" spans="1:32" x14ac:dyDescent="0.45">
      <c r="A223" s="5"/>
      <c r="B223" s="5"/>
      <c r="D223">
        <v>2</v>
      </c>
      <c r="G223" s="14" t="s">
        <v>984</v>
      </c>
      <c r="H223" t="s">
        <v>983</v>
      </c>
      <c r="I223" t="s">
        <v>982</v>
      </c>
      <c r="J223" s="14">
        <f>AVERAGE(S223,Z223)</f>
        <v>0.28765432098765431</v>
      </c>
      <c r="L223" s="13"/>
      <c r="S223" s="39">
        <f t="shared" si="66"/>
        <v>0.26666666666666666</v>
      </c>
      <c r="T223">
        <v>28</v>
      </c>
      <c r="U223">
        <v>32</v>
      </c>
      <c r="V223">
        <f t="shared" si="67"/>
        <v>60</v>
      </c>
      <c r="W223">
        <v>21</v>
      </c>
      <c r="X223">
        <v>23</v>
      </c>
      <c r="Y223">
        <f t="shared" si="68"/>
        <v>44</v>
      </c>
      <c r="Z223" s="39">
        <f>(AC223-AF223)/AC223</f>
        <v>0.30864197530864196</v>
      </c>
      <c r="AA223">
        <v>41</v>
      </c>
      <c r="AB223">
        <v>40</v>
      </c>
      <c r="AC223">
        <f>SUM(AA223:AB223)</f>
        <v>81</v>
      </c>
      <c r="AD223">
        <v>28</v>
      </c>
      <c r="AE223">
        <v>28</v>
      </c>
      <c r="AF223">
        <f>SUM(AD223:AE223)</f>
        <v>56</v>
      </c>
    </row>
    <row r="224" spans="1:32" x14ac:dyDescent="0.45">
      <c r="A224" s="5"/>
      <c r="B224" s="5"/>
      <c r="D224">
        <v>2</v>
      </c>
      <c r="G224" s="14" t="s">
        <v>2090</v>
      </c>
      <c r="H224" t="s">
        <v>2091</v>
      </c>
      <c r="I224" t="s">
        <v>923</v>
      </c>
      <c r="J224" s="14">
        <f>AVERAGE(L224,Z224)</f>
        <v>0.28209109730848858</v>
      </c>
      <c r="L224" s="13">
        <f>(O224-R224)/O224</f>
        <v>0.23809523809523808</v>
      </c>
      <c r="M224">
        <v>10</v>
      </c>
      <c r="N224">
        <v>11</v>
      </c>
      <c r="O224">
        <f>SUM(M224:N224)</f>
        <v>21</v>
      </c>
      <c r="P224">
        <v>8</v>
      </c>
      <c r="Q224">
        <v>8</v>
      </c>
      <c r="R224">
        <f>SUM(P224:Q224)</f>
        <v>16</v>
      </c>
      <c r="S224" s="40"/>
      <c r="Z224" s="39">
        <f>(AC224-AF224)/AC224</f>
        <v>0.32608695652173914</v>
      </c>
      <c r="AA224">
        <v>24</v>
      </c>
      <c r="AB224">
        <v>22</v>
      </c>
      <c r="AC224">
        <f>SUM(AA224:AB224)</f>
        <v>46</v>
      </c>
      <c r="AD224">
        <v>15</v>
      </c>
      <c r="AE224">
        <v>16</v>
      </c>
      <c r="AF224">
        <f>SUM(AD224:AE224)</f>
        <v>31</v>
      </c>
    </row>
    <row r="225" spans="1:32" x14ac:dyDescent="0.45">
      <c r="A225" s="5"/>
      <c r="B225" s="5"/>
      <c r="D225">
        <v>2</v>
      </c>
      <c r="G225" s="14" t="s">
        <v>2092</v>
      </c>
      <c r="H225" t="s">
        <v>2093</v>
      </c>
      <c r="I225" t="s">
        <v>955</v>
      </c>
      <c r="J225" s="14">
        <f>AVERAGE(S225,Z225)</f>
        <v>0.27803634751773049</v>
      </c>
      <c r="L225" s="13"/>
      <c r="S225" s="39">
        <f>(V225-Y225)/V225</f>
        <v>0.19148936170212766</v>
      </c>
      <c r="T225">
        <v>48</v>
      </c>
      <c r="U225">
        <v>46</v>
      </c>
      <c r="V225">
        <f>SUM(T225:U225)</f>
        <v>94</v>
      </c>
      <c r="W225">
        <v>37</v>
      </c>
      <c r="X225">
        <v>39</v>
      </c>
      <c r="Y225">
        <f>SUM(W225:X225)</f>
        <v>76</v>
      </c>
      <c r="Z225" s="39">
        <f>(AC225-AF225)/AC225</f>
        <v>0.36458333333333331</v>
      </c>
      <c r="AA225">
        <v>49</v>
      </c>
      <c r="AB225">
        <v>47</v>
      </c>
      <c r="AC225">
        <f>SUM(AA225:AB225)</f>
        <v>96</v>
      </c>
      <c r="AD225">
        <v>31</v>
      </c>
      <c r="AE225">
        <v>30</v>
      </c>
      <c r="AF225">
        <f>SUM(AD225:AE225)</f>
        <v>61</v>
      </c>
    </row>
    <row r="226" spans="1:32" x14ac:dyDescent="0.45">
      <c r="A226" s="5"/>
      <c r="B226" s="5"/>
      <c r="D226">
        <v>2</v>
      </c>
      <c r="G226" s="14" t="s">
        <v>2094</v>
      </c>
      <c r="H226" t="s">
        <v>2095</v>
      </c>
      <c r="I226" t="s">
        <v>1128</v>
      </c>
      <c r="J226" s="14">
        <f>AVERAGE(L226,S226)</f>
        <v>0.27142857142857146</v>
      </c>
      <c r="L226" s="13">
        <f>(O226-R226)/O226</f>
        <v>0.14285714285714285</v>
      </c>
      <c r="M226">
        <v>3</v>
      </c>
      <c r="N226">
        <v>4</v>
      </c>
      <c r="O226">
        <f>SUM(M226:N226)</f>
        <v>7</v>
      </c>
      <c r="P226">
        <v>3</v>
      </c>
      <c r="Q226">
        <v>3</v>
      </c>
      <c r="R226">
        <f>SUM(P226:Q226)</f>
        <v>6</v>
      </c>
      <c r="S226" s="39">
        <f>(V226-Y226)/V226</f>
        <v>0.4</v>
      </c>
      <c r="T226">
        <v>3</v>
      </c>
      <c r="U226">
        <v>7</v>
      </c>
      <c r="V226">
        <f>SUM(T226:U226)</f>
        <v>10</v>
      </c>
      <c r="W226">
        <v>3</v>
      </c>
      <c r="X226">
        <v>3</v>
      </c>
      <c r="Y226">
        <f>SUM(W226:X226)</f>
        <v>6</v>
      </c>
      <c r="Z226" s="40"/>
    </row>
    <row r="227" spans="1:32" x14ac:dyDescent="0.45">
      <c r="A227" s="5"/>
      <c r="B227" s="5"/>
      <c r="D227">
        <v>2</v>
      </c>
      <c r="G227" s="14" t="s">
        <v>2096</v>
      </c>
      <c r="H227" t="s">
        <v>2097</v>
      </c>
      <c r="I227" t="s">
        <v>1288</v>
      </c>
      <c r="J227" s="14">
        <f>AVERAGE(S227,Z227)</f>
        <v>0.26835664335664333</v>
      </c>
      <c r="L227" s="13"/>
      <c r="S227" s="39">
        <f>(V227-Y227)/V227</f>
        <v>0.11363636363636363</v>
      </c>
      <c r="T227">
        <v>25</v>
      </c>
      <c r="U227">
        <v>19</v>
      </c>
      <c r="V227">
        <f>SUM(T227:U227)</f>
        <v>44</v>
      </c>
      <c r="W227">
        <v>18</v>
      </c>
      <c r="X227">
        <v>21</v>
      </c>
      <c r="Y227">
        <f>SUM(W227:X227)</f>
        <v>39</v>
      </c>
      <c r="Z227" s="39">
        <f>(AC227-AF227)/AC227</f>
        <v>0.42307692307692307</v>
      </c>
      <c r="AA227">
        <v>25</v>
      </c>
      <c r="AB227">
        <v>27</v>
      </c>
      <c r="AC227">
        <f>SUM(AA227:AB227)</f>
        <v>52</v>
      </c>
      <c r="AD227">
        <v>18</v>
      </c>
      <c r="AE227">
        <v>12</v>
      </c>
      <c r="AF227">
        <f>SUM(AD227:AE227)</f>
        <v>30</v>
      </c>
    </row>
    <row r="228" spans="1:32" x14ac:dyDescent="0.45">
      <c r="A228" s="5"/>
      <c r="B228" s="5"/>
      <c r="D228">
        <v>2</v>
      </c>
      <c r="G228" s="14" t="s">
        <v>989</v>
      </c>
      <c r="H228" t="s">
        <v>988</v>
      </c>
      <c r="I228" t="s">
        <v>987</v>
      </c>
      <c r="J228" s="14">
        <f>AVERAGE(S228,Z228)</f>
        <v>0.25733544805709752</v>
      </c>
      <c r="L228" s="13"/>
      <c r="S228" s="39">
        <f>(V228-Y228)/V228</f>
        <v>0.15384615384615385</v>
      </c>
      <c r="T228">
        <v>6</v>
      </c>
      <c r="U228">
        <v>7</v>
      </c>
      <c r="V228">
        <f>SUM(T228:U228)</f>
        <v>13</v>
      </c>
      <c r="W228">
        <v>6</v>
      </c>
      <c r="X228">
        <v>5</v>
      </c>
      <c r="Y228">
        <f>SUM(W228:X228)</f>
        <v>11</v>
      </c>
      <c r="Z228" s="39">
        <f>(AC228-AF228)/AC228</f>
        <v>0.36082474226804123</v>
      </c>
      <c r="AA228">
        <v>49</v>
      </c>
      <c r="AB228">
        <v>48</v>
      </c>
      <c r="AC228">
        <f>SUM(AA228:AB228)</f>
        <v>97</v>
      </c>
      <c r="AD228">
        <v>34</v>
      </c>
      <c r="AE228">
        <v>28</v>
      </c>
      <c r="AF228">
        <f>SUM(AD228:AE228)</f>
        <v>62</v>
      </c>
    </row>
    <row r="229" spans="1:32" x14ac:dyDescent="0.45">
      <c r="A229" s="5"/>
      <c r="B229" s="5"/>
      <c r="D229">
        <v>2</v>
      </c>
      <c r="G229" s="14" t="s">
        <v>2098</v>
      </c>
      <c r="H229" t="s">
        <v>2099</v>
      </c>
      <c r="I229" t="s">
        <v>1898</v>
      </c>
      <c r="J229" s="14">
        <f>AVERAGE(S229,Z229)</f>
        <v>0.25613940050559769</v>
      </c>
      <c r="L229" s="13"/>
      <c r="S229" s="39">
        <f>(V229-Y229)/V229</f>
        <v>8.9743589743589744E-2</v>
      </c>
      <c r="T229">
        <v>37</v>
      </c>
      <c r="U229">
        <v>41</v>
      </c>
      <c r="V229">
        <f>SUM(T229:U229)</f>
        <v>78</v>
      </c>
      <c r="W229">
        <v>36</v>
      </c>
      <c r="X229">
        <v>35</v>
      </c>
      <c r="Y229">
        <f>SUM(W229:X229)</f>
        <v>71</v>
      </c>
      <c r="Z229" s="39">
        <f>(AC229-AF229)/AC229</f>
        <v>0.42253521126760563</v>
      </c>
      <c r="AA229">
        <v>40</v>
      </c>
      <c r="AB229">
        <v>31</v>
      </c>
      <c r="AC229">
        <f>SUM(AA229:AB229)</f>
        <v>71</v>
      </c>
      <c r="AD229">
        <v>20</v>
      </c>
      <c r="AE229">
        <v>21</v>
      </c>
      <c r="AF229">
        <f>SUM(AD229:AE229)</f>
        <v>41</v>
      </c>
    </row>
    <row r="230" spans="1:32" x14ac:dyDescent="0.45">
      <c r="A230" s="5"/>
      <c r="B230" s="5"/>
      <c r="D230">
        <v>2</v>
      </c>
      <c r="G230" s="14" t="s">
        <v>2100</v>
      </c>
      <c r="H230" t="s">
        <v>2101</v>
      </c>
      <c r="I230" t="s">
        <v>1384</v>
      </c>
      <c r="J230" s="14">
        <f>AVERAGE(L230,Z230)</f>
        <v>0.25417130144605116</v>
      </c>
      <c r="L230" s="13">
        <f>(O230-R230)/O230</f>
        <v>0.12903225806451613</v>
      </c>
      <c r="M230">
        <v>16</v>
      </c>
      <c r="N230">
        <v>15</v>
      </c>
      <c r="O230">
        <f>SUM(M230:N230)</f>
        <v>31</v>
      </c>
      <c r="P230">
        <v>14</v>
      </c>
      <c r="Q230">
        <v>13</v>
      </c>
      <c r="R230">
        <f>SUM(P230:Q230)</f>
        <v>27</v>
      </c>
      <c r="S230" s="40"/>
      <c r="Z230" s="39">
        <f>(AC230-AF230)/AC230</f>
        <v>0.37931034482758619</v>
      </c>
      <c r="AA230">
        <v>16</v>
      </c>
      <c r="AB230">
        <v>13</v>
      </c>
      <c r="AC230">
        <f>SUM(AA230:AB230)</f>
        <v>29</v>
      </c>
      <c r="AD230">
        <v>9</v>
      </c>
      <c r="AE230">
        <v>9</v>
      </c>
      <c r="AF230">
        <f>SUM(AD230:AE230)</f>
        <v>18</v>
      </c>
    </row>
    <row r="231" spans="1:32" x14ac:dyDescent="0.45">
      <c r="A231" s="5"/>
      <c r="B231" s="5"/>
      <c r="D231">
        <v>2</v>
      </c>
      <c r="G231" s="14" t="s">
        <v>2102</v>
      </c>
      <c r="H231" t="s">
        <v>2103</v>
      </c>
      <c r="I231" t="s">
        <v>874</v>
      </c>
      <c r="J231" s="14">
        <f>AVERAGE(L231,S231)</f>
        <v>0.25396825396825395</v>
      </c>
      <c r="L231" s="13">
        <f>(O231-R231)/O231</f>
        <v>0.22222222222222221</v>
      </c>
      <c r="M231">
        <v>5</v>
      </c>
      <c r="N231">
        <v>4</v>
      </c>
      <c r="O231">
        <f>SUM(M231:N231)</f>
        <v>9</v>
      </c>
      <c r="P231">
        <v>3</v>
      </c>
      <c r="Q231">
        <v>4</v>
      </c>
      <c r="R231">
        <f>SUM(P231:Q231)</f>
        <v>7</v>
      </c>
      <c r="S231" s="39">
        <f>(V231-Y231)/V231</f>
        <v>0.2857142857142857</v>
      </c>
      <c r="T231">
        <v>3</v>
      </c>
      <c r="U231">
        <v>4</v>
      </c>
      <c r="V231">
        <f>SUM(T231:U231)</f>
        <v>7</v>
      </c>
      <c r="W231">
        <v>2</v>
      </c>
      <c r="X231">
        <v>3</v>
      </c>
      <c r="Y231">
        <f>SUM(W231:X231)</f>
        <v>5</v>
      </c>
      <c r="Z231" s="40"/>
    </row>
    <row r="232" spans="1:32" x14ac:dyDescent="0.45">
      <c r="A232" s="5"/>
      <c r="B232" s="5"/>
      <c r="D232">
        <v>2</v>
      </c>
      <c r="G232" s="14" t="s">
        <v>2104</v>
      </c>
      <c r="H232" t="s">
        <v>2105</v>
      </c>
      <c r="I232" t="s">
        <v>923</v>
      </c>
      <c r="J232" s="14">
        <f>AVERAGE(L232,S232)</f>
        <v>0.25155279503105588</v>
      </c>
      <c r="L232" s="13">
        <f>(O232-R232)/O232</f>
        <v>0.21739130434782608</v>
      </c>
      <c r="M232">
        <v>10</v>
      </c>
      <c r="N232">
        <v>13</v>
      </c>
      <c r="O232">
        <f>SUM(M232:N232)</f>
        <v>23</v>
      </c>
      <c r="P232">
        <v>9</v>
      </c>
      <c r="Q232">
        <v>9</v>
      </c>
      <c r="R232">
        <f>SUM(P232:Q232)</f>
        <v>18</v>
      </c>
      <c r="S232" s="39">
        <f>(V232-Y232)/V232</f>
        <v>0.2857142857142857</v>
      </c>
      <c r="T232">
        <v>3</v>
      </c>
      <c r="U232">
        <v>4</v>
      </c>
      <c r="V232">
        <f>SUM(T232:U232)</f>
        <v>7</v>
      </c>
      <c r="W232">
        <v>4</v>
      </c>
      <c r="X232">
        <v>1</v>
      </c>
      <c r="Y232">
        <f>SUM(W232:X232)</f>
        <v>5</v>
      </c>
      <c r="Z232" s="40"/>
    </row>
    <row r="233" spans="1:32" x14ac:dyDescent="0.45">
      <c r="A233" s="5"/>
      <c r="B233" s="5"/>
      <c r="D233">
        <v>2</v>
      </c>
      <c r="G233" s="14" t="s">
        <v>2106</v>
      </c>
      <c r="H233" t="s">
        <v>2107</v>
      </c>
      <c r="I233" t="s">
        <v>859</v>
      </c>
      <c r="J233" s="14">
        <f>AVERAGE(L233,S233)</f>
        <v>0.23701298701298701</v>
      </c>
      <c r="L233" s="13">
        <f>(O233-R233)/O233</f>
        <v>0.42857142857142855</v>
      </c>
      <c r="M233">
        <v>8</v>
      </c>
      <c r="N233">
        <v>6</v>
      </c>
      <c r="O233">
        <f>SUM(M233:N233)</f>
        <v>14</v>
      </c>
      <c r="P233">
        <v>4</v>
      </c>
      <c r="Q233">
        <v>4</v>
      </c>
      <c r="R233">
        <f>SUM(P233:Q233)</f>
        <v>8</v>
      </c>
      <c r="S233" s="39">
        <f>(V233-Y233)/V233</f>
        <v>4.5454545454545456E-2</v>
      </c>
      <c r="T233">
        <v>11</v>
      </c>
      <c r="U233">
        <v>11</v>
      </c>
      <c r="V233">
        <f>SUM(T233:U233)</f>
        <v>22</v>
      </c>
      <c r="W233">
        <v>11</v>
      </c>
      <c r="X233">
        <v>10</v>
      </c>
      <c r="Y233">
        <f>SUM(W233:X233)</f>
        <v>21</v>
      </c>
      <c r="Z233" s="40"/>
    </row>
    <row r="234" spans="1:32" x14ac:dyDescent="0.45">
      <c r="A234" s="5"/>
      <c r="B234" s="5"/>
      <c r="D234">
        <v>2</v>
      </c>
      <c r="G234" s="14" t="s">
        <v>2108</v>
      </c>
      <c r="H234" t="s">
        <v>2109</v>
      </c>
      <c r="I234" t="s">
        <v>859</v>
      </c>
      <c r="J234" s="14">
        <f>AVERAGE(S234,Z234)</f>
        <v>0.23214285714285715</v>
      </c>
      <c r="L234" s="13"/>
      <c r="S234" s="39">
        <f>(V234-Y234)/V234</f>
        <v>4.7619047619047616E-2</v>
      </c>
      <c r="T234">
        <v>10</v>
      </c>
      <c r="U234">
        <v>11</v>
      </c>
      <c r="V234">
        <f>SUM(T234:U234)</f>
        <v>21</v>
      </c>
      <c r="W234">
        <v>10</v>
      </c>
      <c r="X234">
        <v>10</v>
      </c>
      <c r="Y234">
        <f>SUM(W234:X234)</f>
        <v>20</v>
      </c>
      <c r="Z234" s="39">
        <f>(AC234-AF234)/AC234</f>
        <v>0.41666666666666669</v>
      </c>
      <c r="AA234">
        <v>12</v>
      </c>
      <c r="AB234">
        <v>12</v>
      </c>
      <c r="AC234">
        <f>SUM(AA234:AB234)</f>
        <v>24</v>
      </c>
      <c r="AD234">
        <v>8</v>
      </c>
      <c r="AE234">
        <v>6</v>
      </c>
      <c r="AF234">
        <f>SUM(AD234:AE234)</f>
        <v>14</v>
      </c>
    </row>
    <row r="235" spans="1:32" x14ac:dyDescent="0.45">
      <c r="A235" s="5"/>
      <c r="B235" s="5"/>
      <c r="D235">
        <v>2</v>
      </c>
      <c r="G235" s="14" t="s">
        <v>2110</v>
      </c>
      <c r="H235" t="s">
        <v>2111</v>
      </c>
      <c r="I235" t="s">
        <v>1168</v>
      </c>
      <c r="J235" s="14">
        <f>AVERAGE(L235,Z235)</f>
        <v>0.19146825396825395</v>
      </c>
      <c r="L235" s="13">
        <f>(O235-R235)/O235</f>
        <v>9.7222222222222224E-2</v>
      </c>
      <c r="M235">
        <v>37</v>
      </c>
      <c r="N235">
        <v>35</v>
      </c>
      <c r="O235">
        <f>SUM(M235:N235)</f>
        <v>72</v>
      </c>
      <c r="P235">
        <v>33</v>
      </c>
      <c r="Q235">
        <v>32</v>
      </c>
      <c r="R235">
        <f>SUM(P235:Q235)</f>
        <v>65</v>
      </c>
      <c r="S235" s="40"/>
      <c r="Z235" s="39">
        <f>(AC235-AF235)/AC235</f>
        <v>0.2857142857142857</v>
      </c>
      <c r="AA235">
        <v>3</v>
      </c>
      <c r="AB235">
        <v>4</v>
      </c>
      <c r="AC235">
        <f>SUM(AA235:AB235)</f>
        <v>7</v>
      </c>
      <c r="AD235">
        <v>2</v>
      </c>
      <c r="AE235">
        <v>3</v>
      </c>
      <c r="AF235">
        <f>SUM(AD235:AE235)</f>
        <v>5</v>
      </c>
    </row>
    <row r="236" spans="1:32" x14ac:dyDescent="0.45">
      <c r="A236" s="5"/>
      <c r="B236" s="5"/>
      <c r="D236">
        <v>2</v>
      </c>
      <c r="G236" s="14" t="s">
        <v>2112</v>
      </c>
      <c r="H236" t="s">
        <v>2113</v>
      </c>
      <c r="I236" t="s">
        <v>936</v>
      </c>
      <c r="J236" s="14">
        <f>AVERAGE(L236,S236)</f>
        <v>0.16250000000000001</v>
      </c>
      <c r="L236" s="13">
        <f>(O236-R236)/O236</f>
        <v>0.125</v>
      </c>
      <c r="M236">
        <v>9</v>
      </c>
      <c r="N236">
        <v>7</v>
      </c>
      <c r="O236">
        <f>SUM(M236:N236)</f>
        <v>16</v>
      </c>
      <c r="P236">
        <v>7</v>
      </c>
      <c r="Q236">
        <v>7</v>
      </c>
      <c r="R236">
        <f>SUM(P236:Q236)</f>
        <v>14</v>
      </c>
      <c r="S236" s="39">
        <f t="shared" ref="S236:S241" si="69">(V236-Y236)/V236</f>
        <v>0.2</v>
      </c>
      <c r="T236">
        <v>7</v>
      </c>
      <c r="U236">
        <v>8</v>
      </c>
      <c r="V236">
        <f t="shared" ref="V236:V241" si="70">SUM(T236:U236)</f>
        <v>15</v>
      </c>
      <c r="W236">
        <v>7</v>
      </c>
      <c r="X236">
        <v>5</v>
      </c>
      <c r="Y236">
        <f t="shared" ref="Y236:Y241" si="71">SUM(W236:X236)</f>
        <v>12</v>
      </c>
      <c r="Z236" s="40"/>
    </row>
    <row r="237" spans="1:32" x14ac:dyDescent="0.45">
      <c r="A237" s="5"/>
      <c r="B237" s="5"/>
      <c r="D237">
        <v>2</v>
      </c>
      <c r="G237" s="14" t="s">
        <v>2114</v>
      </c>
      <c r="H237" t="s">
        <v>2115</v>
      </c>
      <c r="I237" t="s">
        <v>987</v>
      </c>
      <c r="J237" s="14">
        <f>AVERAGE(S237,Z237)</f>
        <v>0.15004522840343737</v>
      </c>
      <c r="L237" s="13"/>
      <c r="S237" s="39">
        <f t="shared" si="69"/>
        <v>0.19402985074626866</v>
      </c>
      <c r="T237">
        <v>33</v>
      </c>
      <c r="U237">
        <v>34</v>
      </c>
      <c r="V237">
        <f t="shared" si="70"/>
        <v>67</v>
      </c>
      <c r="W237">
        <v>28</v>
      </c>
      <c r="X237">
        <v>26</v>
      </c>
      <c r="Y237">
        <f t="shared" si="71"/>
        <v>54</v>
      </c>
      <c r="Z237" s="39">
        <f>(AC237-AF237)/AC237</f>
        <v>0.10606060606060606</v>
      </c>
      <c r="AA237">
        <v>32</v>
      </c>
      <c r="AB237">
        <v>34</v>
      </c>
      <c r="AC237">
        <f>SUM(AA237:AB237)</f>
        <v>66</v>
      </c>
      <c r="AD237">
        <v>29</v>
      </c>
      <c r="AE237">
        <v>30</v>
      </c>
      <c r="AF237">
        <f>SUM(AD237:AE237)</f>
        <v>59</v>
      </c>
    </row>
    <row r="238" spans="1:32" x14ac:dyDescent="0.45">
      <c r="A238" s="5"/>
      <c r="B238" s="5"/>
      <c r="D238">
        <v>2</v>
      </c>
      <c r="G238" s="14" t="s">
        <v>2116</v>
      </c>
      <c r="H238" t="s">
        <v>2117</v>
      </c>
      <c r="I238" t="s">
        <v>1857</v>
      </c>
      <c r="J238" s="14">
        <f>AVERAGE(L238,S238)</f>
        <v>0.1366013071895425</v>
      </c>
      <c r="L238" s="13">
        <f>(O238-R238)/O238</f>
        <v>0.15555555555555556</v>
      </c>
      <c r="M238">
        <v>21</v>
      </c>
      <c r="N238">
        <v>24</v>
      </c>
      <c r="O238">
        <f>SUM(M238:N238)</f>
        <v>45</v>
      </c>
      <c r="P238">
        <v>17</v>
      </c>
      <c r="Q238">
        <v>21</v>
      </c>
      <c r="R238">
        <f>SUM(P238:Q238)</f>
        <v>38</v>
      </c>
      <c r="S238" s="39">
        <f t="shared" si="69"/>
        <v>0.11764705882352941</v>
      </c>
      <c r="T238">
        <v>7</v>
      </c>
      <c r="U238">
        <v>10</v>
      </c>
      <c r="V238">
        <f t="shared" si="70"/>
        <v>17</v>
      </c>
      <c r="W238">
        <v>7</v>
      </c>
      <c r="X238">
        <v>8</v>
      </c>
      <c r="Y238">
        <f t="shared" si="71"/>
        <v>15</v>
      </c>
      <c r="Z238" s="40"/>
    </row>
    <row r="239" spans="1:32" x14ac:dyDescent="0.45">
      <c r="A239" s="5"/>
      <c r="B239" s="5"/>
      <c r="D239">
        <v>2</v>
      </c>
      <c r="G239" s="14" t="s">
        <v>1444</v>
      </c>
      <c r="H239" t="s">
        <v>1443</v>
      </c>
      <c r="I239" t="s">
        <v>1097</v>
      </c>
      <c r="J239" s="14">
        <f>AVERAGE(S239,Z239)</f>
        <v>0.13505747126436782</v>
      </c>
      <c r="L239" s="13"/>
      <c r="S239" s="39">
        <f t="shared" si="69"/>
        <v>0.16666666666666666</v>
      </c>
      <c r="T239">
        <v>3</v>
      </c>
      <c r="U239">
        <v>3</v>
      </c>
      <c r="V239">
        <f t="shared" si="70"/>
        <v>6</v>
      </c>
      <c r="W239">
        <v>3</v>
      </c>
      <c r="X239">
        <v>2</v>
      </c>
      <c r="Y239">
        <f t="shared" si="71"/>
        <v>5</v>
      </c>
      <c r="Z239" s="39">
        <f>(AC239-AF239)/AC239</f>
        <v>0.10344827586206896</v>
      </c>
      <c r="AA239">
        <v>13</v>
      </c>
      <c r="AB239">
        <v>16</v>
      </c>
      <c r="AC239">
        <f>SUM(AA239:AB239)</f>
        <v>29</v>
      </c>
      <c r="AD239">
        <v>17</v>
      </c>
      <c r="AE239">
        <v>9</v>
      </c>
      <c r="AF239">
        <f>SUM(AD239:AE239)</f>
        <v>26</v>
      </c>
    </row>
    <row r="240" spans="1:32" x14ac:dyDescent="0.45">
      <c r="A240" s="5"/>
      <c r="B240" s="5"/>
      <c r="D240">
        <v>2</v>
      </c>
      <c r="G240" s="14" t="s">
        <v>2118</v>
      </c>
      <c r="H240" t="s">
        <v>2119</v>
      </c>
      <c r="I240" t="s">
        <v>891</v>
      </c>
      <c r="J240" s="14">
        <f>AVERAGE(L240,S240)</f>
        <v>0.12179487179487179</v>
      </c>
      <c r="L240" s="13">
        <f>(O240-R240)/O240</f>
        <v>0.16666666666666666</v>
      </c>
      <c r="M240">
        <v>9</v>
      </c>
      <c r="N240">
        <v>9</v>
      </c>
      <c r="O240">
        <f>SUM(M240:N240)</f>
        <v>18</v>
      </c>
      <c r="P240">
        <v>8</v>
      </c>
      <c r="Q240">
        <v>7</v>
      </c>
      <c r="R240">
        <f>SUM(P240:Q240)</f>
        <v>15</v>
      </c>
      <c r="S240" s="39">
        <f t="shared" si="69"/>
        <v>7.6923076923076927E-2</v>
      </c>
      <c r="T240">
        <v>7</v>
      </c>
      <c r="U240">
        <v>6</v>
      </c>
      <c r="V240">
        <f t="shared" si="70"/>
        <v>13</v>
      </c>
      <c r="W240">
        <v>7</v>
      </c>
      <c r="X240">
        <v>5</v>
      </c>
      <c r="Y240">
        <f t="shared" si="71"/>
        <v>12</v>
      </c>
      <c r="Z240" s="40"/>
    </row>
    <row r="241" spans="1:32" x14ac:dyDescent="0.45">
      <c r="A241" s="5"/>
      <c r="B241" s="5"/>
      <c r="D241">
        <v>2</v>
      </c>
      <c r="G241" s="14" t="s">
        <v>2120</v>
      </c>
      <c r="H241" t="s">
        <v>2121</v>
      </c>
      <c r="I241" t="s">
        <v>692</v>
      </c>
      <c r="J241" s="14">
        <f>AVERAGE(L241,S241)</f>
        <v>0.11274509803921567</v>
      </c>
      <c r="L241" s="13">
        <f>(O241-R241)/O241</f>
        <v>5.8823529411764705E-2</v>
      </c>
      <c r="M241">
        <v>9</v>
      </c>
      <c r="N241">
        <v>8</v>
      </c>
      <c r="O241">
        <f>SUM(M241:N241)</f>
        <v>17</v>
      </c>
      <c r="P241">
        <v>8</v>
      </c>
      <c r="Q241">
        <v>8</v>
      </c>
      <c r="R241">
        <f>SUM(P241:Q241)</f>
        <v>16</v>
      </c>
      <c r="S241" s="39">
        <f t="shared" si="69"/>
        <v>0.16666666666666666</v>
      </c>
      <c r="T241">
        <v>9</v>
      </c>
      <c r="U241">
        <v>9</v>
      </c>
      <c r="V241">
        <f t="shared" si="70"/>
        <v>18</v>
      </c>
      <c r="W241">
        <v>8</v>
      </c>
      <c r="X241">
        <v>7</v>
      </c>
      <c r="Y241">
        <f t="shared" si="71"/>
        <v>15</v>
      </c>
      <c r="Z241" s="40"/>
    </row>
    <row r="242" spans="1:32" x14ac:dyDescent="0.45">
      <c r="A242" s="5"/>
      <c r="B242" s="5"/>
      <c r="D242">
        <v>2</v>
      </c>
      <c r="G242" s="14" t="s">
        <v>2122</v>
      </c>
      <c r="H242" t="s">
        <v>2123</v>
      </c>
      <c r="I242" t="s">
        <v>692</v>
      </c>
      <c r="J242" s="14">
        <f>AVERAGE(L242,Z242)</f>
        <v>7.5358851674641153E-2</v>
      </c>
      <c r="L242" s="13">
        <f>(O242-R242)/O242</f>
        <v>4.5454545454545456E-2</v>
      </c>
      <c r="M242">
        <v>43</v>
      </c>
      <c r="N242">
        <v>45</v>
      </c>
      <c r="O242">
        <f>SUM(M242:N242)</f>
        <v>88</v>
      </c>
      <c r="P242">
        <v>46</v>
      </c>
      <c r="Q242">
        <v>38</v>
      </c>
      <c r="R242">
        <f>SUM(P242:Q242)</f>
        <v>84</v>
      </c>
      <c r="S242" s="40"/>
      <c r="Z242" s="39">
        <f>(AC242-AF242)/AC242</f>
        <v>0.10526315789473684</v>
      </c>
      <c r="AA242">
        <v>10</v>
      </c>
      <c r="AB242">
        <v>9</v>
      </c>
      <c r="AC242">
        <f>SUM(AA242:AB242)</f>
        <v>19</v>
      </c>
      <c r="AD242">
        <v>8</v>
      </c>
      <c r="AE242">
        <v>9</v>
      </c>
      <c r="AF242">
        <f>SUM(AD242:AE242)</f>
        <v>17</v>
      </c>
    </row>
    <row r="243" spans="1:32" x14ac:dyDescent="0.45">
      <c r="A243" s="5"/>
      <c r="B243" s="5"/>
      <c r="D243">
        <v>2</v>
      </c>
      <c r="G243" s="14" t="s">
        <v>2124</v>
      </c>
      <c r="H243" t="s">
        <v>2125</v>
      </c>
      <c r="I243" t="s">
        <v>936</v>
      </c>
      <c r="J243" s="14">
        <f>AVERAGE(S243,Z243)</f>
        <v>6.6964285714285712E-2</v>
      </c>
      <c r="L243" s="13"/>
      <c r="S243" s="39">
        <f>(V243-Y243)/V243</f>
        <v>7.1428571428571425E-2</v>
      </c>
      <c r="T243">
        <v>15</v>
      </c>
      <c r="U243">
        <v>13</v>
      </c>
      <c r="V243">
        <f>SUM(T243:U243)</f>
        <v>28</v>
      </c>
      <c r="W243">
        <v>12</v>
      </c>
      <c r="X243">
        <v>14</v>
      </c>
      <c r="Y243">
        <f>SUM(W243:X243)</f>
        <v>26</v>
      </c>
      <c r="Z243" s="39">
        <f>(AC243-AF243)/AC243</f>
        <v>6.25E-2</v>
      </c>
      <c r="AA243">
        <v>8</v>
      </c>
      <c r="AB243">
        <v>8</v>
      </c>
      <c r="AC243">
        <f>SUM(AA243:AB243)</f>
        <v>16</v>
      </c>
      <c r="AD243">
        <v>7</v>
      </c>
      <c r="AE243">
        <v>8</v>
      </c>
      <c r="AF243">
        <f>SUM(AD243:AE243)</f>
        <v>15</v>
      </c>
    </row>
    <row r="246" spans="1:32" ht="16.8" customHeight="1" x14ac:dyDescent="0.45"/>
  </sheetData>
  <mergeCells count="16">
    <mergeCell ref="AD4:AF4"/>
    <mergeCell ref="Z2:AF2"/>
    <mergeCell ref="A1:K4"/>
    <mergeCell ref="AA3:AC3"/>
    <mergeCell ref="M4:O4"/>
    <mergeCell ref="P4:R4"/>
    <mergeCell ref="T4:V4"/>
    <mergeCell ref="W4:Y4"/>
    <mergeCell ref="AA4:AC4"/>
    <mergeCell ref="L2:R2"/>
    <mergeCell ref="S2:Y2"/>
    <mergeCell ref="P3:R3"/>
    <mergeCell ref="W3:Y3"/>
    <mergeCell ref="AD3:AF3"/>
    <mergeCell ref="M3:O3"/>
    <mergeCell ref="T3:V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52355-D41C-4A0D-9229-C6503CA1C1EC}">
  <dimension ref="A1:P85"/>
  <sheetViews>
    <sheetView zoomScale="70" zoomScaleNormal="70" workbookViewId="0">
      <selection sqref="A1:H4"/>
    </sheetView>
  </sheetViews>
  <sheetFormatPr defaultRowHeight="14.25" x14ac:dyDescent="0.45"/>
  <cols>
    <col min="3" max="3" width="25" customWidth="1"/>
    <col min="4" max="4" width="16.6640625" customWidth="1"/>
    <col min="5" max="5" width="23.19921875" customWidth="1"/>
    <col min="6" max="6" width="57.1328125" customWidth="1"/>
    <col min="12" max="12" width="12.33203125" customWidth="1"/>
    <col min="13" max="13" width="8" customWidth="1"/>
    <col min="16" max="16" width="14.46484375" customWidth="1"/>
  </cols>
  <sheetData>
    <row r="1" spans="1:16" ht="14.45" customHeight="1" thickBot="1" x14ac:dyDescent="0.5">
      <c r="A1" s="75" t="s">
        <v>2883</v>
      </c>
      <c r="B1" s="75"/>
      <c r="C1" s="75"/>
      <c r="D1" s="75"/>
      <c r="E1" s="75"/>
      <c r="F1" s="75"/>
      <c r="G1" s="75"/>
      <c r="H1" s="75"/>
      <c r="I1" s="97"/>
      <c r="J1" s="97"/>
      <c r="K1" s="97"/>
      <c r="L1" s="97"/>
      <c r="M1" s="97"/>
      <c r="N1" s="5"/>
      <c r="O1" s="5"/>
      <c r="P1" s="5"/>
    </row>
    <row r="2" spans="1:16" ht="14.65" thickBot="1" x14ac:dyDescent="0.5">
      <c r="A2" s="75"/>
      <c r="B2" s="75"/>
      <c r="C2" s="75"/>
      <c r="D2" s="75"/>
      <c r="E2" s="75"/>
      <c r="F2" s="75"/>
      <c r="G2" s="75"/>
      <c r="H2" s="75"/>
      <c r="I2" s="98" t="s">
        <v>1621</v>
      </c>
      <c r="J2" s="99"/>
      <c r="K2" s="99"/>
      <c r="L2" s="99"/>
      <c r="M2" s="99"/>
      <c r="N2" s="99"/>
      <c r="O2" s="99"/>
      <c r="P2" s="100"/>
    </row>
    <row r="3" spans="1:16" ht="14.65" thickBot="1" x14ac:dyDescent="0.5">
      <c r="A3" s="75"/>
      <c r="B3" s="75"/>
      <c r="C3" s="75"/>
      <c r="D3" s="75"/>
      <c r="E3" s="75"/>
      <c r="F3" s="75"/>
      <c r="G3" s="75"/>
      <c r="H3" s="75"/>
      <c r="I3" s="35" t="s">
        <v>1622</v>
      </c>
      <c r="J3" s="35" t="s">
        <v>1623</v>
      </c>
      <c r="K3" s="35" t="s">
        <v>1624</v>
      </c>
    </row>
    <row r="4" spans="1:16" ht="14.65" thickBot="1" x14ac:dyDescent="0.5">
      <c r="A4" s="75"/>
      <c r="B4" s="75"/>
      <c r="C4" s="75"/>
      <c r="D4" s="75"/>
      <c r="E4" s="75"/>
      <c r="F4" s="75"/>
      <c r="G4" s="75"/>
      <c r="H4" s="75"/>
      <c r="I4" s="33" t="s">
        <v>2181</v>
      </c>
      <c r="J4" s="33" t="s">
        <v>2182</v>
      </c>
      <c r="K4" s="33" t="s">
        <v>2183</v>
      </c>
    </row>
    <row r="5" spans="1:16" ht="14.65" thickBot="1" x14ac:dyDescent="0.5">
      <c r="A5" s="36"/>
      <c r="B5" s="5"/>
      <c r="C5" s="33" t="s">
        <v>1617</v>
      </c>
      <c r="D5" s="33" t="s">
        <v>1567</v>
      </c>
      <c r="E5" s="33" t="s">
        <v>1616</v>
      </c>
      <c r="F5" s="33" t="s">
        <v>1626</v>
      </c>
      <c r="G5" s="33" t="s">
        <v>1564</v>
      </c>
      <c r="H5" s="33" t="s">
        <v>1563</v>
      </c>
      <c r="I5" s="33" t="s">
        <v>1552</v>
      </c>
      <c r="J5" s="33" t="s">
        <v>1552</v>
      </c>
      <c r="K5" s="33" t="s">
        <v>1552</v>
      </c>
      <c r="L5" s="33" t="s">
        <v>2184</v>
      </c>
      <c r="M5" s="33" t="s">
        <v>1628</v>
      </c>
    </row>
    <row r="6" spans="1:16" x14ac:dyDescent="0.45">
      <c r="A6" s="5"/>
      <c r="B6" s="5"/>
      <c r="C6" t="s">
        <v>1578</v>
      </c>
      <c r="E6" t="s">
        <v>2180</v>
      </c>
      <c r="F6" s="21" t="s">
        <v>1642</v>
      </c>
      <c r="G6" t="s">
        <v>1643</v>
      </c>
      <c r="H6" t="s">
        <v>1128</v>
      </c>
      <c r="I6">
        <v>1</v>
      </c>
      <c r="J6">
        <v>1</v>
      </c>
      <c r="K6">
        <v>1</v>
      </c>
      <c r="L6" s="21">
        <v>1</v>
      </c>
      <c r="M6">
        <v>0</v>
      </c>
    </row>
    <row r="7" spans="1:16" x14ac:dyDescent="0.45">
      <c r="A7" s="5"/>
      <c r="B7" s="5"/>
      <c r="C7" t="s">
        <v>1577</v>
      </c>
      <c r="E7" t="s">
        <v>2179</v>
      </c>
      <c r="F7" s="18" t="s">
        <v>1644</v>
      </c>
      <c r="G7" t="s">
        <v>1645</v>
      </c>
      <c r="H7" t="s">
        <v>1646</v>
      </c>
      <c r="I7">
        <v>0.7142857142857143</v>
      </c>
      <c r="J7">
        <v>1</v>
      </c>
      <c r="K7">
        <v>1</v>
      </c>
      <c r="L7" s="18">
        <v>0.90476190476190477</v>
      </c>
      <c r="M7">
        <v>0.16495721976846392</v>
      </c>
    </row>
    <row r="8" spans="1:16" x14ac:dyDescent="0.45">
      <c r="A8" s="5"/>
      <c r="B8" s="5"/>
      <c r="C8" t="s">
        <v>1578</v>
      </c>
      <c r="E8" t="s">
        <v>2178</v>
      </c>
      <c r="F8" s="18" t="s">
        <v>1652</v>
      </c>
      <c r="G8" t="s">
        <v>1653</v>
      </c>
      <c r="H8" t="s">
        <v>923</v>
      </c>
      <c r="I8">
        <v>0.8</v>
      </c>
      <c r="J8">
        <v>0.8571428571428571</v>
      </c>
      <c r="K8">
        <v>0.94444444444444442</v>
      </c>
      <c r="L8" s="18">
        <v>0.86719576719576708</v>
      </c>
      <c r="M8">
        <v>7.274506947632238E-2</v>
      </c>
    </row>
    <row r="9" spans="1:16" x14ac:dyDescent="0.45">
      <c r="A9" s="5"/>
      <c r="B9" s="5"/>
      <c r="C9" t="s">
        <v>1581</v>
      </c>
      <c r="E9" t="s">
        <v>2177</v>
      </c>
      <c r="F9" s="18" t="s">
        <v>1654</v>
      </c>
      <c r="G9" t="s">
        <v>1655</v>
      </c>
      <c r="H9" t="s">
        <v>1128</v>
      </c>
      <c r="I9">
        <v>0.5714285714285714</v>
      </c>
      <c r="J9">
        <v>1</v>
      </c>
      <c r="K9">
        <v>1</v>
      </c>
      <c r="L9" s="18">
        <v>0.8571428571428571</v>
      </c>
      <c r="M9">
        <v>0.24743582965269734</v>
      </c>
    </row>
    <row r="10" spans="1:16" x14ac:dyDescent="0.45">
      <c r="A10" s="5"/>
      <c r="B10" s="5"/>
      <c r="C10" t="s">
        <v>1576</v>
      </c>
      <c r="E10" t="s">
        <v>2176</v>
      </c>
      <c r="F10" s="18" t="s">
        <v>1658</v>
      </c>
      <c r="G10" t="s">
        <v>1659</v>
      </c>
      <c r="H10" t="s">
        <v>928</v>
      </c>
      <c r="I10">
        <v>0.44827586206896552</v>
      </c>
      <c r="J10">
        <v>1</v>
      </c>
      <c r="K10">
        <v>1</v>
      </c>
      <c r="L10" s="18">
        <v>0.8160919540229884</v>
      </c>
      <c r="M10">
        <v>0.31853807955289731</v>
      </c>
    </row>
    <row r="11" spans="1:16" x14ac:dyDescent="0.45">
      <c r="A11" s="5"/>
      <c r="B11" s="5"/>
      <c r="C11" t="s">
        <v>1586</v>
      </c>
      <c r="E11" t="s">
        <v>2175</v>
      </c>
      <c r="F11" s="18" t="s">
        <v>1660</v>
      </c>
      <c r="G11" t="s">
        <v>2203</v>
      </c>
      <c r="H11" t="s">
        <v>1662</v>
      </c>
      <c r="I11">
        <v>1</v>
      </c>
      <c r="J11">
        <v>0.56756756756756754</v>
      </c>
      <c r="K11">
        <v>0.83333333333333337</v>
      </c>
      <c r="L11" s="18">
        <v>0.8003003003003003</v>
      </c>
      <c r="M11">
        <v>0.21810052294384516</v>
      </c>
    </row>
    <row r="12" spans="1:16" x14ac:dyDescent="0.45">
      <c r="A12" s="5"/>
      <c r="B12" s="5"/>
      <c r="C12" t="s">
        <v>1578</v>
      </c>
      <c r="E12" t="s">
        <v>2174</v>
      </c>
      <c r="F12" s="18" t="s">
        <v>1663</v>
      </c>
      <c r="G12" t="s">
        <v>2204</v>
      </c>
      <c r="H12" t="s">
        <v>692</v>
      </c>
      <c r="I12">
        <v>0.42727272727272725</v>
      </c>
      <c r="J12">
        <v>0.96153846153846156</v>
      </c>
      <c r="K12">
        <v>1</v>
      </c>
      <c r="L12" s="18">
        <v>0.79627039627039631</v>
      </c>
      <c r="M12">
        <v>0.32013947316676222</v>
      </c>
    </row>
    <row r="13" spans="1:16" x14ac:dyDescent="0.45">
      <c r="A13" s="5"/>
      <c r="B13" s="5"/>
      <c r="C13" t="s">
        <v>1576</v>
      </c>
      <c r="E13" t="s">
        <v>2173</v>
      </c>
      <c r="F13" s="18" t="s">
        <v>1665</v>
      </c>
      <c r="G13" t="s">
        <v>2205</v>
      </c>
      <c r="H13" t="s">
        <v>1667</v>
      </c>
      <c r="I13">
        <v>1</v>
      </c>
      <c r="J13">
        <v>0.52631578947368418</v>
      </c>
      <c r="K13">
        <v>0.83333333333333337</v>
      </c>
      <c r="L13" s="18">
        <v>0.78654970760233922</v>
      </c>
      <c r="M13">
        <v>0.24028257022282762</v>
      </c>
    </row>
    <row r="14" spans="1:16" x14ac:dyDescent="0.45">
      <c r="A14" s="5"/>
      <c r="B14" s="5"/>
      <c r="C14" t="s">
        <v>1587</v>
      </c>
      <c r="E14" t="s">
        <v>2172</v>
      </c>
      <c r="F14" s="18" t="s">
        <v>1668</v>
      </c>
      <c r="G14" t="s">
        <v>1669</v>
      </c>
      <c r="H14" t="s">
        <v>1263</v>
      </c>
      <c r="I14">
        <v>0.36363636363636365</v>
      </c>
      <c r="J14">
        <v>1</v>
      </c>
      <c r="K14">
        <v>0.90243902439024393</v>
      </c>
      <c r="L14" s="18">
        <v>0.75535846267553586</v>
      </c>
      <c r="M14">
        <v>0.34273048908321979</v>
      </c>
    </row>
    <row r="15" spans="1:16" x14ac:dyDescent="0.45">
      <c r="A15" s="5"/>
      <c r="B15" s="5"/>
      <c r="C15" t="s">
        <v>1576</v>
      </c>
      <c r="E15" t="s">
        <v>2171</v>
      </c>
      <c r="F15" s="18" t="s">
        <v>1670</v>
      </c>
      <c r="G15" t="s">
        <v>1671</v>
      </c>
      <c r="H15" t="s">
        <v>940</v>
      </c>
      <c r="I15">
        <v>0.25</v>
      </c>
      <c r="J15">
        <v>1</v>
      </c>
      <c r="K15">
        <v>1</v>
      </c>
      <c r="L15" s="18">
        <v>0.75</v>
      </c>
      <c r="M15">
        <v>0.4330127018922193</v>
      </c>
    </row>
    <row r="16" spans="1:16" x14ac:dyDescent="0.45">
      <c r="A16" s="5"/>
      <c r="B16" s="5"/>
      <c r="C16" t="s">
        <v>1581</v>
      </c>
      <c r="E16" t="s">
        <v>2170</v>
      </c>
      <c r="F16" s="18" t="s">
        <v>1672</v>
      </c>
      <c r="G16" t="s">
        <v>1673</v>
      </c>
      <c r="H16" t="s">
        <v>1112</v>
      </c>
      <c r="I16">
        <v>0.45528455284552843</v>
      </c>
      <c r="J16">
        <v>0.90384615384615385</v>
      </c>
      <c r="K16">
        <v>0.85820895522388063</v>
      </c>
      <c r="L16" s="18">
        <v>0.73911322063852092</v>
      </c>
      <c r="M16">
        <v>0.24685972326481484</v>
      </c>
    </row>
    <row r="17" spans="1:13" x14ac:dyDescent="0.45">
      <c r="A17" s="5"/>
      <c r="B17" s="5"/>
      <c r="C17" t="s">
        <v>1584</v>
      </c>
      <c r="E17" t="s">
        <v>2169</v>
      </c>
      <c r="F17" s="18" t="s">
        <v>1674</v>
      </c>
      <c r="G17" t="s">
        <v>1675</v>
      </c>
      <c r="H17" t="s">
        <v>982</v>
      </c>
      <c r="I17">
        <v>0.32432432432432434</v>
      </c>
      <c r="J17">
        <v>1</v>
      </c>
      <c r="K17">
        <v>0.8571428571428571</v>
      </c>
      <c r="L17" s="18">
        <v>0.72715572715572707</v>
      </c>
      <c r="M17">
        <v>0.35609955791416487</v>
      </c>
    </row>
    <row r="18" spans="1:13" x14ac:dyDescent="0.45">
      <c r="A18" s="5"/>
      <c r="B18" s="5"/>
      <c r="C18" t="s">
        <v>1581</v>
      </c>
      <c r="E18" t="s">
        <v>2168</v>
      </c>
      <c r="F18" s="18" t="s">
        <v>1676</v>
      </c>
      <c r="G18" t="s">
        <v>2206</v>
      </c>
      <c r="H18" t="s">
        <v>1678</v>
      </c>
      <c r="I18">
        <v>0.42105263157894735</v>
      </c>
      <c r="J18">
        <v>0.82978723404255317</v>
      </c>
      <c r="K18">
        <v>0.86458333333333337</v>
      </c>
      <c r="L18" s="18">
        <v>0.70514106631827789</v>
      </c>
      <c r="M18">
        <v>0.24664219265151216</v>
      </c>
    </row>
    <row r="19" spans="1:13" x14ac:dyDescent="0.45">
      <c r="A19" s="5"/>
      <c r="B19" s="5"/>
      <c r="C19" t="s">
        <v>1575</v>
      </c>
      <c r="E19" t="s">
        <v>2167</v>
      </c>
      <c r="F19" s="18" t="s">
        <v>1679</v>
      </c>
      <c r="G19" t="s">
        <v>2207</v>
      </c>
      <c r="H19" t="s">
        <v>692</v>
      </c>
      <c r="I19">
        <v>0.93333333333333335</v>
      </c>
      <c r="J19">
        <v>0.14285714285714285</v>
      </c>
      <c r="K19">
        <v>1</v>
      </c>
      <c r="L19" s="18">
        <v>0.69206349206349194</v>
      </c>
      <c r="M19">
        <v>0.47679326926618437</v>
      </c>
    </row>
    <row r="20" spans="1:13" x14ac:dyDescent="0.45">
      <c r="A20" s="5"/>
      <c r="B20" s="5"/>
      <c r="C20" t="s">
        <v>1578</v>
      </c>
      <c r="E20" t="s">
        <v>2166</v>
      </c>
      <c r="F20" s="18" t="s">
        <v>1681</v>
      </c>
      <c r="G20" t="s">
        <v>1158</v>
      </c>
      <c r="H20" t="s">
        <v>692</v>
      </c>
      <c r="I20">
        <v>6.4102564102564097E-2</v>
      </c>
      <c r="J20">
        <v>1</v>
      </c>
      <c r="K20">
        <v>1</v>
      </c>
      <c r="L20" s="18">
        <v>0.68803418803418792</v>
      </c>
      <c r="M20">
        <v>0.54034063654926523</v>
      </c>
    </row>
    <row r="21" spans="1:13" x14ac:dyDescent="0.45">
      <c r="A21" s="5"/>
      <c r="B21" s="5"/>
      <c r="C21" t="s">
        <v>1584</v>
      </c>
      <c r="E21" t="s">
        <v>1120</v>
      </c>
      <c r="F21" s="18" t="s">
        <v>1119</v>
      </c>
      <c r="G21" t="s">
        <v>1118</v>
      </c>
      <c r="H21" t="s">
        <v>1117</v>
      </c>
      <c r="I21">
        <v>0.26190476190476192</v>
      </c>
      <c r="J21">
        <v>1</v>
      </c>
      <c r="K21">
        <v>0.8</v>
      </c>
      <c r="L21" s="18">
        <v>0.68730158730158719</v>
      </c>
      <c r="M21">
        <v>0.38173530658464522</v>
      </c>
    </row>
    <row r="22" spans="1:13" x14ac:dyDescent="0.45">
      <c r="A22" s="5"/>
      <c r="B22" s="5"/>
      <c r="C22" t="s">
        <v>1577</v>
      </c>
      <c r="E22" t="s">
        <v>2165</v>
      </c>
      <c r="F22" s="18" t="s">
        <v>1683</v>
      </c>
      <c r="G22" t="s">
        <v>2208</v>
      </c>
      <c r="H22" t="s">
        <v>1685</v>
      </c>
      <c r="I22">
        <v>0.52777777777777779</v>
      </c>
      <c r="J22">
        <v>0.5</v>
      </c>
      <c r="K22">
        <v>1</v>
      </c>
      <c r="L22" s="18">
        <v>0.67592592592592593</v>
      </c>
      <c r="M22">
        <v>0.28099983158321357</v>
      </c>
    </row>
    <row r="23" spans="1:13" x14ac:dyDescent="0.45">
      <c r="A23" s="5"/>
      <c r="B23" s="5"/>
      <c r="C23" t="s">
        <v>1587</v>
      </c>
      <c r="E23" t="s">
        <v>2164</v>
      </c>
      <c r="F23" s="18" t="s">
        <v>1686</v>
      </c>
      <c r="G23" t="s">
        <v>2209</v>
      </c>
      <c r="H23" t="s">
        <v>1688</v>
      </c>
      <c r="I23">
        <v>0.30588235294117649</v>
      </c>
      <c r="J23">
        <v>0.80952380952380953</v>
      </c>
      <c r="K23">
        <v>0.9</v>
      </c>
      <c r="L23" s="18">
        <v>0.67180205415499528</v>
      </c>
      <c r="M23">
        <v>0.32010842860361999</v>
      </c>
    </row>
    <row r="24" spans="1:13" x14ac:dyDescent="0.45">
      <c r="A24" s="5"/>
      <c r="B24" s="5"/>
      <c r="C24" t="s">
        <v>1576</v>
      </c>
      <c r="E24" t="s">
        <v>2163</v>
      </c>
      <c r="F24" s="18" t="s">
        <v>1066</v>
      </c>
      <c r="G24" t="s">
        <v>1065</v>
      </c>
      <c r="H24" t="s">
        <v>1064</v>
      </c>
      <c r="I24">
        <v>0.2857142857142857</v>
      </c>
      <c r="J24">
        <v>1</v>
      </c>
      <c r="K24">
        <v>0.7142857142857143</v>
      </c>
      <c r="L24" s="18">
        <v>0.66666666666666663</v>
      </c>
      <c r="M24">
        <v>0.35951592548908334</v>
      </c>
    </row>
    <row r="25" spans="1:13" x14ac:dyDescent="0.45">
      <c r="A25" s="5"/>
      <c r="B25" s="5"/>
      <c r="C25" t="s">
        <v>1585</v>
      </c>
      <c r="E25" t="s">
        <v>2162</v>
      </c>
      <c r="F25" s="18" t="s">
        <v>1689</v>
      </c>
      <c r="G25" t="s">
        <v>2210</v>
      </c>
      <c r="H25" t="s">
        <v>1145</v>
      </c>
      <c r="I25">
        <v>0.2247191011235955</v>
      </c>
      <c r="J25">
        <v>0.81818181818181823</v>
      </c>
      <c r="K25">
        <v>0.95238095238095233</v>
      </c>
      <c r="L25" s="18">
        <v>0.66509395722878872</v>
      </c>
      <c r="M25">
        <v>0.38723360174731919</v>
      </c>
    </row>
    <row r="26" spans="1:13" x14ac:dyDescent="0.45">
      <c r="A26" s="5"/>
      <c r="B26" s="5"/>
      <c r="C26" t="s">
        <v>1577</v>
      </c>
      <c r="E26" t="s">
        <v>2161</v>
      </c>
      <c r="F26" s="18" t="s">
        <v>1691</v>
      </c>
      <c r="G26" t="s">
        <v>2211</v>
      </c>
      <c r="H26" t="s">
        <v>692</v>
      </c>
      <c r="I26">
        <v>1</v>
      </c>
      <c r="J26">
        <v>0.3125</v>
      </c>
      <c r="K26">
        <v>0.65625</v>
      </c>
      <c r="L26" s="18">
        <v>0.65625</v>
      </c>
      <c r="M26">
        <v>0.34375</v>
      </c>
    </row>
    <row r="27" spans="1:13" x14ac:dyDescent="0.45">
      <c r="A27" s="5"/>
      <c r="B27" s="5"/>
      <c r="C27" t="s">
        <v>1584</v>
      </c>
      <c r="E27" t="s">
        <v>2185</v>
      </c>
      <c r="F27" s="18" t="s">
        <v>1693</v>
      </c>
      <c r="G27" t="s">
        <v>1694</v>
      </c>
      <c r="H27" t="s">
        <v>1279</v>
      </c>
      <c r="I27">
        <v>0.46875</v>
      </c>
      <c r="J27">
        <v>0.7931034482758621</v>
      </c>
      <c r="K27">
        <v>0.69387755102040816</v>
      </c>
      <c r="L27" s="18">
        <v>0.65191033309875668</v>
      </c>
      <c r="M27">
        <v>0.16619935435245584</v>
      </c>
    </row>
    <row r="28" spans="1:13" x14ac:dyDescent="0.45">
      <c r="A28" s="5"/>
      <c r="B28" s="5"/>
      <c r="C28" t="s">
        <v>1586</v>
      </c>
      <c r="E28" t="s">
        <v>2160</v>
      </c>
      <c r="F28" s="18" t="s">
        <v>1695</v>
      </c>
      <c r="G28" t="s">
        <v>1696</v>
      </c>
      <c r="H28" t="s">
        <v>879</v>
      </c>
      <c r="I28">
        <v>0.45454545454545453</v>
      </c>
      <c r="J28">
        <v>1</v>
      </c>
      <c r="K28">
        <v>0.5</v>
      </c>
      <c r="L28" s="18">
        <v>0.65151515151515149</v>
      </c>
      <c r="M28">
        <v>0.30265127811269971</v>
      </c>
    </row>
    <row r="29" spans="1:13" x14ac:dyDescent="0.45">
      <c r="A29" s="5"/>
      <c r="B29" s="5"/>
      <c r="C29" t="s">
        <v>1576</v>
      </c>
      <c r="E29" t="s">
        <v>2159</v>
      </c>
      <c r="F29" s="18" t="s">
        <v>1697</v>
      </c>
      <c r="G29" t="s">
        <v>1698</v>
      </c>
      <c r="H29" t="s">
        <v>1699</v>
      </c>
      <c r="I29">
        <v>0.19047619047619047</v>
      </c>
      <c r="J29">
        <v>0.75</v>
      </c>
      <c r="K29">
        <v>1</v>
      </c>
      <c r="L29" s="18">
        <v>0.64682539682539686</v>
      </c>
      <c r="M29">
        <v>0.41450687401014574</v>
      </c>
    </row>
    <row r="30" spans="1:13" x14ac:dyDescent="0.45">
      <c r="A30" s="5"/>
      <c r="B30" s="5"/>
      <c r="C30" t="s">
        <v>1586</v>
      </c>
      <c r="E30" t="s">
        <v>2158</v>
      </c>
      <c r="F30" s="18" t="s">
        <v>1700</v>
      </c>
      <c r="G30" t="s">
        <v>2212</v>
      </c>
      <c r="H30" t="s">
        <v>692</v>
      </c>
      <c r="I30">
        <v>0.34065934065934067</v>
      </c>
      <c r="J30">
        <v>0.76363636363636367</v>
      </c>
      <c r="K30">
        <v>0.83544303797468356</v>
      </c>
      <c r="L30" s="18">
        <v>0.646579580756796</v>
      </c>
      <c r="M30">
        <v>0.26735639995303229</v>
      </c>
    </row>
    <row r="31" spans="1:13" x14ac:dyDescent="0.45">
      <c r="A31" s="5"/>
      <c r="B31" s="5"/>
      <c r="C31" t="s">
        <v>1578</v>
      </c>
      <c r="E31" t="s">
        <v>2157</v>
      </c>
      <c r="F31" s="18" t="s">
        <v>1702</v>
      </c>
      <c r="G31" t="s">
        <v>1703</v>
      </c>
      <c r="H31" t="s">
        <v>1186</v>
      </c>
      <c r="I31">
        <v>0.16417910447761194</v>
      </c>
      <c r="J31">
        <v>1</v>
      </c>
      <c r="K31">
        <v>0.77272727272727271</v>
      </c>
      <c r="L31" s="18">
        <v>0.64563545906829489</v>
      </c>
      <c r="M31">
        <v>0.43216129994749408</v>
      </c>
    </row>
    <row r="32" spans="1:13" x14ac:dyDescent="0.45">
      <c r="A32" s="5"/>
      <c r="B32" s="5"/>
      <c r="C32" t="s">
        <v>1578</v>
      </c>
      <c r="E32" t="s">
        <v>2156</v>
      </c>
      <c r="F32" s="18" t="s">
        <v>1711</v>
      </c>
      <c r="G32" t="s">
        <v>1439</v>
      </c>
      <c r="H32" t="s">
        <v>692</v>
      </c>
      <c r="I32">
        <v>7.1428571428571425E-2</v>
      </c>
      <c r="J32">
        <v>0.83333333333333337</v>
      </c>
      <c r="K32">
        <v>1</v>
      </c>
      <c r="L32" s="18">
        <v>0.63492063492063489</v>
      </c>
      <c r="M32">
        <v>0.49506254519843479</v>
      </c>
    </row>
    <row r="33" spans="1:13" x14ac:dyDescent="0.45">
      <c r="A33" s="5"/>
      <c r="B33" s="5"/>
      <c r="C33" t="s">
        <v>1581</v>
      </c>
      <c r="E33" t="s">
        <v>2155</v>
      </c>
      <c r="F33" s="18" t="s">
        <v>1713</v>
      </c>
      <c r="G33" t="s">
        <v>1714</v>
      </c>
      <c r="H33" t="s">
        <v>1279</v>
      </c>
      <c r="I33">
        <v>1.3157894736842105E-2</v>
      </c>
      <c r="J33">
        <v>1</v>
      </c>
      <c r="K33">
        <v>0.88888888888888884</v>
      </c>
      <c r="L33" s="18">
        <v>0.63401559454191025</v>
      </c>
      <c r="M33">
        <v>0.54054105515540318</v>
      </c>
    </row>
    <row r="34" spans="1:13" x14ac:dyDescent="0.45">
      <c r="A34" s="5"/>
      <c r="B34" s="5"/>
      <c r="C34" t="s">
        <v>1586</v>
      </c>
      <c r="E34" t="s">
        <v>2154</v>
      </c>
      <c r="F34" s="18" t="s">
        <v>1715</v>
      </c>
      <c r="G34" t="s">
        <v>1716</v>
      </c>
      <c r="H34" t="s">
        <v>1717</v>
      </c>
      <c r="I34">
        <v>0.39344262295081966</v>
      </c>
      <c r="J34">
        <v>0.71014492753623193</v>
      </c>
      <c r="K34">
        <v>0.79069767441860461</v>
      </c>
      <c r="L34" s="18">
        <v>0.6314284083018854</v>
      </c>
      <c r="M34">
        <v>0.21000026614137066</v>
      </c>
    </row>
    <row r="35" spans="1:13" x14ac:dyDescent="0.45">
      <c r="A35" s="5"/>
      <c r="B35" s="5"/>
      <c r="C35" t="s">
        <v>1578</v>
      </c>
      <c r="E35" t="s">
        <v>1059</v>
      </c>
      <c r="F35" s="18" t="s">
        <v>1718</v>
      </c>
      <c r="G35" t="s">
        <v>1719</v>
      </c>
      <c r="H35" t="s">
        <v>1056</v>
      </c>
      <c r="I35">
        <v>0.33333333333333331</v>
      </c>
      <c r="J35">
        <v>0.52380952380952384</v>
      </c>
      <c r="K35">
        <v>1</v>
      </c>
      <c r="L35" s="18">
        <v>0.61904761904761907</v>
      </c>
      <c r="M35">
        <v>0.34338583575847526</v>
      </c>
    </row>
    <row r="36" spans="1:13" x14ac:dyDescent="0.45">
      <c r="A36" s="5"/>
      <c r="B36" s="5"/>
      <c r="C36" t="s">
        <v>1578</v>
      </c>
      <c r="E36" t="s">
        <v>2153</v>
      </c>
      <c r="F36" s="18" t="s">
        <v>1720</v>
      </c>
      <c r="G36" t="s">
        <v>1721</v>
      </c>
      <c r="H36" t="s">
        <v>936</v>
      </c>
      <c r="I36">
        <v>0.29629629629629628</v>
      </c>
      <c r="J36">
        <v>0.55000000000000004</v>
      </c>
      <c r="K36">
        <v>1</v>
      </c>
      <c r="L36" s="18">
        <v>0.61543209876543215</v>
      </c>
      <c r="M36">
        <v>0.3563856693432193</v>
      </c>
    </row>
    <row r="37" spans="1:13" x14ac:dyDescent="0.45">
      <c r="A37" s="5"/>
      <c r="B37" s="5"/>
      <c r="C37" t="s">
        <v>1586</v>
      </c>
      <c r="E37" t="s">
        <v>1485</v>
      </c>
      <c r="F37" s="18" t="s">
        <v>1484</v>
      </c>
      <c r="G37" t="s">
        <v>1608</v>
      </c>
      <c r="H37" t="s">
        <v>1482</v>
      </c>
      <c r="I37">
        <v>1.1235955056179775E-2</v>
      </c>
      <c r="J37">
        <v>1</v>
      </c>
      <c r="K37">
        <v>0.82191780821917804</v>
      </c>
      <c r="L37" s="18">
        <v>0.61105125442511932</v>
      </c>
      <c r="M37">
        <v>0.52703141441014045</v>
      </c>
    </row>
    <row r="38" spans="1:13" x14ac:dyDescent="0.45">
      <c r="A38" s="5"/>
      <c r="B38" s="5"/>
      <c r="C38" t="s">
        <v>1576</v>
      </c>
      <c r="E38" t="s">
        <v>2152</v>
      </c>
      <c r="F38" s="18" t="s">
        <v>1722</v>
      </c>
      <c r="G38" t="s">
        <v>1723</v>
      </c>
      <c r="H38" t="s">
        <v>1384</v>
      </c>
      <c r="I38">
        <v>7.407407407407407E-2</v>
      </c>
      <c r="J38">
        <v>0.83333333333333337</v>
      </c>
      <c r="K38">
        <v>0.92500000000000004</v>
      </c>
      <c r="L38" s="18">
        <v>0.61080246913580249</v>
      </c>
      <c r="M38">
        <v>0.46707464285015371</v>
      </c>
    </row>
    <row r="39" spans="1:13" x14ac:dyDescent="0.45">
      <c r="A39" s="5"/>
      <c r="B39" s="5"/>
      <c r="C39" t="s">
        <v>1581</v>
      </c>
      <c r="E39" t="s">
        <v>2151</v>
      </c>
      <c r="F39" s="18" t="s">
        <v>1724</v>
      </c>
      <c r="G39" t="s">
        <v>1725</v>
      </c>
      <c r="H39" t="s">
        <v>886</v>
      </c>
      <c r="I39">
        <v>0.25</v>
      </c>
      <c r="J39">
        <v>0.84615384615384615</v>
      </c>
      <c r="K39">
        <v>0.7321428571428571</v>
      </c>
      <c r="L39" s="18">
        <v>0.60943223443223449</v>
      </c>
      <c r="M39">
        <v>0.31645422222736624</v>
      </c>
    </row>
    <row r="40" spans="1:13" x14ac:dyDescent="0.45">
      <c r="A40" s="5"/>
      <c r="B40" s="5"/>
      <c r="C40" t="s">
        <v>1576</v>
      </c>
      <c r="E40" t="s">
        <v>2150</v>
      </c>
      <c r="F40" s="18" t="s">
        <v>1726</v>
      </c>
      <c r="G40" t="s">
        <v>2213</v>
      </c>
      <c r="H40" t="s">
        <v>692</v>
      </c>
      <c r="I40">
        <v>0.15789473684210525</v>
      </c>
      <c r="J40">
        <v>0.84285714285714286</v>
      </c>
      <c r="K40">
        <v>0.80882352941176472</v>
      </c>
      <c r="L40" s="18">
        <v>0.60319180303700426</v>
      </c>
      <c r="M40">
        <v>0.38601383340804729</v>
      </c>
    </row>
    <row r="41" spans="1:13" x14ac:dyDescent="0.45">
      <c r="A41" s="5"/>
      <c r="B41" s="5"/>
      <c r="C41" t="s">
        <v>1577</v>
      </c>
      <c r="E41" t="s">
        <v>1184</v>
      </c>
      <c r="F41" s="18" t="s">
        <v>1183</v>
      </c>
      <c r="G41" t="s">
        <v>2214</v>
      </c>
      <c r="H41" t="s">
        <v>923</v>
      </c>
      <c r="I41">
        <v>0.375</v>
      </c>
      <c r="J41">
        <v>0.42857142857142855</v>
      </c>
      <c r="K41">
        <v>1</v>
      </c>
      <c r="L41" s="18">
        <v>0.60119047619047616</v>
      </c>
      <c r="M41">
        <v>0.34641629826074899</v>
      </c>
    </row>
    <row r="42" spans="1:13" x14ac:dyDescent="0.45">
      <c r="A42" s="5"/>
      <c r="B42" s="5"/>
      <c r="C42" t="s">
        <v>1578</v>
      </c>
      <c r="E42" t="s">
        <v>2149</v>
      </c>
      <c r="F42" s="18" t="s">
        <v>1728</v>
      </c>
      <c r="G42" t="s">
        <v>2215</v>
      </c>
      <c r="H42" t="s">
        <v>692</v>
      </c>
      <c r="I42">
        <v>7.03125E-2</v>
      </c>
      <c r="J42">
        <v>0.78431372549019607</v>
      </c>
      <c r="K42">
        <v>0.94444444444444442</v>
      </c>
      <c r="L42" s="18">
        <v>0.59969022331154687</v>
      </c>
      <c r="M42">
        <v>0.46539342737310824</v>
      </c>
    </row>
    <row r="43" spans="1:13" x14ac:dyDescent="0.45">
      <c r="A43" s="5"/>
      <c r="B43" s="5"/>
      <c r="C43" t="s">
        <v>1578</v>
      </c>
      <c r="E43" t="s">
        <v>1505</v>
      </c>
      <c r="F43" s="18" t="s">
        <v>1730</v>
      </c>
      <c r="G43" t="s">
        <v>1503</v>
      </c>
      <c r="H43" t="s">
        <v>692</v>
      </c>
      <c r="I43">
        <v>0.18811881188118812</v>
      </c>
      <c r="J43">
        <v>0.7</v>
      </c>
      <c r="K43">
        <v>0.9</v>
      </c>
      <c r="L43" s="18">
        <v>0.59603960396039601</v>
      </c>
      <c r="M43">
        <v>0.36715055421161552</v>
      </c>
    </row>
    <row r="44" spans="1:13" x14ac:dyDescent="0.45">
      <c r="A44" s="5"/>
      <c r="B44" s="5"/>
      <c r="C44" t="s">
        <v>1579</v>
      </c>
      <c r="E44" t="s">
        <v>2148</v>
      </c>
      <c r="F44" s="18" t="s">
        <v>1732</v>
      </c>
      <c r="G44" t="s">
        <v>1312</v>
      </c>
      <c r="H44" t="s">
        <v>692</v>
      </c>
      <c r="I44">
        <v>0.19753086419753085</v>
      </c>
      <c r="J44">
        <v>0.58823529411764708</v>
      </c>
      <c r="K44">
        <v>1</v>
      </c>
      <c r="L44" s="18">
        <v>0.59525538610505935</v>
      </c>
      <c r="M44">
        <v>0.40128062468492559</v>
      </c>
    </row>
    <row r="45" spans="1:13" x14ac:dyDescent="0.45">
      <c r="A45" s="5"/>
      <c r="B45" s="5"/>
      <c r="C45" t="s">
        <v>1576</v>
      </c>
      <c r="E45" t="s">
        <v>2147</v>
      </c>
      <c r="F45" s="18" t="s">
        <v>1734</v>
      </c>
      <c r="G45" t="s">
        <v>2216</v>
      </c>
      <c r="H45" t="s">
        <v>1736</v>
      </c>
      <c r="I45">
        <v>0.17499999999999999</v>
      </c>
      <c r="J45">
        <v>0.86842105263157898</v>
      </c>
      <c r="K45">
        <v>0.73786407766990292</v>
      </c>
      <c r="L45" s="18">
        <v>0.59376171010049406</v>
      </c>
      <c r="M45">
        <v>0.36848651035350449</v>
      </c>
    </row>
    <row r="46" spans="1:13" x14ac:dyDescent="0.45">
      <c r="A46" s="5"/>
      <c r="B46" s="5"/>
      <c r="C46" t="s">
        <v>1576</v>
      </c>
      <c r="E46" t="s">
        <v>2146</v>
      </c>
      <c r="F46" s="18" t="s">
        <v>1737</v>
      </c>
      <c r="G46" t="s">
        <v>1738</v>
      </c>
      <c r="H46" t="s">
        <v>1145</v>
      </c>
      <c r="I46">
        <v>0.15</v>
      </c>
      <c r="J46">
        <v>0.69565217391304346</v>
      </c>
      <c r="K46">
        <v>0.93103448275862066</v>
      </c>
      <c r="L46" s="18">
        <v>0.59222888555722142</v>
      </c>
      <c r="M46">
        <v>0.4006569583137865</v>
      </c>
    </row>
    <row r="47" spans="1:13" x14ac:dyDescent="0.45">
      <c r="A47" s="5"/>
      <c r="B47" s="5"/>
      <c r="C47" t="s">
        <v>1577</v>
      </c>
      <c r="E47" t="s">
        <v>2145</v>
      </c>
      <c r="F47" s="18" t="s">
        <v>1739</v>
      </c>
      <c r="G47" t="s">
        <v>2217</v>
      </c>
      <c r="H47" t="s">
        <v>1741</v>
      </c>
      <c r="I47">
        <v>0.5178571428571429</v>
      </c>
      <c r="J47">
        <v>0.4642857142857143</v>
      </c>
      <c r="K47">
        <v>0.76923076923076927</v>
      </c>
      <c r="L47" s="18">
        <v>0.58379120879120883</v>
      </c>
      <c r="M47">
        <v>0.16281384284454736</v>
      </c>
    </row>
    <row r="48" spans="1:13" x14ac:dyDescent="0.45">
      <c r="A48" s="5"/>
      <c r="B48" s="5"/>
      <c r="C48" t="s">
        <v>1578</v>
      </c>
      <c r="E48" t="s">
        <v>2144</v>
      </c>
      <c r="F48" s="18" t="s">
        <v>1742</v>
      </c>
      <c r="G48" t="s">
        <v>2218</v>
      </c>
      <c r="H48" t="s">
        <v>692</v>
      </c>
      <c r="I48">
        <v>0.12290502793296089</v>
      </c>
      <c r="J48">
        <v>0.68831168831168832</v>
      </c>
      <c r="K48">
        <v>0.93939393939393945</v>
      </c>
      <c r="L48" s="18">
        <v>0.58353688521286295</v>
      </c>
      <c r="M48">
        <v>0.4182067134300711</v>
      </c>
    </row>
    <row r="49" spans="1:13" x14ac:dyDescent="0.45">
      <c r="A49" s="5"/>
      <c r="B49" s="5"/>
      <c r="C49" t="s">
        <v>1578</v>
      </c>
      <c r="E49" t="s">
        <v>1135</v>
      </c>
      <c r="F49" s="18" t="s">
        <v>1744</v>
      </c>
      <c r="G49" t="s">
        <v>1133</v>
      </c>
      <c r="H49" t="s">
        <v>692</v>
      </c>
      <c r="I49">
        <v>0.10280373831775701</v>
      </c>
      <c r="J49">
        <v>0.57446808510638303</v>
      </c>
      <c r="K49">
        <v>1</v>
      </c>
      <c r="L49" s="18">
        <v>0.55909060780804676</v>
      </c>
      <c r="M49">
        <v>0.44879575878142336</v>
      </c>
    </row>
    <row r="50" spans="1:13" x14ac:dyDescent="0.45">
      <c r="A50" s="5"/>
      <c r="B50" s="5"/>
      <c r="C50" t="s">
        <v>1579</v>
      </c>
      <c r="E50" t="s">
        <v>2143</v>
      </c>
      <c r="F50" s="18" t="s">
        <v>1746</v>
      </c>
      <c r="G50" t="s">
        <v>1747</v>
      </c>
      <c r="H50" t="s">
        <v>1748</v>
      </c>
      <c r="I50">
        <v>0.18085106382978725</v>
      </c>
      <c r="J50">
        <v>0.6633663366336634</v>
      </c>
      <c r="K50">
        <v>0.80833333333333335</v>
      </c>
      <c r="L50" s="18">
        <v>0.55085024459892795</v>
      </c>
      <c r="M50">
        <v>0.32852458486452274</v>
      </c>
    </row>
    <row r="51" spans="1:13" x14ac:dyDescent="0.45">
      <c r="A51" s="5"/>
      <c r="B51" s="5"/>
      <c r="C51" t="s">
        <v>1581</v>
      </c>
      <c r="E51" t="s">
        <v>632</v>
      </c>
      <c r="F51" s="18" t="s">
        <v>1749</v>
      </c>
      <c r="G51" t="s">
        <v>1750</v>
      </c>
      <c r="H51" t="s">
        <v>1375</v>
      </c>
      <c r="I51">
        <v>3.7037037037037035E-2</v>
      </c>
      <c r="J51">
        <v>0.73076923076923073</v>
      </c>
      <c r="K51">
        <v>0.8571428571428571</v>
      </c>
      <c r="L51" s="18">
        <v>0.54164970831637493</v>
      </c>
      <c r="M51">
        <v>0.441551847887037</v>
      </c>
    </row>
    <row r="52" spans="1:13" x14ac:dyDescent="0.45">
      <c r="A52" s="5"/>
      <c r="B52" s="5"/>
      <c r="C52" t="s">
        <v>1578</v>
      </c>
      <c r="E52" t="s">
        <v>2142</v>
      </c>
      <c r="F52" s="18" t="s">
        <v>1061</v>
      </c>
      <c r="G52" t="s">
        <v>1060</v>
      </c>
      <c r="H52" t="s">
        <v>1022</v>
      </c>
      <c r="I52">
        <v>0.12</v>
      </c>
      <c r="J52">
        <v>0.7142857142857143</v>
      </c>
      <c r="K52">
        <v>0.78947368421052633</v>
      </c>
      <c r="L52" s="18">
        <v>0.54125313283208021</v>
      </c>
      <c r="M52">
        <v>0.36674781409844198</v>
      </c>
    </row>
    <row r="53" spans="1:13" x14ac:dyDescent="0.45">
      <c r="A53" s="5"/>
      <c r="B53" s="5"/>
      <c r="C53" t="s">
        <v>1578</v>
      </c>
      <c r="E53" t="s">
        <v>2141</v>
      </c>
      <c r="F53" s="18" t="s">
        <v>1751</v>
      </c>
      <c r="G53" t="s">
        <v>2219</v>
      </c>
      <c r="H53" t="s">
        <v>692</v>
      </c>
      <c r="I53">
        <v>4.4642857142857144E-2</v>
      </c>
      <c r="J53">
        <v>0.68292682926829273</v>
      </c>
      <c r="K53">
        <v>0.88235294117647056</v>
      </c>
      <c r="L53" s="18">
        <v>0.53664087586254017</v>
      </c>
      <c r="M53">
        <v>0.43759482554730167</v>
      </c>
    </row>
    <row r="54" spans="1:13" x14ac:dyDescent="0.45">
      <c r="A54" s="5"/>
      <c r="B54" s="5"/>
      <c r="C54" t="s">
        <v>1586</v>
      </c>
      <c r="E54" t="s">
        <v>1424</v>
      </c>
      <c r="F54" s="14" t="s">
        <v>1423</v>
      </c>
      <c r="G54" t="s">
        <v>1422</v>
      </c>
      <c r="H54" t="s">
        <v>869</v>
      </c>
      <c r="I54">
        <v>0.15</v>
      </c>
      <c r="J54">
        <v>0.9285714285714286</v>
      </c>
      <c r="K54">
        <v>0.40740740740740738</v>
      </c>
      <c r="L54" s="14">
        <v>0.49532627865961198</v>
      </c>
      <c r="M54">
        <v>0.3966619004752473</v>
      </c>
    </row>
    <row r="55" spans="1:13" x14ac:dyDescent="0.45">
      <c r="A55" s="5"/>
      <c r="B55" s="5"/>
      <c r="C55" t="s">
        <v>1576</v>
      </c>
      <c r="E55" t="s">
        <v>2140</v>
      </c>
      <c r="F55" s="14" t="s">
        <v>1753</v>
      </c>
      <c r="G55" t="s">
        <v>2220</v>
      </c>
      <c r="H55" t="s">
        <v>978</v>
      </c>
      <c r="I55">
        <v>6.6666666666666666E-2</v>
      </c>
      <c r="J55">
        <v>0.45454545454545453</v>
      </c>
      <c r="K55">
        <v>0.95833333333333337</v>
      </c>
      <c r="L55" s="14">
        <v>0.49318181818181817</v>
      </c>
      <c r="M55">
        <v>0.44708716997627229</v>
      </c>
    </row>
    <row r="56" spans="1:13" x14ac:dyDescent="0.45">
      <c r="A56" s="5"/>
      <c r="B56" s="5"/>
      <c r="C56" t="s">
        <v>1589</v>
      </c>
      <c r="E56" t="s">
        <v>2139</v>
      </c>
      <c r="F56" s="14" t="s">
        <v>1755</v>
      </c>
      <c r="G56" t="s">
        <v>1756</v>
      </c>
      <c r="H56" t="s">
        <v>1757</v>
      </c>
      <c r="I56">
        <v>0.43956043956043955</v>
      </c>
      <c r="J56">
        <v>0.3902439024390244</v>
      </c>
      <c r="K56">
        <v>0.60784313725490191</v>
      </c>
      <c r="L56" s="14">
        <v>0.47921582641812194</v>
      </c>
      <c r="M56">
        <v>0.11409105586433221</v>
      </c>
    </row>
    <row r="57" spans="1:13" x14ac:dyDescent="0.45">
      <c r="A57" s="5"/>
      <c r="B57" s="5"/>
      <c r="C57" t="s">
        <v>1586</v>
      </c>
      <c r="E57" t="s">
        <v>2138</v>
      </c>
      <c r="F57" s="14" t="s">
        <v>1758</v>
      </c>
      <c r="G57" t="s">
        <v>1759</v>
      </c>
      <c r="H57" t="s">
        <v>974</v>
      </c>
      <c r="I57">
        <v>0.16129032258064516</v>
      </c>
      <c r="J57">
        <v>0.8666666666666667</v>
      </c>
      <c r="K57">
        <v>0.375</v>
      </c>
      <c r="L57" s="14">
        <v>0.46765232974910398</v>
      </c>
      <c r="M57">
        <v>0.3617005492876571</v>
      </c>
    </row>
    <row r="58" spans="1:13" x14ac:dyDescent="0.45">
      <c r="A58" s="5"/>
      <c r="B58" s="5"/>
      <c r="C58" t="s">
        <v>1578</v>
      </c>
      <c r="E58" t="s">
        <v>2137</v>
      </c>
      <c r="F58" s="14" t="s">
        <v>1760</v>
      </c>
      <c r="G58" t="s">
        <v>1761</v>
      </c>
      <c r="H58" t="s">
        <v>991</v>
      </c>
      <c r="I58">
        <v>0.22033898305084745</v>
      </c>
      <c r="J58">
        <v>0.39285714285714285</v>
      </c>
      <c r="K58">
        <v>0.77777777777777779</v>
      </c>
      <c r="L58" s="14">
        <v>0.4636579678952561</v>
      </c>
      <c r="M58">
        <v>0.28538407468920074</v>
      </c>
    </row>
    <row r="59" spans="1:13" x14ac:dyDescent="0.45">
      <c r="A59" s="5"/>
      <c r="B59" s="5"/>
      <c r="C59" t="s">
        <v>1576</v>
      </c>
      <c r="E59" t="s">
        <v>1392</v>
      </c>
      <c r="F59" s="14" t="s">
        <v>1391</v>
      </c>
      <c r="G59" t="s">
        <v>1390</v>
      </c>
      <c r="H59" t="s">
        <v>1389</v>
      </c>
      <c r="I59">
        <v>0.15895953757225434</v>
      </c>
      <c r="J59">
        <v>0.69565217391304346</v>
      </c>
      <c r="K59">
        <v>0.50541516245487361</v>
      </c>
      <c r="L59" s="14">
        <v>0.45334229131339043</v>
      </c>
      <c r="M59">
        <v>0.27210923249183372</v>
      </c>
    </row>
    <row r="60" spans="1:13" x14ac:dyDescent="0.45">
      <c r="A60" s="5"/>
      <c r="B60" s="5"/>
      <c r="C60" t="s">
        <v>1578</v>
      </c>
      <c r="E60" t="s">
        <v>935</v>
      </c>
      <c r="F60" s="14" t="s">
        <v>934</v>
      </c>
      <c r="G60" t="s">
        <v>2221</v>
      </c>
      <c r="H60" t="s">
        <v>932</v>
      </c>
      <c r="I60">
        <v>0.75</v>
      </c>
      <c r="J60">
        <v>0.33333333333333331</v>
      </c>
      <c r="K60">
        <v>0.25</v>
      </c>
      <c r="L60" s="14">
        <v>0.44444444444444442</v>
      </c>
      <c r="M60">
        <v>0.26787918780535996</v>
      </c>
    </row>
    <row r="61" spans="1:13" x14ac:dyDescent="0.45">
      <c r="A61" s="5"/>
      <c r="B61" s="5"/>
      <c r="C61" t="s">
        <v>1576</v>
      </c>
      <c r="E61" t="s">
        <v>2136</v>
      </c>
      <c r="F61" s="14" t="s">
        <v>1762</v>
      </c>
      <c r="G61" t="s">
        <v>2222</v>
      </c>
      <c r="H61" t="s">
        <v>1741</v>
      </c>
      <c r="I61">
        <v>0.46666666666666667</v>
      </c>
      <c r="J61">
        <v>7.6923076923076927E-2</v>
      </c>
      <c r="K61">
        <v>0.66666666666666663</v>
      </c>
      <c r="L61" s="14">
        <v>0.40341880341880348</v>
      </c>
      <c r="M61">
        <v>0.29991597917580037</v>
      </c>
    </row>
    <row r="62" spans="1:13" x14ac:dyDescent="0.45">
      <c r="A62" s="5"/>
      <c r="B62" s="5"/>
      <c r="C62" t="s">
        <v>1578</v>
      </c>
      <c r="E62" t="s">
        <v>2135</v>
      </c>
      <c r="F62" s="14" t="s">
        <v>1764</v>
      </c>
      <c r="G62" t="s">
        <v>1765</v>
      </c>
      <c r="H62" t="s">
        <v>936</v>
      </c>
      <c r="I62">
        <v>8.3333333333333329E-2</v>
      </c>
      <c r="J62">
        <v>0.5625</v>
      </c>
      <c r="K62">
        <v>0.55555555555555558</v>
      </c>
      <c r="L62" s="14">
        <v>0.40046296296296297</v>
      </c>
      <c r="M62">
        <v>0.27466426381844811</v>
      </c>
    </row>
    <row r="63" spans="1:13" x14ac:dyDescent="0.45">
      <c r="A63" s="5"/>
      <c r="B63" s="5"/>
      <c r="C63" t="s">
        <v>1578</v>
      </c>
      <c r="E63" t="s">
        <v>2134</v>
      </c>
      <c r="F63" s="14" t="s">
        <v>1766</v>
      </c>
      <c r="G63" t="s">
        <v>2223</v>
      </c>
      <c r="H63" t="s">
        <v>692</v>
      </c>
      <c r="I63">
        <v>0.15652173913043479</v>
      </c>
      <c r="J63">
        <v>3.0303030303030304E-2</v>
      </c>
      <c r="K63">
        <v>0.90909090909090906</v>
      </c>
      <c r="L63" s="14">
        <v>0.36530522617479139</v>
      </c>
      <c r="M63">
        <v>0.47514202331821337</v>
      </c>
    </row>
    <row r="64" spans="1:13" x14ac:dyDescent="0.45">
      <c r="A64" s="5"/>
      <c r="B64" s="5"/>
      <c r="C64" t="s">
        <v>1578</v>
      </c>
      <c r="E64" t="s">
        <v>1032</v>
      </c>
      <c r="F64" s="14" t="s">
        <v>1031</v>
      </c>
      <c r="G64" t="s">
        <v>1030</v>
      </c>
      <c r="H64" t="s">
        <v>936</v>
      </c>
      <c r="I64">
        <v>0.15789473684210525</v>
      </c>
      <c r="J64">
        <v>0.125</v>
      </c>
      <c r="K64">
        <v>0.8</v>
      </c>
      <c r="L64" s="14">
        <v>0.36096491228070177</v>
      </c>
      <c r="M64">
        <v>0.38057111308465963</v>
      </c>
    </row>
    <row r="65" spans="1:13" x14ac:dyDescent="0.45">
      <c r="A65" s="5"/>
      <c r="B65" s="5"/>
      <c r="C65" t="s">
        <v>1578</v>
      </c>
      <c r="E65" t="s">
        <v>2133</v>
      </c>
      <c r="F65" s="14" t="s">
        <v>1768</v>
      </c>
      <c r="G65" t="s">
        <v>2224</v>
      </c>
      <c r="H65" t="s">
        <v>692</v>
      </c>
      <c r="I65">
        <v>0.12</v>
      </c>
      <c r="J65">
        <v>0.5714285714285714</v>
      </c>
      <c r="K65">
        <v>0.27272727272727271</v>
      </c>
      <c r="L65" s="14">
        <v>0.32138528138528139</v>
      </c>
      <c r="M65">
        <v>0.22961411134865459</v>
      </c>
    </row>
    <row r="66" spans="1:13" x14ac:dyDescent="0.45">
      <c r="A66" s="5"/>
      <c r="B66" s="5"/>
      <c r="C66" t="s">
        <v>1588</v>
      </c>
      <c r="E66" t="s">
        <v>2132</v>
      </c>
      <c r="F66" s="14" t="s">
        <v>1770</v>
      </c>
      <c r="G66" t="s">
        <v>1771</v>
      </c>
      <c r="H66" t="s">
        <v>1316</v>
      </c>
      <c r="I66">
        <v>0.24561403508771928</v>
      </c>
      <c r="J66">
        <v>0.3</v>
      </c>
      <c r="K66">
        <v>0.41304347826086957</v>
      </c>
      <c r="L66" s="14">
        <v>0.3195525044495296</v>
      </c>
      <c r="M66">
        <v>8.5410069271745867E-2</v>
      </c>
    </row>
    <row r="67" spans="1:13" x14ac:dyDescent="0.45">
      <c r="A67" s="5"/>
      <c r="B67" s="5"/>
      <c r="C67" t="s">
        <v>1578</v>
      </c>
      <c r="E67" t="s">
        <v>1358</v>
      </c>
      <c r="F67" s="14" t="s">
        <v>1772</v>
      </c>
      <c r="G67" t="s">
        <v>1773</v>
      </c>
      <c r="H67" t="s">
        <v>960</v>
      </c>
      <c r="I67">
        <v>0.12820512820512819</v>
      </c>
      <c r="J67">
        <v>0.12</v>
      </c>
      <c r="K67">
        <v>0.69230769230769229</v>
      </c>
      <c r="L67" s="14">
        <v>0.31350427350427351</v>
      </c>
      <c r="M67">
        <v>0.32807903560740415</v>
      </c>
    </row>
    <row r="68" spans="1:13" x14ac:dyDescent="0.45">
      <c r="A68" s="5"/>
      <c r="B68" s="5"/>
      <c r="C68" t="s">
        <v>1578</v>
      </c>
      <c r="E68" t="s">
        <v>2131</v>
      </c>
      <c r="F68" s="14" t="s">
        <v>1774</v>
      </c>
      <c r="G68" t="s">
        <v>1775</v>
      </c>
      <c r="H68" t="s">
        <v>1351</v>
      </c>
      <c r="I68">
        <v>6.8965517241379309E-2</v>
      </c>
      <c r="J68">
        <v>7.6923076923076927E-2</v>
      </c>
      <c r="K68">
        <v>0.7142857142857143</v>
      </c>
      <c r="L68" s="14">
        <v>0.28672476948339015</v>
      </c>
      <c r="M68">
        <v>0.37030001597247331</v>
      </c>
    </row>
    <row r="69" spans="1:13" x14ac:dyDescent="0.45">
      <c r="A69" s="5"/>
      <c r="B69" s="5"/>
      <c r="C69" t="s">
        <v>1577</v>
      </c>
      <c r="E69" t="s">
        <v>2130</v>
      </c>
      <c r="F69" s="14" t="s">
        <v>1776</v>
      </c>
      <c r="G69" t="s">
        <v>1777</v>
      </c>
      <c r="H69" t="s">
        <v>960</v>
      </c>
      <c r="I69">
        <v>0.15</v>
      </c>
      <c r="J69">
        <v>0.27777777777777779</v>
      </c>
      <c r="K69">
        <v>0.36363636363636365</v>
      </c>
      <c r="L69" s="14">
        <v>0.26380471380471382</v>
      </c>
      <c r="M69">
        <v>0.1075014365231398</v>
      </c>
    </row>
    <row r="70" spans="1:13" x14ac:dyDescent="0.45">
      <c r="A70" s="5"/>
      <c r="B70" s="5"/>
      <c r="C70" t="s">
        <v>1578</v>
      </c>
      <c r="E70" t="s">
        <v>877</v>
      </c>
      <c r="F70" s="14" t="s">
        <v>1778</v>
      </c>
      <c r="G70" t="s">
        <v>2225</v>
      </c>
      <c r="H70" t="s">
        <v>692</v>
      </c>
      <c r="I70">
        <v>0.125</v>
      </c>
      <c r="J70">
        <v>0.28000000000000003</v>
      </c>
      <c r="K70">
        <v>0.35714285714285715</v>
      </c>
      <c r="L70" s="14">
        <v>0.25404761904761908</v>
      </c>
      <c r="M70">
        <v>0.11822741259299957</v>
      </c>
    </row>
    <row r="71" spans="1:13" x14ac:dyDescent="0.45">
      <c r="A71" s="5"/>
      <c r="B71" s="5"/>
      <c r="C71" t="s">
        <v>1578</v>
      </c>
      <c r="E71" t="s">
        <v>2129</v>
      </c>
      <c r="F71" s="14" t="s">
        <v>1780</v>
      </c>
      <c r="G71" t="s">
        <v>1781</v>
      </c>
      <c r="H71" t="s">
        <v>896</v>
      </c>
      <c r="I71">
        <v>0.14814814814814814</v>
      </c>
      <c r="J71">
        <v>6.8181818181818177E-2</v>
      </c>
      <c r="K71">
        <v>0.47058823529411764</v>
      </c>
      <c r="L71" s="14">
        <v>0.22897273387469466</v>
      </c>
      <c r="M71">
        <v>0.21303096342243391</v>
      </c>
    </row>
    <row r="72" spans="1:13" x14ac:dyDescent="0.45">
      <c r="E72" t="s">
        <v>2128</v>
      </c>
      <c r="F72" s="14" t="s">
        <v>1782</v>
      </c>
      <c r="G72" t="s">
        <v>2226</v>
      </c>
      <c r="H72" t="s">
        <v>692</v>
      </c>
      <c r="I72">
        <v>2.3809523809523808E-2</v>
      </c>
      <c r="J72">
        <v>0.15151515151515152</v>
      </c>
      <c r="K72">
        <v>0.30693069306930693</v>
      </c>
      <c r="L72" s="14">
        <v>0.16075178946466076</v>
      </c>
      <c r="M72">
        <v>0.14178640883813379</v>
      </c>
    </row>
    <row r="74" spans="1:13" ht="18" customHeight="1" x14ac:dyDescent="0.45">
      <c r="A74" s="37" t="s">
        <v>2193</v>
      </c>
      <c r="B74">
        <v>1</v>
      </c>
    </row>
    <row r="75" spans="1:13" x14ac:dyDescent="0.45">
      <c r="A75" t="s">
        <v>1588</v>
      </c>
      <c r="B75">
        <v>1</v>
      </c>
    </row>
    <row r="76" spans="1:13" x14ac:dyDescent="0.45">
      <c r="A76" t="s">
        <v>2194</v>
      </c>
      <c r="B76">
        <v>2</v>
      </c>
    </row>
    <row r="77" spans="1:13" ht="12.6" customHeight="1" x14ac:dyDescent="0.45">
      <c r="A77" s="37" t="s">
        <v>2186</v>
      </c>
      <c r="B77">
        <v>7</v>
      </c>
    </row>
    <row r="78" spans="1:13" x14ac:dyDescent="0.45">
      <c r="A78" t="s">
        <v>2187</v>
      </c>
      <c r="B78">
        <v>1</v>
      </c>
    </row>
    <row r="79" spans="1:13" x14ac:dyDescent="0.45">
      <c r="A79" t="s">
        <v>2188</v>
      </c>
      <c r="B79">
        <v>6</v>
      </c>
    </row>
    <row r="80" spans="1:13" x14ac:dyDescent="0.45">
      <c r="A80" t="s">
        <v>2189</v>
      </c>
      <c r="B80">
        <v>3</v>
      </c>
    </row>
    <row r="81" spans="1:2" ht="16.8" customHeight="1" x14ac:dyDescent="0.45">
      <c r="A81" s="37" t="s">
        <v>2190</v>
      </c>
      <c r="B81">
        <v>2</v>
      </c>
    </row>
    <row r="82" spans="1:2" ht="18.600000000000001" customHeight="1" x14ac:dyDescent="0.45">
      <c r="A82" s="37" t="s">
        <v>2191</v>
      </c>
      <c r="B82">
        <v>24</v>
      </c>
    </row>
    <row r="83" spans="1:2" x14ac:dyDescent="0.45">
      <c r="A83" t="s">
        <v>2192</v>
      </c>
      <c r="B83">
        <v>6</v>
      </c>
    </row>
    <row r="84" spans="1:2" ht="14.45" customHeight="1" x14ac:dyDescent="0.45">
      <c r="A84" s="37" t="s">
        <v>2196</v>
      </c>
      <c r="B84">
        <v>12</v>
      </c>
    </row>
    <row r="85" spans="1:2" x14ac:dyDescent="0.45">
      <c r="A85" t="s">
        <v>1575</v>
      </c>
      <c r="B85">
        <v>1</v>
      </c>
    </row>
  </sheetData>
  <sortState xmlns:xlrd2="http://schemas.microsoft.com/office/spreadsheetml/2017/richdata2" ref="F99:F164">
    <sortCondition ref="F99:F164"/>
  </sortState>
  <mergeCells count="3">
    <mergeCell ref="A1:H4"/>
    <mergeCell ref="I1:M1"/>
    <mergeCell ref="I2:P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D9667-F5E1-4E20-BEC4-695EDD09142C}">
  <dimension ref="A1:AF88"/>
  <sheetViews>
    <sheetView zoomScale="70" zoomScaleNormal="70" workbookViewId="0">
      <selection sqref="A1:K4"/>
    </sheetView>
  </sheetViews>
  <sheetFormatPr defaultRowHeight="14.25" x14ac:dyDescent="0.45"/>
  <cols>
    <col min="3" max="3" width="13" customWidth="1"/>
    <col min="4" max="4" width="10.33203125" customWidth="1"/>
    <col min="7" max="7" width="82.19921875" customWidth="1"/>
    <col min="8" max="8" width="17.6640625" customWidth="1"/>
    <col min="9" max="9" width="10.6640625" customWidth="1"/>
    <col min="10" max="10" width="10.19921875" customWidth="1"/>
    <col min="11" max="11" width="7.46484375" customWidth="1"/>
    <col min="13" max="15" width="8.86328125" customWidth="1"/>
  </cols>
  <sheetData>
    <row r="1" spans="1:32" ht="37.25" customHeight="1" thickBot="1" x14ac:dyDescent="0.5">
      <c r="A1" s="89" t="s">
        <v>2884</v>
      </c>
      <c r="B1" s="90"/>
      <c r="C1" s="90"/>
      <c r="D1" s="90"/>
      <c r="E1" s="90"/>
      <c r="F1" s="90"/>
      <c r="G1" s="90"/>
      <c r="H1" s="90"/>
      <c r="I1" s="90"/>
      <c r="J1" s="90"/>
      <c r="K1" s="90"/>
      <c r="L1" s="5"/>
      <c r="M1" s="5"/>
      <c r="N1" s="5"/>
      <c r="O1" s="5"/>
      <c r="P1" s="5"/>
      <c r="Q1" s="5"/>
      <c r="R1" s="5"/>
      <c r="S1" s="5"/>
      <c r="T1" s="5"/>
      <c r="U1" s="5"/>
      <c r="V1" s="5"/>
      <c r="W1" s="5"/>
      <c r="X1" s="5"/>
      <c r="Y1" s="5"/>
      <c r="Z1" s="5"/>
      <c r="AA1" s="5"/>
      <c r="AB1" s="5"/>
      <c r="AC1" s="5"/>
      <c r="AD1" s="5"/>
      <c r="AE1" s="5"/>
      <c r="AF1" s="5"/>
    </row>
    <row r="2" spans="1:32" ht="14.65" thickBot="1" x14ac:dyDescent="0.5">
      <c r="A2" s="90"/>
      <c r="B2" s="90"/>
      <c r="C2" s="90"/>
      <c r="D2" s="90"/>
      <c r="E2" s="90"/>
      <c r="F2" s="90"/>
      <c r="G2" s="90"/>
      <c r="H2" s="90"/>
      <c r="I2" s="90"/>
      <c r="J2" s="90"/>
      <c r="K2" s="90"/>
      <c r="L2" s="82" t="s">
        <v>2227</v>
      </c>
      <c r="M2" s="83"/>
      <c r="N2" s="83"/>
      <c r="O2" s="83"/>
      <c r="P2" s="83"/>
      <c r="Q2" s="83"/>
      <c r="R2" s="84"/>
      <c r="S2" s="82" t="s">
        <v>2227</v>
      </c>
      <c r="T2" s="83"/>
      <c r="U2" s="83"/>
      <c r="V2" s="83"/>
      <c r="W2" s="83"/>
      <c r="X2" s="83"/>
      <c r="Y2" s="84"/>
      <c r="Z2" s="82" t="s">
        <v>2227</v>
      </c>
      <c r="AA2" s="83"/>
      <c r="AB2" s="83"/>
      <c r="AC2" s="83"/>
      <c r="AD2" s="83"/>
      <c r="AE2" s="83"/>
      <c r="AF2" s="84"/>
    </row>
    <row r="3" spans="1:32" ht="14.65" thickBot="1" x14ac:dyDescent="0.5">
      <c r="A3" s="90"/>
      <c r="B3" s="90"/>
      <c r="C3" s="90"/>
      <c r="D3" s="90"/>
      <c r="E3" s="90"/>
      <c r="F3" s="90"/>
      <c r="G3" s="90"/>
      <c r="H3" s="90"/>
      <c r="I3" s="90"/>
      <c r="J3" s="90"/>
      <c r="K3" s="90"/>
      <c r="L3" s="13"/>
      <c r="M3" s="91" t="s">
        <v>2228</v>
      </c>
      <c r="N3" s="92"/>
      <c r="O3" s="93"/>
      <c r="P3" s="101" t="s">
        <v>1570</v>
      </c>
      <c r="Q3" s="102"/>
      <c r="R3" s="103"/>
      <c r="S3" s="13"/>
      <c r="T3" s="91" t="s">
        <v>2228</v>
      </c>
      <c r="U3" s="92"/>
      <c r="V3" s="93"/>
      <c r="W3" s="101" t="s">
        <v>1570</v>
      </c>
      <c r="X3" s="102"/>
      <c r="Y3" s="103"/>
      <c r="Z3" s="13"/>
      <c r="AA3" s="91" t="s">
        <v>2228</v>
      </c>
      <c r="AB3" s="92"/>
      <c r="AC3" s="93"/>
      <c r="AD3" s="101" t="s">
        <v>1570</v>
      </c>
      <c r="AE3" s="102"/>
      <c r="AF3" s="103"/>
    </row>
    <row r="4" spans="1:32" ht="14.65" thickBot="1" x14ac:dyDescent="0.5">
      <c r="A4" s="90"/>
      <c r="B4" s="90"/>
      <c r="C4" s="90"/>
      <c r="D4" s="90"/>
      <c r="E4" s="90"/>
      <c r="F4" s="90"/>
      <c r="G4" s="90"/>
      <c r="H4" s="90"/>
      <c r="I4" s="90"/>
      <c r="J4" s="90"/>
      <c r="K4" s="90"/>
      <c r="L4" s="13"/>
      <c r="M4" s="82" t="s">
        <v>1569</v>
      </c>
      <c r="N4" s="83"/>
      <c r="O4" s="84"/>
      <c r="P4" s="82" t="s">
        <v>1569</v>
      </c>
      <c r="Q4" s="83"/>
      <c r="R4" s="84"/>
      <c r="S4" s="13"/>
      <c r="T4" s="82" t="s">
        <v>1569</v>
      </c>
      <c r="U4" s="83"/>
      <c r="V4" s="84"/>
      <c r="W4" s="82" t="s">
        <v>1569</v>
      </c>
      <c r="X4" s="83"/>
      <c r="Y4" s="84"/>
      <c r="Z4" s="13"/>
      <c r="AA4" s="82" t="s">
        <v>1569</v>
      </c>
      <c r="AB4" s="83"/>
      <c r="AC4" s="84"/>
      <c r="AD4" s="82" t="s">
        <v>1569</v>
      </c>
      <c r="AE4" s="83"/>
      <c r="AF4" s="84"/>
    </row>
    <row r="5" spans="1:32" ht="14.65" thickBot="1" x14ac:dyDescent="0.5">
      <c r="A5" s="5"/>
      <c r="B5" s="5"/>
      <c r="C5" s="43" t="s">
        <v>1625</v>
      </c>
      <c r="D5" s="33" t="s">
        <v>852</v>
      </c>
      <c r="E5" s="33" t="s">
        <v>1567</v>
      </c>
      <c r="F5" s="33" t="s">
        <v>1566</v>
      </c>
      <c r="G5" s="33" t="s">
        <v>1626</v>
      </c>
      <c r="H5" s="33" t="s">
        <v>1564</v>
      </c>
      <c r="I5" s="33" t="s">
        <v>1563</v>
      </c>
      <c r="J5" s="33" t="s">
        <v>1627</v>
      </c>
      <c r="K5" s="33" t="s">
        <v>1628</v>
      </c>
      <c r="L5" s="34" t="s">
        <v>1631</v>
      </c>
      <c r="M5" s="33" t="s">
        <v>2229</v>
      </c>
      <c r="N5" s="33" t="s">
        <v>2230</v>
      </c>
      <c r="O5" s="33" t="s">
        <v>1549</v>
      </c>
      <c r="P5" s="33" t="s">
        <v>2231</v>
      </c>
      <c r="Q5" s="33" t="s">
        <v>2232</v>
      </c>
      <c r="R5" s="33" t="s">
        <v>1549</v>
      </c>
      <c r="S5" s="34" t="s">
        <v>1631</v>
      </c>
      <c r="T5" s="33" t="s">
        <v>2233</v>
      </c>
      <c r="U5" s="33" t="s">
        <v>2234</v>
      </c>
      <c r="V5" s="33" t="s">
        <v>1549</v>
      </c>
      <c r="W5" s="33" t="s">
        <v>2235</v>
      </c>
      <c r="X5" s="33" t="s">
        <v>2236</v>
      </c>
      <c r="Y5" s="33" t="s">
        <v>1549</v>
      </c>
      <c r="Z5" s="34" t="s">
        <v>1631</v>
      </c>
      <c r="AA5" s="33" t="s">
        <v>2237</v>
      </c>
      <c r="AB5" s="33" t="s">
        <v>2238</v>
      </c>
      <c r="AC5" s="33" t="s">
        <v>1549</v>
      </c>
      <c r="AD5" s="33" t="s">
        <v>2239</v>
      </c>
      <c r="AE5" s="33" t="s">
        <v>2240</v>
      </c>
      <c r="AF5" s="33" t="s">
        <v>1549</v>
      </c>
    </row>
    <row r="6" spans="1:32" x14ac:dyDescent="0.45">
      <c r="A6" s="5"/>
      <c r="B6" s="5"/>
      <c r="D6">
        <v>3</v>
      </c>
      <c r="G6" s="18" t="s">
        <v>2241</v>
      </c>
      <c r="H6" t="s">
        <v>2242</v>
      </c>
      <c r="I6" t="s">
        <v>950</v>
      </c>
      <c r="J6" s="18">
        <f t="shared" ref="J6:J22" si="0">AVERAGE(L6,S6,Z6)</f>
        <v>0.97222222222222221</v>
      </c>
      <c r="K6">
        <f t="shared" ref="K6:K21" si="1">_xlfn.STDEV.S(L6,S6,Z6)</f>
        <v>4.8112522432468836E-2</v>
      </c>
      <c r="L6" s="13">
        <f t="shared" ref="L6:L22" si="2">((O6-R6)/O6)</f>
        <v>0.91666666666666663</v>
      </c>
      <c r="M6">
        <v>7</v>
      </c>
      <c r="N6">
        <v>5</v>
      </c>
      <c r="O6">
        <f t="shared" ref="O6:O21" si="3">SUM(M6:N6)</f>
        <v>12</v>
      </c>
      <c r="P6">
        <v>1</v>
      </c>
      <c r="R6">
        <f t="shared" ref="R6:R21" si="4">SUM(P6:Q6)</f>
        <v>1</v>
      </c>
      <c r="S6" s="13">
        <f t="shared" ref="S6:S25" si="5">((V6-Y6)/V6)</f>
        <v>1</v>
      </c>
      <c r="T6">
        <v>6</v>
      </c>
      <c r="U6">
        <v>7</v>
      </c>
      <c r="V6">
        <f t="shared" ref="V6:V21" si="6">SUM(T6:U6)</f>
        <v>13</v>
      </c>
      <c r="Y6">
        <f t="shared" ref="Y6:Y21" si="7">SUM(W6:X6)</f>
        <v>0</v>
      </c>
      <c r="Z6" s="13">
        <f t="shared" ref="Z6:Z21" si="8">((AC6-AF6)/AC6)</f>
        <v>1</v>
      </c>
      <c r="AA6">
        <v>5</v>
      </c>
      <c r="AB6">
        <v>3</v>
      </c>
      <c r="AC6">
        <f t="shared" ref="AC6:AC21" si="9">SUM(AA6:AB6)</f>
        <v>8</v>
      </c>
      <c r="AF6">
        <f t="shared" ref="AF6:AF21" si="10">SUM(AD6:AE6)</f>
        <v>0</v>
      </c>
    </row>
    <row r="7" spans="1:32" x14ac:dyDescent="0.45">
      <c r="A7" s="5"/>
      <c r="B7" s="5"/>
      <c r="C7" s="25" t="s">
        <v>1442</v>
      </c>
      <c r="D7">
        <v>3</v>
      </c>
      <c r="G7" s="18" t="s">
        <v>2243</v>
      </c>
      <c r="H7" t="s">
        <v>2244</v>
      </c>
      <c r="I7" t="s">
        <v>2245</v>
      </c>
      <c r="J7" s="18">
        <f t="shared" si="0"/>
        <v>0.77380952380952372</v>
      </c>
      <c r="K7">
        <f t="shared" si="1"/>
        <v>0.21527549190506154</v>
      </c>
      <c r="L7" s="13">
        <f t="shared" si="2"/>
        <v>0.75</v>
      </c>
      <c r="M7">
        <v>2</v>
      </c>
      <c r="N7">
        <v>2</v>
      </c>
      <c r="O7">
        <f t="shared" si="3"/>
        <v>4</v>
      </c>
      <c r="P7">
        <v>1</v>
      </c>
      <c r="Q7">
        <v>0</v>
      </c>
      <c r="R7">
        <f t="shared" si="4"/>
        <v>1</v>
      </c>
      <c r="S7" s="13">
        <f t="shared" si="5"/>
        <v>1</v>
      </c>
      <c r="T7" s="24"/>
      <c r="U7">
        <v>3</v>
      </c>
      <c r="V7">
        <f t="shared" si="6"/>
        <v>3</v>
      </c>
      <c r="W7">
        <v>0</v>
      </c>
      <c r="X7">
        <v>0</v>
      </c>
      <c r="Y7">
        <f t="shared" si="7"/>
        <v>0</v>
      </c>
      <c r="Z7" s="13">
        <f t="shared" si="8"/>
        <v>0.5714285714285714</v>
      </c>
      <c r="AA7">
        <v>4</v>
      </c>
      <c r="AB7">
        <v>3</v>
      </c>
      <c r="AC7">
        <f t="shared" si="9"/>
        <v>7</v>
      </c>
      <c r="AD7">
        <v>0</v>
      </c>
      <c r="AE7">
        <v>3</v>
      </c>
      <c r="AF7">
        <f t="shared" si="10"/>
        <v>3</v>
      </c>
    </row>
    <row r="8" spans="1:32" x14ac:dyDescent="0.45">
      <c r="A8" s="5"/>
      <c r="B8" s="5"/>
      <c r="D8">
        <v>3</v>
      </c>
      <c r="G8" s="18" t="s">
        <v>2246</v>
      </c>
      <c r="H8" t="s">
        <v>2247</v>
      </c>
      <c r="I8" t="s">
        <v>923</v>
      </c>
      <c r="J8" s="18">
        <f t="shared" si="0"/>
        <v>0.49999999999999994</v>
      </c>
      <c r="K8">
        <f t="shared" si="1"/>
        <v>0.16666666666666721</v>
      </c>
      <c r="L8" s="13">
        <f t="shared" si="2"/>
        <v>0.5</v>
      </c>
      <c r="M8">
        <v>2</v>
      </c>
      <c r="N8">
        <v>4</v>
      </c>
      <c r="O8">
        <f t="shared" si="3"/>
        <v>6</v>
      </c>
      <c r="P8">
        <v>2</v>
      </c>
      <c r="Q8">
        <v>1</v>
      </c>
      <c r="R8">
        <f t="shared" si="4"/>
        <v>3</v>
      </c>
      <c r="S8" s="13">
        <f t="shared" si="5"/>
        <v>0.66666666666666663</v>
      </c>
      <c r="T8">
        <v>3</v>
      </c>
      <c r="U8">
        <v>3</v>
      </c>
      <c r="V8">
        <f t="shared" si="6"/>
        <v>6</v>
      </c>
      <c r="W8">
        <v>1</v>
      </c>
      <c r="X8">
        <v>1</v>
      </c>
      <c r="Y8">
        <f t="shared" si="7"/>
        <v>2</v>
      </c>
      <c r="Z8" s="13">
        <f t="shared" si="8"/>
        <v>0.33333333333333331</v>
      </c>
      <c r="AA8">
        <v>6</v>
      </c>
      <c r="AB8">
        <v>3</v>
      </c>
      <c r="AC8">
        <f t="shared" si="9"/>
        <v>9</v>
      </c>
      <c r="AD8">
        <v>4</v>
      </c>
      <c r="AE8">
        <v>2</v>
      </c>
      <c r="AF8">
        <f t="shared" si="10"/>
        <v>6</v>
      </c>
    </row>
    <row r="9" spans="1:32" x14ac:dyDescent="0.45">
      <c r="A9" s="5"/>
      <c r="B9" s="5"/>
      <c r="D9">
        <v>3</v>
      </c>
      <c r="G9" s="14" t="s">
        <v>2248</v>
      </c>
      <c r="H9" t="s">
        <v>2249</v>
      </c>
      <c r="I9" t="s">
        <v>2250</v>
      </c>
      <c r="J9" s="14">
        <f t="shared" si="0"/>
        <v>0.45</v>
      </c>
      <c r="K9">
        <f t="shared" si="1"/>
        <v>0.1802775637731994</v>
      </c>
      <c r="L9" s="13">
        <f t="shared" si="2"/>
        <v>0.25</v>
      </c>
      <c r="M9">
        <v>3</v>
      </c>
      <c r="N9">
        <v>1</v>
      </c>
      <c r="O9">
        <f t="shared" si="3"/>
        <v>4</v>
      </c>
      <c r="P9">
        <v>2</v>
      </c>
      <c r="Q9">
        <v>1</v>
      </c>
      <c r="R9">
        <f t="shared" si="4"/>
        <v>3</v>
      </c>
      <c r="S9" s="13">
        <f t="shared" si="5"/>
        <v>0.6</v>
      </c>
      <c r="T9">
        <v>3</v>
      </c>
      <c r="U9">
        <v>2</v>
      </c>
      <c r="V9">
        <f t="shared" si="6"/>
        <v>5</v>
      </c>
      <c r="W9">
        <v>0</v>
      </c>
      <c r="X9">
        <v>2</v>
      </c>
      <c r="Y9">
        <f t="shared" si="7"/>
        <v>2</v>
      </c>
      <c r="Z9" s="13">
        <f t="shared" si="8"/>
        <v>0.5</v>
      </c>
      <c r="AA9">
        <v>4</v>
      </c>
      <c r="AB9">
        <v>4</v>
      </c>
      <c r="AC9">
        <f t="shared" si="9"/>
        <v>8</v>
      </c>
      <c r="AD9">
        <v>3</v>
      </c>
      <c r="AE9">
        <v>1</v>
      </c>
      <c r="AF9">
        <f t="shared" si="10"/>
        <v>4</v>
      </c>
    </row>
    <row r="10" spans="1:32" x14ac:dyDescent="0.45">
      <c r="A10" s="5"/>
      <c r="B10" s="5"/>
      <c r="D10">
        <v>3</v>
      </c>
      <c r="G10" s="14" t="s">
        <v>2251</v>
      </c>
      <c r="H10" t="s">
        <v>2252</v>
      </c>
      <c r="I10" t="s">
        <v>2253</v>
      </c>
      <c r="J10" s="14">
        <f t="shared" si="0"/>
        <v>0.43333333333333335</v>
      </c>
      <c r="K10">
        <f t="shared" si="1"/>
        <v>5.7735026918962762E-2</v>
      </c>
      <c r="L10" s="13">
        <f t="shared" si="2"/>
        <v>0.4</v>
      </c>
      <c r="M10">
        <v>2</v>
      </c>
      <c r="N10">
        <v>3</v>
      </c>
      <c r="O10">
        <f t="shared" si="3"/>
        <v>5</v>
      </c>
      <c r="P10">
        <v>2</v>
      </c>
      <c r="Q10">
        <v>1</v>
      </c>
      <c r="R10">
        <f t="shared" si="4"/>
        <v>3</v>
      </c>
      <c r="S10" s="13">
        <f t="shared" si="5"/>
        <v>0.5</v>
      </c>
      <c r="T10">
        <v>3</v>
      </c>
      <c r="U10">
        <v>5</v>
      </c>
      <c r="V10">
        <f t="shared" si="6"/>
        <v>8</v>
      </c>
      <c r="W10">
        <v>3</v>
      </c>
      <c r="X10">
        <v>1</v>
      </c>
      <c r="Y10">
        <f t="shared" si="7"/>
        <v>4</v>
      </c>
      <c r="Z10" s="13">
        <f t="shared" si="8"/>
        <v>0.4</v>
      </c>
      <c r="AA10">
        <v>2</v>
      </c>
      <c r="AB10">
        <v>3</v>
      </c>
      <c r="AC10">
        <f t="shared" si="9"/>
        <v>5</v>
      </c>
      <c r="AD10">
        <v>1</v>
      </c>
      <c r="AE10">
        <v>2</v>
      </c>
      <c r="AF10">
        <f t="shared" si="10"/>
        <v>3</v>
      </c>
    </row>
    <row r="11" spans="1:32" x14ac:dyDescent="0.45">
      <c r="A11" s="5"/>
      <c r="B11" s="5"/>
      <c r="D11">
        <v>3</v>
      </c>
      <c r="G11" s="14" t="s">
        <v>2254</v>
      </c>
      <c r="H11" t="s">
        <v>2255</v>
      </c>
      <c r="I11" t="s">
        <v>991</v>
      </c>
      <c r="J11" s="14">
        <f t="shared" si="0"/>
        <v>0.42316017316017313</v>
      </c>
      <c r="K11">
        <f t="shared" si="1"/>
        <v>0.32957877339934172</v>
      </c>
      <c r="L11" s="13">
        <f t="shared" si="2"/>
        <v>9.0909090909090912E-2</v>
      </c>
      <c r="M11">
        <v>5</v>
      </c>
      <c r="N11">
        <v>6</v>
      </c>
      <c r="O11">
        <f t="shared" si="3"/>
        <v>11</v>
      </c>
      <c r="P11">
        <v>4</v>
      </c>
      <c r="Q11">
        <v>6</v>
      </c>
      <c r="R11">
        <f t="shared" si="4"/>
        <v>10</v>
      </c>
      <c r="S11" s="13">
        <f t="shared" si="5"/>
        <v>0.42857142857142855</v>
      </c>
      <c r="T11">
        <v>8</v>
      </c>
      <c r="U11">
        <v>6</v>
      </c>
      <c r="V11">
        <f t="shared" si="6"/>
        <v>14</v>
      </c>
      <c r="W11">
        <v>5</v>
      </c>
      <c r="X11">
        <v>3</v>
      </c>
      <c r="Y11">
        <f t="shared" si="7"/>
        <v>8</v>
      </c>
      <c r="Z11" s="13">
        <f t="shared" si="8"/>
        <v>0.75</v>
      </c>
      <c r="AA11">
        <v>1</v>
      </c>
      <c r="AB11">
        <v>3</v>
      </c>
      <c r="AC11">
        <f t="shared" si="9"/>
        <v>4</v>
      </c>
      <c r="AD11">
        <v>1</v>
      </c>
      <c r="AE11">
        <v>0</v>
      </c>
      <c r="AF11">
        <f t="shared" si="10"/>
        <v>1</v>
      </c>
    </row>
    <row r="12" spans="1:32" x14ac:dyDescent="0.45">
      <c r="A12" s="5"/>
      <c r="B12" s="5"/>
      <c r="D12">
        <v>3</v>
      </c>
      <c r="G12" s="14" t="s">
        <v>2256</v>
      </c>
      <c r="H12" t="s">
        <v>2257</v>
      </c>
      <c r="I12" t="s">
        <v>1112</v>
      </c>
      <c r="J12" s="14">
        <f t="shared" si="0"/>
        <v>0.3574074074074074</v>
      </c>
      <c r="K12">
        <f t="shared" si="1"/>
        <v>0.2105499364050358</v>
      </c>
      <c r="L12" s="13">
        <f t="shared" si="2"/>
        <v>0.25</v>
      </c>
      <c r="M12">
        <v>4</v>
      </c>
      <c r="N12">
        <v>4</v>
      </c>
      <c r="O12">
        <f t="shared" si="3"/>
        <v>8</v>
      </c>
      <c r="P12">
        <v>2</v>
      </c>
      <c r="Q12">
        <v>4</v>
      </c>
      <c r="R12">
        <f t="shared" si="4"/>
        <v>6</v>
      </c>
      <c r="S12" s="13">
        <f t="shared" si="5"/>
        <v>0.22222222222222221</v>
      </c>
      <c r="T12">
        <v>4</v>
      </c>
      <c r="U12">
        <v>5</v>
      </c>
      <c r="V12">
        <f t="shared" si="6"/>
        <v>9</v>
      </c>
      <c r="W12">
        <v>3</v>
      </c>
      <c r="X12">
        <v>4</v>
      </c>
      <c r="Y12">
        <f t="shared" si="7"/>
        <v>7</v>
      </c>
      <c r="Z12" s="13">
        <f t="shared" si="8"/>
        <v>0.6</v>
      </c>
      <c r="AA12">
        <v>5</v>
      </c>
      <c r="AB12">
        <v>5</v>
      </c>
      <c r="AC12">
        <f t="shared" si="9"/>
        <v>10</v>
      </c>
      <c r="AD12">
        <v>1</v>
      </c>
      <c r="AE12">
        <v>3</v>
      </c>
      <c r="AF12">
        <f t="shared" si="10"/>
        <v>4</v>
      </c>
    </row>
    <row r="13" spans="1:32" x14ac:dyDescent="0.45">
      <c r="A13" s="5"/>
      <c r="B13" s="5"/>
      <c r="D13">
        <v>3</v>
      </c>
      <c r="G13" s="14" t="s">
        <v>2258</v>
      </c>
      <c r="H13" t="s">
        <v>2259</v>
      </c>
      <c r="I13" t="s">
        <v>974</v>
      </c>
      <c r="J13" s="14">
        <f t="shared" si="0"/>
        <v>0.29629629629629628</v>
      </c>
      <c r="K13">
        <f t="shared" si="1"/>
        <v>6.4150029909958495E-2</v>
      </c>
      <c r="L13" s="13">
        <f t="shared" si="2"/>
        <v>0.22222222222222221</v>
      </c>
      <c r="M13">
        <v>4</v>
      </c>
      <c r="N13">
        <v>5</v>
      </c>
      <c r="O13">
        <f t="shared" si="3"/>
        <v>9</v>
      </c>
      <c r="P13">
        <v>4</v>
      </c>
      <c r="Q13">
        <v>3</v>
      </c>
      <c r="R13">
        <f t="shared" si="4"/>
        <v>7</v>
      </c>
      <c r="S13" s="13">
        <f t="shared" si="5"/>
        <v>0.33333333333333331</v>
      </c>
      <c r="T13">
        <v>7</v>
      </c>
      <c r="U13">
        <v>8</v>
      </c>
      <c r="V13">
        <f t="shared" si="6"/>
        <v>15</v>
      </c>
      <c r="W13">
        <v>6</v>
      </c>
      <c r="X13">
        <v>4</v>
      </c>
      <c r="Y13">
        <f t="shared" si="7"/>
        <v>10</v>
      </c>
      <c r="Z13" s="13">
        <f t="shared" si="8"/>
        <v>0.33333333333333331</v>
      </c>
      <c r="AA13">
        <v>3</v>
      </c>
      <c r="AB13">
        <v>3</v>
      </c>
      <c r="AC13">
        <f t="shared" si="9"/>
        <v>6</v>
      </c>
      <c r="AD13">
        <v>2</v>
      </c>
      <c r="AE13">
        <v>2</v>
      </c>
      <c r="AF13">
        <f t="shared" si="10"/>
        <v>4</v>
      </c>
    </row>
    <row r="14" spans="1:32" x14ac:dyDescent="0.45">
      <c r="A14" s="5"/>
      <c r="B14" s="5"/>
      <c r="D14">
        <v>3</v>
      </c>
      <c r="G14" s="14" t="s">
        <v>2260</v>
      </c>
      <c r="H14" t="s">
        <v>2261</v>
      </c>
      <c r="I14" t="s">
        <v>1384</v>
      </c>
      <c r="J14" s="14">
        <f t="shared" si="0"/>
        <v>0.29010025062656641</v>
      </c>
      <c r="K14">
        <f t="shared" si="1"/>
        <v>5.8432147528993672E-2</v>
      </c>
      <c r="L14" s="13">
        <f t="shared" si="2"/>
        <v>0.25</v>
      </c>
      <c r="M14">
        <v>12</v>
      </c>
      <c r="N14">
        <v>16</v>
      </c>
      <c r="O14">
        <f t="shared" si="3"/>
        <v>28</v>
      </c>
      <c r="P14">
        <v>10</v>
      </c>
      <c r="Q14">
        <v>11</v>
      </c>
      <c r="R14">
        <f t="shared" si="4"/>
        <v>21</v>
      </c>
      <c r="S14" s="13">
        <f t="shared" si="5"/>
        <v>0.26315789473684209</v>
      </c>
      <c r="T14">
        <v>12</v>
      </c>
      <c r="U14">
        <v>7</v>
      </c>
      <c r="V14">
        <f t="shared" si="6"/>
        <v>19</v>
      </c>
      <c r="W14">
        <v>9</v>
      </c>
      <c r="X14">
        <v>5</v>
      </c>
      <c r="Y14">
        <f t="shared" si="7"/>
        <v>14</v>
      </c>
      <c r="Z14" s="13">
        <f t="shared" si="8"/>
        <v>0.35714285714285715</v>
      </c>
      <c r="AA14">
        <v>10</v>
      </c>
      <c r="AB14">
        <v>4</v>
      </c>
      <c r="AC14">
        <f t="shared" si="9"/>
        <v>14</v>
      </c>
      <c r="AD14">
        <v>5</v>
      </c>
      <c r="AE14">
        <v>4</v>
      </c>
      <c r="AF14">
        <f t="shared" si="10"/>
        <v>9</v>
      </c>
    </row>
    <row r="15" spans="1:32" x14ac:dyDescent="0.45">
      <c r="A15" s="5"/>
      <c r="B15" s="5"/>
      <c r="D15">
        <v>3</v>
      </c>
      <c r="G15" s="14" t="s">
        <v>2262</v>
      </c>
      <c r="H15" t="s">
        <v>2263</v>
      </c>
      <c r="I15" t="s">
        <v>1173</v>
      </c>
      <c r="J15" s="14">
        <f t="shared" si="0"/>
        <v>0.28703703703703703</v>
      </c>
      <c r="K15">
        <f t="shared" si="1"/>
        <v>0.15795113064103689</v>
      </c>
      <c r="L15" s="13">
        <f t="shared" si="2"/>
        <v>0.33333333333333331</v>
      </c>
      <c r="M15">
        <v>5</v>
      </c>
      <c r="N15">
        <v>10</v>
      </c>
      <c r="O15">
        <f t="shared" si="3"/>
        <v>15</v>
      </c>
      <c r="P15">
        <v>5</v>
      </c>
      <c r="Q15">
        <v>5</v>
      </c>
      <c r="R15">
        <f t="shared" si="4"/>
        <v>10</v>
      </c>
      <c r="S15" s="13">
        <f t="shared" si="5"/>
        <v>0.1111111111111111</v>
      </c>
      <c r="T15">
        <v>5</v>
      </c>
      <c r="U15">
        <v>4</v>
      </c>
      <c r="V15">
        <f t="shared" si="6"/>
        <v>9</v>
      </c>
      <c r="W15">
        <v>3</v>
      </c>
      <c r="X15">
        <v>5</v>
      </c>
      <c r="Y15">
        <f t="shared" si="7"/>
        <v>8</v>
      </c>
      <c r="Z15" s="13">
        <f t="shared" si="8"/>
        <v>0.41666666666666669</v>
      </c>
      <c r="AA15">
        <v>5</v>
      </c>
      <c r="AB15">
        <v>7</v>
      </c>
      <c r="AC15">
        <f t="shared" si="9"/>
        <v>12</v>
      </c>
      <c r="AD15">
        <v>3</v>
      </c>
      <c r="AE15">
        <v>4</v>
      </c>
      <c r="AF15">
        <f t="shared" si="10"/>
        <v>7</v>
      </c>
    </row>
    <row r="16" spans="1:32" x14ac:dyDescent="0.45">
      <c r="A16" s="5"/>
      <c r="B16" s="5"/>
      <c r="D16">
        <v>3</v>
      </c>
      <c r="G16" s="14" t="s">
        <v>2264</v>
      </c>
      <c r="H16" t="s">
        <v>2265</v>
      </c>
      <c r="I16" t="s">
        <v>936</v>
      </c>
      <c r="J16" s="14">
        <f t="shared" si="0"/>
        <v>0.27104377104377103</v>
      </c>
      <c r="K16">
        <f t="shared" si="1"/>
        <v>0.20886957819942986</v>
      </c>
      <c r="L16" s="13">
        <f t="shared" si="2"/>
        <v>0.5</v>
      </c>
      <c r="M16">
        <v>3</v>
      </c>
      <c r="N16">
        <v>1</v>
      </c>
      <c r="O16">
        <f t="shared" si="3"/>
        <v>4</v>
      </c>
      <c r="P16">
        <v>1</v>
      </c>
      <c r="Q16">
        <v>1</v>
      </c>
      <c r="R16">
        <f t="shared" si="4"/>
        <v>2</v>
      </c>
      <c r="S16" s="13">
        <f t="shared" si="5"/>
        <v>0.22222222222222221</v>
      </c>
      <c r="T16">
        <v>5</v>
      </c>
      <c r="U16">
        <v>4</v>
      </c>
      <c r="V16">
        <f t="shared" si="6"/>
        <v>9</v>
      </c>
      <c r="W16">
        <v>3</v>
      </c>
      <c r="X16">
        <v>4</v>
      </c>
      <c r="Y16">
        <f t="shared" si="7"/>
        <v>7</v>
      </c>
      <c r="Z16" s="13">
        <f t="shared" si="8"/>
        <v>9.0909090909090912E-2</v>
      </c>
      <c r="AA16">
        <v>6</v>
      </c>
      <c r="AB16">
        <v>5</v>
      </c>
      <c r="AC16">
        <f t="shared" si="9"/>
        <v>11</v>
      </c>
      <c r="AD16">
        <v>5</v>
      </c>
      <c r="AE16">
        <v>5</v>
      </c>
      <c r="AF16">
        <f t="shared" si="10"/>
        <v>10</v>
      </c>
    </row>
    <row r="17" spans="1:32" x14ac:dyDescent="0.45">
      <c r="A17" s="5"/>
      <c r="B17" s="5"/>
      <c r="D17">
        <v>3</v>
      </c>
      <c r="G17" s="14" t="s">
        <v>2266</v>
      </c>
      <c r="H17" t="s">
        <v>2267</v>
      </c>
      <c r="I17" t="s">
        <v>1117</v>
      </c>
      <c r="J17" s="14">
        <f t="shared" si="0"/>
        <v>0.21111111111111111</v>
      </c>
      <c r="K17">
        <f t="shared" si="1"/>
        <v>0.20705161281760254</v>
      </c>
      <c r="L17" s="13">
        <f t="shared" si="2"/>
        <v>8.3333333333333329E-2</v>
      </c>
      <c r="M17">
        <v>6</v>
      </c>
      <c r="N17">
        <v>6</v>
      </c>
      <c r="O17">
        <f t="shared" si="3"/>
        <v>12</v>
      </c>
      <c r="P17">
        <v>5</v>
      </c>
      <c r="Q17">
        <v>6</v>
      </c>
      <c r="R17">
        <f t="shared" si="4"/>
        <v>11</v>
      </c>
      <c r="S17" s="13">
        <f t="shared" si="5"/>
        <v>0.1</v>
      </c>
      <c r="T17">
        <v>6</v>
      </c>
      <c r="U17">
        <v>4</v>
      </c>
      <c r="V17">
        <f t="shared" si="6"/>
        <v>10</v>
      </c>
      <c r="W17">
        <v>5</v>
      </c>
      <c r="X17">
        <v>4</v>
      </c>
      <c r="Y17">
        <f t="shared" si="7"/>
        <v>9</v>
      </c>
      <c r="Z17" s="13">
        <f t="shared" si="8"/>
        <v>0.45</v>
      </c>
      <c r="AA17">
        <v>11</v>
      </c>
      <c r="AB17">
        <v>9</v>
      </c>
      <c r="AC17">
        <f t="shared" si="9"/>
        <v>20</v>
      </c>
      <c r="AD17">
        <v>6</v>
      </c>
      <c r="AE17">
        <v>5</v>
      </c>
      <c r="AF17">
        <f t="shared" si="10"/>
        <v>11</v>
      </c>
    </row>
    <row r="18" spans="1:32" x14ac:dyDescent="0.45">
      <c r="A18" s="5"/>
      <c r="B18" s="5"/>
      <c r="D18">
        <v>3</v>
      </c>
      <c r="G18" s="14" t="s">
        <v>2268</v>
      </c>
      <c r="H18" t="s">
        <v>2269</v>
      </c>
      <c r="I18" t="s">
        <v>1132</v>
      </c>
      <c r="J18" s="14">
        <f t="shared" si="0"/>
        <v>0.20833333333333334</v>
      </c>
      <c r="K18">
        <f t="shared" si="1"/>
        <v>0.11023963796102459</v>
      </c>
      <c r="L18" s="13">
        <f t="shared" si="2"/>
        <v>0.125</v>
      </c>
      <c r="M18">
        <v>3</v>
      </c>
      <c r="N18">
        <v>5</v>
      </c>
      <c r="O18">
        <f t="shared" si="3"/>
        <v>8</v>
      </c>
      <c r="P18">
        <v>2</v>
      </c>
      <c r="Q18">
        <v>5</v>
      </c>
      <c r="R18">
        <f t="shared" si="4"/>
        <v>7</v>
      </c>
      <c r="S18" s="13">
        <f t="shared" si="5"/>
        <v>0.33333333333333331</v>
      </c>
      <c r="T18">
        <v>1</v>
      </c>
      <c r="U18">
        <v>2</v>
      </c>
      <c r="V18">
        <f t="shared" si="6"/>
        <v>3</v>
      </c>
      <c r="W18">
        <v>1</v>
      </c>
      <c r="X18">
        <v>1</v>
      </c>
      <c r="Y18">
        <f t="shared" si="7"/>
        <v>2</v>
      </c>
      <c r="Z18" s="13">
        <f t="shared" si="8"/>
        <v>0.16666666666666666</v>
      </c>
      <c r="AA18">
        <v>3</v>
      </c>
      <c r="AB18">
        <v>3</v>
      </c>
      <c r="AC18">
        <f t="shared" si="9"/>
        <v>6</v>
      </c>
      <c r="AD18">
        <v>3</v>
      </c>
      <c r="AE18">
        <v>2</v>
      </c>
      <c r="AF18">
        <f t="shared" si="10"/>
        <v>5</v>
      </c>
    </row>
    <row r="19" spans="1:32" x14ac:dyDescent="0.45">
      <c r="A19" s="5"/>
      <c r="B19" s="5"/>
      <c r="D19">
        <v>3</v>
      </c>
      <c r="G19" s="14" t="s">
        <v>2270</v>
      </c>
      <c r="H19" t="s">
        <v>2271</v>
      </c>
      <c r="I19" t="s">
        <v>692</v>
      </c>
      <c r="J19" s="14">
        <f t="shared" si="0"/>
        <v>0.19914529914529919</v>
      </c>
      <c r="K19">
        <f t="shared" si="1"/>
        <v>3.2059827920531553E-2</v>
      </c>
      <c r="L19" s="13">
        <f t="shared" si="2"/>
        <v>0.16666666666666666</v>
      </c>
      <c r="M19">
        <v>5</v>
      </c>
      <c r="N19">
        <v>7</v>
      </c>
      <c r="O19">
        <f t="shared" si="3"/>
        <v>12</v>
      </c>
      <c r="P19">
        <v>5</v>
      </c>
      <c r="Q19">
        <v>5</v>
      </c>
      <c r="R19">
        <f t="shared" si="4"/>
        <v>10</v>
      </c>
      <c r="S19" s="13">
        <f t="shared" si="5"/>
        <v>0.23076923076923078</v>
      </c>
      <c r="T19">
        <v>5</v>
      </c>
      <c r="U19">
        <v>8</v>
      </c>
      <c r="V19">
        <f t="shared" si="6"/>
        <v>13</v>
      </c>
      <c r="W19">
        <v>5</v>
      </c>
      <c r="X19">
        <v>5</v>
      </c>
      <c r="Y19">
        <f t="shared" si="7"/>
        <v>10</v>
      </c>
      <c r="Z19" s="13">
        <f t="shared" si="8"/>
        <v>0.2</v>
      </c>
      <c r="AA19">
        <v>5</v>
      </c>
      <c r="AB19">
        <v>5</v>
      </c>
      <c r="AC19">
        <f t="shared" si="9"/>
        <v>10</v>
      </c>
      <c r="AD19">
        <v>4</v>
      </c>
      <c r="AE19">
        <v>4</v>
      </c>
      <c r="AF19">
        <f t="shared" si="10"/>
        <v>8</v>
      </c>
    </row>
    <row r="20" spans="1:32" x14ac:dyDescent="0.45">
      <c r="A20" s="5"/>
      <c r="B20" s="5"/>
      <c r="D20">
        <v>3</v>
      </c>
      <c r="G20" s="14" t="s">
        <v>2272</v>
      </c>
      <c r="H20" t="s">
        <v>2273</v>
      </c>
      <c r="I20" t="s">
        <v>1006</v>
      </c>
      <c r="J20" s="14">
        <f t="shared" si="0"/>
        <v>9.7953216374269E-2</v>
      </c>
      <c r="K20">
        <f t="shared" si="1"/>
        <v>1.2661190113807636E-2</v>
      </c>
      <c r="L20" s="13">
        <f t="shared" si="2"/>
        <v>8.3333333333333329E-2</v>
      </c>
      <c r="M20">
        <v>7</v>
      </c>
      <c r="N20">
        <v>5</v>
      </c>
      <c r="O20">
        <f t="shared" si="3"/>
        <v>12</v>
      </c>
      <c r="P20">
        <v>7</v>
      </c>
      <c r="Q20">
        <v>4</v>
      </c>
      <c r="R20">
        <f t="shared" si="4"/>
        <v>11</v>
      </c>
      <c r="S20" s="13">
        <f t="shared" si="5"/>
        <v>0.10526315789473684</v>
      </c>
      <c r="T20">
        <v>9</v>
      </c>
      <c r="U20">
        <v>10</v>
      </c>
      <c r="V20">
        <f t="shared" si="6"/>
        <v>19</v>
      </c>
      <c r="W20">
        <v>10</v>
      </c>
      <c r="X20">
        <v>7</v>
      </c>
      <c r="Y20">
        <f t="shared" si="7"/>
        <v>17</v>
      </c>
      <c r="Z20" s="13">
        <f t="shared" si="8"/>
        <v>0.10526315789473684</v>
      </c>
      <c r="AA20">
        <v>8</v>
      </c>
      <c r="AB20">
        <v>11</v>
      </c>
      <c r="AC20">
        <f t="shared" si="9"/>
        <v>19</v>
      </c>
      <c r="AD20">
        <v>8</v>
      </c>
      <c r="AE20">
        <v>9</v>
      </c>
      <c r="AF20">
        <f t="shared" si="10"/>
        <v>17</v>
      </c>
    </row>
    <row r="21" spans="1:32" x14ac:dyDescent="0.45">
      <c r="A21" s="5"/>
      <c r="B21" s="5"/>
      <c r="D21">
        <v>3</v>
      </c>
      <c r="G21" s="14" t="s">
        <v>2274</v>
      </c>
      <c r="H21" t="s">
        <v>2275</v>
      </c>
      <c r="I21" t="s">
        <v>955</v>
      </c>
      <c r="J21" s="14">
        <f t="shared" si="0"/>
        <v>9.3783274338829895E-2</v>
      </c>
      <c r="K21">
        <f t="shared" si="1"/>
        <v>1.9020448110910321E-2</v>
      </c>
      <c r="L21" s="13">
        <f t="shared" si="2"/>
        <v>0.11538461538461539</v>
      </c>
      <c r="M21">
        <v>36</v>
      </c>
      <c r="N21">
        <v>42</v>
      </c>
      <c r="O21">
        <f t="shared" si="3"/>
        <v>78</v>
      </c>
      <c r="P21">
        <v>35</v>
      </c>
      <c r="Q21">
        <v>34</v>
      </c>
      <c r="R21">
        <f t="shared" si="4"/>
        <v>69</v>
      </c>
      <c r="S21" s="13">
        <f t="shared" si="5"/>
        <v>8.6419753086419748E-2</v>
      </c>
      <c r="T21">
        <v>42</v>
      </c>
      <c r="U21">
        <v>39</v>
      </c>
      <c r="V21">
        <f t="shared" si="6"/>
        <v>81</v>
      </c>
      <c r="W21">
        <v>34</v>
      </c>
      <c r="X21">
        <v>40</v>
      </c>
      <c r="Y21">
        <f t="shared" si="7"/>
        <v>74</v>
      </c>
      <c r="Z21" s="13">
        <f t="shared" si="8"/>
        <v>7.9545454545454544E-2</v>
      </c>
      <c r="AA21">
        <v>43</v>
      </c>
      <c r="AB21">
        <v>45</v>
      </c>
      <c r="AC21">
        <f t="shared" si="9"/>
        <v>88</v>
      </c>
      <c r="AD21">
        <v>40</v>
      </c>
      <c r="AE21">
        <v>41</v>
      </c>
      <c r="AF21">
        <f t="shared" si="10"/>
        <v>81</v>
      </c>
    </row>
    <row r="22" spans="1:32" x14ac:dyDescent="0.45">
      <c r="A22" s="5"/>
      <c r="B22" s="5"/>
      <c r="D22">
        <v>2</v>
      </c>
      <c r="G22" s="18" t="s">
        <v>2281</v>
      </c>
      <c r="H22" t="s">
        <v>2282</v>
      </c>
      <c r="I22" t="s">
        <v>1271</v>
      </c>
      <c r="J22" s="18">
        <f t="shared" si="0"/>
        <v>0.9</v>
      </c>
      <c r="L22" s="13">
        <f t="shared" si="2"/>
        <v>0.8</v>
      </c>
      <c r="M22">
        <v>3</v>
      </c>
      <c r="N22">
        <v>2</v>
      </c>
      <c r="O22">
        <f>SUM(M22:N22)</f>
        <v>5</v>
      </c>
      <c r="P22">
        <v>0</v>
      </c>
      <c r="Q22">
        <v>1</v>
      </c>
      <c r="R22">
        <f>SUM(P22:Q22)</f>
        <v>1</v>
      </c>
      <c r="S22" s="13">
        <f t="shared" si="5"/>
        <v>1</v>
      </c>
      <c r="T22">
        <v>1</v>
      </c>
      <c r="U22">
        <v>0</v>
      </c>
      <c r="V22">
        <f>SUM(T22:U22)</f>
        <v>1</v>
      </c>
      <c r="X22">
        <v>0</v>
      </c>
      <c r="Y22">
        <f>SUM(W22:X22)</f>
        <v>0</v>
      </c>
      <c r="Z22" s="13"/>
    </row>
    <row r="23" spans="1:32" x14ac:dyDescent="0.45">
      <c r="A23" s="5"/>
      <c r="B23" s="5"/>
      <c r="D23">
        <v>2</v>
      </c>
      <c r="G23" s="18" t="s">
        <v>2276</v>
      </c>
      <c r="H23" t="s">
        <v>2277</v>
      </c>
      <c r="I23" t="s">
        <v>2278</v>
      </c>
      <c r="J23" s="18">
        <f>AVERAGE(S23,Z23)</f>
        <v>0.75</v>
      </c>
      <c r="L23" s="13"/>
      <c r="S23" s="13">
        <f t="shared" si="5"/>
        <v>0.5</v>
      </c>
      <c r="T23">
        <v>1</v>
      </c>
      <c r="U23">
        <v>1</v>
      </c>
      <c r="V23">
        <f>SUM(T23:U23)</f>
        <v>2</v>
      </c>
      <c r="W23">
        <v>1</v>
      </c>
      <c r="X23">
        <v>0</v>
      </c>
      <c r="Y23">
        <f>SUM(W23:X23)</f>
        <v>1</v>
      </c>
      <c r="Z23" s="13">
        <f>((AC23-AF23)/AC23)</f>
        <v>1</v>
      </c>
      <c r="AA23">
        <v>1</v>
      </c>
      <c r="AB23">
        <v>1</v>
      </c>
      <c r="AC23">
        <f>SUM(AA23:AB23)</f>
        <v>2</v>
      </c>
      <c r="AD23">
        <v>0</v>
      </c>
      <c r="AE23">
        <v>0</v>
      </c>
      <c r="AF23">
        <f>SUM(AD23:AE23)</f>
        <v>0</v>
      </c>
    </row>
    <row r="24" spans="1:32" x14ac:dyDescent="0.45">
      <c r="A24" s="5"/>
      <c r="B24" s="5"/>
      <c r="D24">
        <v>2</v>
      </c>
      <c r="G24" s="18" t="s">
        <v>2006</v>
      </c>
      <c r="H24" t="s">
        <v>2007</v>
      </c>
      <c r="I24" t="s">
        <v>1064</v>
      </c>
      <c r="J24" s="18">
        <f>AVERAGE(L24,S24)</f>
        <v>0.7</v>
      </c>
      <c r="L24" s="13">
        <f>((O24-R24)/O24)</f>
        <v>1</v>
      </c>
      <c r="M24">
        <v>3</v>
      </c>
      <c r="N24">
        <v>1</v>
      </c>
      <c r="O24">
        <f>SUM(M24:N24)</f>
        <v>4</v>
      </c>
      <c r="P24">
        <v>0</v>
      </c>
      <c r="Q24">
        <v>0</v>
      </c>
      <c r="R24">
        <f>SUM(P24:Q24)</f>
        <v>0</v>
      </c>
      <c r="S24" s="13">
        <f t="shared" si="5"/>
        <v>0.4</v>
      </c>
      <c r="T24">
        <v>2</v>
      </c>
      <c r="U24">
        <v>3</v>
      </c>
      <c r="V24">
        <f>SUM(T24:U24)</f>
        <v>5</v>
      </c>
      <c r="W24">
        <v>2</v>
      </c>
      <c r="X24">
        <v>1</v>
      </c>
      <c r="Y24">
        <f>SUM(W24:X24)</f>
        <v>3</v>
      </c>
      <c r="Z24" s="13"/>
    </row>
    <row r="25" spans="1:32" x14ac:dyDescent="0.45">
      <c r="A25" s="5"/>
      <c r="B25" s="5"/>
      <c r="D25">
        <v>2</v>
      </c>
      <c r="G25" s="18" t="s">
        <v>2287</v>
      </c>
      <c r="H25" t="s">
        <v>2288</v>
      </c>
      <c r="I25" t="s">
        <v>936</v>
      </c>
      <c r="J25" s="18">
        <f>AVERAGE(S25,Z25)</f>
        <v>0.69318181818181812</v>
      </c>
      <c r="L25" s="13"/>
      <c r="S25" s="13">
        <f t="shared" si="5"/>
        <v>0.63636363636363635</v>
      </c>
      <c r="T25">
        <v>5</v>
      </c>
      <c r="U25">
        <v>6</v>
      </c>
      <c r="V25">
        <f>SUM(T25:U25)</f>
        <v>11</v>
      </c>
      <c r="W25">
        <v>3</v>
      </c>
      <c r="X25">
        <v>1</v>
      </c>
      <c r="Y25">
        <f>SUM(W25:X25)</f>
        <v>4</v>
      </c>
      <c r="Z25" s="13">
        <f>((AC25-AF25)/AC25)</f>
        <v>0.75</v>
      </c>
      <c r="AA25">
        <v>2</v>
      </c>
      <c r="AB25">
        <v>2</v>
      </c>
      <c r="AC25">
        <f>SUM(AA25:AB25)</f>
        <v>4</v>
      </c>
      <c r="AD25">
        <v>1</v>
      </c>
      <c r="AE25">
        <v>0</v>
      </c>
      <c r="AF25">
        <f>SUM(AD25:AE25)</f>
        <v>1</v>
      </c>
    </row>
    <row r="26" spans="1:32" x14ac:dyDescent="0.45">
      <c r="A26" s="5"/>
      <c r="B26" s="5"/>
      <c r="D26">
        <v>2</v>
      </c>
      <c r="G26" s="18" t="s">
        <v>2291</v>
      </c>
      <c r="H26" t="s">
        <v>2292</v>
      </c>
      <c r="I26" t="s">
        <v>1216</v>
      </c>
      <c r="J26" s="18">
        <f>AVERAGE(L26,Z26)</f>
        <v>0.58333333333333326</v>
      </c>
      <c r="L26" s="13">
        <f>((O26-R26)/O26)</f>
        <v>0.5</v>
      </c>
      <c r="M26">
        <v>1</v>
      </c>
      <c r="N26">
        <v>1</v>
      </c>
      <c r="O26">
        <f>SUM(M26:N26)</f>
        <v>2</v>
      </c>
      <c r="P26">
        <v>0</v>
      </c>
      <c r="Q26">
        <v>1</v>
      </c>
      <c r="R26">
        <f>SUM(P26:Q26)</f>
        <v>1</v>
      </c>
      <c r="S26" s="13"/>
      <c r="Z26" s="13">
        <f>((AC26-AF26)/AC26)</f>
        <v>0.66666666666666663</v>
      </c>
      <c r="AA26">
        <v>3</v>
      </c>
      <c r="AB26">
        <v>3</v>
      </c>
      <c r="AC26">
        <f>SUM(AA26:AB26)</f>
        <v>6</v>
      </c>
      <c r="AD26">
        <v>1</v>
      </c>
      <c r="AE26">
        <v>1</v>
      </c>
      <c r="AF26">
        <f>SUM(AD26:AE26)</f>
        <v>2</v>
      </c>
    </row>
    <row r="27" spans="1:32" x14ac:dyDescent="0.45">
      <c r="A27" s="5"/>
      <c r="B27" s="5"/>
      <c r="D27">
        <v>2</v>
      </c>
      <c r="G27" s="18" t="s">
        <v>2347</v>
      </c>
      <c r="H27" t="s">
        <v>2348</v>
      </c>
      <c r="I27" t="s">
        <v>2349</v>
      </c>
      <c r="J27" s="18">
        <f>AVERAGE(L27,S27)</f>
        <v>0.56666666666666665</v>
      </c>
      <c r="L27" s="13">
        <f>((O27-R27)/O27)</f>
        <v>0.33333333333333331</v>
      </c>
      <c r="M27">
        <v>1</v>
      </c>
      <c r="N27">
        <v>2</v>
      </c>
      <c r="O27">
        <f>SUM(M27:N27)</f>
        <v>3</v>
      </c>
      <c r="P27">
        <v>1</v>
      </c>
      <c r="Q27">
        <v>1</v>
      </c>
      <c r="R27">
        <f>SUM(P27:Q27)</f>
        <v>2</v>
      </c>
      <c r="S27" s="13">
        <f t="shared" ref="S27:S32" si="11">((V27-Y27)/V27)</f>
        <v>0.8</v>
      </c>
      <c r="T27">
        <v>2</v>
      </c>
      <c r="U27">
        <v>3</v>
      </c>
      <c r="V27">
        <f t="shared" ref="V27:V32" si="12">SUM(T27:U27)</f>
        <v>5</v>
      </c>
      <c r="W27">
        <v>0</v>
      </c>
      <c r="X27">
        <v>1</v>
      </c>
      <c r="Y27">
        <f t="shared" ref="Y27:Y32" si="13">SUM(W27:X27)</f>
        <v>1</v>
      </c>
      <c r="Z27" s="13"/>
    </row>
    <row r="28" spans="1:32" x14ac:dyDescent="0.45">
      <c r="A28" s="5"/>
      <c r="B28" s="5"/>
      <c r="D28">
        <v>2</v>
      </c>
      <c r="G28" s="18" t="s">
        <v>2322</v>
      </c>
      <c r="H28" t="s">
        <v>2323</v>
      </c>
      <c r="I28" t="s">
        <v>982</v>
      </c>
      <c r="J28" s="18">
        <f>AVERAGE(S28,Z28)</f>
        <v>0.52777777777777779</v>
      </c>
      <c r="L28" s="13"/>
      <c r="S28" s="13">
        <f t="shared" si="11"/>
        <v>0.5</v>
      </c>
      <c r="T28">
        <v>2</v>
      </c>
      <c r="U28">
        <v>2</v>
      </c>
      <c r="V28">
        <f t="shared" si="12"/>
        <v>4</v>
      </c>
      <c r="W28">
        <v>1</v>
      </c>
      <c r="X28">
        <v>1</v>
      </c>
      <c r="Y28">
        <f t="shared" si="13"/>
        <v>2</v>
      </c>
      <c r="Z28" s="13">
        <f>((AC28-AF28)/AC28)</f>
        <v>0.55555555555555558</v>
      </c>
      <c r="AA28">
        <v>3</v>
      </c>
      <c r="AB28">
        <v>6</v>
      </c>
      <c r="AC28">
        <f>SUM(AA28:AB28)</f>
        <v>9</v>
      </c>
      <c r="AD28">
        <v>2</v>
      </c>
      <c r="AE28">
        <v>2</v>
      </c>
      <c r="AF28">
        <f>SUM(AD28:AE28)</f>
        <v>4</v>
      </c>
    </row>
    <row r="29" spans="1:32" x14ac:dyDescent="0.45">
      <c r="A29" s="5"/>
      <c r="B29" s="5"/>
      <c r="D29">
        <v>2</v>
      </c>
      <c r="G29" s="18" t="s">
        <v>2279</v>
      </c>
      <c r="H29" t="s">
        <v>2280</v>
      </c>
      <c r="I29" t="s">
        <v>1875</v>
      </c>
      <c r="J29" s="18">
        <f>AVERAGE(S29,Z29)</f>
        <v>0.52500000000000002</v>
      </c>
      <c r="L29" s="13"/>
      <c r="S29" s="13">
        <f t="shared" si="11"/>
        <v>0.25</v>
      </c>
      <c r="T29">
        <v>3</v>
      </c>
      <c r="U29">
        <v>1</v>
      </c>
      <c r="V29">
        <f t="shared" si="12"/>
        <v>4</v>
      </c>
      <c r="W29">
        <v>1</v>
      </c>
      <c r="X29">
        <v>2</v>
      </c>
      <c r="Y29">
        <f t="shared" si="13"/>
        <v>3</v>
      </c>
      <c r="Z29" s="13">
        <f>((AC29-AF29)/AC29)</f>
        <v>0.8</v>
      </c>
      <c r="AA29">
        <v>2</v>
      </c>
      <c r="AB29">
        <v>3</v>
      </c>
      <c r="AC29">
        <f>SUM(AA29:AB29)</f>
        <v>5</v>
      </c>
      <c r="AD29">
        <v>0</v>
      </c>
      <c r="AE29">
        <v>1</v>
      </c>
      <c r="AF29">
        <f>SUM(AD29:AE29)</f>
        <v>1</v>
      </c>
    </row>
    <row r="30" spans="1:32" x14ac:dyDescent="0.45">
      <c r="A30" s="5"/>
      <c r="B30" s="5"/>
      <c r="D30">
        <v>2</v>
      </c>
      <c r="G30" s="18" t="s">
        <v>2297</v>
      </c>
      <c r="H30" t="s">
        <v>2298</v>
      </c>
      <c r="I30" t="s">
        <v>692</v>
      </c>
      <c r="J30" s="18">
        <f>AVERAGE(L30,S30)</f>
        <v>0.50714285714285712</v>
      </c>
      <c r="L30" s="13">
        <f>((O30-R30)/O30)</f>
        <v>0.7142857142857143</v>
      </c>
      <c r="M30">
        <v>2</v>
      </c>
      <c r="N30">
        <v>5</v>
      </c>
      <c r="O30">
        <f>SUM(M30:N30)</f>
        <v>7</v>
      </c>
      <c r="P30">
        <v>1</v>
      </c>
      <c r="Q30">
        <v>1</v>
      </c>
      <c r="R30">
        <f>SUM(P30:Q30)</f>
        <v>2</v>
      </c>
      <c r="S30" s="13">
        <f t="shared" si="11"/>
        <v>0.3</v>
      </c>
      <c r="T30">
        <v>6</v>
      </c>
      <c r="U30">
        <v>4</v>
      </c>
      <c r="V30">
        <f t="shared" si="12"/>
        <v>10</v>
      </c>
      <c r="W30">
        <v>2</v>
      </c>
      <c r="X30">
        <v>5</v>
      </c>
      <c r="Y30">
        <f t="shared" si="13"/>
        <v>7</v>
      </c>
      <c r="Z30" s="13"/>
    </row>
    <row r="31" spans="1:32" x14ac:dyDescent="0.45">
      <c r="A31" s="5"/>
      <c r="B31" s="5"/>
      <c r="D31">
        <v>2</v>
      </c>
      <c r="G31" s="18" t="s">
        <v>2283</v>
      </c>
      <c r="H31" t="s">
        <v>2284</v>
      </c>
      <c r="I31" t="s">
        <v>1271</v>
      </c>
      <c r="J31" s="18">
        <f>AVERAGE(S31,Z31)</f>
        <v>0.5</v>
      </c>
      <c r="L31" s="13"/>
      <c r="S31" s="13">
        <f t="shared" si="11"/>
        <v>0.625</v>
      </c>
      <c r="T31">
        <v>4</v>
      </c>
      <c r="U31">
        <v>4</v>
      </c>
      <c r="V31">
        <f t="shared" si="12"/>
        <v>8</v>
      </c>
      <c r="W31">
        <v>1</v>
      </c>
      <c r="X31">
        <v>2</v>
      </c>
      <c r="Y31">
        <f t="shared" si="13"/>
        <v>3</v>
      </c>
      <c r="Z31" s="13">
        <f t="shared" ref="Z31:Z42" si="14">((AC31-AF31)/AC31)</f>
        <v>0.375</v>
      </c>
      <c r="AA31">
        <v>4</v>
      </c>
      <c r="AB31">
        <v>4</v>
      </c>
      <c r="AC31">
        <f t="shared" ref="AC31:AC42" si="15">SUM(AA31:AB31)</f>
        <v>8</v>
      </c>
      <c r="AD31">
        <v>3</v>
      </c>
      <c r="AE31">
        <v>2</v>
      </c>
      <c r="AF31">
        <f t="shared" ref="AF31:AF42" si="16">SUM(AD31:AE31)</f>
        <v>5</v>
      </c>
    </row>
    <row r="32" spans="1:32" x14ac:dyDescent="0.45">
      <c r="A32" s="5"/>
      <c r="B32" s="5"/>
      <c r="D32">
        <v>2</v>
      </c>
      <c r="G32" s="14" t="s">
        <v>2082</v>
      </c>
      <c r="H32" t="s">
        <v>2083</v>
      </c>
      <c r="I32" t="s">
        <v>1064</v>
      </c>
      <c r="J32" s="14">
        <f>AVERAGE(S32,Z32)</f>
        <v>0.41666666666666663</v>
      </c>
      <c r="L32" s="13"/>
      <c r="S32" s="13">
        <f t="shared" si="11"/>
        <v>0.5</v>
      </c>
      <c r="T32">
        <v>4</v>
      </c>
      <c r="U32">
        <v>4</v>
      </c>
      <c r="V32">
        <f t="shared" si="12"/>
        <v>8</v>
      </c>
      <c r="W32">
        <v>2</v>
      </c>
      <c r="X32">
        <v>2</v>
      </c>
      <c r="Y32">
        <f t="shared" si="13"/>
        <v>4</v>
      </c>
      <c r="Z32" s="13">
        <f t="shared" si="14"/>
        <v>0.33333333333333331</v>
      </c>
      <c r="AA32">
        <v>3</v>
      </c>
      <c r="AB32">
        <v>3</v>
      </c>
      <c r="AC32">
        <f t="shared" si="15"/>
        <v>6</v>
      </c>
      <c r="AD32">
        <v>2</v>
      </c>
      <c r="AE32">
        <v>2</v>
      </c>
      <c r="AF32">
        <f t="shared" si="16"/>
        <v>4</v>
      </c>
    </row>
    <row r="33" spans="1:32" x14ac:dyDescent="0.45">
      <c r="A33" s="5"/>
      <c r="B33" s="5"/>
      <c r="D33">
        <v>2</v>
      </c>
      <c r="G33" s="14" t="s">
        <v>2293</v>
      </c>
      <c r="H33" t="s">
        <v>2294</v>
      </c>
      <c r="I33" t="s">
        <v>896</v>
      </c>
      <c r="J33" s="14">
        <f>AVERAGE(L33,Z33)</f>
        <v>0.41666666666666663</v>
      </c>
      <c r="L33" s="13">
        <f>((O33-R33)/O33)</f>
        <v>0.5</v>
      </c>
      <c r="M33">
        <v>3</v>
      </c>
      <c r="N33">
        <v>1</v>
      </c>
      <c r="O33">
        <f>SUM(M33:N33)</f>
        <v>4</v>
      </c>
      <c r="P33">
        <v>2</v>
      </c>
      <c r="Q33">
        <v>0</v>
      </c>
      <c r="R33">
        <f>SUM(P33:Q33)</f>
        <v>2</v>
      </c>
      <c r="S33" s="13"/>
      <c r="Z33" s="13">
        <f t="shared" si="14"/>
        <v>0.33333333333333331</v>
      </c>
      <c r="AA33">
        <v>1</v>
      </c>
      <c r="AB33">
        <v>2</v>
      </c>
      <c r="AC33">
        <f t="shared" si="15"/>
        <v>3</v>
      </c>
      <c r="AD33">
        <v>1</v>
      </c>
      <c r="AE33">
        <v>1</v>
      </c>
      <c r="AF33">
        <f t="shared" si="16"/>
        <v>2</v>
      </c>
    </row>
    <row r="34" spans="1:32" x14ac:dyDescent="0.45">
      <c r="A34" s="5"/>
      <c r="B34" s="5"/>
      <c r="D34">
        <v>2</v>
      </c>
      <c r="G34" s="14" t="s">
        <v>2285</v>
      </c>
      <c r="H34" t="s">
        <v>2286</v>
      </c>
      <c r="I34" t="s">
        <v>1150</v>
      </c>
      <c r="J34" s="14">
        <f>AVERAGE(L34,Z34)</f>
        <v>0.38888888888888884</v>
      </c>
      <c r="L34" s="13">
        <f>((O34-R34)/O34)</f>
        <v>0.44444444444444442</v>
      </c>
      <c r="M34">
        <v>4</v>
      </c>
      <c r="N34">
        <v>5</v>
      </c>
      <c r="O34">
        <f>SUM(M34:N34)</f>
        <v>9</v>
      </c>
      <c r="P34">
        <v>3</v>
      </c>
      <c r="Q34">
        <v>2</v>
      </c>
      <c r="R34">
        <f>SUM(P34:Q34)</f>
        <v>5</v>
      </c>
      <c r="S34" s="13"/>
      <c r="Z34" s="13">
        <f t="shared" si="14"/>
        <v>0.33333333333333331</v>
      </c>
      <c r="AA34">
        <v>3</v>
      </c>
      <c r="AB34">
        <v>3</v>
      </c>
      <c r="AC34">
        <f t="shared" si="15"/>
        <v>6</v>
      </c>
      <c r="AD34">
        <v>2</v>
      </c>
      <c r="AE34">
        <v>2</v>
      </c>
      <c r="AF34">
        <f t="shared" si="16"/>
        <v>4</v>
      </c>
    </row>
    <row r="35" spans="1:32" x14ac:dyDescent="0.45">
      <c r="A35" s="5"/>
      <c r="B35" s="5"/>
      <c r="D35">
        <v>2</v>
      </c>
      <c r="G35" s="14" t="s">
        <v>1982</v>
      </c>
      <c r="H35" t="s">
        <v>1983</v>
      </c>
      <c r="I35" t="s">
        <v>974</v>
      </c>
      <c r="J35" s="14">
        <f>AVERAGE(S35,Z35)</f>
        <v>0.38095238095238093</v>
      </c>
      <c r="L35" s="13"/>
      <c r="S35" s="13">
        <f>((V35-Y35)/V35)</f>
        <v>0.42857142857142855</v>
      </c>
      <c r="T35">
        <v>5</v>
      </c>
      <c r="U35">
        <v>2</v>
      </c>
      <c r="V35">
        <f>SUM(T35:U35)</f>
        <v>7</v>
      </c>
      <c r="W35">
        <v>2</v>
      </c>
      <c r="X35">
        <v>2</v>
      </c>
      <c r="Y35">
        <f>SUM(W35:X35)</f>
        <v>4</v>
      </c>
      <c r="Z35" s="13">
        <f t="shared" si="14"/>
        <v>0.33333333333333331</v>
      </c>
      <c r="AA35">
        <v>5</v>
      </c>
      <c r="AB35">
        <v>4</v>
      </c>
      <c r="AC35">
        <f t="shared" si="15"/>
        <v>9</v>
      </c>
      <c r="AD35">
        <v>3</v>
      </c>
      <c r="AE35">
        <v>3</v>
      </c>
      <c r="AF35">
        <f t="shared" si="16"/>
        <v>6</v>
      </c>
    </row>
    <row r="36" spans="1:32" x14ac:dyDescent="0.45">
      <c r="A36" s="5"/>
      <c r="B36" s="5"/>
      <c r="D36">
        <v>2</v>
      </c>
      <c r="G36" s="14" t="s">
        <v>2299</v>
      </c>
      <c r="H36" t="s">
        <v>2300</v>
      </c>
      <c r="I36" t="s">
        <v>692</v>
      </c>
      <c r="J36" s="14">
        <f>AVERAGE(S36,Z36)</f>
        <v>0.3666666666666667</v>
      </c>
      <c r="L36" s="13"/>
      <c r="S36" s="13">
        <f>((V36-Y36)/V36)</f>
        <v>0.4</v>
      </c>
      <c r="T36">
        <v>5</v>
      </c>
      <c r="U36">
        <v>5</v>
      </c>
      <c r="V36">
        <f>SUM(T36:U36)</f>
        <v>10</v>
      </c>
      <c r="W36">
        <v>3</v>
      </c>
      <c r="X36">
        <v>3</v>
      </c>
      <c r="Y36">
        <f>SUM(W36:X36)</f>
        <v>6</v>
      </c>
      <c r="Z36" s="13">
        <f t="shared" si="14"/>
        <v>0.33333333333333331</v>
      </c>
      <c r="AA36">
        <v>4</v>
      </c>
      <c r="AB36">
        <v>5</v>
      </c>
      <c r="AC36">
        <f t="shared" si="15"/>
        <v>9</v>
      </c>
      <c r="AD36">
        <v>3</v>
      </c>
      <c r="AE36">
        <v>3</v>
      </c>
      <c r="AF36">
        <f t="shared" si="16"/>
        <v>6</v>
      </c>
    </row>
    <row r="37" spans="1:32" x14ac:dyDescent="0.45">
      <c r="A37" s="5"/>
      <c r="B37" s="5"/>
      <c r="D37">
        <v>2</v>
      </c>
      <c r="G37" s="14" t="s">
        <v>2303</v>
      </c>
      <c r="H37" t="s">
        <v>2304</v>
      </c>
      <c r="I37" t="s">
        <v>1351</v>
      </c>
      <c r="J37" s="14">
        <f>AVERAGE(L37,Z37)</f>
        <v>0.35</v>
      </c>
      <c r="L37" s="13">
        <f>((O37-R37)/O37)</f>
        <v>0.4</v>
      </c>
      <c r="M37">
        <v>4</v>
      </c>
      <c r="N37">
        <v>6</v>
      </c>
      <c r="O37">
        <f>SUM(M37:N37)</f>
        <v>10</v>
      </c>
      <c r="P37">
        <v>2</v>
      </c>
      <c r="Q37">
        <v>4</v>
      </c>
      <c r="R37">
        <f>SUM(P37:Q37)</f>
        <v>6</v>
      </c>
      <c r="S37" s="13"/>
      <c r="Z37" s="13">
        <f t="shared" si="14"/>
        <v>0.3</v>
      </c>
      <c r="AA37">
        <v>4</v>
      </c>
      <c r="AB37">
        <v>6</v>
      </c>
      <c r="AC37">
        <f t="shared" si="15"/>
        <v>10</v>
      </c>
      <c r="AD37">
        <v>4</v>
      </c>
      <c r="AE37">
        <v>3</v>
      </c>
      <c r="AF37">
        <f t="shared" si="16"/>
        <v>7</v>
      </c>
    </row>
    <row r="38" spans="1:32" x14ac:dyDescent="0.45">
      <c r="A38" s="5"/>
      <c r="B38" s="5"/>
      <c r="D38">
        <v>2</v>
      </c>
      <c r="G38" s="14" t="s">
        <v>2390</v>
      </c>
      <c r="H38" t="s">
        <v>2391</v>
      </c>
      <c r="I38" t="s">
        <v>2392</v>
      </c>
      <c r="J38" s="14">
        <f>AVERAGE(S38,Z38)</f>
        <v>0.34285714285714286</v>
      </c>
      <c r="L38" s="13"/>
      <c r="S38" s="13">
        <f>((V38-Y38)/V38)</f>
        <v>0.2857142857142857</v>
      </c>
      <c r="T38">
        <v>3</v>
      </c>
      <c r="U38">
        <v>4</v>
      </c>
      <c r="V38">
        <f>SUM(T38:U38)</f>
        <v>7</v>
      </c>
      <c r="W38">
        <v>2</v>
      </c>
      <c r="X38">
        <v>3</v>
      </c>
      <c r="Y38">
        <f>SUM(W38:X38)</f>
        <v>5</v>
      </c>
      <c r="Z38" s="13">
        <f t="shared" si="14"/>
        <v>0.4</v>
      </c>
      <c r="AA38">
        <v>3</v>
      </c>
      <c r="AB38">
        <v>2</v>
      </c>
      <c r="AC38">
        <f t="shared" si="15"/>
        <v>5</v>
      </c>
      <c r="AD38">
        <v>1</v>
      </c>
      <c r="AE38">
        <v>2</v>
      </c>
      <c r="AF38">
        <f t="shared" si="16"/>
        <v>3</v>
      </c>
    </row>
    <row r="39" spans="1:32" x14ac:dyDescent="0.45">
      <c r="A39" s="5"/>
      <c r="B39" s="5"/>
      <c r="D39">
        <v>2</v>
      </c>
      <c r="G39" s="14" t="s">
        <v>2289</v>
      </c>
      <c r="H39" t="s">
        <v>2290</v>
      </c>
      <c r="I39" t="s">
        <v>1186</v>
      </c>
      <c r="J39" s="14">
        <f>AVERAGE(S39,Z39)</f>
        <v>0.3351648351648352</v>
      </c>
      <c r="L39" s="13"/>
      <c r="S39" s="13">
        <f>((V39-Y39)/V39)</f>
        <v>0.2857142857142857</v>
      </c>
      <c r="T39">
        <v>3</v>
      </c>
      <c r="U39">
        <v>4</v>
      </c>
      <c r="V39">
        <f>SUM(T39:U39)</f>
        <v>7</v>
      </c>
      <c r="W39">
        <v>3</v>
      </c>
      <c r="X39">
        <v>2</v>
      </c>
      <c r="Y39">
        <f>SUM(W39:X39)</f>
        <v>5</v>
      </c>
      <c r="Z39" s="13">
        <f t="shared" si="14"/>
        <v>0.38461538461538464</v>
      </c>
      <c r="AA39">
        <v>7</v>
      </c>
      <c r="AB39">
        <v>6</v>
      </c>
      <c r="AC39">
        <f t="shared" si="15"/>
        <v>13</v>
      </c>
      <c r="AD39">
        <v>4</v>
      </c>
      <c r="AE39">
        <v>4</v>
      </c>
      <c r="AF39">
        <f t="shared" si="16"/>
        <v>8</v>
      </c>
    </row>
    <row r="40" spans="1:32" x14ac:dyDescent="0.45">
      <c r="A40" s="5"/>
      <c r="B40" s="5"/>
      <c r="D40">
        <v>2</v>
      </c>
      <c r="G40" s="14" t="s">
        <v>2341</v>
      </c>
      <c r="H40" t="s">
        <v>2342</v>
      </c>
      <c r="I40" t="s">
        <v>1081</v>
      </c>
      <c r="J40" s="14">
        <f>AVERAGE(S40,Z40)</f>
        <v>0.33333333333333331</v>
      </c>
      <c r="L40" s="13"/>
      <c r="S40" s="13">
        <f>((V40-Y40)/V40)</f>
        <v>0.5</v>
      </c>
      <c r="T40">
        <v>2</v>
      </c>
      <c r="U40">
        <v>2</v>
      </c>
      <c r="V40">
        <f>SUM(T40:U40)</f>
        <v>4</v>
      </c>
      <c r="W40">
        <v>2</v>
      </c>
      <c r="X40">
        <v>0</v>
      </c>
      <c r="Y40">
        <f>SUM(W40:X40)</f>
        <v>2</v>
      </c>
      <c r="Z40" s="13">
        <f t="shared" si="14"/>
        <v>0.16666666666666666</v>
      </c>
      <c r="AA40">
        <v>2</v>
      </c>
      <c r="AB40">
        <v>4</v>
      </c>
      <c r="AC40">
        <f t="shared" si="15"/>
        <v>6</v>
      </c>
      <c r="AD40">
        <v>3</v>
      </c>
      <c r="AE40">
        <v>2</v>
      </c>
      <c r="AF40">
        <f t="shared" si="16"/>
        <v>5</v>
      </c>
    </row>
    <row r="41" spans="1:32" x14ac:dyDescent="0.45">
      <c r="A41" s="5"/>
      <c r="B41" s="5"/>
      <c r="D41">
        <v>2</v>
      </c>
      <c r="G41" s="14" t="s">
        <v>2393</v>
      </c>
      <c r="H41" t="s">
        <v>2394</v>
      </c>
      <c r="I41" t="s">
        <v>1069</v>
      </c>
      <c r="J41" s="14">
        <f>AVERAGE(L41,Z41)</f>
        <v>0.32500000000000001</v>
      </c>
      <c r="L41" s="13">
        <f>((O41-R41)/O41)</f>
        <v>0.4</v>
      </c>
      <c r="M41">
        <v>4</v>
      </c>
      <c r="N41">
        <v>1</v>
      </c>
      <c r="O41">
        <f>SUM(M41:N41)</f>
        <v>5</v>
      </c>
      <c r="P41">
        <v>2</v>
      </c>
      <c r="Q41">
        <v>1</v>
      </c>
      <c r="R41">
        <f>SUM(P41:Q41)</f>
        <v>3</v>
      </c>
      <c r="S41" s="13"/>
      <c r="Z41" s="13">
        <f t="shared" si="14"/>
        <v>0.25</v>
      </c>
      <c r="AA41">
        <v>2</v>
      </c>
      <c r="AB41">
        <v>2</v>
      </c>
      <c r="AC41">
        <f t="shared" si="15"/>
        <v>4</v>
      </c>
      <c r="AD41">
        <v>2</v>
      </c>
      <c r="AE41">
        <v>1</v>
      </c>
      <c r="AF41">
        <f t="shared" si="16"/>
        <v>3</v>
      </c>
    </row>
    <row r="42" spans="1:32" x14ac:dyDescent="0.45">
      <c r="A42" s="5"/>
      <c r="B42" s="5"/>
      <c r="D42">
        <v>2</v>
      </c>
      <c r="G42" s="14" t="s">
        <v>2329</v>
      </c>
      <c r="H42" t="s">
        <v>2330</v>
      </c>
      <c r="I42" t="s">
        <v>1039</v>
      </c>
      <c r="J42" s="14">
        <f>AVERAGE(S42,Z42)</f>
        <v>0.31428571428571428</v>
      </c>
      <c r="L42" s="13"/>
      <c r="S42" s="13">
        <f t="shared" ref="S42:S48" si="17">((V42-Y42)/V42)</f>
        <v>0.42857142857142855</v>
      </c>
      <c r="T42">
        <v>4</v>
      </c>
      <c r="U42">
        <v>3</v>
      </c>
      <c r="V42">
        <f t="shared" ref="V42:V48" si="18">SUM(T42:U42)</f>
        <v>7</v>
      </c>
      <c r="W42">
        <v>2</v>
      </c>
      <c r="X42">
        <v>2</v>
      </c>
      <c r="Y42">
        <f t="shared" ref="Y42:Y48" si="19">SUM(W42:X42)</f>
        <v>4</v>
      </c>
      <c r="Z42" s="13">
        <f t="shared" si="14"/>
        <v>0.2</v>
      </c>
      <c r="AA42">
        <v>3</v>
      </c>
      <c r="AB42">
        <v>2</v>
      </c>
      <c r="AC42">
        <f t="shared" si="15"/>
        <v>5</v>
      </c>
      <c r="AD42">
        <v>2</v>
      </c>
      <c r="AE42">
        <v>2</v>
      </c>
      <c r="AF42">
        <f t="shared" si="16"/>
        <v>4</v>
      </c>
    </row>
    <row r="43" spans="1:32" x14ac:dyDescent="0.45">
      <c r="A43" s="5"/>
      <c r="B43" s="5"/>
      <c r="D43">
        <v>2</v>
      </c>
      <c r="G43" s="14" t="s">
        <v>2295</v>
      </c>
      <c r="H43" t="s">
        <v>2296</v>
      </c>
      <c r="I43" t="s">
        <v>1117</v>
      </c>
      <c r="J43" s="14">
        <f>AVERAGE(L43,S43)</f>
        <v>0.31060606060606061</v>
      </c>
      <c r="L43" s="13">
        <f>((O43-R43)/O43)</f>
        <v>0.45454545454545453</v>
      </c>
      <c r="M43">
        <v>4</v>
      </c>
      <c r="N43">
        <v>7</v>
      </c>
      <c r="O43">
        <f>SUM(M43:N43)</f>
        <v>11</v>
      </c>
      <c r="P43">
        <v>3</v>
      </c>
      <c r="Q43">
        <v>3</v>
      </c>
      <c r="R43">
        <f>SUM(P43:Q43)</f>
        <v>6</v>
      </c>
      <c r="S43" s="13">
        <f t="shared" si="17"/>
        <v>0.16666666666666666</v>
      </c>
      <c r="T43">
        <v>3</v>
      </c>
      <c r="U43">
        <v>3</v>
      </c>
      <c r="V43">
        <f t="shared" si="18"/>
        <v>6</v>
      </c>
      <c r="W43">
        <v>3</v>
      </c>
      <c r="X43">
        <v>2</v>
      </c>
      <c r="Y43">
        <f t="shared" si="19"/>
        <v>5</v>
      </c>
      <c r="Z43" s="13"/>
    </row>
    <row r="44" spans="1:32" x14ac:dyDescent="0.45">
      <c r="A44" s="5"/>
      <c r="B44" s="5"/>
      <c r="D44">
        <v>2</v>
      </c>
      <c r="G44" s="14" t="s">
        <v>2314</v>
      </c>
      <c r="H44" t="s">
        <v>2315</v>
      </c>
      <c r="I44" t="s">
        <v>950</v>
      </c>
      <c r="J44" s="14">
        <f>AVERAGE(S44,Z44)</f>
        <v>0.2967032967032967</v>
      </c>
      <c r="L44" s="44"/>
      <c r="S44" s="13">
        <f t="shared" si="17"/>
        <v>0.2857142857142857</v>
      </c>
      <c r="T44">
        <v>6</v>
      </c>
      <c r="U44">
        <v>8</v>
      </c>
      <c r="V44">
        <f t="shared" si="18"/>
        <v>14</v>
      </c>
      <c r="W44">
        <v>6</v>
      </c>
      <c r="X44">
        <v>4</v>
      </c>
      <c r="Y44">
        <f t="shared" si="19"/>
        <v>10</v>
      </c>
      <c r="Z44" s="13">
        <f>((AC44-AF44)/AC44)</f>
        <v>0.30769230769230771</v>
      </c>
      <c r="AA44">
        <v>7</v>
      </c>
      <c r="AB44">
        <v>6</v>
      </c>
      <c r="AC44">
        <f>SUM(AA44:AB44)</f>
        <v>13</v>
      </c>
      <c r="AD44">
        <v>3</v>
      </c>
      <c r="AE44">
        <v>6</v>
      </c>
      <c r="AF44">
        <f>SUM(AD44:AE44)</f>
        <v>9</v>
      </c>
    </row>
    <row r="45" spans="1:32" x14ac:dyDescent="0.45">
      <c r="A45" s="5"/>
      <c r="B45" s="5"/>
      <c r="D45">
        <v>2</v>
      </c>
      <c r="G45" s="14" t="s">
        <v>2316</v>
      </c>
      <c r="H45" t="s">
        <v>2317</v>
      </c>
      <c r="I45" t="s">
        <v>1288</v>
      </c>
      <c r="J45" s="14">
        <f>AVERAGE(L45,S45)</f>
        <v>0.28205128205128205</v>
      </c>
      <c r="L45" s="13">
        <f>((O45-R45)/O45)</f>
        <v>0.23076923076923078</v>
      </c>
      <c r="M45">
        <v>6</v>
      </c>
      <c r="N45">
        <v>7</v>
      </c>
      <c r="O45">
        <f>SUM(M45:N45)</f>
        <v>13</v>
      </c>
      <c r="P45">
        <v>6</v>
      </c>
      <c r="Q45">
        <v>4</v>
      </c>
      <c r="R45">
        <f>SUM(P45:Q45)</f>
        <v>10</v>
      </c>
      <c r="S45" s="13">
        <f t="shared" si="17"/>
        <v>0.33333333333333331</v>
      </c>
      <c r="T45">
        <v>7</v>
      </c>
      <c r="U45">
        <v>5</v>
      </c>
      <c r="V45">
        <f t="shared" si="18"/>
        <v>12</v>
      </c>
      <c r="W45">
        <v>3</v>
      </c>
      <c r="X45">
        <v>5</v>
      </c>
      <c r="Y45">
        <f t="shared" si="19"/>
        <v>8</v>
      </c>
      <c r="Z45" s="13"/>
    </row>
    <row r="46" spans="1:32" x14ac:dyDescent="0.45">
      <c r="A46" s="5"/>
      <c r="B46" s="5"/>
      <c r="D46">
        <v>2</v>
      </c>
      <c r="G46" s="14" t="s">
        <v>2301</v>
      </c>
      <c r="H46" t="s">
        <v>2302</v>
      </c>
      <c r="I46" t="s">
        <v>1056</v>
      </c>
      <c r="J46" s="14">
        <f>AVERAGE(L46,S46)</f>
        <v>0.2767857142857143</v>
      </c>
      <c r="L46" s="13">
        <f>((O46-R46)/O46)</f>
        <v>0.42857142857142855</v>
      </c>
      <c r="M46">
        <v>4</v>
      </c>
      <c r="N46">
        <v>3</v>
      </c>
      <c r="O46">
        <f>SUM(M46:N46)</f>
        <v>7</v>
      </c>
      <c r="P46">
        <v>2</v>
      </c>
      <c r="Q46">
        <v>2</v>
      </c>
      <c r="R46">
        <f>SUM(P46:Q46)</f>
        <v>4</v>
      </c>
      <c r="S46" s="13">
        <f t="shared" si="17"/>
        <v>0.125</v>
      </c>
      <c r="T46">
        <v>2</v>
      </c>
      <c r="U46">
        <v>6</v>
      </c>
      <c r="V46">
        <f t="shared" si="18"/>
        <v>8</v>
      </c>
      <c r="W46">
        <v>4</v>
      </c>
      <c r="X46">
        <v>3</v>
      </c>
      <c r="Y46">
        <f t="shared" si="19"/>
        <v>7</v>
      </c>
      <c r="Z46" s="13"/>
    </row>
    <row r="47" spans="1:32" x14ac:dyDescent="0.45">
      <c r="A47" s="5"/>
      <c r="B47" s="5"/>
      <c r="D47">
        <v>2</v>
      </c>
      <c r="G47" s="14" t="s">
        <v>2333</v>
      </c>
      <c r="H47" t="s">
        <v>2334</v>
      </c>
      <c r="I47" t="s">
        <v>692</v>
      </c>
      <c r="J47" s="14">
        <f>AVERAGE(L47,S47)</f>
        <v>0.26666666666666666</v>
      </c>
      <c r="L47" s="13">
        <f>((O47-R47)/O47)</f>
        <v>0.2</v>
      </c>
      <c r="M47">
        <v>3</v>
      </c>
      <c r="N47">
        <v>2</v>
      </c>
      <c r="O47">
        <f>SUM(M47:N47)</f>
        <v>5</v>
      </c>
      <c r="P47">
        <v>3</v>
      </c>
      <c r="Q47">
        <v>1</v>
      </c>
      <c r="R47">
        <f>SUM(P47:Q47)</f>
        <v>4</v>
      </c>
      <c r="S47" s="13">
        <f t="shared" si="17"/>
        <v>0.33333333333333331</v>
      </c>
      <c r="T47">
        <v>4</v>
      </c>
      <c r="U47">
        <v>2</v>
      </c>
      <c r="V47">
        <f t="shared" si="18"/>
        <v>6</v>
      </c>
      <c r="W47">
        <v>1</v>
      </c>
      <c r="X47">
        <v>3</v>
      </c>
      <c r="Y47">
        <f t="shared" si="19"/>
        <v>4</v>
      </c>
      <c r="Z47" s="13"/>
    </row>
    <row r="48" spans="1:32" x14ac:dyDescent="0.45">
      <c r="A48" s="5"/>
      <c r="B48" s="5"/>
      <c r="D48">
        <v>2</v>
      </c>
      <c r="G48" s="14" t="s">
        <v>2388</v>
      </c>
      <c r="H48" t="s">
        <v>2389</v>
      </c>
      <c r="I48" t="s">
        <v>1844</v>
      </c>
      <c r="J48" s="14">
        <f>AVERAGE(S48,Z48)</f>
        <v>0.25</v>
      </c>
      <c r="L48" s="13"/>
      <c r="S48" s="13">
        <f t="shared" si="17"/>
        <v>0.16666666666666666</v>
      </c>
      <c r="T48">
        <v>3</v>
      </c>
      <c r="U48">
        <v>3</v>
      </c>
      <c r="V48">
        <f t="shared" si="18"/>
        <v>6</v>
      </c>
      <c r="W48">
        <v>4</v>
      </c>
      <c r="X48">
        <v>1</v>
      </c>
      <c r="Y48">
        <f t="shared" si="19"/>
        <v>5</v>
      </c>
      <c r="Z48" s="13">
        <f t="shared" ref="Z48:Z55" si="20">((AC48-AF48)/AC48)</f>
        <v>0.33333333333333331</v>
      </c>
      <c r="AA48">
        <v>3</v>
      </c>
      <c r="AB48">
        <v>3</v>
      </c>
      <c r="AC48">
        <f t="shared" ref="AC48:AC55" si="21">SUM(AA48:AB48)</f>
        <v>6</v>
      </c>
      <c r="AD48">
        <v>2</v>
      </c>
      <c r="AE48">
        <v>2</v>
      </c>
      <c r="AF48">
        <f t="shared" ref="AF48:AF55" si="22">SUM(AD48:AE48)</f>
        <v>4</v>
      </c>
    </row>
    <row r="49" spans="1:32" x14ac:dyDescent="0.45">
      <c r="A49" s="5"/>
      <c r="B49" s="5"/>
      <c r="D49">
        <v>2</v>
      </c>
      <c r="G49" s="14" t="s">
        <v>2378</v>
      </c>
      <c r="H49" t="s">
        <v>2379</v>
      </c>
      <c r="I49" t="s">
        <v>1271</v>
      </c>
      <c r="J49" s="14">
        <f>AVERAGE(L49,Z49)</f>
        <v>0.24285714285714285</v>
      </c>
      <c r="L49" s="13">
        <f>((O49-R49)/O49)</f>
        <v>0.2</v>
      </c>
      <c r="M49">
        <v>1</v>
      </c>
      <c r="N49">
        <v>4</v>
      </c>
      <c r="O49">
        <f>SUM(M49:N49)</f>
        <v>5</v>
      </c>
      <c r="P49">
        <v>1</v>
      </c>
      <c r="Q49">
        <v>3</v>
      </c>
      <c r="R49">
        <f>SUM(P49:Q49)</f>
        <v>4</v>
      </c>
      <c r="S49" s="13"/>
      <c r="Z49" s="13">
        <f t="shared" si="20"/>
        <v>0.2857142857142857</v>
      </c>
      <c r="AA49">
        <v>2</v>
      </c>
      <c r="AB49">
        <v>5</v>
      </c>
      <c r="AC49">
        <f t="shared" si="21"/>
        <v>7</v>
      </c>
      <c r="AD49">
        <v>3</v>
      </c>
      <c r="AE49">
        <v>2</v>
      </c>
      <c r="AF49">
        <f t="shared" si="22"/>
        <v>5</v>
      </c>
    </row>
    <row r="50" spans="1:32" x14ac:dyDescent="0.45">
      <c r="A50" s="5"/>
      <c r="B50" s="5"/>
      <c r="D50">
        <v>2</v>
      </c>
      <c r="G50" s="14" t="s">
        <v>2399</v>
      </c>
      <c r="H50" t="s">
        <v>2400</v>
      </c>
      <c r="I50" t="s">
        <v>869</v>
      </c>
      <c r="J50" s="14">
        <f>AVERAGE(L50,Z50)</f>
        <v>0.22916666666666666</v>
      </c>
      <c r="L50" s="13">
        <f>((O50-R50)/O50)</f>
        <v>0.33333333333333331</v>
      </c>
      <c r="M50">
        <v>1</v>
      </c>
      <c r="N50">
        <v>2</v>
      </c>
      <c r="O50">
        <f>SUM(M50:N50)</f>
        <v>3</v>
      </c>
      <c r="P50">
        <v>2</v>
      </c>
      <c r="R50">
        <f>SUM(P50:Q50)</f>
        <v>2</v>
      </c>
      <c r="S50" s="13"/>
      <c r="Z50" s="13">
        <f t="shared" si="20"/>
        <v>0.125</v>
      </c>
      <c r="AA50">
        <v>3</v>
      </c>
      <c r="AB50">
        <v>5</v>
      </c>
      <c r="AC50">
        <f t="shared" si="21"/>
        <v>8</v>
      </c>
      <c r="AD50">
        <v>4</v>
      </c>
      <c r="AE50">
        <v>3</v>
      </c>
      <c r="AF50">
        <f t="shared" si="22"/>
        <v>7</v>
      </c>
    </row>
    <row r="51" spans="1:32" x14ac:dyDescent="0.45">
      <c r="A51" s="5"/>
      <c r="B51" s="5"/>
      <c r="D51">
        <v>2</v>
      </c>
      <c r="G51" s="14" t="s">
        <v>2048</v>
      </c>
      <c r="H51" t="s">
        <v>2049</v>
      </c>
      <c r="I51" t="s">
        <v>692</v>
      </c>
      <c r="J51" s="14">
        <f>AVERAGE(S51,Z51)</f>
        <v>0.22500000000000001</v>
      </c>
      <c r="L51" s="13"/>
      <c r="S51" s="13">
        <f>((V51-Y51)/V51)</f>
        <v>0.2</v>
      </c>
      <c r="T51">
        <v>6</v>
      </c>
      <c r="U51">
        <v>4</v>
      </c>
      <c r="V51">
        <f>SUM(T51:U51)</f>
        <v>10</v>
      </c>
      <c r="W51">
        <v>3</v>
      </c>
      <c r="X51">
        <v>5</v>
      </c>
      <c r="Y51">
        <f>SUM(W51:X51)</f>
        <v>8</v>
      </c>
      <c r="Z51" s="13">
        <f t="shared" si="20"/>
        <v>0.25</v>
      </c>
      <c r="AA51">
        <v>6</v>
      </c>
      <c r="AB51">
        <v>6</v>
      </c>
      <c r="AC51">
        <f t="shared" si="21"/>
        <v>12</v>
      </c>
      <c r="AD51">
        <v>4</v>
      </c>
      <c r="AE51">
        <v>5</v>
      </c>
      <c r="AF51">
        <f t="shared" si="22"/>
        <v>9</v>
      </c>
    </row>
    <row r="52" spans="1:32" x14ac:dyDescent="0.45">
      <c r="A52" s="5"/>
      <c r="B52" s="5"/>
      <c r="D52">
        <v>2</v>
      </c>
      <c r="G52" s="14" t="s">
        <v>2376</v>
      </c>
      <c r="H52" t="s">
        <v>2377</v>
      </c>
      <c r="I52" t="s">
        <v>1343</v>
      </c>
      <c r="J52" s="14">
        <f>AVERAGE(L52,Z52)</f>
        <v>0.22500000000000001</v>
      </c>
      <c r="L52" s="13">
        <f t="shared" ref="L52:L57" si="23">((O52-R52)/O52)</f>
        <v>0.2</v>
      </c>
      <c r="M52">
        <v>3</v>
      </c>
      <c r="N52">
        <v>2</v>
      </c>
      <c r="O52">
        <f t="shared" ref="O52:O57" si="24">SUM(M52:N52)</f>
        <v>5</v>
      </c>
      <c r="P52">
        <v>2</v>
      </c>
      <c r="Q52">
        <v>2</v>
      </c>
      <c r="R52">
        <f t="shared" ref="R52:R57" si="25">SUM(P52:Q52)</f>
        <v>4</v>
      </c>
      <c r="S52" s="13"/>
      <c r="Z52" s="13">
        <f t="shared" si="20"/>
        <v>0.25</v>
      </c>
      <c r="AA52">
        <v>3</v>
      </c>
      <c r="AB52">
        <v>5</v>
      </c>
      <c r="AC52">
        <f t="shared" si="21"/>
        <v>8</v>
      </c>
      <c r="AD52">
        <v>4</v>
      </c>
      <c r="AE52">
        <v>2</v>
      </c>
      <c r="AF52">
        <f t="shared" si="22"/>
        <v>6</v>
      </c>
    </row>
    <row r="53" spans="1:32" x14ac:dyDescent="0.45">
      <c r="A53" s="5"/>
      <c r="B53" s="5"/>
      <c r="D53">
        <v>2</v>
      </c>
      <c r="G53" s="14" t="s">
        <v>2397</v>
      </c>
      <c r="H53" t="s">
        <v>2398</v>
      </c>
      <c r="I53" t="s">
        <v>692</v>
      </c>
      <c r="J53" s="14">
        <f>AVERAGE(L53,Z53)</f>
        <v>0.22500000000000001</v>
      </c>
      <c r="L53" s="13">
        <f t="shared" si="23"/>
        <v>0.25</v>
      </c>
      <c r="M53">
        <v>2</v>
      </c>
      <c r="N53">
        <v>2</v>
      </c>
      <c r="O53">
        <f t="shared" si="24"/>
        <v>4</v>
      </c>
      <c r="P53">
        <v>2</v>
      </c>
      <c r="Q53">
        <v>1</v>
      </c>
      <c r="R53">
        <f t="shared" si="25"/>
        <v>3</v>
      </c>
      <c r="S53" s="13"/>
      <c r="Z53" s="13">
        <f t="shared" si="20"/>
        <v>0.2</v>
      </c>
      <c r="AA53">
        <v>2</v>
      </c>
      <c r="AB53">
        <v>3</v>
      </c>
      <c r="AC53">
        <f t="shared" si="21"/>
        <v>5</v>
      </c>
      <c r="AD53">
        <v>2</v>
      </c>
      <c r="AE53">
        <v>2</v>
      </c>
      <c r="AF53">
        <f t="shared" si="22"/>
        <v>4</v>
      </c>
    </row>
    <row r="54" spans="1:32" x14ac:dyDescent="0.45">
      <c r="A54" s="5"/>
      <c r="B54" s="5"/>
      <c r="D54">
        <v>2</v>
      </c>
      <c r="G54" s="14" t="s">
        <v>2308</v>
      </c>
      <c r="H54" t="s">
        <v>2309</v>
      </c>
      <c r="I54" t="s">
        <v>1107</v>
      </c>
      <c r="J54" s="14">
        <f>AVERAGE(L54,Z54)</f>
        <v>0.22252747252747251</v>
      </c>
      <c r="L54" s="13">
        <f t="shared" si="23"/>
        <v>0.23076923076923078</v>
      </c>
      <c r="M54">
        <v>6</v>
      </c>
      <c r="N54">
        <v>7</v>
      </c>
      <c r="O54">
        <f t="shared" si="24"/>
        <v>13</v>
      </c>
      <c r="P54">
        <v>5</v>
      </c>
      <c r="Q54">
        <v>5</v>
      </c>
      <c r="R54">
        <f t="shared" si="25"/>
        <v>10</v>
      </c>
      <c r="S54" s="13"/>
      <c r="Z54" s="13">
        <f t="shared" si="20"/>
        <v>0.21428571428571427</v>
      </c>
      <c r="AA54">
        <v>7</v>
      </c>
      <c r="AB54">
        <v>7</v>
      </c>
      <c r="AC54">
        <f t="shared" si="21"/>
        <v>14</v>
      </c>
      <c r="AD54">
        <v>5</v>
      </c>
      <c r="AE54">
        <v>6</v>
      </c>
      <c r="AF54">
        <f t="shared" si="22"/>
        <v>11</v>
      </c>
    </row>
    <row r="55" spans="1:32" x14ac:dyDescent="0.45">
      <c r="A55" s="5"/>
      <c r="B55" s="5"/>
      <c r="D55">
        <v>2</v>
      </c>
      <c r="G55" s="14" t="s">
        <v>2305</v>
      </c>
      <c r="H55" t="s">
        <v>2306</v>
      </c>
      <c r="I55" t="s">
        <v>2307</v>
      </c>
      <c r="J55" s="14">
        <f>AVERAGE(L55,Z55)</f>
        <v>0.20833333333333331</v>
      </c>
      <c r="L55" s="13">
        <f t="shared" si="23"/>
        <v>0.25</v>
      </c>
      <c r="M55">
        <v>2</v>
      </c>
      <c r="N55">
        <v>2</v>
      </c>
      <c r="O55">
        <f t="shared" si="24"/>
        <v>4</v>
      </c>
      <c r="P55">
        <v>2</v>
      </c>
      <c r="Q55">
        <v>1</v>
      </c>
      <c r="R55">
        <f t="shared" si="25"/>
        <v>3</v>
      </c>
      <c r="S55" s="13"/>
      <c r="Z55" s="13">
        <f t="shared" si="20"/>
        <v>0.16666666666666666</v>
      </c>
      <c r="AA55">
        <v>4</v>
      </c>
      <c r="AB55">
        <v>2</v>
      </c>
      <c r="AC55">
        <f t="shared" si="21"/>
        <v>6</v>
      </c>
      <c r="AD55">
        <v>2</v>
      </c>
      <c r="AE55">
        <v>3</v>
      </c>
      <c r="AF55">
        <f t="shared" si="22"/>
        <v>5</v>
      </c>
    </row>
    <row r="56" spans="1:32" x14ac:dyDescent="0.45">
      <c r="A56" s="5"/>
      <c r="B56" s="5"/>
      <c r="D56">
        <v>2</v>
      </c>
      <c r="G56" s="14" t="s">
        <v>881</v>
      </c>
      <c r="H56" t="s">
        <v>880</v>
      </c>
      <c r="I56" t="s">
        <v>879</v>
      </c>
      <c r="J56" s="14">
        <f>AVERAGE(L56,S56)</f>
        <v>0.20394736842105263</v>
      </c>
      <c r="L56" s="13">
        <f t="shared" si="23"/>
        <v>0.15789473684210525</v>
      </c>
      <c r="M56">
        <v>11</v>
      </c>
      <c r="N56">
        <v>8</v>
      </c>
      <c r="O56">
        <f t="shared" si="24"/>
        <v>19</v>
      </c>
      <c r="P56">
        <v>7</v>
      </c>
      <c r="Q56">
        <v>9</v>
      </c>
      <c r="R56">
        <f t="shared" si="25"/>
        <v>16</v>
      </c>
      <c r="S56" s="13">
        <f>((V56-Y56)/V56)</f>
        <v>0.25</v>
      </c>
      <c r="T56">
        <v>5</v>
      </c>
      <c r="U56">
        <v>7</v>
      </c>
      <c r="V56">
        <f>SUM(T56:U56)</f>
        <v>12</v>
      </c>
      <c r="W56">
        <v>6</v>
      </c>
      <c r="X56">
        <v>3</v>
      </c>
      <c r="Y56">
        <f>SUM(W56:X56)</f>
        <v>9</v>
      </c>
      <c r="Z56" s="13"/>
    </row>
    <row r="57" spans="1:32" x14ac:dyDescent="0.45">
      <c r="A57" s="5"/>
      <c r="B57" s="5"/>
      <c r="D57">
        <v>2</v>
      </c>
      <c r="G57" s="14" t="s">
        <v>1222</v>
      </c>
      <c r="H57" t="s">
        <v>1221</v>
      </c>
      <c r="I57" t="s">
        <v>1220</v>
      </c>
      <c r="J57" s="14">
        <f>AVERAGE(L57,S57)</f>
        <v>0.2</v>
      </c>
      <c r="L57" s="13">
        <f t="shared" si="23"/>
        <v>0.3</v>
      </c>
      <c r="M57">
        <v>5</v>
      </c>
      <c r="N57">
        <v>5</v>
      </c>
      <c r="O57">
        <f t="shared" si="24"/>
        <v>10</v>
      </c>
      <c r="P57">
        <v>4</v>
      </c>
      <c r="Q57">
        <v>3</v>
      </c>
      <c r="R57">
        <f t="shared" si="25"/>
        <v>7</v>
      </c>
      <c r="S57" s="13">
        <f>((V57-Y57)/V57)</f>
        <v>0.1</v>
      </c>
      <c r="T57">
        <v>4</v>
      </c>
      <c r="U57">
        <v>6</v>
      </c>
      <c r="V57">
        <f>SUM(T57:U57)</f>
        <v>10</v>
      </c>
      <c r="W57">
        <v>4</v>
      </c>
      <c r="X57">
        <v>5</v>
      </c>
      <c r="Y57">
        <f>SUM(W57:X57)</f>
        <v>9</v>
      </c>
      <c r="Z57" s="13"/>
    </row>
    <row r="58" spans="1:32" x14ac:dyDescent="0.45">
      <c r="A58" s="5"/>
      <c r="B58" s="5"/>
      <c r="D58">
        <v>2</v>
      </c>
      <c r="G58" s="14" t="s">
        <v>2331</v>
      </c>
      <c r="H58" t="s">
        <v>2332</v>
      </c>
      <c r="I58" t="s">
        <v>1132</v>
      </c>
      <c r="J58" s="14">
        <f>AVERAGE(S58,Z58)</f>
        <v>0.1953781512605042</v>
      </c>
      <c r="L58" s="13"/>
      <c r="S58" s="13">
        <f>((V58-Y58)/V58)</f>
        <v>0.17647058823529413</v>
      </c>
      <c r="T58">
        <v>11</v>
      </c>
      <c r="U58">
        <v>6</v>
      </c>
      <c r="V58">
        <f>SUM(T58:U58)</f>
        <v>17</v>
      </c>
      <c r="W58">
        <v>7</v>
      </c>
      <c r="X58">
        <v>7</v>
      </c>
      <c r="Y58">
        <f>SUM(W58:X58)</f>
        <v>14</v>
      </c>
      <c r="Z58" s="13">
        <f>((AC58-AF58)/AC58)</f>
        <v>0.21428571428571427</v>
      </c>
      <c r="AA58">
        <v>7</v>
      </c>
      <c r="AB58">
        <v>7</v>
      </c>
      <c r="AC58">
        <f>SUM(AA58:AB58)</f>
        <v>14</v>
      </c>
      <c r="AD58">
        <v>5</v>
      </c>
      <c r="AE58">
        <v>6</v>
      </c>
      <c r="AF58">
        <f>SUM(AD58:AE58)</f>
        <v>11</v>
      </c>
    </row>
    <row r="59" spans="1:32" x14ac:dyDescent="0.45">
      <c r="A59" s="5"/>
      <c r="B59" s="5"/>
      <c r="D59">
        <v>2</v>
      </c>
      <c r="G59" s="14" t="s">
        <v>2310</v>
      </c>
      <c r="H59" t="s">
        <v>2311</v>
      </c>
      <c r="I59" t="s">
        <v>692</v>
      </c>
      <c r="J59" s="14">
        <f>AVERAGE(L59,S59)</f>
        <v>0.18446808510638296</v>
      </c>
      <c r="L59" s="13">
        <f>((O59-R59)/O59)</f>
        <v>0.22</v>
      </c>
      <c r="M59">
        <v>22</v>
      </c>
      <c r="N59">
        <v>28</v>
      </c>
      <c r="O59">
        <f>SUM(M59:N59)</f>
        <v>50</v>
      </c>
      <c r="P59">
        <v>18</v>
      </c>
      <c r="Q59">
        <v>21</v>
      </c>
      <c r="R59">
        <f>SUM(P59:Q59)</f>
        <v>39</v>
      </c>
      <c r="S59" s="13">
        <f>((V59-Y59)/V59)</f>
        <v>0.14893617021276595</v>
      </c>
      <c r="T59">
        <v>25</v>
      </c>
      <c r="U59">
        <v>22</v>
      </c>
      <c r="V59">
        <f>SUM(T59:U59)</f>
        <v>47</v>
      </c>
      <c r="W59">
        <v>16</v>
      </c>
      <c r="X59">
        <v>24</v>
      </c>
      <c r="Y59">
        <f>SUM(W59:X59)</f>
        <v>40</v>
      </c>
      <c r="Z59" s="13"/>
    </row>
    <row r="60" spans="1:32" x14ac:dyDescent="0.45">
      <c r="A60" s="5"/>
      <c r="B60" s="5"/>
      <c r="D60">
        <v>2</v>
      </c>
      <c r="G60" s="14" t="s">
        <v>2324</v>
      </c>
      <c r="H60" t="s">
        <v>2325</v>
      </c>
      <c r="I60" t="s">
        <v>2326</v>
      </c>
      <c r="J60" s="14">
        <f>AVERAGE(L60,Z60)</f>
        <v>0.18333333333333335</v>
      </c>
      <c r="L60" s="13">
        <f>((O60-R60)/O60)</f>
        <v>0.1</v>
      </c>
      <c r="M60">
        <v>4</v>
      </c>
      <c r="N60">
        <v>6</v>
      </c>
      <c r="O60">
        <f>SUM(M60:N60)</f>
        <v>10</v>
      </c>
      <c r="P60">
        <v>3</v>
      </c>
      <c r="Q60">
        <v>6</v>
      </c>
      <c r="R60">
        <f>SUM(P60:Q60)</f>
        <v>9</v>
      </c>
      <c r="S60" s="13"/>
      <c r="Z60" s="13">
        <f>((AC60-AF60)/AC60)</f>
        <v>0.26666666666666666</v>
      </c>
      <c r="AA60">
        <v>6</v>
      </c>
      <c r="AB60">
        <v>9</v>
      </c>
      <c r="AC60">
        <f>SUM(AA60:AB60)</f>
        <v>15</v>
      </c>
      <c r="AD60">
        <v>4</v>
      </c>
      <c r="AE60">
        <v>7</v>
      </c>
      <c r="AF60">
        <f>SUM(AD60:AE60)</f>
        <v>11</v>
      </c>
    </row>
    <row r="61" spans="1:32" x14ac:dyDescent="0.45">
      <c r="A61" s="5"/>
      <c r="B61" s="5"/>
      <c r="D61">
        <v>2</v>
      </c>
      <c r="G61" s="14" t="s">
        <v>2382</v>
      </c>
      <c r="H61" t="s">
        <v>2383</v>
      </c>
      <c r="I61" t="s">
        <v>891</v>
      </c>
      <c r="J61" s="14">
        <f>AVERAGE(S61,Z61)</f>
        <v>0.18333333333333335</v>
      </c>
      <c r="L61" s="13"/>
      <c r="S61" s="13">
        <f>((V61-Y61)/V61)</f>
        <v>0.16666666666666666</v>
      </c>
      <c r="T61">
        <v>4</v>
      </c>
      <c r="U61">
        <v>2</v>
      </c>
      <c r="V61">
        <f>SUM(T61:U61)</f>
        <v>6</v>
      </c>
      <c r="W61">
        <v>2</v>
      </c>
      <c r="X61">
        <v>3</v>
      </c>
      <c r="Y61">
        <f>SUM(W61:X61)</f>
        <v>5</v>
      </c>
      <c r="Z61" s="13">
        <f>((AC61-AF61)/AC61)</f>
        <v>0.2</v>
      </c>
      <c r="AA61">
        <v>2</v>
      </c>
      <c r="AB61">
        <v>3</v>
      </c>
      <c r="AC61">
        <f>SUM(AA61:AB61)</f>
        <v>5</v>
      </c>
      <c r="AD61">
        <v>2</v>
      </c>
      <c r="AE61">
        <v>2</v>
      </c>
      <c r="AF61">
        <f>SUM(AD61:AE61)</f>
        <v>4</v>
      </c>
    </row>
    <row r="62" spans="1:32" x14ac:dyDescent="0.45">
      <c r="A62" s="5"/>
      <c r="B62" s="5"/>
      <c r="D62">
        <v>2</v>
      </c>
      <c r="G62" s="14" t="s">
        <v>2362</v>
      </c>
      <c r="H62" t="s">
        <v>2363</v>
      </c>
      <c r="I62" t="s">
        <v>1351</v>
      </c>
      <c r="J62" s="14">
        <f>AVERAGE(L62,S62)</f>
        <v>0.18055555555555555</v>
      </c>
      <c r="L62" s="13">
        <f>((O62-R62)/O62)</f>
        <v>0.1111111111111111</v>
      </c>
      <c r="M62">
        <v>5</v>
      </c>
      <c r="N62">
        <v>4</v>
      </c>
      <c r="O62">
        <f>SUM(M62:N62)</f>
        <v>9</v>
      </c>
      <c r="P62">
        <v>4</v>
      </c>
      <c r="Q62">
        <v>4</v>
      </c>
      <c r="R62">
        <f>SUM(P62:Q62)</f>
        <v>8</v>
      </c>
      <c r="S62" s="13">
        <f>((V62-Y62)/V62)</f>
        <v>0.25</v>
      </c>
      <c r="T62">
        <v>4</v>
      </c>
      <c r="U62">
        <v>4</v>
      </c>
      <c r="V62">
        <f>SUM(T62:U62)</f>
        <v>8</v>
      </c>
      <c r="W62">
        <v>3</v>
      </c>
      <c r="X62">
        <v>3</v>
      </c>
      <c r="Y62">
        <f>SUM(W62:X62)</f>
        <v>6</v>
      </c>
      <c r="Z62" s="13"/>
    </row>
    <row r="63" spans="1:32" x14ac:dyDescent="0.45">
      <c r="A63" s="5"/>
      <c r="B63" s="5"/>
      <c r="D63">
        <v>2</v>
      </c>
      <c r="G63" s="14" t="s">
        <v>2318</v>
      </c>
      <c r="H63" t="s">
        <v>2319</v>
      </c>
      <c r="I63" t="s">
        <v>974</v>
      </c>
      <c r="J63" s="14">
        <f>AVERAGE(S63,Z63)</f>
        <v>0.17310924369747899</v>
      </c>
      <c r="L63" s="13"/>
      <c r="S63" s="13">
        <f>((V63-Y63)/V63)</f>
        <v>0.22857142857142856</v>
      </c>
      <c r="T63">
        <v>19</v>
      </c>
      <c r="U63">
        <v>16</v>
      </c>
      <c r="V63">
        <f>SUM(T63:U63)</f>
        <v>35</v>
      </c>
      <c r="W63">
        <v>13</v>
      </c>
      <c r="X63">
        <v>14</v>
      </c>
      <c r="Y63">
        <f>SUM(W63:X63)</f>
        <v>27</v>
      </c>
      <c r="Z63" s="13">
        <f t="shared" ref="Z63:Z70" si="26">((AC63-AF63)/AC63)</f>
        <v>0.11764705882352941</v>
      </c>
      <c r="AA63">
        <v>19</v>
      </c>
      <c r="AB63">
        <v>15</v>
      </c>
      <c r="AC63">
        <f t="shared" ref="AC63:AC70" si="27">SUM(AA63:AB63)</f>
        <v>34</v>
      </c>
      <c r="AD63">
        <v>15</v>
      </c>
      <c r="AE63">
        <v>15</v>
      </c>
      <c r="AF63">
        <f t="shared" ref="AF63:AF70" si="28">SUM(AD63:AE63)</f>
        <v>30</v>
      </c>
    </row>
    <row r="64" spans="1:32" x14ac:dyDescent="0.45">
      <c r="A64" s="5"/>
      <c r="B64" s="5"/>
      <c r="D64">
        <v>2</v>
      </c>
      <c r="G64" s="14" t="s">
        <v>2337</v>
      </c>
      <c r="H64" t="s">
        <v>2338</v>
      </c>
      <c r="I64" t="s">
        <v>1022</v>
      </c>
      <c r="J64" s="14">
        <f>AVERAGE(S64,Z64)</f>
        <v>0.1717948717948718</v>
      </c>
      <c r="L64" s="13"/>
      <c r="S64" s="13">
        <f>((V64-Y64)/V64)</f>
        <v>0.26666666666666666</v>
      </c>
      <c r="T64">
        <v>10</v>
      </c>
      <c r="U64">
        <v>5</v>
      </c>
      <c r="V64">
        <f>SUM(T64:U64)</f>
        <v>15</v>
      </c>
      <c r="W64">
        <v>5</v>
      </c>
      <c r="X64">
        <v>6</v>
      </c>
      <c r="Y64">
        <f>SUM(W64:X64)</f>
        <v>11</v>
      </c>
      <c r="Z64" s="13">
        <f t="shared" si="26"/>
        <v>7.6923076923076927E-2</v>
      </c>
      <c r="AA64">
        <v>5</v>
      </c>
      <c r="AB64">
        <v>8</v>
      </c>
      <c r="AC64">
        <f t="shared" si="27"/>
        <v>13</v>
      </c>
      <c r="AD64">
        <v>5</v>
      </c>
      <c r="AE64">
        <v>7</v>
      </c>
      <c r="AF64">
        <f t="shared" si="28"/>
        <v>12</v>
      </c>
    </row>
    <row r="65" spans="1:32" x14ac:dyDescent="0.45">
      <c r="A65" s="5"/>
      <c r="B65" s="5"/>
      <c r="D65">
        <v>2</v>
      </c>
      <c r="G65" s="14" t="s">
        <v>2312</v>
      </c>
      <c r="H65" t="s">
        <v>2313</v>
      </c>
      <c r="I65" t="s">
        <v>1102</v>
      </c>
      <c r="J65" s="14">
        <f>AVERAGE(L65,Z65)</f>
        <v>0.16666666666666666</v>
      </c>
      <c r="L65" s="13">
        <f>((O65-R65)/O65)</f>
        <v>0.16666666666666666</v>
      </c>
      <c r="M65">
        <v>10</v>
      </c>
      <c r="N65">
        <v>8</v>
      </c>
      <c r="O65">
        <f>SUM(M65:N65)</f>
        <v>18</v>
      </c>
      <c r="P65">
        <v>7</v>
      </c>
      <c r="Q65">
        <v>8</v>
      </c>
      <c r="R65">
        <f>SUM(P65:Q65)</f>
        <v>15</v>
      </c>
      <c r="S65" s="13"/>
      <c r="Z65" s="13">
        <f t="shared" si="26"/>
        <v>0.16666666666666666</v>
      </c>
      <c r="AA65">
        <v>10</v>
      </c>
      <c r="AB65">
        <v>8</v>
      </c>
      <c r="AC65">
        <f t="shared" si="27"/>
        <v>18</v>
      </c>
      <c r="AD65">
        <v>7</v>
      </c>
      <c r="AE65">
        <v>8</v>
      </c>
      <c r="AF65">
        <f t="shared" si="28"/>
        <v>15</v>
      </c>
    </row>
    <row r="66" spans="1:32" x14ac:dyDescent="0.45">
      <c r="A66" s="5"/>
      <c r="B66" s="5"/>
      <c r="D66">
        <v>2</v>
      </c>
      <c r="G66" s="14" t="s">
        <v>2384</v>
      </c>
      <c r="H66" t="s">
        <v>2385</v>
      </c>
      <c r="I66" t="s">
        <v>1415</v>
      </c>
      <c r="J66" s="14">
        <f>AVERAGE(L66,Z66)</f>
        <v>0.16666666666666666</v>
      </c>
      <c r="L66" s="13">
        <f>((O66-R66)/O66)</f>
        <v>0.16666666666666666</v>
      </c>
      <c r="M66">
        <v>4</v>
      </c>
      <c r="N66">
        <v>2</v>
      </c>
      <c r="O66">
        <f>SUM(M66:N66)</f>
        <v>6</v>
      </c>
      <c r="P66">
        <v>1</v>
      </c>
      <c r="Q66">
        <v>4</v>
      </c>
      <c r="R66">
        <f>SUM(P66:Q66)</f>
        <v>5</v>
      </c>
      <c r="S66" s="13"/>
      <c r="Z66" s="13">
        <f t="shared" si="26"/>
        <v>0.16666666666666666</v>
      </c>
      <c r="AA66">
        <v>4</v>
      </c>
      <c r="AB66">
        <v>2</v>
      </c>
      <c r="AC66">
        <f t="shared" si="27"/>
        <v>6</v>
      </c>
      <c r="AD66">
        <v>2</v>
      </c>
      <c r="AE66">
        <v>3</v>
      </c>
      <c r="AF66">
        <f t="shared" si="28"/>
        <v>5</v>
      </c>
    </row>
    <row r="67" spans="1:32" x14ac:dyDescent="0.45">
      <c r="A67" s="5"/>
      <c r="B67" s="5"/>
      <c r="D67">
        <v>2</v>
      </c>
      <c r="G67" s="14" t="s">
        <v>2345</v>
      </c>
      <c r="H67" t="s">
        <v>2346</v>
      </c>
      <c r="I67" t="s">
        <v>1107</v>
      </c>
      <c r="J67" s="14">
        <f>AVERAGE(L67,Z67)</f>
        <v>0.16041666666666665</v>
      </c>
      <c r="L67" s="13">
        <f>((O67-R67)/O67)</f>
        <v>0.13333333333333333</v>
      </c>
      <c r="M67">
        <v>5</v>
      </c>
      <c r="N67">
        <v>10</v>
      </c>
      <c r="O67">
        <f>SUM(M67:N67)</f>
        <v>15</v>
      </c>
      <c r="P67">
        <v>6</v>
      </c>
      <c r="Q67">
        <v>7</v>
      </c>
      <c r="R67">
        <f>SUM(P67:Q67)</f>
        <v>13</v>
      </c>
      <c r="S67" s="13"/>
      <c r="Z67" s="13">
        <f t="shared" si="26"/>
        <v>0.1875</v>
      </c>
      <c r="AA67">
        <v>7</v>
      </c>
      <c r="AB67">
        <v>9</v>
      </c>
      <c r="AC67">
        <f t="shared" si="27"/>
        <v>16</v>
      </c>
      <c r="AD67">
        <v>6</v>
      </c>
      <c r="AE67">
        <v>7</v>
      </c>
      <c r="AF67">
        <f t="shared" si="28"/>
        <v>13</v>
      </c>
    </row>
    <row r="68" spans="1:32" x14ac:dyDescent="0.45">
      <c r="A68" s="5"/>
      <c r="B68" s="5"/>
      <c r="D68">
        <v>2</v>
      </c>
      <c r="G68" s="14" t="s">
        <v>2327</v>
      </c>
      <c r="H68" t="s">
        <v>2328</v>
      </c>
      <c r="I68" t="s">
        <v>1178</v>
      </c>
      <c r="J68" s="14">
        <f>AVERAGE(L68,Z68)</f>
        <v>0.14611154752553024</v>
      </c>
      <c r="L68" s="13">
        <f>((O68-R68)/O68)</f>
        <v>0.13432835820895522</v>
      </c>
      <c r="M68">
        <v>32</v>
      </c>
      <c r="N68">
        <v>35</v>
      </c>
      <c r="O68">
        <f>SUM(M68:N68)</f>
        <v>67</v>
      </c>
      <c r="P68">
        <v>31</v>
      </c>
      <c r="Q68">
        <v>27</v>
      </c>
      <c r="R68">
        <f>SUM(P68:Q68)</f>
        <v>58</v>
      </c>
      <c r="S68" s="13"/>
      <c r="Z68" s="13">
        <f t="shared" si="26"/>
        <v>0.15789473684210525</v>
      </c>
      <c r="AA68">
        <v>17</v>
      </c>
      <c r="AB68">
        <v>21</v>
      </c>
      <c r="AC68">
        <f t="shared" si="27"/>
        <v>38</v>
      </c>
      <c r="AD68">
        <v>16</v>
      </c>
      <c r="AE68">
        <v>16</v>
      </c>
      <c r="AF68">
        <f t="shared" si="28"/>
        <v>32</v>
      </c>
    </row>
    <row r="69" spans="1:32" x14ac:dyDescent="0.45">
      <c r="A69" s="5"/>
      <c r="B69" s="5"/>
      <c r="D69">
        <v>2</v>
      </c>
      <c r="G69" s="14" t="s">
        <v>2386</v>
      </c>
      <c r="H69" t="s">
        <v>2387</v>
      </c>
      <c r="I69" t="s">
        <v>859</v>
      </c>
      <c r="J69" s="14">
        <f>AVERAGE(S69,Z69)</f>
        <v>0.14358974358974358</v>
      </c>
      <c r="L69" s="13"/>
      <c r="S69" s="13">
        <f>((V69-Y69)/V69)</f>
        <v>0.15384615384615385</v>
      </c>
      <c r="T69">
        <v>7</v>
      </c>
      <c r="U69">
        <v>6</v>
      </c>
      <c r="V69">
        <f>SUM(T69:U69)</f>
        <v>13</v>
      </c>
      <c r="W69">
        <v>6</v>
      </c>
      <c r="X69">
        <v>5</v>
      </c>
      <c r="Y69">
        <f>SUM(W69:X69)</f>
        <v>11</v>
      </c>
      <c r="Z69" s="13">
        <f t="shared" si="26"/>
        <v>0.13333333333333333</v>
      </c>
      <c r="AA69">
        <v>7</v>
      </c>
      <c r="AB69">
        <v>8</v>
      </c>
      <c r="AC69">
        <f t="shared" si="27"/>
        <v>15</v>
      </c>
      <c r="AD69">
        <v>7</v>
      </c>
      <c r="AE69">
        <v>6</v>
      </c>
      <c r="AF69">
        <f t="shared" si="28"/>
        <v>13</v>
      </c>
    </row>
    <row r="70" spans="1:32" x14ac:dyDescent="0.45">
      <c r="A70" s="5"/>
      <c r="B70" s="5"/>
      <c r="D70">
        <v>2</v>
      </c>
      <c r="G70" s="14" t="s">
        <v>2352</v>
      </c>
      <c r="H70" t="s">
        <v>2353</v>
      </c>
      <c r="I70" t="s">
        <v>891</v>
      </c>
      <c r="J70" s="14">
        <f>AVERAGE(S70,Z70)</f>
        <v>0.14090909090909093</v>
      </c>
      <c r="L70" s="13"/>
      <c r="S70" s="13">
        <f>((V70-Y70)/V70)</f>
        <v>0.1</v>
      </c>
      <c r="T70">
        <v>10</v>
      </c>
      <c r="U70">
        <v>10</v>
      </c>
      <c r="V70">
        <f>SUM(T70:U70)</f>
        <v>20</v>
      </c>
      <c r="W70">
        <v>7</v>
      </c>
      <c r="X70">
        <v>11</v>
      </c>
      <c r="Y70">
        <f>SUM(W70:X70)</f>
        <v>18</v>
      </c>
      <c r="Z70" s="13">
        <f t="shared" si="26"/>
        <v>0.18181818181818182</v>
      </c>
      <c r="AA70">
        <v>13</v>
      </c>
      <c r="AB70">
        <v>9</v>
      </c>
      <c r="AC70">
        <f t="shared" si="27"/>
        <v>22</v>
      </c>
      <c r="AD70">
        <v>8</v>
      </c>
      <c r="AE70">
        <v>10</v>
      </c>
      <c r="AF70">
        <f t="shared" si="28"/>
        <v>18</v>
      </c>
    </row>
    <row r="71" spans="1:32" x14ac:dyDescent="0.45">
      <c r="A71" s="5"/>
      <c r="B71" s="5"/>
      <c r="D71">
        <v>2</v>
      </c>
      <c r="G71" s="14" t="s">
        <v>2374</v>
      </c>
      <c r="H71" t="s">
        <v>2375</v>
      </c>
      <c r="I71" t="s">
        <v>692</v>
      </c>
      <c r="J71" s="14">
        <f>AVERAGE(L71,S71)</f>
        <v>0.14000000000000001</v>
      </c>
      <c r="L71" s="13">
        <f>((O71-R71)/O71)</f>
        <v>0.2</v>
      </c>
      <c r="M71">
        <v>16</v>
      </c>
      <c r="N71">
        <v>19</v>
      </c>
      <c r="O71">
        <f>SUM(M71:N71)</f>
        <v>35</v>
      </c>
      <c r="P71">
        <v>14</v>
      </c>
      <c r="Q71">
        <v>14</v>
      </c>
      <c r="R71">
        <f>SUM(P71:Q71)</f>
        <v>28</v>
      </c>
      <c r="S71" s="13">
        <f>((V71-Y71)/V71)</f>
        <v>0.08</v>
      </c>
      <c r="T71">
        <v>13</v>
      </c>
      <c r="U71">
        <v>12</v>
      </c>
      <c r="V71">
        <f>SUM(T71:U71)</f>
        <v>25</v>
      </c>
      <c r="W71">
        <v>11</v>
      </c>
      <c r="X71">
        <v>12</v>
      </c>
      <c r="Y71">
        <f>SUM(W71:X71)</f>
        <v>23</v>
      </c>
      <c r="Z71" s="13"/>
    </row>
    <row r="72" spans="1:32" x14ac:dyDescent="0.45">
      <c r="A72" s="5"/>
      <c r="B72" s="5"/>
      <c r="D72">
        <v>2</v>
      </c>
      <c r="G72" s="14" t="s">
        <v>2380</v>
      </c>
      <c r="H72" t="s">
        <v>2381</v>
      </c>
      <c r="I72" t="s">
        <v>1364</v>
      </c>
      <c r="J72" s="14">
        <f>AVERAGE(L72,Z72)</f>
        <v>0.1388888888888889</v>
      </c>
      <c r="L72" s="13">
        <f>((O72-R72)/O72)</f>
        <v>0.1111111111111111</v>
      </c>
      <c r="M72">
        <v>4</v>
      </c>
      <c r="N72">
        <v>5</v>
      </c>
      <c r="O72">
        <f>SUM(M72:N72)</f>
        <v>9</v>
      </c>
      <c r="P72">
        <v>4</v>
      </c>
      <c r="Q72">
        <v>4</v>
      </c>
      <c r="R72">
        <f>SUM(P72:Q72)</f>
        <v>8</v>
      </c>
      <c r="S72" s="13"/>
      <c r="Z72" s="13">
        <f>((AC72-AF72)/AC72)</f>
        <v>0.16666666666666666</v>
      </c>
      <c r="AA72">
        <v>2</v>
      </c>
      <c r="AB72">
        <v>4</v>
      </c>
      <c r="AC72">
        <f>SUM(AA72:AB72)</f>
        <v>6</v>
      </c>
      <c r="AD72">
        <v>3</v>
      </c>
      <c r="AE72">
        <v>2</v>
      </c>
      <c r="AF72">
        <f>SUM(AD72:AE72)</f>
        <v>5</v>
      </c>
    </row>
    <row r="73" spans="1:32" x14ac:dyDescent="0.45">
      <c r="A73" s="5"/>
      <c r="B73" s="5"/>
      <c r="D73">
        <v>2</v>
      </c>
      <c r="G73" s="14" t="s">
        <v>2339</v>
      </c>
      <c r="H73" t="s">
        <v>2340</v>
      </c>
      <c r="I73" t="s">
        <v>1288</v>
      </c>
      <c r="J73" s="14">
        <f>AVERAGE(L73,Z73)</f>
        <v>0.13681818181818181</v>
      </c>
      <c r="L73" s="13">
        <f>((O73-R73)/O73)</f>
        <v>0.16</v>
      </c>
      <c r="M73">
        <v>22</v>
      </c>
      <c r="N73">
        <v>28</v>
      </c>
      <c r="O73">
        <f>SUM(M73:N73)</f>
        <v>50</v>
      </c>
      <c r="P73">
        <v>19</v>
      </c>
      <c r="Q73">
        <v>23</v>
      </c>
      <c r="R73">
        <f>SUM(P73:Q73)</f>
        <v>42</v>
      </c>
      <c r="S73" s="13"/>
      <c r="Z73" s="13">
        <f>((AC73-AF73)/AC73)</f>
        <v>0.11363636363636363</v>
      </c>
      <c r="AA73">
        <v>22</v>
      </c>
      <c r="AB73">
        <v>22</v>
      </c>
      <c r="AC73">
        <f>SUM(AA73:AB73)</f>
        <v>44</v>
      </c>
      <c r="AD73">
        <v>20</v>
      </c>
      <c r="AE73">
        <v>19</v>
      </c>
      <c r="AF73">
        <f>SUM(AD73:AE73)</f>
        <v>39</v>
      </c>
    </row>
    <row r="74" spans="1:32" x14ac:dyDescent="0.45">
      <c r="A74" s="5"/>
      <c r="B74" s="5"/>
      <c r="D74">
        <v>2</v>
      </c>
      <c r="G74" s="14" t="s">
        <v>2320</v>
      </c>
      <c r="H74" t="s">
        <v>2321</v>
      </c>
      <c r="I74" t="s">
        <v>896</v>
      </c>
      <c r="J74" s="14">
        <f>AVERAGE(L74,S74)</f>
        <v>0.13633786848072563</v>
      </c>
      <c r="L74" s="13">
        <f>((O74-R74)/O74)</f>
        <v>2.7777777777777776E-2</v>
      </c>
      <c r="M74">
        <v>17</v>
      </c>
      <c r="N74">
        <v>19</v>
      </c>
      <c r="O74">
        <f>SUM(M74:N74)</f>
        <v>36</v>
      </c>
      <c r="P74">
        <v>15</v>
      </c>
      <c r="Q74">
        <v>20</v>
      </c>
      <c r="R74">
        <f>SUM(P74:Q74)</f>
        <v>35</v>
      </c>
      <c r="S74" s="13">
        <f>((V74-Y74)/V74)</f>
        <v>0.24489795918367346</v>
      </c>
      <c r="T74">
        <v>23</v>
      </c>
      <c r="U74">
        <v>26</v>
      </c>
      <c r="V74">
        <f>SUM(T74:U74)</f>
        <v>49</v>
      </c>
      <c r="W74">
        <v>18</v>
      </c>
      <c r="X74">
        <v>19</v>
      </c>
      <c r="Y74">
        <f>SUM(W74:X74)</f>
        <v>37</v>
      </c>
      <c r="Z74" s="13"/>
    </row>
    <row r="75" spans="1:32" x14ac:dyDescent="0.45">
      <c r="A75" s="5"/>
      <c r="B75" s="5"/>
      <c r="D75">
        <v>2</v>
      </c>
      <c r="G75" s="14" t="s">
        <v>2354</v>
      </c>
      <c r="H75" t="s">
        <v>2355</v>
      </c>
      <c r="I75" t="s">
        <v>945</v>
      </c>
      <c r="J75" s="14">
        <f>AVERAGE(S75,Z75)</f>
        <v>0.13257575757575757</v>
      </c>
      <c r="L75" s="13"/>
      <c r="S75" s="13">
        <f>((V75-Y75)/V75)</f>
        <v>8.3333333333333329E-2</v>
      </c>
      <c r="T75">
        <v>11</v>
      </c>
      <c r="U75">
        <v>13</v>
      </c>
      <c r="V75">
        <f>SUM(T75:U75)</f>
        <v>24</v>
      </c>
      <c r="W75">
        <v>11</v>
      </c>
      <c r="X75">
        <v>11</v>
      </c>
      <c r="Y75">
        <f>SUM(W75:X75)</f>
        <v>22</v>
      </c>
      <c r="Z75" s="13">
        <f>((AC75-AF75)/AC75)</f>
        <v>0.18181818181818182</v>
      </c>
      <c r="AA75">
        <v>11</v>
      </c>
      <c r="AB75">
        <v>11</v>
      </c>
      <c r="AC75">
        <f>SUM(AA75:AB75)</f>
        <v>22</v>
      </c>
      <c r="AD75">
        <v>10</v>
      </c>
      <c r="AE75">
        <v>8</v>
      </c>
      <c r="AF75">
        <f>SUM(AD75:AE75)</f>
        <v>18</v>
      </c>
    </row>
    <row r="76" spans="1:32" x14ac:dyDescent="0.45">
      <c r="A76" s="5"/>
      <c r="B76" s="5"/>
      <c r="D76">
        <v>2</v>
      </c>
      <c r="G76" s="14" t="s">
        <v>2372</v>
      </c>
      <c r="H76" t="s">
        <v>2373</v>
      </c>
      <c r="I76" t="s">
        <v>932</v>
      </c>
      <c r="J76" s="14">
        <f>AVERAGE(S76,Z76)</f>
        <v>0.12698412698412698</v>
      </c>
      <c r="L76" s="13"/>
      <c r="S76" s="13">
        <f>((V76-Y76)/V76)</f>
        <v>0.14285714285714285</v>
      </c>
      <c r="T76">
        <v>3</v>
      </c>
      <c r="U76">
        <v>4</v>
      </c>
      <c r="V76">
        <f>SUM(T76:U76)</f>
        <v>7</v>
      </c>
      <c r="W76">
        <v>3</v>
      </c>
      <c r="X76">
        <v>3</v>
      </c>
      <c r="Y76">
        <f>SUM(W76:X76)</f>
        <v>6</v>
      </c>
      <c r="Z76" s="13">
        <f>((AC76-AF76)/AC76)</f>
        <v>0.1111111111111111</v>
      </c>
      <c r="AA76">
        <v>4</v>
      </c>
      <c r="AB76">
        <v>5</v>
      </c>
      <c r="AC76">
        <f>SUM(AA76:AB76)</f>
        <v>9</v>
      </c>
      <c r="AD76">
        <v>3</v>
      </c>
      <c r="AE76">
        <v>5</v>
      </c>
      <c r="AF76">
        <f>SUM(AD76:AE76)</f>
        <v>8</v>
      </c>
    </row>
    <row r="77" spans="1:32" x14ac:dyDescent="0.45">
      <c r="A77" s="5"/>
      <c r="B77" s="5"/>
      <c r="D77">
        <v>2</v>
      </c>
      <c r="G77" s="14" t="s">
        <v>2335</v>
      </c>
      <c r="H77" t="s">
        <v>2336</v>
      </c>
      <c r="I77" t="s">
        <v>859</v>
      </c>
      <c r="J77" s="14">
        <f>AVERAGE(L77,Z77)</f>
        <v>0.12138570649208946</v>
      </c>
      <c r="L77" s="13">
        <f>((O77-R77)/O77)</f>
        <v>5.128205128205128E-2</v>
      </c>
      <c r="M77">
        <v>20</v>
      </c>
      <c r="N77">
        <v>19</v>
      </c>
      <c r="O77">
        <f>SUM(M77:N77)</f>
        <v>39</v>
      </c>
      <c r="P77">
        <v>20</v>
      </c>
      <c r="Q77">
        <v>17</v>
      </c>
      <c r="R77">
        <f>SUM(P77:Q77)</f>
        <v>37</v>
      </c>
      <c r="S77" s="13"/>
      <c r="Z77" s="13">
        <f>((AC77-AF77)/AC77)</f>
        <v>0.19148936170212766</v>
      </c>
      <c r="AA77">
        <v>23</v>
      </c>
      <c r="AB77">
        <v>24</v>
      </c>
      <c r="AC77">
        <f>SUM(AA77:AB77)</f>
        <v>47</v>
      </c>
      <c r="AD77">
        <v>17</v>
      </c>
      <c r="AE77">
        <v>21</v>
      </c>
      <c r="AF77">
        <f>SUM(AD77:AE77)</f>
        <v>38</v>
      </c>
    </row>
    <row r="78" spans="1:32" x14ac:dyDescent="0.45">
      <c r="A78" s="5"/>
      <c r="B78" s="5"/>
      <c r="D78">
        <v>2</v>
      </c>
      <c r="G78" s="14" t="s">
        <v>2395</v>
      </c>
      <c r="H78" t="s">
        <v>2396</v>
      </c>
      <c r="I78" t="s">
        <v>932</v>
      </c>
      <c r="J78" s="14">
        <f>AVERAGE(L78,S78)</f>
        <v>0.11805555555555555</v>
      </c>
      <c r="L78" s="13">
        <f>((O78-R78)/O78)</f>
        <v>0.125</v>
      </c>
      <c r="M78">
        <v>5</v>
      </c>
      <c r="N78">
        <v>3</v>
      </c>
      <c r="O78">
        <f>SUM(M78:N78)</f>
        <v>8</v>
      </c>
      <c r="P78">
        <v>4</v>
      </c>
      <c r="Q78">
        <v>3</v>
      </c>
      <c r="R78">
        <f>SUM(P78:Q78)</f>
        <v>7</v>
      </c>
      <c r="S78" s="13">
        <f t="shared" ref="S78:S86" si="29">((V78-Y78)/V78)</f>
        <v>0.1111111111111111</v>
      </c>
      <c r="T78">
        <v>4</v>
      </c>
      <c r="U78">
        <v>5</v>
      </c>
      <c r="V78">
        <f t="shared" ref="V78:V86" si="30">SUM(T78:U78)</f>
        <v>9</v>
      </c>
      <c r="W78">
        <v>5</v>
      </c>
      <c r="X78">
        <v>3</v>
      </c>
      <c r="Y78">
        <f t="shared" ref="Y78:Y86" si="31">SUM(W78:X78)</f>
        <v>8</v>
      </c>
      <c r="Z78" s="13"/>
    </row>
    <row r="79" spans="1:32" x14ac:dyDescent="0.45">
      <c r="A79" s="5"/>
      <c r="B79" s="5"/>
      <c r="D79">
        <v>2</v>
      </c>
      <c r="G79" s="14" t="s">
        <v>2343</v>
      </c>
      <c r="H79" t="s">
        <v>2344</v>
      </c>
      <c r="I79" t="s">
        <v>945</v>
      </c>
      <c r="J79" s="14">
        <f>AVERAGE(L79,S79)</f>
        <v>0.10686274509803922</v>
      </c>
      <c r="L79" s="13">
        <f>((O79-R79)/O79)</f>
        <v>0.14705882352941177</v>
      </c>
      <c r="M79">
        <v>17</v>
      </c>
      <c r="N79">
        <v>17</v>
      </c>
      <c r="O79">
        <f>SUM(M79:N79)</f>
        <v>34</v>
      </c>
      <c r="P79">
        <v>14</v>
      </c>
      <c r="Q79">
        <v>15</v>
      </c>
      <c r="R79">
        <f>SUM(P79:Q79)</f>
        <v>29</v>
      </c>
      <c r="S79" s="13">
        <f t="shared" si="29"/>
        <v>6.6666666666666666E-2</v>
      </c>
      <c r="T79">
        <v>16</v>
      </c>
      <c r="U79">
        <v>14</v>
      </c>
      <c r="V79">
        <f t="shared" si="30"/>
        <v>30</v>
      </c>
      <c r="W79">
        <v>15</v>
      </c>
      <c r="X79">
        <v>13</v>
      </c>
      <c r="Y79">
        <f t="shared" si="31"/>
        <v>28</v>
      </c>
      <c r="Z79" s="13"/>
    </row>
    <row r="80" spans="1:32" x14ac:dyDescent="0.45">
      <c r="A80" s="5"/>
      <c r="B80" s="5"/>
      <c r="D80">
        <v>2</v>
      </c>
      <c r="G80" s="14" t="s">
        <v>2364</v>
      </c>
      <c r="H80" t="s">
        <v>2365</v>
      </c>
      <c r="I80" t="s">
        <v>960</v>
      </c>
      <c r="J80" s="14">
        <f>AVERAGE(S80,Z80)</f>
        <v>9.1097308488612833E-2</v>
      </c>
      <c r="L80" s="13"/>
      <c r="S80" s="13">
        <f t="shared" si="29"/>
        <v>9.5238095238095233E-2</v>
      </c>
      <c r="T80">
        <v>9</v>
      </c>
      <c r="U80">
        <v>12</v>
      </c>
      <c r="V80">
        <f t="shared" si="30"/>
        <v>21</v>
      </c>
      <c r="W80">
        <v>9</v>
      </c>
      <c r="X80">
        <v>10</v>
      </c>
      <c r="Y80">
        <f t="shared" si="31"/>
        <v>19</v>
      </c>
      <c r="Z80" s="13">
        <f>((AC80-AF80)/AC80)</f>
        <v>8.6956521739130432E-2</v>
      </c>
      <c r="AA80">
        <v>10</v>
      </c>
      <c r="AB80">
        <v>13</v>
      </c>
      <c r="AC80">
        <f>SUM(AA80:AB80)</f>
        <v>23</v>
      </c>
      <c r="AD80">
        <v>11</v>
      </c>
      <c r="AE80">
        <v>10</v>
      </c>
      <c r="AF80">
        <f>SUM(AD80:AE80)</f>
        <v>21</v>
      </c>
    </row>
    <row r="81" spans="1:32" x14ac:dyDescent="0.45">
      <c r="A81" s="5"/>
      <c r="B81" s="5"/>
      <c r="D81">
        <v>2</v>
      </c>
      <c r="G81" s="14" t="s">
        <v>2350</v>
      </c>
      <c r="H81" t="s">
        <v>2351</v>
      </c>
      <c r="I81" t="s">
        <v>1022</v>
      </c>
      <c r="J81" s="14">
        <f>AVERAGE(S81,Z81)</f>
        <v>8.8387096774193541E-2</v>
      </c>
      <c r="L81" s="13"/>
      <c r="S81" s="13">
        <f t="shared" si="29"/>
        <v>0.08</v>
      </c>
      <c r="T81">
        <v>14</v>
      </c>
      <c r="U81">
        <v>11</v>
      </c>
      <c r="V81">
        <f t="shared" si="30"/>
        <v>25</v>
      </c>
      <c r="W81">
        <v>14</v>
      </c>
      <c r="X81">
        <v>9</v>
      </c>
      <c r="Y81">
        <f t="shared" si="31"/>
        <v>23</v>
      </c>
      <c r="Z81" s="13">
        <f>((AC81-AF81)/AC81)</f>
        <v>9.6774193548387094E-2</v>
      </c>
      <c r="AA81">
        <v>15</v>
      </c>
      <c r="AB81">
        <v>16</v>
      </c>
      <c r="AC81">
        <f>SUM(AA81:AB81)</f>
        <v>31</v>
      </c>
      <c r="AD81">
        <v>15</v>
      </c>
      <c r="AE81">
        <v>13</v>
      </c>
      <c r="AF81">
        <f>SUM(AD81:AE81)</f>
        <v>28</v>
      </c>
    </row>
    <row r="82" spans="1:32" x14ac:dyDescent="0.45">
      <c r="A82" s="5"/>
      <c r="B82" s="5"/>
      <c r="D82">
        <v>2</v>
      </c>
      <c r="G82" s="14" t="s">
        <v>2100</v>
      </c>
      <c r="H82" t="s">
        <v>2101</v>
      </c>
      <c r="I82" t="s">
        <v>1384</v>
      </c>
      <c r="J82" s="14">
        <f>AVERAGE(S82,Z82)</f>
        <v>8.2582582582582581E-2</v>
      </c>
      <c r="L82" s="13"/>
      <c r="S82" s="13">
        <f t="shared" si="29"/>
        <v>5.4054054054054057E-2</v>
      </c>
      <c r="T82">
        <v>18</v>
      </c>
      <c r="U82">
        <v>19</v>
      </c>
      <c r="V82">
        <f t="shared" si="30"/>
        <v>37</v>
      </c>
      <c r="W82">
        <v>20</v>
      </c>
      <c r="X82">
        <v>15</v>
      </c>
      <c r="Y82">
        <f t="shared" si="31"/>
        <v>35</v>
      </c>
      <c r="Z82" s="13">
        <f>((AC82-AF82)/AC82)</f>
        <v>0.1111111111111111</v>
      </c>
      <c r="AA82">
        <v>19</v>
      </c>
      <c r="AB82">
        <v>17</v>
      </c>
      <c r="AC82">
        <f>SUM(AA82:AB82)</f>
        <v>36</v>
      </c>
      <c r="AD82">
        <v>16</v>
      </c>
      <c r="AE82">
        <v>16</v>
      </c>
      <c r="AF82">
        <f>SUM(AD82:AE82)</f>
        <v>32</v>
      </c>
    </row>
    <row r="83" spans="1:32" x14ac:dyDescent="0.45">
      <c r="A83" s="5"/>
      <c r="B83" s="5"/>
      <c r="D83">
        <v>2</v>
      </c>
      <c r="G83" s="14" t="s">
        <v>2360</v>
      </c>
      <c r="H83" t="s">
        <v>2361</v>
      </c>
      <c r="I83" t="s">
        <v>1912</v>
      </c>
      <c r="J83" s="14">
        <f>AVERAGE(L83,S83)</f>
        <v>7.8993627774115574E-2</v>
      </c>
      <c r="L83" s="13">
        <f>((O83-R83)/O83)</f>
        <v>0.12195121951219512</v>
      </c>
      <c r="M83">
        <v>59</v>
      </c>
      <c r="N83">
        <v>64</v>
      </c>
      <c r="O83">
        <f>SUM(M83:N83)</f>
        <v>123</v>
      </c>
      <c r="P83">
        <v>57</v>
      </c>
      <c r="Q83">
        <v>51</v>
      </c>
      <c r="R83">
        <f>SUM(P83:Q83)</f>
        <v>108</v>
      </c>
      <c r="S83" s="13">
        <f t="shared" si="29"/>
        <v>3.6036036036036036E-2</v>
      </c>
      <c r="T83">
        <v>54</v>
      </c>
      <c r="U83">
        <v>57</v>
      </c>
      <c r="V83">
        <f t="shared" si="30"/>
        <v>111</v>
      </c>
      <c r="W83">
        <v>53</v>
      </c>
      <c r="X83">
        <v>54</v>
      </c>
      <c r="Y83">
        <f t="shared" si="31"/>
        <v>107</v>
      </c>
      <c r="Z83" s="13"/>
    </row>
    <row r="84" spans="1:32" x14ac:dyDescent="0.45">
      <c r="A84" s="5"/>
      <c r="B84" s="5"/>
      <c r="D84">
        <v>2</v>
      </c>
      <c r="G84" s="14" t="s">
        <v>2368</v>
      </c>
      <c r="H84" t="s">
        <v>2369</v>
      </c>
      <c r="I84" t="s">
        <v>1168</v>
      </c>
      <c r="J84" s="14">
        <f>AVERAGE(S84,Z84)</f>
        <v>7.4175824175824176E-2</v>
      </c>
      <c r="L84" s="13"/>
      <c r="S84" s="13">
        <f t="shared" si="29"/>
        <v>7.6923076923076927E-2</v>
      </c>
      <c r="T84">
        <v>18</v>
      </c>
      <c r="U84">
        <v>21</v>
      </c>
      <c r="V84">
        <f t="shared" si="30"/>
        <v>39</v>
      </c>
      <c r="W84">
        <v>15</v>
      </c>
      <c r="X84">
        <v>21</v>
      </c>
      <c r="Y84">
        <f t="shared" si="31"/>
        <v>36</v>
      </c>
      <c r="Z84" s="13">
        <f>((AC84-AF84)/AC84)</f>
        <v>7.1428571428571425E-2</v>
      </c>
      <c r="AA84">
        <v>19</v>
      </c>
      <c r="AB84">
        <v>23</v>
      </c>
      <c r="AC84">
        <f>SUM(AA84:AB84)</f>
        <v>42</v>
      </c>
      <c r="AD84">
        <v>18</v>
      </c>
      <c r="AE84">
        <v>21</v>
      </c>
      <c r="AF84">
        <f>SUM(AD84:AE84)</f>
        <v>39</v>
      </c>
    </row>
    <row r="85" spans="1:32" x14ac:dyDescent="0.45">
      <c r="A85" s="5"/>
      <c r="B85" s="5"/>
      <c r="D85">
        <v>2</v>
      </c>
      <c r="G85" s="14" t="s">
        <v>2358</v>
      </c>
      <c r="H85" t="s">
        <v>2359</v>
      </c>
      <c r="I85" t="s">
        <v>923</v>
      </c>
      <c r="J85" s="14">
        <f>AVERAGE(L85,S85)</f>
        <v>6.3455149501661132E-2</v>
      </c>
      <c r="L85" s="13">
        <f>((O85-R85)/O85)</f>
        <v>5.7142857142857141E-2</v>
      </c>
      <c r="M85">
        <v>16</v>
      </c>
      <c r="N85">
        <v>19</v>
      </c>
      <c r="O85">
        <f>SUM(M85:N85)</f>
        <v>35</v>
      </c>
      <c r="P85">
        <v>11</v>
      </c>
      <c r="Q85">
        <v>22</v>
      </c>
      <c r="R85">
        <f>SUM(P85:Q85)</f>
        <v>33</v>
      </c>
      <c r="S85" s="13">
        <f t="shared" si="29"/>
        <v>6.9767441860465115E-2</v>
      </c>
      <c r="T85">
        <v>19</v>
      </c>
      <c r="U85">
        <v>24</v>
      </c>
      <c r="V85">
        <f t="shared" si="30"/>
        <v>43</v>
      </c>
      <c r="W85">
        <v>19</v>
      </c>
      <c r="X85">
        <v>21</v>
      </c>
      <c r="Y85">
        <f t="shared" si="31"/>
        <v>40</v>
      </c>
      <c r="Z85" s="13"/>
    </row>
    <row r="86" spans="1:32" x14ac:dyDescent="0.45">
      <c r="A86" s="5"/>
      <c r="B86" s="5"/>
      <c r="D86">
        <v>2</v>
      </c>
      <c r="G86" s="14" t="s">
        <v>2366</v>
      </c>
      <c r="H86" t="s">
        <v>2367</v>
      </c>
      <c r="I86" t="s">
        <v>896</v>
      </c>
      <c r="J86" s="14">
        <f>AVERAGE(S86,Z86)</f>
        <v>5.0657894736842103E-2</v>
      </c>
      <c r="L86" s="13"/>
      <c r="S86" s="13">
        <f t="shared" si="29"/>
        <v>7.4999999999999997E-2</v>
      </c>
      <c r="T86">
        <v>19</v>
      </c>
      <c r="U86">
        <v>21</v>
      </c>
      <c r="V86">
        <f t="shared" si="30"/>
        <v>40</v>
      </c>
      <c r="W86">
        <v>19</v>
      </c>
      <c r="X86">
        <v>18</v>
      </c>
      <c r="Y86">
        <f t="shared" si="31"/>
        <v>37</v>
      </c>
      <c r="Z86" s="13">
        <f>((AC86-AF86)/AC86)</f>
        <v>2.6315789473684209E-2</v>
      </c>
      <c r="AA86">
        <v>19</v>
      </c>
      <c r="AB86">
        <v>19</v>
      </c>
      <c r="AC86">
        <f>SUM(AA86:AB86)</f>
        <v>38</v>
      </c>
      <c r="AD86">
        <v>18</v>
      </c>
      <c r="AE86">
        <v>19</v>
      </c>
      <c r="AF86">
        <f>SUM(AD86:AE86)</f>
        <v>37</v>
      </c>
    </row>
    <row r="87" spans="1:32" x14ac:dyDescent="0.45">
      <c r="A87" s="5"/>
      <c r="B87" s="5"/>
      <c r="D87">
        <v>2</v>
      </c>
      <c r="G87" s="14" t="s">
        <v>2356</v>
      </c>
      <c r="H87" t="s">
        <v>2357</v>
      </c>
      <c r="I87" t="s">
        <v>978</v>
      </c>
      <c r="J87" s="14">
        <f>AVERAGE(L87,Z87)</f>
        <v>3.823953823953824E-2</v>
      </c>
      <c r="L87" s="13">
        <f>((O87-R87)/O87)</f>
        <v>1.5873015873015872E-2</v>
      </c>
      <c r="M87">
        <v>33</v>
      </c>
      <c r="N87">
        <v>30</v>
      </c>
      <c r="O87">
        <f>SUM(M87:N87)</f>
        <v>63</v>
      </c>
      <c r="P87">
        <v>33</v>
      </c>
      <c r="Q87">
        <v>29</v>
      </c>
      <c r="R87">
        <f>SUM(P87:Q87)</f>
        <v>62</v>
      </c>
      <c r="S87" s="13"/>
      <c r="Z87" s="13">
        <f>((AC87-AF87)/AC87)</f>
        <v>6.0606060606060608E-2</v>
      </c>
      <c r="AA87">
        <v>32</v>
      </c>
      <c r="AB87">
        <v>34</v>
      </c>
      <c r="AC87">
        <f>SUM(AA87:AB87)</f>
        <v>66</v>
      </c>
      <c r="AD87">
        <v>31</v>
      </c>
      <c r="AE87">
        <v>31</v>
      </c>
      <c r="AF87">
        <f>SUM(AD87:AE87)</f>
        <v>62</v>
      </c>
    </row>
    <row r="88" spans="1:32" x14ac:dyDescent="0.45">
      <c r="A88" s="5"/>
      <c r="B88" s="5"/>
      <c r="D88">
        <v>2</v>
      </c>
      <c r="G88" s="14" t="s">
        <v>2370</v>
      </c>
      <c r="H88" t="s">
        <v>2371</v>
      </c>
      <c r="I88" t="s">
        <v>1161</v>
      </c>
      <c r="J88" s="14">
        <f>AVERAGE(S88,Z88)</f>
        <v>1.7114020332041249E-2</v>
      </c>
      <c r="L88" s="13"/>
      <c r="S88" s="13">
        <f>((V88-Y88)/V88)</f>
        <v>1.7699115044247787E-2</v>
      </c>
      <c r="T88">
        <v>54</v>
      </c>
      <c r="U88">
        <v>59</v>
      </c>
      <c r="V88">
        <f>SUM(T88:U88)</f>
        <v>113</v>
      </c>
      <c r="W88">
        <v>54</v>
      </c>
      <c r="X88">
        <v>57</v>
      </c>
      <c r="Y88">
        <f>SUM(W88:X88)</f>
        <v>111</v>
      </c>
      <c r="Z88" s="13">
        <f>((AC88-AF88)/AC88)</f>
        <v>1.6528925619834711E-2</v>
      </c>
      <c r="AA88">
        <v>58</v>
      </c>
      <c r="AB88">
        <v>63</v>
      </c>
      <c r="AC88">
        <f>SUM(AA88:AB88)</f>
        <v>121</v>
      </c>
      <c r="AD88">
        <v>57</v>
      </c>
      <c r="AE88">
        <v>62</v>
      </c>
      <c r="AF88">
        <f>SUM(AD88:AE88)</f>
        <v>119</v>
      </c>
    </row>
  </sheetData>
  <sortState xmlns:xlrd2="http://schemas.microsoft.com/office/spreadsheetml/2017/richdata2" ref="C22:AF88">
    <sortCondition descending="1" ref="J22:J88"/>
  </sortState>
  <mergeCells count="16">
    <mergeCell ref="S2:Y2"/>
    <mergeCell ref="A1:K4"/>
    <mergeCell ref="AD4:AF4"/>
    <mergeCell ref="P3:R3"/>
    <mergeCell ref="W3:Y3"/>
    <mergeCell ref="AD3:AF3"/>
    <mergeCell ref="M3:O3"/>
    <mergeCell ref="T3:V3"/>
    <mergeCell ref="AA3:AC3"/>
    <mergeCell ref="M4:O4"/>
    <mergeCell ref="P4:R4"/>
    <mergeCell ref="T4:V4"/>
    <mergeCell ref="W4:Y4"/>
    <mergeCell ref="AA4:AC4"/>
    <mergeCell ref="Z2:AF2"/>
    <mergeCell ref="L2:R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6DA8-884B-4C0F-AD7E-A0FAF5608F50}">
  <dimension ref="A1:P32"/>
  <sheetViews>
    <sheetView zoomScale="70" zoomScaleNormal="70" workbookViewId="0">
      <selection sqref="A1:M2"/>
    </sheetView>
  </sheetViews>
  <sheetFormatPr defaultRowHeight="14.25" x14ac:dyDescent="0.45"/>
  <cols>
    <col min="3" max="3" width="10.33203125" customWidth="1"/>
    <col min="4" max="4" width="13.796875" customWidth="1"/>
    <col min="5" max="5" width="16.86328125" customWidth="1"/>
    <col min="6" max="6" width="82.19921875" customWidth="1"/>
    <col min="7" max="7" width="17.6640625" customWidth="1"/>
    <col min="8" max="11" width="10.6640625" customWidth="1"/>
    <col min="12" max="12" width="10.19921875" customWidth="1"/>
    <col min="13" max="13" width="7.46484375" customWidth="1"/>
    <col min="15" max="17" width="8.86328125" customWidth="1"/>
  </cols>
  <sheetData>
    <row r="1" spans="1:16" ht="37.25" customHeight="1" x14ac:dyDescent="0.45">
      <c r="A1" s="89" t="s">
        <v>2885</v>
      </c>
      <c r="B1" s="90"/>
      <c r="C1" s="90"/>
      <c r="D1" s="90"/>
      <c r="E1" s="90"/>
      <c r="F1" s="90"/>
      <c r="G1" s="90"/>
      <c r="H1" s="90"/>
      <c r="I1" s="90"/>
      <c r="J1" s="90"/>
      <c r="K1" s="90"/>
      <c r="L1" s="90"/>
      <c r="M1" s="90"/>
      <c r="N1" s="5"/>
      <c r="O1" s="5"/>
      <c r="P1" s="5"/>
    </row>
    <row r="2" spans="1:16" ht="14.65" thickBot="1" x14ac:dyDescent="0.5">
      <c r="A2" s="90"/>
      <c r="B2" s="90"/>
      <c r="C2" s="90"/>
      <c r="D2" s="90"/>
      <c r="E2" s="90"/>
      <c r="F2" s="90"/>
      <c r="G2" s="90"/>
      <c r="H2" s="90"/>
      <c r="I2" s="90"/>
      <c r="J2" s="90"/>
      <c r="K2" s="90"/>
      <c r="L2" s="90"/>
      <c r="M2" s="90"/>
      <c r="N2" s="5"/>
      <c r="O2" s="5"/>
      <c r="P2" s="5"/>
    </row>
    <row r="3" spans="1:16" ht="14.65" thickBot="1" x14ac:dyDescent="0.5">
      <c r="A3" s="42"/>
      <c r="B3" s="42"/>
      <c r="C3" s="42"/>
      <c r="D3" s="42"/>
      <c r="E3" s="42"/>
      <c r="F3" s="42"/>
      <c r="G3" s="42"/>
      <c r="H3" s="42"/>
      <c r="I3" s="98" t="s">
        <v>1621</v>
      </c>
      <c r="J3" s="99"/>
      <c r="K3" s="99"/>
      <c r="L3" s="99"/>
      <c r="M3" s="99"/>
      <c r="N3" s="99"/>
      <c r="O3" s="99"/>
      <c r="P3" s="100"/>
    </row>
    <row r="4" spans="1:16" ht="14.65" thickBot="1" x14ac:dyDescent="0.5">
      <c r="A4" s="42"/>
      <c r="B4" s="42"/>
      <c r="C4" s="42"/>
      <c r="D4" s="42"/>
      <c r="E4" s="42"/>
      <c r="F4" s="42"/>
      <c r="G4" s="42"/>
      <c r="H4" s="42"/>
      <c r="I4" s="33" t="s">
        <v>2227</v>
      </c>
      <c r="J4" s="33" t="s">
        <v>2227</v>
      </c>
      <c r="K4" s="33" t="s">
        <v>2227</v>
      </c>
    </row>
    <row r="5" spans="1:16" ht="14.65" thickBot="1" x14ac:dyDescent="0.5">
      <c r="A5" s="42"/>
      <c r="B5" s="42"/>
      <c r="C5" s="42"/>
      <c r="D5" s="42"/>
      <c r="E5" s="42"/>
      <c r="F5" s="42"/>
      <c r="G5" s="42"/>
      <c r="H5" s="42"/>
      <c r="I5" s="33" t="s">
        <v>2401</v>
      </c>
      <c r="J5" s="33" t="s">
        <v>2402</v>
      </c>
      <c r="K5" s="33" t="s">
        <v>2403</v>
      </c>
    </row>
    <row r="6" spans="1:16" ht="14.65" thickBot="1" x14ac:dyDescent="0.5">
      <c r="A6" s="5"/>
      <c r="B6" s="5"/>
      <c r="C6" s="33" t="s">
        <v>1617</v>
      </c>
      <c r="D6" s="33" t="s">
        <v>1567</v>
      </c>
      <c r="E6" s="33" t="s">
        <v>1566</v>
      </c>
      <c r="F6" s="33" t="s">
        <v>1626</v>
      </c>
      <c r="G6" s="33" t="s">
        <v>1564</v>
      </c>
      <c r="H6" s="33" t="s">
        <v>1563</v>
      </c>
      <c r="I6" s="33" t="s">
        <v>1631</v>
      </c>
      <c r="J6" s="33" t="s">
        <v>1631</v>
      </c>
      <c r="K6" s="33" t="s">
        <v>1631</v>
      </c>
      <c r="L6" s="33" t="s">
        <v>1627</v>
      </c>
      <c r="M6" s="33" t="s">
        <v>1628</v>
      </c>
    </row>
    <row r="7" spans="1:16" x14ac:dyDescent="0.45">
      <c r="A7" s="5"/>
      <c r="B7" s="5"/>
      <c r="C7" t="s">
        <v>1579</v>
      </c>
      <c r="E7" t="s">
        <v>2404</v>
      </c>
      <c r="F7" s="18" t="s">
        <v>2241</v>
      </c>
      <c r="G7" t="s">
        <v>2242</v>
      </c>
      <c r="H7" t="s">
        <v>950</v>
      </c>
      <c r="I7">
        <v>0.91666666666666663</v>
      </c>
      <c r="J7">
        <v>1</v>
      </c>
      <c r="K7">
        <v>1</v>
      </c>
      <c r="L7" s="18">
        <v>0.97222222222222221</v>
      </c>
      <c r="M7">
        <v>4.8112522432468836E-2</v>
      </c>
    </row>
    <row r="8" spans="1:16" x14ac:dyDescent="0.45">
      <c r="A8" s="5"/>
      <c r="B8" s="5"/>
      <c r="C8" t="s">
        <v>1577</v>
      </c>
      <c r="E8" t="s">
        <v>2405</v>
      </c>
      <c r="F8" s="18" t="s">
        <v>2246</v>
      </c>
      <c r="G8" t="s">
        <v>2422</v>
      </c>
      <c r="H8" t="s">
        <v>923</v>
      </c>
      <c r="I8">
        <v>0.5</v>
      </c>
      <c r="J8">
        <v>0.66666666666666663</v>
      </c>
      <c r="K8">
        <v>0.33333333333333331</v>
      </c>
      <c r="L8" s="18">
        <v>0.49999999999999994</v>
      </c>
      <c r="M8">
        <v>0.16666666666666721</v>
      </c>
    </row>
    <row r="9" spans="1:16" x14ac:dyDescent="0.45">
      <c r="A9" s="5"/>
      <c r="B9" s="5"/>
      <c r="C9" t="s">
        <v>1579</v>
      </c>
      <c r="E9" t="s">
        <v>2406</v>
      </c>
      <c r="F9" s="14" t="s">
        <v>2248</v>
      </c>
      <c r="G9" t="s">
        <v>2249</v>
      </c>
      <c r="H9" t="s">
        <v>2250</v>
      </c>
      <c r="I9">
        <v>0.25</v>
      </c>
      <c r="J9">
        <v>0.6</v>
      </c>
      <c r="K9">
        <v>0.5</v>
      </c>
      <c r="L9" s="14">
        <v>0.45</v>
      </c>
      <c r="M9">
        <v>0.1802775637731994</v>
      </c>
    </row>
    <row r="10" spans="1:16" x14ac:dyDescent="0.45">
      <c r="A10" s="5"/>
      <c r="B10" s="5"/>
      <c r="C10" t="s">
        <v>1577</v>
      </c>
      <c r="E10" t="s">
        <v>2407</v>
      </c>
      <c r="F10" s="14" t="s">
        <v>2251</v>
      </c>
      <c r="G10" t="s">
        <v>2423</v>
      </c>
      <c r="H10" t="s">
        <v>2253</v>
      </c>
      <c r="I10">
        <v>0.4</v>
      </c>
      <c r="J10">
        <v>0.5</v>
      </c>
      <c r="K10">
        <v>0.4</v>
      </c>
      <c r="L10" s="14">
        <v>0.43333333333333335</v>
      </c>
      <c r="M10">
        <v>5.7735026918962762E-2</v>
      </c>
    </row>
    <row r="11" spans="1:16" x14ac:dyDescent="0.45">
      <c r="A11" s="5"/>
      <c r="B11" s="5"/>
      <c r="C11" t="s">
        <v>1585</v>
      </c>
      <c r="E11" t="s">
        <v>2408</v>
      </c>
      <c r="F11" s="14" t="s">
        <v>2254</v>
      </c>
      <c r="G11" t="s">
        <v>2255</v>
      </c>
      <c r="H11" t="s">
        <v>991</v>
      </c>
      <c r="I11">
        <v>9.0909090909090912E-2</v>
      </c>
      <c r="J11">
        <v>0.42857142857142855</v>
      </c>
      <c r="K11">
        <v>0.75</v>
      </c>
      <c r="L11" s="14">
        <v>0.42316017316017313</v>
      </c>
      <c r="M11">
        <v>0.32957877339934172</v>
      </c>
    </row>
    <row r="12" spans="1:16" x14ac:dyDescent="0.45">
      <c r="A12" s="5"/>
      <c r="B12" s="5"/>
      <c r="C12" t="s">
        <v>1582</v>
      </c>
      <c r="E12" t="s">
        <v>2409</v>
      </c>
      <c r="F12" s="14" t="s">
        <v>2256</v>
      </c>
      <c r="G12" t="s">
        <v>2257</v>
      </c>
      <c r="H12" t="s">
        <v>1112</v>
      </c>
      <c r="I12">
        <v>0.25</v>
      </c>
      <c r="J12">
        <v>0.22222222222222221</v>
      </c>
      <c r="K12">
        <v>0.6</v>
      </c>
      <c r="L12" s="14">
        <v>0.3574074074074074</v>
      </c>
      <c r="M12">
        <v>0.2105499364050358</v>
      </c>
    </row>
    <row r="13" spans="1:16" x14ac:dyDescent="0.45">
      <c r="A13" s="5"/>
      <c r="B13" s="5"/>
      <c r="C13" t="s">
        <v>1585</v>
      </c>
      <c r="E13" t="s">
        <v>2410</v>
      </c>
      <c r="F13" s="14" t="s">
        <v>2258</v>
      </c>
      <c r="G13" t="s">
        <v>2424</v>
      </c>
      <c r="H13" t="s">
        <v>974</v>
      </c>
      <c r="I13">
        <v>0.22222222222222221</v>
      </c>
      <c r="J13">
        <v>0.33333333333333331</v>
      </c>
      <c r="K13">
        <v>0.33333333333333331</v>
      </c>
      <c r="L13" s="14">
        <v>0.29629629629629628</v>
      </c>
      <c r="M13">
        <v>6.4150029909958495E-2</v>
      </c>
    </row>
    <row r="14" spans="1:16" x14ac:dyDescent="0.45">
      <c r="A14" s="5"/>
      <c r="B14" s="5"/>
      <c r="C14" t="s">
        <v>1588</v>
      </c>
      <c r="E14" t="s">
        <v>2411</v>
      </c>
      <c r="F14" s="14" t="s">
        <v>2260</v>
      </c>
      <c r="G14" t="s">
        <v>2261</v>
      </c>
      <c r="H14" t="s">
        <v>1384</v>
      </c>
      <c r="I14">
        <v>0.25</v>
      </c>
      <c r="J14">
        <v>0.26315789473684209</v>
      </c>
      <c r="K14">
        <v>0.35714285714285715</v>
      </c>
      <c r="L14" s="14">
        <v>0.29010025062656641</v>
      </c>
      <c r="M14">
        <v>5.8432147528993672E-2</v>
      </c>
    </row>
    <row r="15" spans="1:16" x14ac:dyDescent="0.45">
      <c r="A15" s="5"/>
      <c r="B15" s="5"/>
      <c r="C15" t="s">
        <v>1578</v>
      </c>
      <c r="E15" t="s">
        <v>2412</v>
      </c>
      <c r="F15" s="14" t="s">
        <v>2262</v>
      </c>
      <c r="G15" t="s">
        <v>2425</v>
      </c>
      <c r="H15" t="s">
        <v>1173</v>
      </c>
      <c r="I15">
        <v>0.33333333333333331</v>
      </c>
      <c r="J15">
        <v>0.1111111111111111</v>
      </c>
      <c r="K15">
        <v>0.41666666666666669</v>
      </c>
      <c r="L15" s="14">
        <v>0.28703703703703703</v>
      </c>
      <c r="M15">
        <v>0.15795113064103689</v>
      </c>
    </row>
    <row r="16" spans="1:16" x14ac:dyDescent="0.45">
      <c r="A16" s="5"/>
      <c r="B16" s="5"/>
      <c r="C16" t="s">
        <v>1587</v>
      </c>
      <c r="E16" t="s">
        <v>2413</v>
      </c>
      <c r="F16" s="14" t="s">
        <v>2264</v>
      </c>
      <c r="G16" t="s">
        <v>2426</v>
      </c>
      <c r="H16" t="s">
        <v>936</v>
      </c>
      <c r="I16">
        <v>0.5</v>
      </c>
      <c r="J16">
        <v>0.22222222222222221</v>
      </c>
      <c r="K16">
        <v>9.0909090909090912E-2</v>
      </c>
      <c r="L16" s="14">
        <v>0.27104377104377103</v>
      </c>
      <c r="M16">
        <v>0.20886957819942986</v>
      </c>
    </row>
    <row r="17" spans="1:13" x14ac:dyDescent="0.45">
      <c r="A17" s="5"/>
      <c r="B17" s="5"/>
      <c r="C17" t="s">
        <v>1584</v>
      </c>
      <c r="E17" t="s">
        <v>2414</v>
      </c>
      <c r="F17" s="14" t="s">
        <v>2266</v>
      </c>
      <c r="G17" t="s">
        <v>2267</v>
      </c>
      <c r="H17" t="s">
        <v>1117</v>
      </c>
      <c r="I17">
        <v>8.3333333333333329E-2</v>
      </c>
      <c r="J17">
        <v>0.1</v>
      </c>
      <c r="K17">
        <v>0.45</v>
      </c>
      <c r="L17" s="14">
        <v>0.21111111111111111</v>
      </c>
      <c r="M17">
        <v>0.20705161281760254</v>
      </c>
    </row>
    <row r="18" spans="1:13" x14ac:dyDescent="0.45">
      <c r="A18" s="5"/>
      <c r="B18" s="5"/>
      <c r="C18" t="s">
        <v>1584</v>
      </c>
      <c r="E18" t="s">
        <v>2415</v>
      </c>
      <c r="F18" s="14" t="s">
        <v>2268</v>
      </c>
      <c r="G18" t="s">
        <v>2269</v>
      </c>
      <c r="H18" t="s">
        <v>1132</v>
      </c>
      <c r="I18">
        <v>0.125</v>
      </c>
      <c r="J18">
        <v>0.33333333333333331</v>
      </c>
      <c r="K18">
        <v>0.16666666666666666</v>
      </c>
      <c r="L18" s="14">
        <v>0.20833333333333334</v>
      </c>
      <c r="M18">
        <v>0.11023963796102459</v>
      </c>
    </row>
    <row r="19" spans="1:13" x14ac:dyDescent="0.45">
      <c r="A19" s="5"/>
      <c r="B19" s="5"/>
      <c r="C19" t="s">
        <v>1579</v>
      </c>
      <c r="E19" t="s">
        <v>2416</v>
      </c>
      <c r="F19" s="14" t="s">
        <v>2270</v>
      </c>
      <c r="G19" t="s">
        <v>2427</v>
      </c>
      <c r="H19" t="s">
        <v>692</v>
      </c>
      <c r="I19">
        <v>0.16666666666666666</v>
      </c>
      <c r="J19">
        <v>0.23076923076923078</v>
      </c>
      <c r="K19">
        <v>0.2</v>
      </c>
      <c r="L19" s="14">
        <v>0.19914529914529919</v>
      </c>
      <c r="M19">
        <v>3.2059827920531553E-2</v>
      </c>
    </row>
    <row r="20" spans="1:13" x14ac:dyDescent="0.45">
      <c r="A20" s="5"/>
      <c r="B20" s="5"/>
      <c r="C20" t="s">
        <v>1584</v>
      </c>
      <c r="E20" t="s">
        <v>2417</v>
      </c>
      <c r="F20" s="14" t="s">
        <v>2272</v>
      </c>
      <c r="G20" t="s">
        <v>2273</v>
      </c>
      <c r="H20" t="s">
        <v>1006</v>
      </c>
      <c r="I20">
        <v>8.3333333333333329E-2</v>
      </c>
      <c r="J20">
        <v>0.10526315789473684</v>
      </c>
      <c r="K20">
        <v>0.10526315789473684</v>
      </c>
      <c r="L20" s="14">
        <v>9.7953216374269E-2</v>
      </c>
      <c r="M20">
        <v>1.2661190113807636E-2</v>
      </c>
    </row>
    <row r="21" spans="1:13" x14ac:dyDescent="0.45">
      <c r="A21" s="5"/>
      <c r="B21" s="5"/>
      <c r="C21" t="s">
        <v>1580</v>
      </c>
      <c r="E21" t="s">
        <v>2418</v>
      </c>
      <c r="F21" s="14" t="s">
        <v>2274</v>
      </c>
      <c r="G21" t="s">
        <v>2428</v>
      </c>
      <c r="H21" t="s">
        <v>955</v>
      </c>
      <c r="I21">
        <v>0.11538461538461539</v>
      </c>
      <c r="J21">
        <v>8.6419753086419748E-2</v>
      </c>
      <c r="K21">
        <v>7.9545454545454544E-2</v>
      </c>
      <c r="L21" s="14">
        <v>9.3783274338829895E-2</v>
      </c>
      <c r="M21">
        <v>1.9020448110910321E-2</v>
      </c>
    </row>
    <row r="24" spans="1:13" x14ac:dyDescent="0.45">
      <c r="A24" t="s">
        <v>2419</v>
      </c>
      <c r="B24">
        <v>1</v>
      </c>
    </row>
    <row r="25" spans="1:13" x14ac:dyDescent="0.45">
      <c r="A25" t="s">
        <v>2194</v>
      </c>
      <c r="B25">
        <v>1</v>
      </c>
    </row>
    <row r="26" spans="1:13" x14ac:dyDescent="0.45">
      <c r="A26" t="s">
        <v>2187</v>
      </c>
      <c r="B26">
        <v>2</v>
      </c>
    </row>
    <row r="27" spans="1:13" x14ac:dyDescent="0.45">
      <c r="A27" t="s">
        <v>2189</v>
      </c>
      <c r="B27">
        <v>3</v>
      </c>
    </row>
    <row r="28" spans="1:13" x14ac:dyDescent="0.45">
      <c r="A28" t="s">
        <v>2199</v>
      </c>
      <c r="B28">
        <v>1</v>
      </c>
    </row>
    <row r="29" spans="1:13" x14ac:dyDescent="0.45">
      <c r="A29" t="s">
        <v>2200</v>
      </c>
      <c r="B29">
        <v>1</v>
      </c>
    </row>
    <row r="30" spans="1:13" x14ac:dyDescent="0.45">
      <c r="A30" t="s">
        <v>2420</v>
      </c>
      <c r="B30">
        <v>3</v>
      </c>
    </row>
    <row r="31" spans="1:13" ht="21" customHeight="1" x14ac:dyDescent="0.45">
      <c r="A31" s="37" t="s">
        <v>2421</v>
      </c>
      <c r="B31">
        <v>1</v>
      </c>
    </row>
    <row r="32" spans="1:13" x14ac:dyDescent="0.45">
      <c r="A32" t="s">
        <v>2202</v>
      </c>
      <c r="B32">
        <v>2</v>
      </c>
    </row>
  </sheetData>
  <sortState xmlns:xlrd2="http://schemas.microsoft.com/office/spreadsheetml/2017/richdata2" ref="F34:F48">
    <sortCondition ref="F34:F48"/>
  </sortState>
  <mergeCells count="2">
    <mergeCell ref="I3:P3"/>
    <mergeCell ref="A1:M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DFE03-028B-4ADD-9D01-35D601466C76}">
  <dimension ref="A1:DZ75"/>
  <sheetViews>
    <sheetView workbookViewId="0">
      <selection activeCell="B1" sqref="B1:N2"/>
    </sheetView>
  </sheetViews>
  <sheetFormatPr defaultRowHeight="14.25" x14ac:dyDescent="0.45"/>
  <cols>
    <col min="1" max="1" width="4.73046875" customWidth="1"/>
    <col min="5" max="5" width="13.265625" customWidth="1"/>
    <col min="10" max="10" width="9.6640625" customWidth="1"/>
    <col min="15" max="15" width="10.3984375" customWidth="1"/>
    <col min="20" max="20" width="9.33203125" customWidth="1"/>
    <col min="30" max="30" width="14.06640625" customWidth="1"/>
    <col min="35" max="35" width="18.59765625" customWidth="1"/>
    <col min="40" max="40" width="15.86328125" customWidth="1"/>
    <col min="45" max="45" width="13.46484375" customWidth="1"/>
    <col min="50" max="50" width="14.59765625" customWidth="1"/>
    <col min="55" max="55" width="14.3984375" customWidth="1"/>
    <col min="60" max="60" width="19" customWidth="1"/>
    <col min="65" max="65" width="17.1328125" customWidth="1"/>
    <col min="70" max="70" width="15.06640625" customWidth="1"/>
    <col min="75" max="75" width="16.06640625" customWidth="1"/>
    <col min="80" max="80" width="18" customWidth="1"/>
  </cols>
  <sheetData>
    <row r="1" spans="1:130" x14ac:dyDescent="0.45">
      <c r="A1" s="68"/>
      <c r="B1" s="110" t="s">
        <v>2886</v>
      </c>
      <c r="C1" s="110"/>
      <c r="D1" s="110"/>
      <c r="E1" s="110"/>
      <c r="F1" s="110"/>
      <c r="G1" s="110"/>
      <c r="H1" s="110"/>
      <c r="I1" s="110"/>
      <c r="J1" s="110"/>
      <c r="K1" s="110"/>
      <c r="L1" s="110"/>
      <c r="M1" s="110"/>
      <c r="N1" s="110"/>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row>
    <row r="2" spans="1:130" ht="14.65" thickBot="1" x14ac:dyDescent="0.5">
      <c r="A2" s="68"/>
      <c r="B2" s="110"/>
      <c r="C2" s="110"/>
      <c r="D2" s="110"/>
      <c r="E2" s="110"/>
      <c r="F2" s="110"/>
      <c r="G2" s="110"/>
      <c r="H2" s="110"/>
      <c r="I2" s="110"/>
      <c r="J2" s="110"/>
      <c r="K2" s="110"/>
      <c r="L2" s="110"/>
      <c r="M2" s="110"/>
      <c r="N2" s="110"/>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row>
    <row r="3" spans="1:130" ht="15.75" thickBot="1" x14ac:dyDescent="0.5">
      <c r="A3" s="68"/>
      <c r="B3" s="59" t="s">
        <v>2839</v>
      </c>
      <c r="C3" s="104" t="s">
        <v>2825</v>
      </c>
      <c r="D3" s="105"/>
      <c r="E3" s="106"/>
      <c r="G3" s="59" t="s">
        <v>2839</v>
      </c>
      <c r="H3" s="104" t="s">
        <v>2826</v>
      </c>
      <c r="I3" s="105"/>
      <c r="J3" s="106"/>
      <c r="L3" s="59" t="s">
        <v>2839</v>
      </c>
      <c r="M3" s="104" t="s">
        <v>2827</v>
      </c>
      <c r="N3" s="105"/>
      <c r="O3" s="106"/>
      <c r="Q3" s="59" t="s">
        <v>2839</v>
      </c>
      <c r="R3" s="104" t="s">
        <v>2831</v>
      </c>
      <c r="S3" s="105"/>
      <c r="T3" s="106"/>
      <c r="V3" s="59" t="s">
        <v>2839</v>
      </c>
      <c r="W3" s="104" t="s">
        <v>2833</v>
      </c>
      <c r="X3" s="105"/>
      <c r="Y3" s="106"/>
      <c r="AA3" s="59" t="s">
        <v>2839</v>
      </c>
      <c r="AB3" s="104" t="s">
        <v>2835</v>
      </c>
      <c r="AC3" s="105"/>
      <c r="AD3" s="106"/>
      <c r="AF3" s="59" t="s">
        <v>2839</v>
      </c>
      <c r="AG3" s="104" t="s">
        <v>2837</v>
      </c>
      <c r="AH3" s="105"/>
      <c r="AI3" s="106"/>
      <c r="AK3" s="59" t="s">
        <v>2839</v>
      </c>
      <c r="AL3" s="104" t="s">
        <v>2840</v>
      </c>
      <c r="AM3" s="105"/>
      <c r="AN3" s="106"/>
      <c r="AP3" s="59" t="s">
        <v>2839</v>
      </c>
      <c r="AQ3" s="104" t="s">
        <v>2842</v>
      </c>
      <c r="AR3" s="105"/>
      <c r="AS3" s="106"/>
      <c r="AU3" s="59" t="s">
        <v>2839</v>
      </c>
      <c r="AV3" s="104" t="s">
        <v>2845</v>
      </c>
      <c r="AW3" s="105"/>
      <c r="AX3" s="106"/>
      <c r="AZ3" s="59" t="s">
        <v>2839</v>
      </c>
      <c r="BA3" s="104" t="s">
        <v>2846</v>
      </c>
      <c r="BB3" s="105"/>
      <c r="BC3" s="106"/>
      <c r="BE3" s="59" t="s">
        <v>2839</v>
      </c>
      <c r="BF3" s="104" t="s">
        <v>2849</v>
      </c>
      <c r="BG3" s="105"/>
      <c r="BH3" s="106"/>
      <c r="BJ3" s="59" t="s">
        <v>2839</v>
      </c>
      <c r="BK3" s="104" t="s">
        <v>2851</v>
      </c>
      <c r="BL3" s="105"/>
      <c r="BM3" s="106"/>
      <c r="BO3" s="59" t="s">
        <v>2839</v>
      </c>
      <c r="BP3" s="104" t="s">
        <v>2852</v>
      </c>
      <c r="BQ3" s="105"/>
      <c r="BR3" s="106"/>
      <c r="BT3" s="59" t="s">
        <v>2839</v>
      </c>
      <c r="BU3" s="104" t="s">
        <v>2854</v>
      </c>
      <c r="BV3" s="105"/>
      <c r="BW3" s="106"/>
      <c r="BY3" s="59" t="s">
        <v>2839</v>
      </c>
      <c r="BZ3" s="104" t="s">
        <v>2856</v>
      </c>
      <c r="CA3" s="105"/>
      <c r="CB3" s="106"/>
      <c r="CD3" s="59" t="s">
        <v>2839</v>
      </c>
      <c r="CE3" s="104" t="s">
        <v>2858</v>
      </c>
      <c r="CF3" s="105"/>
      <c r="CG3" s="106"/>
      <c r="CI3" s="59" t="s">
        <v>2839</v>
      </c>
      <c r="CJ3" s="104" t="s">
        <v>2861</v>
      </c>
      <c r="CK3" s="105"/>
      <c r="CL3" s="106"/>
      <c r="CN3" s="59" t="s">
        <v>2839</v>
      </c>
      <c r="CO3" s="104" t="s">
        <v>2863</v>
      </c>
      <c r="CP3" s="105"/>
      <c r="CQ3" s="106"/>
      <c r="CS3" s="59" t="s">
        <v>2839</v>
      </c>
      <c r="CT3" s="104" t="s">
        <v>2864</v>
      </c>
      <c r="CU3" s="105"/>
      <c r="CV3" s="106"/>
      <c r="CX3" s="59" t="s">
        <v>2839</v>
      </c>
      <c r="CY3" s="104" t="s">
        <v>2866</v>
      </c>
      <c r="CZ3" s="105"/>
      <c r="DA3" s="106"/>
      <c r="DC3" s="59" t="s">
        <v>2839</v>
      </c>
      <c r="DD3" s="104" t="s">
        <v>2868</v>
      </c>
      <c r="DE3" s="105"/>
      <c r="DF3" s="106"/>
      <c r="DH3" s="59" t="s">
        <v>2839</v>
      </c>
      <c r="DI3" s="104" t="s">
        <v>2870</v>
      </c>
      <c r="DJ3" s="105"/>
      <c r="DK3" s="106"/>
      <c r="DM3" s="59" t="s">
        <v>2839</v>
      </c>
      <c r="DN3" s="104" t="s">
        <v>2872</v>
      </c>
      <c r="DO3" s="105"/>
      <c r="DP3" s="106"/>
      <c r="DR3" s="59" t="s">
        <v>2839</v>
      </c>
      <c r="DS3" s="104" t="s">
        <v>2874</v>
      </c>
      <c r="DT3" s="105"/>
      <c r="DU3" s="106"/>
      <c r="DW3" s="59" t="s">
        <v>2839</v>
      </c>
      <c r="DX3" s="104" t="s">
        <v>2876</v>
      </c>
      <c r="DY3" s="105"/>
      <c r="DZ3" s="106"/>
    </row>
    <row r="4" spans="1:130" ht="14.65" thickBot="1" x14ac:dyDescent="0.5">
      <c r="A4" s="68"/>
      <c r="B4" s="59" t="s">
        <v>2819</v>
      </c>
      <c r="C4" s="107" t="s">
        <v>2828</v>
      </c>
      <c r="D4" s="108"/>
      <c r="E4" s="109"/>
      <c r="G4" s="59" t="s">
        <v>2819</v>
      </c>
      <c r="H4" s="107" t="s">
        <v>2829</v>
      </c>
      <c r="I4" s="108"/>
      <c r="J4" s="109"/>
      <c r="L4" s="59" t="s">
        <v>2819</v>
      </c>
      <c r="M4" s="107" t="s">
        <v>2830</v>
      </c>
      <c r="N4" s="108"/>
      <c r="O4" s="109"/>
      <c r="Q4" s="59" t="s">
        <v>2819</v>
      </c>
      <c r="R4" s="107" t="s">
        <v>2832</v>
      </c>
      <c r="S4" s="108"/>
      <c r="T4" s="109"/>
      <c r="V4" s="59" t="s">
        <v>2819</v>
      </c>
      <c r="W4" s="107" t="s">
        <v>2834</v>
      </c>
      <c r="X4" s="108"/>
      <c r="Y4" s="109"/>
      <c r="AA4" s="59" t="s">
        <v>2819</v>
      </c>
      <c r="AB4" s="107" t="s">
        <v>2836</v>
      </c>
      <c r="AC4" s="108"/>
      <c r="AD4" s="109"/>
      <c r="AF4" s="59" t="s">
        <v>2819</v>
      </c>
      <c r="AG4" s="107" t="s">
        <v>2838</v>
      </c>
      <c r="AH4" s="108"/>
      <c r="AI4" s="109"/>
      <c r="AK4" s="59" t="s">
        <v>2819</v>
      </c>
      <c r="AL4" s="107" t="s">
        <v>2841</v>
      </c>
      <c r="AM4" s="108"/>
      <c r="AN4" s="109"/>
      <c r="AP4" s="59" t="s">
        <v>2819</v>
      </c>
      <c r="AQ4" s="107" t="s">
        <v>2843</v>
      </c>
      <c r="AR4" s="108"/>
      <c r="AS4" s="109"/>
      <c r="AU4" s="59" t="s">
        <v>2819</v>
      </c>
      <c r="AV4" s="107" t="s">
        <v>2844</v>
      </c>
      <c r="AW4" s="108"/>
      <c r="AX4" s="109"/>
      <c r="AZ4" s="59" t="s">
        <v>2819</v>
      </c>
      <c r="BA4" s="107" t="s">
        <v>2847</v>
      </c>
      <c r="BB4" s="108"/>
      <c r="BC4" s="109"/>
      <c r="BE4" s="59" t="s">
        <v>2819</v>
      </c>
      <c r="BF4" s="107" t="s">
        <v>2848</v>
      </c>
      <c r="BG4" s="108"/>
      <c r="BH4" s="109"/>
      <c r="BJ4" s="59" t="s">
        <v>2819</v>
      </c>
      <c r="BK4" s="107" t="s">
        <v>2850</v>
      </c>
      <c r="BL4" s="108"/>
      <c r="BM4" s="109"/>
      <c r="BO4" s="59" t="s">
        <v>2819</v>
      </c>
      <c r="BP4" s="107" t="s">
        <v>2853</v>
      </c>
      <c r="BQ4" s="108"/>
      <c r="BR4" s="109"/>
      <c r="BT4" s="59" t="s">
        <v>2819</v>
      </c>
      <c r="BU4" s="107" t="s">
        <v>2855</v>
      </c>
      <c r="BV4" s="108"/>
      <c r="BW4" s="109"/>
      <c r="BY4" s="59" t="s">
        <v>2819</v>
      </c>
      <c r="BZ4" s="107" t="s">
        <v>2857</v>
      </c>
      <c r="CA4" s="108"/>
      <c r="CB4" s="109"/>
      <c r="CD4" s="59" t="s">
        <v>2819</v>
      </c>
      <c r="CE4" s="107" t="s">
        <v>2859</v>
      </c>
      <c r="CF4" s="108"/>
      <c r="CG4" s="109"/>
      <c r="CI4" s="59" t="s">
        <v>2819</v>
      </c>
      <c r="CJ4" s="107" t="s">
        <v>2860</v>
      </c>
      <c r="CK4" s="108"/>
      <c r="CL4" s="109"/>
      <c r="CN4" s="59" t="s">
        <v>2819</v>
      </c>
      <c r="CO4" s="107" t="s">
        <v>2862</v>
      </c>
      <c r="CP4" s="108"/>
      <c r="CQ4" s="109"/>
      <c r="CS4" s="59" t="s">
        <v>2819</v>
      </c>
      <c r="CT4" s="107" t="s">
        <v>2865</v>
      </c>
      <c r="CU4" s="108"/>
      <c r="CV4" s="109"/>
      <c r="CX4" s="59" t="s">
        <v>2819</v>
      </c>
      <c r="CY4" s="107" t="s">
        <v>2867</v>
      </c>
      <c r="CZ4" s="108"/>
      <c r="DA4" s="109"/>
      <c r="DC4" s="59" t="s">
        <v>2819</v>
      </c>
      <c r="DD4" s="107" t="s">
        <v>2869</v>
      </c>
      <c r="DE4" s="108"/>
      <c r="DF4" s="109"/>
      <c r="DH4" s="59" t="s">
        <v>2819</v>
      </c>
      <c r="DI4" s="107" t="s">
        <v>2871</v>
      </c>
      <c r="DJ4" s="108"/>
      <c r="DK4" s="109"/>
      <c r="DM4" s="59" t="s">
        <v>2819</v>
      </c>
      <c r="DN4" s="107" t="s">
        <v>2873</v>
      </c>
      <c r="DO4" s="108"/>
      <c r="DP4" s="109"/>
      <c r="DR4" s="59" t="s">
        <v>2819</v>
      </c>
      <c r="DS4" s="107" t="s">
        <v>2875</v>
      </c>
      <c r="DT4" s="108"/>
      <c r="DU4" s="109"/>
      <c r="DW4" s="59" t="s">
        <v>2819</v>
      </c>
      <c r="DX4" s="107" t="s">
        <v>2877</v>
      </c>
      <c r="DY4" s="108"/>
      <c r="DZ4" s="109"/>
    </row>
    <row r="5" spans="1:130" ht="14.65" thickBot="1" x14ac:dyDescent="0.5">
      <c r="A5" s="68"/>
      <c r="B5" s="63" t="s">
        <v>2818</v>
      </c>
      <c r="C5" s="62" t="s">
        <v>2822</v>
      </c>
      <c r="D5" s="33" t="s">
        <v>2823</v>
      </c>
      <c r="E5" s="33" t="s">
        <v>2824</v>
      </c>
      <c r="G5" s="63" t="s">
        <v>2818</v>
      </c>
      <c r="H5" s="62" t="s">
        <v>2822</v>
      </c>
      <c r="I5" s="33" t="s">
        <v>2823</v>
      </c>
      <c r="J5" s="33" t="s">
        <v>2824</v>
      </c>
      <c r="L5" s="63" t="s">
        <v>2818</v>
      </c>
      <c r="M5" s="62" t="s">
        <v>2822</v>
      </c>
      <c r="N5" s="33" t="s">
        <v>2823</v>
      </c>
      <c r="O5" s="33" t="s">
        <v>2824</v>
      </c>
      <c r="Q5" s="63" t="s">
        <v>2818</v>
      </c>
      <c r="R5" s="62" t="s">
        <v>2822</v>
      </c>
      <c r="S5" s="33" t="s">
        <v>2823</v>
      </c>
      <c r="T5" s="33" t="s">
        <v>2824</v>
      </c>
      <c r="V5" s="63" t="s">
        <v>2818</v>
      </c>
      <c r="W5" s="62" t="s">
        <v>2822</v>
      </c>
      <c r="X5" s="33" t="s">
        <v>2823</v>
      </c>
      <c r="Y5" s="33" t="s">
        <v>2824</v>
      </c>
      <c r="AA5" s="63" t="s">
        <v>2818</v>
      </c>
      <c r="AB5" s="62" t="s">
        <v>2822</v>
      </c>
      <c r="AC5" s="33" t="s">
        <v>2823</v>
      </c>
      <c r="AD5" s="33" t="s">
        <v>2824</v>
      </c>
      <c r="AF5" s="63" t="s">
        <v>2818</v>
      </c>
      <c r="AG5" s="62" t="s">
        <v>2822</v>
      </c>
      <c r="AH5" s="33" t="s">
        <v>2823</v>
      </c>
      <c r="AI5" s="33" t="s">
        <v>2824</v>
      </c>
      <c r="AK5" s="63" t="s">
        <v>2818</v>
      </c>
      <c r="AL5" s="62" t="s">
        <v>2822</v>
      </c>
      <c r="AM5" s="33" t="s">
        <v>2823</v>
      </c>
      <c r="AN5" s="33" t="s">
        <v>2824</v>
      </c>
      <c r="AP5" s="63" t="s">
        <v>2818</v>
      </c>
      <c r="AQ5" s="62" t="s">
        <v>2822</v>
      </c>
      <c r="AR5" s="33" t="s">
        <v>2823</v>
      </c>
      <c r="AS5" s="33" t="s">
        <v>2824</v>
      </c>
      <c r="AU5" s="63" t="s">
        <v>2818</v>
      </c>
      <c r="AV5" s="62" t="s">
        <v>2822</v>
      </c>
      <c r="AW5" s="33" t="s">
        <v>2823</v>
      </c>
      <c r="AX5" s="33" t="s">
        <v>2824</v>
      </c>
      <c r="AZ5" s="63" t="s">
        <v>2818</v>
      </c>
      <c r="BA5" s="62" t="s">
        <v>2822</v>
      </c>
      <c r="BB5" s="33" t="s">
        <v>2823</v>
      </c>
      <c r="BC5" s="33" t="s">
        <v>2824</v>
      </c>
      <c r="BE5" s="63" t="s">
        <v>2818</v>
      </c>
      <c r="BF5" s="62" t="s">
        <v>2822</v>
      </c>
      <c r="BG5" s="33" t="s">
        <v>2823</v>
      </c>
      <c r="BH5" s="33" t="s">
        <v>2824</v>
      </c>
      <c r="BJ5" s="63" t="s">
        <v>2818</v>
      </c>
      <c r="BK5" s="62" t="s">
        <v>2822</v>
      </c>
      <c r="BL5" s="33" t="s">
        <v>2823</v>
      </c>
      <c r="BM5" s="33" t="s">
        <v>2824</v>
      </c>
      <c r="BO5" s="63" t="s">
        <v>2818</v>
      </c>
      <c r="BP5" s="62" t="s">
        <v>2822</v>
      </c>
      <c r="BQ5" s="33" t="s">
        <v>2823</v>
      </c>
      <c r="BR5" s="33" t="s">
        <v>2824</v>
      </c>
      <c r="BT5" s="63" t="s">
        <v>2818</v>
      </c>
      <c r="BU5" s="62" t="s">
        <v>2822</v>
      </c>
      <c r="BV5" s="33" t="s">
        <v>2823</v>
      </c>
      <c r="BW5" s="33" t="s">
        <v>2824</v>
      </c>
      <c r="BY5" s="63" t="s">
        <v>2818</v>
      </c>
      <c r="BZ5" s="62" t="s">
        <v>2822</v>
      </c>
      <c r="CA5" s="33" t="s">
        <v>2823</v>
      </c>
      <c r="CB5" s="33" t="s">
        <v>2824</v>
      </c>
      <c r="CD5" s="63" t="s">
        <v>2818</v>
      </c>
      <c r="CE5" s="62" t="s">
        <v>2822</v>
      </c>
      <c r="CF5" s="33" t="s">
        <v>2823</v>
      </c>
      <c r="CG5" s="33" t="s">
        <v>2824</v>
      </c>
      <c r="CI5" s="63" t="s">
        <v>2818</v>
      </c>
      <c r="CJ5" s="62" t="s">
        <v>2822</v>
      </c>
      <c r="CK5" s="33" t="s">
        <v>2823</v>
      </c>
      <c r="CL5" s="33" t="s">
        <v>2824</v>
      </c>
      <c r="CN5" s="63" t="s">
        <v>2818</v>
      </c>
      <c r="CO5" s="62" t="s">
        <v>2822</v>
      </c>
      <c r="CP5" s="33" t="s">
        <v>2823</v>
      </c>
      <c r="CQ5" s="33" t="s">
        <v>2824</v>
      </c>
      <c r="CS5" s="63" t="s">
        <v>2818</v>
      </c>
      <c r="CT5" s="62" t="s">
        <v>2822</v>
      </c>
      <c r="CU5" s="33" t="s">
        <v>2823</v>
      </c>
      <c r="CV5" s="33" t="s">
        <v>2824</v>
      </c>
      <c r="CX5" s="63" t="s">
        <v>2818</v>
      </c>
      <c r="CY5" s="62" t="s">
        <v>2822</v>
      </c>
      <c r="CZ5" s="33" t="s">
        <v>2823</v>
      </c>
      <c r="DA5" s="33" t="s">
        <v>2824</v>
      </c>
      <c r="DC5" s="63" t="s">
        <v>2818</v>
      </c>
      <c r="DD5" s="62" t="s">
        <v>2822</v>
      </c>
      <c r="DE5" s="33" t="s">
        <v>2823</v>
      </c>
      <c r="DF5" s="33" t="s">
        <v>2824</v>
      </c>
      <c r="DH5" s="63" t="s">
        <v>2818</v>
      </c>
      <c r="DI5" s="62" t="s">
        <v>2822</v>
      </c>
      <c r="DJ5" s="33" t="s">
        <v>2823</v>
      </c>
      <c r="DK5" s="33" t="s">
        <v>2824</v>
      </c>
      <c r="DM5" s="63" t="s">
        <v>2818</v>
      </c>
      <c r="DN5" s="62" t="s">
        <v>2822</v>
      </c>
      <c r="DO5" s="33" t="s">
        <v>2823</v>
      </c>
      <c r="DP5" s="33" t="s">
        <v>2824</v>
      </c>
      <c r="DR5" s="63" t="s">
        <v>2818</v>
      </c>
      <c r="DS5" s="62" t="s">
        <v>2822</v>
      </c>
      <c r="DT5" s="33" t="s">
        <v>2823</v>
      </c>
      <c r="DU5" s="33" t="s">
        <v>2824</v>
      </c>
      <c r="DW5" s="63" t="s">
        <v>2818</v>
      </c>
      <c r="DX5" s="62" t="s">
        <v>2822</v>
      </c>
      <c r="DY5" s="33" t="s">
        <v>2823</v>
      </c>
      <c r="DZ5" s="33" t="s">
        <v>2824</v>
      </c>
    </row>
    <row r="6" spans="1:130" x14ac:dyDescent="0.45">
      <c r="A6" s="68"/>
      <c r="B6" s="64">
        <v>1</v>
      </c>
      <c r="C6">
        <v>50</v>
      </c>
      <c r="D6">
        <v>44</v>
      </c>
      <c r="E6">
        <f>(D6/C6)*100</f>
        <v>88</v>
      </c>
      <c r="G6" s="65">
        <v>1</v>
      </c>
      <c r="H6">
        <v>67</v>
      </c>
      <c r="I6">
        <v>60</v>
      </c>
      <c r="J6">
        <f>(I6/H6)*100</f>
        <v>89.552238805970148</v>
      </c>
      <c r="L6" s="65">
        <v>1</v>
      </c>
      <c r="M6">
        <v>55</v>
      </c>
      <c r="N6">
        <v>21</v>
      </c>
      <c r="O6">
        <f>N6/M6*100</f>
        <v>38.181818181818187</v>
      </c>
      <c r="Q6" s="65">
        <v>1</v>
      </c>
      <c r="R6">
        <v>28</v>
      </c>
      <c r="S6">
        <v>6</v>
      </c>
      <c r="T6">
        <f>S6/R6*100</f>
        <v>21.428571428571427</v>
      </c>
      <c r="V6" s="65">
        <v>1</v>
      </c>
      <c r="W6" s="66">
        <v>43</v>
      </c>
      <c r="X6" s="66">
        <v>0</v>
      </c>
      <c r="Y6">
        <f>X6/W6*100</f>
        <v>0</v>
      </c>
      <c r="AA6" s="65">
        <v>1</v>
      </c>
      <c r="AB6">
        <v>11</v>
      </c>
      <c r="AC6">
        <v>3</v>
      </c>
      <c r="AD6">
        <f>AC6/AB6*100</f>
        <v>27.27272727272727</v>
      </c>
      <c r="AE6" s="67"/>
      <c r="AF6" s="65">
        <v>1</v>
      </c>
      <c r="AG6">
        <v>49</v>
      </c>
      <c r="AH6">
        <v>15</v>
      </c>
      <c r="AI6">
        <f>AH6/AG6*100</f>
        <v>30.612244897959183</v>
      </c>
      <c r="AK6" s="65">
        <v>1</v>
      </c>
      <c r="AL6">
        <v>21</v>
      </c>
      <c r="AM6">
        <v>8</v>
      </c>
      <c r="AN6">
        <f>AM6/AL6*100</f>
        <v>38.095238095238095</v>
      </c>
      <c r="AP6" s="65">
        <v>1</v>
      </c>
      <c r="AQ6">
        <v>87</v>
      </c>
      <c r="AR6">
        <v>33</v>
      </c>
      <c r="AS6">
        <f>AR6/AQ6*100</f>
        <v>37.931034482758619</v>
      </c>
      <c r="AU6" s="65">
        <v>1</v>
      </c>
      <c r="AV6">
        <v>65</v>
      </c>
      <c r="AW6">
        <v>26</v>
      </c>
      <c r="AX6">
        <f>AW6/AV6*100</f>
        <v>40</v>
      </c>
      <c r="AZ6" s="65">
        <v>1</v>
      </c>
      <c r="BA6">
        <v>82</v>
      </c>
      <c r="BB6">
        <v>45</v>
      </c>
      <c r="BC6">
        <f>BB6/BA6*100</f>
        <v>54.878048780487809</v>
      </c>
      <c r="BE6" s="65">
        <v>1</v>
      </c>
      <c r="BF6">
        <v>14</v>
      </c>
      <c r="BG6">
        <v>6</v>
      </c>
      <c r="BH6">
        <f>BG6/BF6*100</f>
        <v>42.857142857142854</v>
      </c>
      <c r="BJ6" s="65">
        <v>1</v>
      </c>
      <c r="BK6">
        <v>80</v>
      </c>
      <c r="BL6">
        <v>49</v>
      </c>
      <c r="BM6">
        <f>BL6/BK6*100</f>
        <v>61.250000000000007</v>
      </c>
      <c r="BO6" s="65">
        <v>1</v>
      </c>
      <c r="BP6">
        <v>78</v>
      </c>
      <c r="BQ6">
        <v>38</v>
      </c>
      <c r="BR6">
        <f>BQ6/BP6*100</f>
        <v>48.717948717948715</v>
      </c>
      <c r="BT6" s="65">
        <v>1</v>
      </c>
      <c r="BU6">
        <v>56</v>
      </c>
      <c r="BV6">
        <v>44</v>
      </c>
      <c r="BW6">
        <v>78.571428571428569</v>
      </c>
      <c r="BY6" s="65">
        <v>1</v>
      </c>
      <c r="BZ6">
        <v>32</v>
      </c>
      <c r="CA6">
        <v>21</v>
      </c>
      <c r="CB6">
        <f>CA6/BZ6*100</f>
        <v>65.625</v>
      </c>
      <c r="CD6" s="65">
        <v>1</v>
      </c>
      <c r="CE6">
        <v>49</v>
      </c>
      <c r="CF6">
        <v>40</v>
      </c>
      <c r="CG6">
        <f>CF6/CE6*100</f>
        <v>81.632653061224488</v>
      </c>
      <c r="CI6" s="65">
        <v>1</v>
      </c>
      <c r="CJ6">
        <v>70</v>
      </c>
      <c r="CK6">
        <v>20</v>
      </c>
      <c r="CL6">
        <f>CK6/CJ6*100</f>
        <v>28.571428571428569</v>
      </c>
      <c r="CN6" s="65">
        <v>1</v>
      </c>
      <c r="CO6">
        <v>71</v>
      </c>
      <c r="CP6">
        <v>27</v>
      </c>
      <c r="CQ6">
        <f>CP6/CO6*100</f>
        <v>38.028169014084504</v>
      </c>
      <c r="CS6" s="65">
        <v>1</v>
      </c>
      <c r="CT6">
        <v>61</v>
      </c>
      <c r="CU6">
        <v>32</v>
      </c>
      <c r="CV6">
        <f>CU6/CT6*100</f>
        <v>52.459016393442624</v>
      </c>
      <c r="CX6" s="65">
        <v>1</v>
      </c>
      <c r="CY6">
        <v>41</v>
      </c>
      <c r="CZ6">
        <v>19</v>
      </c>
      <c r="DA6">
        <f>CZ6/CY6*100</f>
        <v>46.341463414634148</v>
      </c>
      <c r="DC6" s="65">
        <v>1</v>
      </c>
      <c r="DD6">
        <v>68</v>
      </c>
      <c r="DE6">
        <v>32</v>
      </c>
      <c r="DF6">
        <f>DE6/DD6*100</f>
        <v>47.058823529411761</v>
      </c>
      <c r="DH6" s="65">
        <v>1</v>
      </c>
      <c r="DI6">
        <v>32</v>
      </c>
      <c r="DJ6">
        <v>17</v>
      </c>
      <c r="DK6">
        <f>DJ6/DI6*100</f>
        <v>53.125</v>
      </c>
      <c r="DM6" s="65">
        <v>1</v>
      </c>
      <c r="DN6">
        <v>54</v>
      </c>
      <c r="DO6">
        <v>27</v>
      </c>
      <c r="DP6">
        <f>DO6/DN6*100</f>
        <v>50</v>
      </c>
      <c r="DR6" s="65">
        <v>1</v>
      </c>
      <c r="DS6">
        <v>29</v>
      </c>
      <c r="DT6">
        <v>26</v>
      </c>
      <c r="DU6">
        <f>DT6/DS6*100</f>
        <v>89.65517241379311</v>
      </c>
      <c r="DW6" s="65">
        <v>1</v>
      </c>
      <c r="DX6">
        <v>31</v>
      </c>
      <c r="DY6">
        <v>28</v>
      </c>
      <c r="DZ6">
        <f>DY6/DX6*100</f>
        <v>90.322580645161281</v>
      </c>
    </row>
    <row r="7" spans="1:130" x14ac:dyDescent="0.45">
      <c r="A7" s="68"/>
      <c r="B7" s="64">
        <v>2</v>
      </c>
      <c r="C7">
        <v>36</v>
      </c>
      <c r="D7">
        <v>33</v>
      </c>
      <c r="E7">
        <f t="shared" ref="E7:E46" si="0">(D7/C7)*100</f>
        <v>91.666666666666657</v>
      </c>
      <c r="G7" s="64">
        <v>2</v>
      </c>
      <c r="H7">
        <v>20</v>
      </c>
      <c r="I7">
        <v>20</v>
      </c>
      <c r="J7">
        <f t="shared" ref="J7:J50" si="1">(I7/H7)*100</f>
        <v>100</v>
      </c>
      <c r="L7" s="64">
        <v>2</v>
      </c>
      <c r="M7">
        <v>18</v>
      </c>
      <c r="N7">
        <v>7</v>
      </c>
      <c r="O7">
        <f t="shared" ref="O7:O45" si="2">N7/M7*100</f>
        <v>38.888888888888893</v>
      </c>
      <c r="Q7" s="64">
        <v>2</v>
      </c>
      <c r="R7">
        <v>15</v>
      </c>
      <c r="S7">
        <v>3</v>
      </c>
      <c r="T7">
        <f t="shared" ref="T7:T53" si="3">S7/R7*100</f>
        <v>20</v>
      </c>
      <c r="V7" s="64">
        <v>2</v>
      </c>
      <c r="W7" s="66">
        <v>36</v>
      </c>
      <c r="X7" s="66">
        <v>1</v>
      </c>
      <c r="Y7">
        <f t="shared" ref="Y7:Y46" si="4">X7/W7*100</f>
        <v>2.7777777777777777</v>
      </c>
      <c r="AA7" s="64">
        <v>2</v>
      </c>
      <c r="AB7">
        <v>53</v>
      </c>
      <c r="AC7">
        <v>13</v>
      </c>
      <c r="AD7">
        <f t="shared" ref="AD7:AD52" si="5">AC7/AB7*100</f>
        <v>24.528301886792452</v>
      </c>
      <c r="AE7" s="67"/>
      <c r="AF7" s="64">
        <v>2</v>
      </c>
      <c r="AG7">
        <v>54</v>
      </c>
      <c r="AH7">
        <v>19</v>
      </c>
      <c r="AI7">
        <f t="shared" ref="AI7:AI57" si="6">AH7/AG7*100</f>
        <v>35.185185185185183</v>
      </c>
      <c r="AK7" s="64">
        <v>2</v>
      </c>
      <c r="AL7">
        <v>61</v>
      </c>
      <c r="AM7">
        <v>24</v>
      </c>
      <c r="AN7">
        <f t="shared" ref="AN7:AN46" si="7">AM7/AL7*100</f>
        <v>39.344262295081968</v>
      </c>
      <c r="AP7" s="64">
        <v>2</v>
      </c>
      <c r="AQ7">
        <v>49</v>
      </c>
      <c r="AR7">
        <v>11</v>
      </c>
      <c r="AS7">
        <f t="shared" ref="AS7:AS52" si="8">AR7/AQ7*100</f>
        <v>22.448979591836736</v>
      </c>
      <c r="AU7" s="64">
        <v>2</v>
      </c>
      <c r="AV7">
        <v>58</v>
      </c>
      <c r="AW7">
        <v>24</v>
      </c>
      <c r="AX7">
        <f t="shared" ref="AX7:AX43" si="9">AW7/AV7*100</f>
        <v>41.379310344827587</v>
      </c>
      <c r="AZ7" s="64">
        <v>2</v>
      </c>
      <c r="BA7">
        <v>121</v>
      </c>
      <c r="BB7">
        <v>79</v>
      </c>
      <c r="BC7">
        <f t="shared" ref="BC7:BC48" si="10">BB7/BA7*100</f>
        <v>65.289256198347118</v>
      </c>
      <c r="BE7" s="64">
        <v>2</v>
      </c>
      <c r="BF7">
        <v>26</v>
      </c>
      <c r="BG7">
        <v>12</v>
      </c>
      <c r="BH7">
        <f t="shared" ref="BH7:BH44" si="11">BG7/BF7*100</f>
        <v>46.153846153846153</v>
      </c>
      <c r="BJ7" s="64">
        <v>2</v>
      </c>
      <c r="BK7">
        <v>103</v>
      </c>
      <c r="BL7">
        <v>63</v>
      </c>
      <c r="BM7">
        <f t="shared" ref="BM7:BM46" si="12">BL7/BK7*100</f>
        <v>61.165048543689316</v>
      </c>
      <c r="BO7" s="64">
        <v>2</v>
      </c>
      <c r="BP7">
        <v>80</v>
      </c>
      <c r="BQ7">
        <v>39</v>
      </c>
      <c r="BR7">
        <f t="shared" ref="BR7:BR44" si="13">BQ7/BP7*100</f>
        <v>48.75</v>
      </c>
      <c r="BT7" s="64">
        <v>2</v>
      </c>
      <c r="BU7">
        <v>85</v>
      </c>
      <c r="BV7">
        <v>61</v>
      </c>
      <c r="BW7">
        <v>71.764705882352942</v>
      </c>
      <c r="BY7" s="64">
        <v>2</v>
      </c>
      <c r="BZ7">
        <v>45</v>
      </c>
      <c r="CA7">
        <v>29</v>
      </c>
      <c r="CB7">
        <f t="shared" ref="CB7:CB47" si="14">CA7/BZ7*100</f>
        <v>64.444444444444443</v>
      </c>
      <c r="CD7" s="64">
        <v>2</v>
      </c>
      <c r="CE7">
        <v>41</v>
      </c>
      <c r="CF7">
        <v>36</v>
      </c>
      <c r="CG7">
        <f t="shared" ref="CG7:CG45" si="15">CF7/CE7*100</f>
        <v>87.804878048780495</v>
      </c>
      <c r="CI7" s="64">
        <v>2</v>
      </c>
      <c r="CJ7">
        <v>47</v>
      </c>
      <c r="CK7">
        <v>0</v>
      </c>
      <c r="CL7">
        <f t="shared" ref="CL7:CL37" si="16">CK7/CJ7*100</f>
        <v>0</v>
      </c>
      <c r="CN7" s="64">
        <v>2</v>
      </c>
      <c r="CO7">
        <v>64</v>
      </c>
      <c r="CP7">
        <v>13</v>
      </c>
      <c r="CQ7">
        <f t="shared" ref="CQ7" si="17">CP7/CO7*100</f>
        <v>20.3125</v>
      </c>
      <c r="CS7" s="64">
        <v>2</v>
      </c>
      <c r="CT7">
        <v>21</v>
      </c>
      <c r="CU7">
        <v>6</v>
      </c>
      <c r="CV7">
        <f t="shared" ref="CV7:CV54" si="18">CU7/CT7*100</f>
        <v>28.571428571428569</v>
      </c>
      <c r="CX7" s="64">
        <v>2</v>
      </c>
      <c r="CY7">
        <v>93</v>
      </c>
      <c r="CZ7">
        <v>45</v>
      </c>
      <c r="DA7">
        <f t="shared" ref="DA7:DA48" si="19">CZ7/CY7*100</f>
        <v>48.387096774193552</v>
      </c>
      <c r="DC7" s="64">
        <v>2</v>
      </c>
      <c r="DD7">
        <v>48</v>
      </c>
      <c r="DE7">
        <v>30</v>
      </c>
      <c r="DF7">
        <f t="shared" ref="DF7:DF45" si="20">DE7/DD7*100</f>
        <v>62.5</v>
      </c>
      <c r="DH7" s="64">
        <v>2</v>
      </c>
      <c r="DI7">
        <v>50</v>
      </c>
      <c r="DJ7">
        <v>30</v>
      </c>
      <c r="DK7">
        <f t="shared" ref="DK7:DK50" si="21">DJ7/DI7*100</f>
        <v>60</v>
      </c>
      <c r="DM7" s="64">
        <v>2</v>
      </c>
      <c r="DN7">
        <v>30</v>
      </c>
      <c r="DO7">
        <v>8</v>
      </c>
      <c r="DP7">
        <f t="shared" ref="DP7:DP49" si="22">DO7/DN7*100</f>
        <v>26.666666666666668</v>
      </c>
      <c r="DR7" s="64">
        <v>2</v>
      </c>
      <c r="DS7">
        <v>74</v>
      </c>
      <c r="DT7">
        <v>62</v>
      </c>
      <c r="DU7">
        <f t="shared" ref="DU7:DU43" si="23">DT7/DS7*100</f>
        <v>83.78378378378379</v>
      </c>
      <c r="DW7" s="64">
        <v>2</v>
      </c>
      <c r="DX7">
        <v>65</v>
      </c>
      <c r="DY7">
        <v>55</v>
      </c>
      <c r="DZ7">
        <f t="shared" ref="DZ7:DZ46" si="24">DY7/DX7*100</f>
        <v>84.615384615384613</v>
      </c>
    </row>
    <row r="8" spans="1:130" x14ac:dyDescent="0.45">
      <c r="A8" s="68"/>
      <c r="B8" s="64">
        <v>3</v>
      </c>
      <c r="C8">
        <v>54</v>
      </c>
      <c r="D8">
        <v>51</v>
      </c>
      <c r="E8">
        <f t="shared" si="0"/>
        <v>94.444444444444443</v>
      </c>
      <c r="G8" s="64">
        <v>3</v>
      </c>
      <c r="H8">
        <v>60</v>
      </c>
      <c r="I8">
        <v>50</v>
      </c>
      <c r="J8">
        <f t="shared" si="1"/>
        <v>83.333333333333343</v>
      </c>
      <c r="L8" s="64">
        <v>3</v>
      </c>
      <c r="M8">
        <v>57</v>
      </c>
      <c r="N8">
        <v>20</v>
      </c>
      <c r="O8">
        <f t="shared" si="2"/>
        <v>35.087719298245609</v>
      </c>
      <c r="Q8" s="64">
        <v>3</v>
      </c>
      <c r="R8">
        <v>35</v>
      </c>
      <c r="S8">
        <v>10</v>
      </c>
      <c r="T8">
        <f t="shared" si="3"/>
        <v>28.571428571428569</v>
      </c>
      <c r="V8" s="64">
        <v>3</v>
      </c>
      <c r="W8" s="66">
        <v>33</v>
      </c>
      <c r="X8" s="66">
        <v>0</v>
      </c>
      <c r="Y8">
        <f t="shared" si="4"/>
        <v>0</v>
      </c>
      <c r="AA8" s="64">
        <v>3</v>
      </c>
      <c r="AB8">
        <v>38</v>
      </c>
      <c r="AC8">
        <v>9</v>
      </c>
      <c r="AD8">
        <f t="shared" si="5"/>
        <v>23.684210526315788</v>
      </c>
      <c r="AE8" s="67"/>
      <c r="AF8" s="64">
        <v>3</v>
      </c>
      <c r="AG8">
        <v>27</v>
      </c>
      <c r="AH8">
        <v>5</v>
      </c>
      <c r="AI8">
        <f t="shared" si="6"/>
        <v>18.518518518518519</v>
      </c>
      <c r="AK8" s="64">
        <v>3</v>
      </c>
      <c r="AL8">
        <v>13</v>
      </c>
      <c r="AM8">
        <v>3</v>
      </c>
      <c r="AN8">
        <f t="shared" si="7"/>
        <v>23.076923076923077</v>
      </c>
      <c r="AP8" s="64">
        <v>3</v>
      </c>
      <c r="AQ8">
        <v>119</v>
      </c>
      <c r="AR8">
        <v>37</v>
      </c>
      <c r="AS8">
        <f t="shared" si="8"/>
        <v>31.092436974789916</v>
      </c>
      <c r="AU8" s="64">
        <v>3</v>
      </c>
      <c r="AV8">
        <v>16</v>
      </c>
      <c r="AW8">
        <v>9</v>
      </c>
      <c r="AX8">
        <f t="shared" si="9"/>
        <v>56.25</v>
      </c>
      <c r="AZ8" s="64">
        <v>3</v>
      </c>
      <c r="BA8">
        <v>29</v>
      </c>
      <c r="BB8">
        <v>7</v>
      </c>
      <c r="BC8">
        <f t="shared" si="10"/>
        <v>24.137931034482758</v>
      </c>
      <c r="BE8" s="64">
        <v>3</v>
      </c>
      <c r="BF8">
        <v>35</v>
      </c>
      <c r="BG8">
        <v>19</v>
      </c>
      <c r="BH8">
        <f t="shared" si="11"/>
        <v>54.285714285714285</v>
      </c>
      <c r="BJ8" s="64">
        <v>3</v>
      </c>
      <c r="BK8">
        <v>60</v>
      </c>
      <c r="BL8">
        <v>31</v>
      </c>
      <c r="BM8">
        <f t="shared" si="12"/>
        <v>51.666666666666671</v>
      </c>
      <c r="BO8" s="64">
        <v>3</v>
      </c>
      <c r="BP8">
        <v>90</v>
      </c>
      <c r="BQ8">
        <v>51</v>
      </c>
      <c r="BR8">
        <f t="shared" si="13"/>
        <v>56.666666666666664</v>
      </c>
      <c r="BT8" s="64">
        <v>3</v>
      </c>
      <c r="BU8">
        <v>75</v>
      </c>
      <c r="BV8">
        <v>52</v>
      </c>
      <c r="BW8">
        <v>69.333333333333343</v>
      </c>
      <c r="BY8" s="64">
        <v>3</v>
      </c>
      <c r="BZ8">
        <v>48</v>
      </c>
      <c r="CA8">
        <v>34</v>
      </c>
      <c r="CB8">
        <f t="shared" si="14"/>
        <v>70.833333333333343</v>
      </c>
      <c r="CD8" s="64">
        <v>3</v>
      </c>
      <c r="CE8">
        <v>32</v>
      </c>
      <c r="CF8">
        <v>28</v>
      </c>
      <c r="CG8">
        <f t="shared" si="15"/>
        <v>87.5</v>
      </c>
      <c r="CI8" s="64">
        <v>3</v>
      </c>
      <c r="CJ8">
        <v>58</v>
      </c>
      <c r="CK8">
        <v>28</v>
      </c>
      <c r="CL8">
        <f t="shared" si="16"/>
        <v>48.275862068965516</v>
      </c>
      <c r="CN8" s="64">
        <v>3</v>
      </c>
      <c r="CO8">
        <v>64</v>
      </c>
      <c r="CP8">
        <v>14</v>
      </c>
      <c r="CQ8">
        <f>CP8/CO8*100</f>
        <v>21.875</v>
      </c>
      <c r="CS8" s="64">
        <v>3</v>
      </c>
      <c r="CT8">
        <v>40</v>
      </c>
      <c r="CU8">
        <v>16</v>
      </c>
      <c r="CV8">
        <f t="shared" si="18"/>
        <v>40</v>
      </c>
      <c r="CX8" s="64">
        <v>3</v>
      </c>
      <c r="CY8">
        <v>26</v>
      </c>
      <c r="CZ8">
        <v>14</v>
      </c>
      <c r="DA8">
        <f t="shared" si="19"/>
        <v>53.846153846153847</v>
      </c>
      <c r="DC8" s="64">
        <v>3</v>
      </c>
      <c r="DD8">
        <v>35</v>
      </c>
      <c r="DE8">
        <v>20</v>
      </c>
      <c r="DF8">
        <f t="shared" si="20"/>
        <v>57.142857142857139</v>
      </c>
      <c r="DH8" s="64">
        <v>3</v>
      </c>
      <c r="DI8">
        <v>58</v>
      </c>
      <c r="DJ8">
        <v>48</v>
      </c>
      <c r="DK8">
        <f t="shared" si="21"/>
        <v>82.758620689655174</v>
      </c>
      <c r="DM8" s="64">
        <v>3</v>
      </c>
      <c r="DN8">
        <v>59</v>
      </c>
      <c r="DO8">
        <v>33</v>
      </c>
      <c r="DP8">
        <f t="shared" si="22"/>
        <v>55.932203389830505</v>
      </c>
      <c r="DR8" s="64">
        <v>3</v>
      </c>
      <c r="DS8">
        <v>14</v>
      </c>
      <c r="DT8">
        <v>11</v>
      </c>
      <c r="DU8">
        <f t="shared" si="23"/>
        <v>78.571428571428569</v>
      </c>
      <c r="DW8" s="64">
        <v>3</v>
      </c>
      <c r="DX8">
        <v>39</v>
      </c>
      <c r="DY8">
        <v>35</v>
      </c>
      <c r="DZ8">
        <f t="shared" si="24"/>
        <v>89.743589743589752</v>
      </c>
    </row>
    <row r="9" spans="1:130" x14ac:dyDescent="0.45">
      <c r="A9" s="68"/>
      <c r="B9" s="64">
        <v>4</v>
      </c>
      <c r="C9">
        <v>34</v>
      </c>
      <c r="D9">
        <v>33</v>
      </c>
      <c r="E9">
        <f t="shared" si="0"/>
        <v>97.058823529411768</v>
      </c>
      <c r="G9" s="64">
        <v>4</v>
      </c>
      <c r="H9">
        <v>65</v>
      </c>
      <c r="I9">
        <v>61</v>
      </c>
      <c r="J9">
        <f t="shared" si="1"/>
        <v>93.84615384615384</v>
      </c>
      <c r="L9" s="64">
        <v>4</v>
      </c>
      <c r="M9">
        <v>33</v>
      </c>
      <c r="N9">
        <v>12</v>
      </c>
      <c r="O9">
        <f t="shared" si="2"/>
        <v>36.363636363636367</v>
      </c>
      <c r="Q9" s="64">
        <v>4</v>
      </c>
      <c r="R9">
        <v>50</v>
      </c>
      <c r="S9">
        <v>12</v>
      </c>
      <c r="T9">
        <f t="shared" si="3"/>
        <v>24</v>
      </c>
      <c r="V9" s="64">
        <v>4</v>
      </c>
      <c r="W9" s="66">
        <v>43</v>
      </c>
      <c r="X9" s="66">
        <v>1</v>
      </c>
      <c r="Y9">
        <f t="shared" si="4"/>
        <v>2.3255813953488373</v>
      </c>
      <c r="AA9" s="64">
        <v>4</v>
      </c>
      <c r="AB9">
        <v>8</v>
      </c>
      <c r="AC9">
        <v>2</v>
      </c>
      <c r="AD9">
        <f t="shared" si="5"/>
        <v>25</v>
      </c>
      <c r="AE9" s="67"/>
      <c r="AF9" s="64">
        <v>4</v>
      </c>
      <c r="AG9">
        <v>49</v>
      </c>
      <c r="AH9">
        <v>10</v>
      </c>
      <c r="AI9">
        <f t="shared" si="6"/>
        <v>20.408163265306122</v>
      </c>
      <c r="AK9" s="64">
        <v>4</v>
      </c>
      <c r="AL9">
        <v>18</v>
      </c>
      <c r="AM9">
        <v>4</v>
      </c>
      <c r="AN9">
        <f t="shared" si="7"/>
        <v>22.222222222222221</v>
      </c>
      <c r="AP9" s="64">
        <v>4</v>
      </c>
      <c r="AQ9">
        <v>15</v>
      </c>
      <c r="AR9">
        <v>6</v>
      </c>
      <c r="AS9">
        <f t="shared" si="8"/>
        <v>40</v>
      </c>
      <c r="AU9" s="64">
        <v>4</v>
      </c>
      <c r="AV9">
        <v>18</v>
      </c>
      <c r="AW9">
        <v>4</v>
      </c>
      <c r="AX9">
        <f t="shared" si="9"/>
        <v>22.222222222222221</v>
      </c>
      <c r="AZ9" s="64">
        <v>4</v>
      </c>
      <c r="BA9">
        <v>83</v>
      </c>
      <c r="BB9">
        <v>33</v>
      </c>
      <c r="BC9">
        <f t="shared" si="10"/>
        <v>39.75903614457831</v>
      </c>
      <c r="BE9" s="64">
        <v>4</v>
      </c>
      <c r="BF9">
        <v>48</v>
      </c>
      <c r="BG9">
        <v>14</v>
      </c>
      <c r="BH9">
        <f t="shared" si="11"/>
        <v>29.166666666666668</v>
      </c>
      <c r="BJ9" s="64">
        <v>4</v>
      </c>
      <c r="BK9">
        <v>115</v>
      </c>
      <c r="BL9">
        <v>77</v>
      </c>
      <c r="BM9">
        <f t="shared" si="12"/>
        <v>66.956521739130437</v>
      </c>
      <c r="BO9" s="64">
        <v>4</v>
      </c>
      <c r="BP9">
        <v>80</v>
      </c>
      <c r="BQ9">
        <v>19</v>
      </c>
      <c r="BR9">
        <f t="shared" si="13"/>
        <v>23.75</v>
      </c>
      <c r="BT9" s="64">
        <v>4</v>
      </c>
      <c r="BU9">
        <v>87</v>
      </c>
      <c r="BV9">
        <v>62</v>
      </c>
      <c r="BW9">
        <v>71.264367816091962</v>
      </c>
      <c r="BY9" s="64">
        <v>4</v>
      </c>
      <c r="BZ9">
        <v>17</v>
      </c>
      <c r="CA9">
        <v>13</v>
      </c>
      <c r="CB9">
        <f t="shared" si="14"/>
        <v>76.470588235294116</v>
      </c>
      <c r="CD9" s="64">
        <v>4</v>
      </c>
      <c r="CE9">
        <v>28</v>
      </c>
      <c r="CF9">
        <v>24</v>
      </c>
      <c r="CG9">
        <f t="shared" si="15"/>
        <v>85.714285714285708</v>
      </c>
      <c r="CI9" s="64">
        <v>4</v>
      </c>
      <c r="CJ9">
        <v>71</v>
      </c>
      <c r="CK9">
        <v>0</v>
      </c>
      <c r="CL9">
        <f t="shared" si="16"/>
        <v>0</v>
      </c>
      <c r="CN9" s="64">
        <v>4</v>
      </c>
      <c r="CO9">
        <v>41</v>
      </c>
      <c r="CP9">
        <v>18</v>
      </c>
      <c r="CQ9">
        <f t="shared" ref="CQ9:CQ38" si="25">CP9/CO9*100</f>
        <v>43.902439024390247</v>
      </c>
      <c r="CS9" s="64">
        <v>4</v>
      </c>
      <c r="CT9">
        <v>60</v>
      </c>
      <c r="CU9">
        <v>24</v>
      </c>
      <c r="CV9">
        <f t="shared" si="18"/>
        <v>40</v>
      </c>
      <c r="CX9" s="64">
        <v>4</v>
      </c>
      <c r="CY9">
        <v>10</v>
      </c>
      <c r="CZ9">
        <v>2</v>
      </c>
      <c r="DA9">
        <f t="shared" si="19"/>
        <v>20</v>
      </c>
      <c r="DC9" s="64">
        <v>4</v>
      </c>
      <c r="DD9">
        <v>46</v>
      </c>
      <c r="DE9">
        <v>24</v>
      </c>
      <c r="DF9">
        <f t="shared" si="20"/>
        <v>52.173913043478258</v>
      </c>
      <c r="DH9" s="64">
        <v>4</v>
      </c>
      <c r="DI9">
        <v>66</v>
      </c>
      <c r="DJ9">
        <v>39</v>
      </c>
      <c r="DK9">
        <f t="shared" si="21"/>
        <v>59.090909090909093</v>
      </c>
      <c r="DM9" s="64">
        <v>4</v>
      </c>
      <c r="DN9">
        <v>62</v>
      </c>
      <c r="DO9">
        <v>24</v>
      </c>
      <c r="DP9">
        <f t="shared" si="22"/>
        <v>38.70967741935484</v>
      </c>
      <c r="DR9" s="64">
        <v>4</v>
      </c>
      <c r="DS9">
        <v>21</v>
      </c>
      <c r="DT9">
        <v>15</v>
      </c>
      <c r="DU9">
        <f t="shared" si="23"/>
        <v>71.428571428571431</v>
      </c>
      <c r="DW9" s="64">
        <v>4</v>
      </c>
      <c r="DX9">
        <v>39</v>
      </c>
      <c r="DY9">
        <v>34</v>
      </c>
      <c r="DZ9">
        <f t="shared" si="24"/>
        <v>87.179487179487182</v>
      </c>
    </row>
    <row r="10" spans="1:130" x14ac:dyDescent="0.45">
      <c r="A10" s="68"/>
      <c r="B10" s="64">
        <v>5</v>
      </c>
      <c r="C10">
        <v>58</v>
      </c>
      <c r="D10">
        <v>58</v>
      </c>
      <c r="E10">
        <f t="shared" si="0"/>
        <v>100</v>
      </c>
      <c r="G10" s="64">
        <v>5</v>
      </c>
      <c r="H10">
        <v>50</v>
      </c>
      <c r="I10">
        <v>41</v>
      </c>
      <c r="J10">
        <f t="shared" si="1"/>
        <v>82</v>
      </c>
      <c r="L10" s="64">
        <v>5</v>
      </c>
      <c r="M10">
        <v>60</v>
      </c>
      <c r="N10">
        <v>22</v>
      </c>
      <c r="O10">
        <f t="shared" si="2"/>
        <v>36.666666666666664</v>
      </c>
      <c r="Q10" s="64">
        <v>5</v>
      </c>
      <c r="R10">
        <v>34</v>
      </c>
      <c r="S10">
        <v>10</v>
      </c>
      <c r="T10">
        <f t="shared" si="3"/>
        <v>29.411764705882355</v>
      </c>
      <c r="V10" s="64">
        <v>5</v>
      </c>
      <c r="W10" s="66">
        <v>62</v>
      </c>
      <c r="X10" s="66">
        <v>0</v>
      </c>
      <c r="Y10">
        <f t="shared" si="4"/>
        <v>0</v>
      </c>
      <c r="AA10" s="64">
        <v>5</v>
      </c>
      <c r="AB10">
        <v>35</v>
      </c>
      <c r="AC10">
        <v>5</v>
      </c>
      <c r="AD10">
        <f t="shared" si="5"/>
        <v>14.285714285714285</v>
      </c>
      <c r="AE10" s="67"/>
      <c r="AF10" s="64">
        <v>5</v>
      </c>
      <c r="AG10">
        <v>42</v>
      </c>
      <c r="AH10">
        <v>12</v>
      </c>
      <c r="AI10">
        <f t="shared" si="6"/>
        <v>28.571428571428569</v>
      </c>
      <c r="AK10" s="64">
        <v>5</v>
      </c>
      <c r="AL10">
        <v>50</v>
      </c>
      <c r="AM10">
        <v>19</v>
      </c>
      <c r="AN10">
        <f t="shared" si="7"/>
        <v>38</v>
      </c>
      <c r="AP10" s="64">
        <v>5</v>
      </c>
      <c r="AQ10">
        <v>19</v>
      </c>
      <c r="AR10">
        <v>7</v>
      </c>
      <c r="AS10">
        <f t="shared" si="8"/>
        <v>36.84210526315789</v>
      </c>
      <c r="AU10" s="64">
        <v>5</v>
      </c>
      <c r="AV10">
        <v>49</v>
      </c>
      <c r="AW10">
        <v>6</v>
      </c>
      <c r="AX10">
        <f t="shared" si="9"/>
        <v>12.244897959183673</v>
      </c>
      <c r="AZ10" s="64">
        <v>5</v>
      </c>
      <c r="BA10">
        <v>118</v>
      </c>
      <c r="BB10">
        <v>62</v>
      </c>
      <c r="BC10">
        <f t="shared" si="10"/>
        <v>52.542372881355938</v>
      </c>
      <c r="BE10" s="64">
        <v>5</v>
      </c>
      <c r="BF10">
        <v>56</v>
      </c>
      <c r="BG10">
        <v>38</v>
      </c>
      <c r="BH10">
        <f t="shared" si="11"/>
        <v>67.857142857142861</v>
      </c>
      <c r="BJ10" s="64">
        <v>5</v>
      </c>
      <c r="BK10">
        <v>103</v>
      </c>
      <c r="BL10">
        <v>60</v>
      </c>
      <c r="BM10">
        <f t="shared" si="12"/>
        <v>58.252427184466015</v>
      </c>
      <c r="BO10" s="64">
        <v>5</v>
      </c>
      <c r="BP10">
        <v>91</v>
      </c>
      <c r="BQ10">
        <v>51</v>
      </c>
      <c r="BR10">
        <f t="shared" si="13"/>
        <v>56.043956043956044</v>
      </c>
      <c r="BT10" s="64">
        <v>5</v>
      </c>
      <c r="BU10">
        <v>60</v>
      </c>
      <c r="BV10">
        <v>15</v>
      </c>
      <c r="BW10">
        <v>25</v>
      </c>
      <c r="BY10" s="64">
        <v>5</v>
      </c>
      <c r="BZ10">
        <v>64</v>
      </c>
      <c r="CA10">
        <v>48</v>
      </c>
      <c r="CB10">
        <f t="shared" si="14"/>
        <v>75</v>
      </c>
      <c r="CD10" s="64">
        <v>5</v>
      </c>
      <c r="CE10">
        <v>59</v>
      </c>
      <c r="CF10">
        <v>41</v>
      </c>
      <c r="CG10">
        <f t="shared" si="15"/>
        <v>69.491525423728817</v>
      </c>
      <c r="CI10" s="64">
        <v>5</v>
      </c>
      <c r="CJ10">
        <v>73</v>
      </c>
      <c r="CK10">
        <v>4</v>
      </c>
      <c r="CL10">
        <f t="shared" si="16"/>
        <v>5.4794520547945202</v>
      </c>
      <c r="CN10" s="64">
        <v>5</v>
      </c>
      <c r="CO10">
        <v>66</v>
      </c>
      <c r="CP10">
        <v>24</v>
      </c>
      <c r="CQ10">
        <f t="shared" si="25"/>
        <v>36.363636363636367</v>
      </c>
      <c r="CS10" s="64">
        <v>5</v>
      </c>
      <c r="CT10">
        <v>25</v>
      </c>
      <c r="CU10">
        <v>10</v>
      </c>
      <c r="CV10">
        <f t="shared" si="18"/>
        <v>40</v>
      </c>
      <c r="CX10" s="64">
        <v>5</v>
      </c>
      <c r="CY10">
        <v>44</v>
      </c>
      <c r="CZ10">
        <v>16</v>
      </c>
      <c r="DA10">
        <f t="shared" si="19"/>
        <v>36.363636363636367</v>
      </c>
      <c r="DC10" s="64">
        <v>5</v>
      </c>
      <c r="DD10">
        <v>50</v>
      </c>
      <c r="DE10">
        <v>29</v>
      </c>
      <c r="DF10">
        <f t="shared" si="20"/>
        <v>57.999999999999993</v>
      </c>
      <c r="DH10" s="64">
        <v>5</v>
      </c>
      <c r="DI10">
        <v>59</v>
      </c>
      <c r="DJ10">
        <v>22</v>
      </c>
      <c r="DK10">
        <f t="shared" si="21"/>
        <v>37.288135593220339</v>
      </c>
      <c r="DM10" s="64">
        <v>5</v>
      </c>
      <c r="DN10">
        <v>55</v>
      </c>
      <c r="DO10">
        <v>15</v>
      </c>
      <c r="DP10">
        <f t="shared" si="22"/>
        <v>27.27272727272727</v>
      </c>
      <c r="DR10" s="64">
        <v>5</v>
      </c>
      <c r="DS10">
        <v>35</v>
      </c>
      <c r="DT10">
        <v>29</v>
      </c>
      <c r="DU10">
        <f t="shared" si="23"/>
        <v>82.857142857142861</v>
      </c>
      <c r="DW10" s="64">
        <v>5</v>
      </c>
      <c r="DX10">
        <v>53</v>
      </c>
      <c r="DY10">
        <v>49</v>
      </c>
      <c r="DZ10">
        <f t="shared" si="24"/>
        <v>92.452830188679243</v>
      </c>
    </row>
    <row r="11" spans="1:130" x14ac:dyDescent="0.45">
      <c r="A11" s="68"/>
      <c r="B11" s="64">
        <v>6</v>
      </c>
      <c r="C11">
        <v>73</v>
      </c>
      <c r="D11">
        <v>71</v>
      </c>
      <c r="E11">
        <f t="shared" si="0"/>
        <v>97.260273972602747</v>
      </c>
      <c r="G11" s="64">
        <v>6</v>
      </c>
      <c r="H11">
        <v>55</v>
      </c>
      <c r="I11">
        <v>41</v>
      </c>
      <c r="J11">
        <f t="shared" si="1"/>
        <v>74.545454545454547</v>
      </c>
      <c r="L11" s="64">
        <v>6</v>
      </c>
      <c r="M11">
        <v>12</v>
      </c>
      <c r="N11">
        <v>3</v>
      </c>
      <c r="O11">
        <f t="shared" si="2"/>
        <v>25</v>
      </c>
      <c r="Q11" s="64">
        <v>6</v>
      </c>
      <c r="R11">
        <v>47</v>
      </c>
      <c r="S11">
        <v>11</v>
      </c>
      <c r="T11">
        <f t="shared" si="3"/>
        <v>23.404255319148938</v>
      </c>
      <c r="V11" s="64">
        <v>6</v>
      </c>
      <c r="W11" s="66">
        <v>42</v>
      </c>
      <c r="X11" s="66">
        <v>0</v>
      </c>
      <c r="Y11">
        <f t="shared" si="4"/>
        <v>0</v>
      </c>
      <c r="AA11" s="64">
        <v>6</v>
      </c>
      <c r="AB11">
        <v>14</v>
      </c>
      <c r="AC11">
        <v>4</v>
      </c>
      <c r="AD11">
        <f t="shared" si="5"/>
        <v>28.571428571428569</v>
      </c>
      <c r="AE11" s="67"/>
      <c r="AF11" s="64">
        <v>6</v>
      </c>
      <c r="AG11">
        <v>60</v>
      </c>
      <c r="AH11">
        <v>17</v>
      </c>
      <c r="AI11">
        <f t="shared" si="6"/>
        <v>28.333333333333332</v>
      </c>
      <c r="AK11" s="64">
        <v>6</v>
      </c>
      <c r="AL11">
        <v>10</v>
      </c>
      <c r="AM11">
        <v>3</v>
      </c>
      <c r="AN11">
        <f t="shared" si="7"/>
        <v>30</v>
      </c>
      <c r="AP11" s="64">
        <v>6</v>
      </c>
      <c r="AQ11">
        <v>59</v>
      </c>
      <c r="AR11">
        <v>22</v>
      </c>
      <c r="AS11">
        <f t="shared" si="8"/>
        <v>37.288135593220339</v>
      </c>
      <c r="AU11" s="64">
        <v>6</v>
      </c>
      <c r="AV11">
        <v>18</v>
      </c>
      <c r="AW11">
        <v>8</v>
      </c>
      <c r="AX11">
        <f t="shared" si="9"/>
        <v>44.444444444444443</v>
      </c>
      <c r="AZ11" s="64">
        <v>6</v>
      </c>
      <c r="BA11">
        <v>56</v>
      </c>
      <c r="BB11">
        <v>30</v>
      </c>
      <c r="BC11">
        <f t="shared" si="10"/>
        <v>53.571428571428569</v>
      </c>
      <c r="BE11" s="64">
        <v>6</v>
      </c>
      <c r="BF11">
        <v>34</v>
      </c>
      <c r="BG11">
        <v>14</v>
      </c>
      <c r="BH11">
        <f t="shared" si="11"/>
        <v>41.17647058823529</v>
      </c>
      <c r="BJ11" s="64">
        <v>6</v>
      </c>
      <c r="BK11">
        <v>50</v>
      </c>
      <c r="BL11">
        <v>20</v>
      </c>
      <c r="BM11">
        <f t="shared" si="12"/>
        <v>40</v>
      </c>
      <c r="BO11" s="64">
        <v>6</v>
      </c>
      <c r="BP11">
        <v>78</v>
      </c>
      <c r="BQ11">
        <v>33</v>
      </c>
      <c r="BR11">
        <f t="shared" si="13"/>
        <v>42.307692307692307</v>
      </c>
      <c r="BT11" s="64">
        <v>6</v>
      </c>
      <c r="BU11">
        <v>37</v>
      </c>
      <c r="BV11">
        <v>12</v>
      </c>
      <c r="BW11">
        <v>32.432432432432435</v>
      </c>
      <c r="BY11" s="64">
        <v>6</v>
      </c>
      <c r="BZ11">
        <v>69</v>
      </c>
      <c r="CA11">
        <v>47</v>
      </c>
      <c r="CB11">
        <f t="shared" si="14"/>
        <v>68.115942028985515</v>
      </c>
      <c r="CD11" s="64">
        <v>6</v>
      </c>
      <c r="CE11">
        <v>58</v>
      </c>
      <c r="CF11">
        <v>47</v>
      </c>
      <c r="CG11">
        <f t="shared" si="15"/>
        <v>81.034482758620683</v>
      </c>
      <c r="CI11" s="64">
        <v>6</v>
      </c>
      <c r="CJ11">
        <v>71</v>
      </c>
      <c r="CK11">
        <v>36</v>
      </c>
      <c r="CL11">
        <f t="shared" si="16"/>
        <v>50.704225352112672</v>
      </c>
      <c r="CN11" s="64">
        <v>6</v>
      </c>
      <c r="CO11">
        <v>16</v>
      </c>
      <c r="CP11">
        <v>2</v>
      </c>
      <c r="CQ11">
        <f t="shared" si="25"/>
        <v>12.5</v>
      </c>
      <c r="CS11" s="64">
        <v>6</v>
      </c>
      <c r="CT11">
        <v>43</v>
      </c>
      <c r="CU11">
        <v>18</v>
      </c>
      <c r="CV11">
        <f t="shared" si="18"/>
        <v>41.860465116279073</v>
      </c>
      <c r="CX11" s="64">
        <v>6</v>
      </c>
      <c r="CY11">
        <v>38</v>
      </c>
      <c r="CZ11">
        <v>20</v>
      </c>
      <c r="DA11">
        <f t="shared" si="19"/>
        <v>52.631578947368418</v>
      </c>
      <c r="DC11" s="64">
        <v>6</v>
      </c>
      <c r="DD11">
        <v>57</v>
      </c>
      <c r="DE11">
        <v>30</v>
      </c>
      <c r="DF11">
        <f t="shared" si="20"/>
        <v>52.631578947368418</v>
      </c>
      <c r="DH11" s="64">
        <v>6</v>
      </c>
      <c r="DI11">
        <v>67</v>
      </c>
      <c r="DJ11">
        <v>36</v>
      </c>
      <c r="DK11">
        <f t="shared" si="21"/>
        <v>53.731343283582092</v>
      </c>
      <c r="DM11" s="64">
        <v>6</v>
      </c>
      <c r="DN11">
        <v>16</v>
      </c>
      <c r="DO11">
        <v>5</v>
      </c>
      <c r="DP11">
        <f t="shared" si="22"/>
        <v>31.25</v>
      </c>
      <c r="DR11" s="64">
        <v>6</v>
      </c>
      <c r="DS11">
        <v>60</v>
      </c>
      <c r="DT11">
        <v>52</v>
      </c>
      <c r="DU11">
        <f t="shared" si="23"/>
        <v>86.666666666666671</v>
      </c>
      <c r="DW11" s="64">
        <v>6</v>
      </c>
      <c r="DX11">
        <v>30</v>
      </c>
      <c r="DY11">
        <v>27</v>
      </c>
      <c r="DZ11">
        <f t="shared" si="24"/>
        <v>90</v>
      </c>
    </row>
    <row r="12" spans="1:130" x14ac:dyDescent="0.45">
      <c r="A12" s="68"/>
      <c r="B12" s="64">
        <v>7</v>
      </c>
      <c r="C12">
        <v>28</v>
      </c>
      <c r="D12">
        <v>27</v>
      </c>
      <c r="E12">
        <f t="shared" si="0"/>
        <v>96.428571428571431</v>
      </c>
      <c r="G12" s="64">
        <v>7</v>
      </c>
      <c r="H12">
        <v>48</v>
      </c>
      <c r="I12">
        <v>37</v>
      </c>
      <c r="J12">
        <f t="shared" si="1"/>
        <v>77.083333333333343</v>
      </c>
      <c r="L12" s="64">
        <v>7</v>
      </c>
      <c r="M12">
        <v>22</v>
      </c>
      <c r="N12">
        <v>6</v>
      </c>
      <c r="O12">
        <f t="shared" si="2"/>
        <v>27.27272727272727</v>
      </c>
      <c r="Q12" s="64">
        <v>7</v>
      </c>
      <c r="R12">
        <v>9</v>
      </c>
      <c r="S12">
        <v>2</v>
      </c>
      <c r="T12">
        <f t="shared" si="3"/>
        <v>22.222222222222221</v>
      </c>
      <c r="V12" s="64">
        <v>7</v>
      </c>
      <c r="W12" s="66">
        <v>15</v>
      </c>
      <c r="X12" s="66">
        <v>0</v>
      </c>
      <c r="Y12">
        <f t="shared" si="4"/>
        <v>0</v>
      </c>
      <c r="AA12" s="64">
        <v>7</v>
      </c>
      <c r="AB12">
        <v>8</v>
      </c>
      <c r="AC12">
        <v>1</v>
      </c>
      <c r="AD12">
        <f t="shared" si="5"/>
        <v>12.5</v>
      </c>
      <c r="AE12" s="67"/>
      <c r="AF12" s="64">
        <v>7</v>
      </c>
      <c r="AG12">
        <v>33</v>
      </c>
      <c r="AH12">
        <v>12</v>
      </c>
      <c r="AI12">
        <f t="shared" si="6"/>
        <v>36.363636363636367</v>
      </c>
      <c r="AK12" s="64">
        <v>7</v>
      </c>
      <c r="AL12">
        <v>37</v>
      </c>
      <c r="AM12">
        <v>9</v>
      </c>
      <c r="AN12">
        <f t="shared" si="7"/>
        <v>24.324324324324326</v>
      </c>
      <c r="AP12" s="64">
        <v>7</v>
      </c>
      <c r="AQ12">
        <v>86</v>
      </c>
      <c r="AR12">
        <v>29</v>
      </c>
      <c r="AS12">
        <f t="shared" si="8"/>
        <v>33.720930232558139</v>
      </c>
      <c r="AU12" s="64">
        <v>7</v>
      </c>
      <c r="AV12">
        <v>28</v>
      </c>
      <c r="AW12">
        <v>5</v>
      </c>
      <c r="AX12">
        <f t="shared" si="9"/>
        <v>17.857142857142858</v>
      </c>
      <c r="AZ12" s="64">
        <v>7</v>
      </c>
      <c r="BA12">
        <v>80</v>
      </c>
      <c r="BB12">
        <v>30</v>
      </c>
      <c r="BC12">
        <f t="shared" si="10"/>
        <v>37.5</v>
      </c>
      <c r="BE12" s="64">
        <v>7</v>
      </c>
      <c r="BF12">
        <v>35</v>
      </c>
      <c r="BG12">
        <v>17</v>
      </c>
      <c r="BH12">
        <f t="shared" si="11"/>
        <v>48.571428571428569</v>
      </c>
      <c r="BJ12" s="64">
        <v>7</v>
      </c>
      <c r="BK12">
        <v>49</v>
      </c>
      <c r="BL12">
        <v>29</v>
      </c>
      <c r="BM12">
        <f t="shared" si="12"/>
        <v>59.183673469387756</v>
      </c>
      <c r="BO12" s="64">
        <v>7</v>
      </c>
      <c r="BP12">
        <v>73</v>
      </c>
      <c r="BQ12">
        <v>45</v>
      </c>
      <c r="BR12">
        <f t="shared" si="13"/>
        <v>61.643835616438359</v>
      </c>
      <c r="BT12" s="64">
        <v>7</v>
      </c>
      <c r="BU12">
        <v>63</v>
      </c>
      <c r="BV12">
        <v>43</v>
      </c>
      <c r="BW12">
        <v>68.253968253968253</v>
      </c>
      <c r="BY12" s="64">
        <v>7</v>
      </c>
      <c r="BZ12">
        <v>13</v>
      </c>
      <c r="CA12">
        <v>11</v>
      </c>
      <c r="CB12">
        <f t="shared" si="14"/>
        <v>84.615384615384613</v>
      </c>
      <c r="CD12" s="64">
        <v>7</v>
      </c>
      <c r="CE12">
        <v>49</v>
      </c>
      <c r="CF12">
        <v>38</v>
      </c>
      <c r="CG12">
        <f t="shared" si="15"/>
        <v>77.551020408163268</v>
      </c>
      <c r="CI12" s="64">
        <v>7</v>
      </c>
      <c r="CJ12">
        <v>55</v>
      </c>
      <c r="CK12">
        <v>4</v>
      </c>
      <c r="CL12">
        <f t="shared" si="16"/>
        <v>7.2727272727272725</v>
      </c>
      <c r="CN12" s="64">
        <v>7</v>
      </c>
      <c r="CO12">
        <v>73</v>
      </c>
      <c r="CP12">
        <v>28</v>
      </c>
      <c r="CQ12">
        <f t="shared" si="25"/>
        <v>38.356164383561641</v>
      </c>
      <c r="CS12" s="64">
        <v>7</v>
      </c>
      <c r="CT12">
        <v>67</v>
      </c>
      <c r="CU12">
        <v>30</v>
      </c>
      <c r="CV12">
        <f t="shared" si="18"/>
        <v>44.776119402985074</v>
      </c>
      <c r="CX12" s="64">
        <v>7</v>
      </c>
      <c r="CY12">
        <v>46</v>
      </c>
      <c r="CZ12">
        <v>14</v>
      </c>
      <c r="DA12">
        <f t="shared" si="19"/>
        <v>30.434782608695656</v>
      </c>
      <c r="DC12" s="64">
        <v>7</v>
      </c>
      <c r="DD12">
        <v>59</v>
      </c>
      <c r="DE12">
        <v>33</v>
      </c>
      <c r="DF12">
        <f t="shared" si="20"/>
        <v>55.932203389830505</v>
      </c>
      <c r="DH12" s="64">
        <v>7</v>
      </c>
      <c r="DI12">
        <v>65</v>
      </c>
      <c r="DJ12">
        <v>50</v>
      </c>
      <c r="DK12">
        <f t="shared" si="21"/>
        <v>76.923076923076934</v>
      </c>
      <c r="DM12" s="64">
        <v>7</v>
      </c>
      <c r="DN12">
        <v>40</v>
      </c>
      <c r="DO12">
        <v>25</v>
      </c>
      <c r="DP12">
        <f t="shared" si="22"/>
        <v>62.5</v>
      </c>
      <c r="DR12" s="64">
        <v>7</v>
      </c>
      <c r="DS12">
        <v>12</v>
      </c>
      <c r="DT12">
        <v>8</v>
      </c>
      <c r="DU12">
        <f t="shared" si="23"/>
        <v>66.666666666666657</v>
      </c>
      <c r="DW12" s="64">
        <v>7</v>
      </c>
      <c r="DX12">
        <v>48</v>
      </c>
      <c r="DY12">
        <v>42</v>
      </c>
      <c r="DZ12">
        <f t="shared" si="24"/>
        <v>87.5</v>
      </c>
    </row>
    <row r="13" spans="1:130" x14ac:dyDescent="0.45">
      <c r="A13" s="68"/>
      <c r="B13" s="64">
        <v>8</v>
      </c>
      <c r="C13">
        <v>30</v>
      </c>
      <c r="D13">
        <v>28</v>
      </c>
      <c r="E13">
        <f t="shared" si="0"/>
        <v>93.333333333333329</v>
      </c>
      <c r="G13" s="64">
        <v>8</v>
      </c>
      <c r="H13">
        <v>63</v>
      </c>
      <c r="I13">
        <v>55</v>
      </c>
      <c r="J13">
        <f t="shared" si="1"/>
        <v>87.301587301587304</v>
      </c>
      <c r="L13" s="64">
        <v>8</v>
      </c>
      <c r="M13">
        <v>41</v>
      </c>
      <c r="N13">
        <v>15</v>
      </c>
      <c r="O13">
        <f t="shared" si="2"/>
        <v>36.585365853658537</v>
      </c>
      <c r="Q13" s="64">
        <v>8</v>
      </c>
      <c r="R13">
        <v>74</v>
      </c>
      <c r="S13">
        <v>16</v>
      </c>
      <c r="T13">
        <f t="shared" si="3"/>
        <v>21.621621621621621</v>
      </c>
      <c r="V13" s="64">
        <v>8</v>
      </c>
      <c r="W13" s="66">
        <v>41</v>
      </c>
      <c r="X13" s="66">
        <v>0</v>
      </c>
      <c r="Y13">
        <f t="shared" si="4"/>
        <v>0</v>
      </c>
      <c r="AA13" s="64">
        <v>8</v>
      </c>
      <c r="AB13">
        <v>32</v>
      </c>
      <c r="AC13">
        <v>13</v>
      </c>
      <c r="AD13">
        <f t="shared" si="5"/>
        <v>40.625</v>
      </c>
      <c r="AE13" s="67"/>
      <c r="AF13" s="64">
        <v>8</v>
      </c>
      <c r="AG13">
        <v>58</v>
      </c>
      <c r="AH13">
        <v>24</v>
      </c>
      <c r="AI13">
        <f t="shared" si="6"/>
        <v>41.379310344827587</v>
      </c>
      <c r="AK13" s="64">
        <v>8</v>
      </c>
      <c r="AL13">
        <v>62</v>
      </c>
      <c r="AM13">
        <v>30</v>
      </c>
      <c r="AN13">
        <f t="shared" si="7"/>
        <v>48.387096774193552</v>
      </c>
      <c r="AP13" s="64">
        <v>8</v>
      </c>
      <c r="AQ13">
        <v>80</v>
      </c>
      <c r="AR13">
        <v>25</v>
      </c>
      <c r="AS13">
        <f t="shared" si="8"/>
        <v>31.25</v>
      </c>
      <c r="AU13" s="64">
        <v>8</v>
      </c>
      <c r="AV13">
        <v>44</v>
      </c>
      <c r="AW13">
        <v>13</v>
      </c>
      <c r="AX13">
        <f t="shared" si="9"/>
        <v>29.545454545454547</v>
      </c>
      <c r="AZ13" s="64">
        <v>8</v>
      </c>
      <c r="BA13">
        <v>53</v>
      </c>
      <c r="BB13">
        <v>28</v>
      </c>
      <c r="BC13">
        <f t="shared" si="10"/>
        <v>52.830188679245282</v>
      </c>
      <c r="BE13" s="64">
        <v>8</v>
      </c>
      <c r="BF13">
        <v>56</v>
      </c>
      <c r="BG13">
        <v>31</v>
      </c>
      <c r="BH13">
        <f t="shared" si="11"/>
        <v>55.357142857142861</v>
      </c>
      <c r="BJ13" s="64">
        <v>8</v>
      </c>
      <c r="BK13">
        <v>82</v>
      </c>
      <c r="BL13">
        <v>34</v>
      </c>
      <c r="BM13">
        <f t="shared" si="12"/>
        <v>41.463414634146339</v>
      </c>
      <c r="BO13" s="64">
        <v>8</v>
      </c>
      <c r="BP13">
        <v>74</v>
      </c>
      <c r="BQ13">
        <v>44</v>
      </c>
      <c r="BR13">
        <f t="shared" si="13"/>
        <v>59.45945945945946</v>
      </c>
      <c r="BT13" s="64">
        <v>8</v>
      </c>
      <c r="BU13">
        <v>14</v>
      </c>
      <c r="BV13">
        <v>10</v>
      </c>
      <c r="BW13">
        <v>71.428571428571431</v>
      </c>
      <c r="BY13" s="64">
        <v>8</v>
      </c>
      <c r="BZ13">
        <v>40</v>
      </c>
      <c r="CA13">
        <v>28</v>
      </c>
      <c r="CB13">
        <f t="shared" si="14"/>
        <v>70</v>
      </c>
      <c r="CD13" s="64">
        <v>8</v>
      </c>
      <c r="CE13">
        <v>33</v>
      </c>
      <c r="CF13">
        <v>28</v>
      </c>
      <c r="CG13">
        <f t="shared" si="15"/>
        <v>84.848484848484844</v>
      </c>
      <c r="CI13" s="64">
        <v>8</v>
      </c>
      <c r="CJ13">
        <v>30</v>
      </c>
      <c r="CK13">
        <v>1</v>
      </c>
      <c r="CL13">
        <f t="shared" si="16"/>
        <v>3.3333333333333335</v>
      </c>
      <c r="CN13" s="64">
        <v>8</v>
      </c>
      <c r="CO13">
        <v>35</v>
      </c>
      <c r="CP13">
        <v>7</v>
      </c>
      <c r="CQ13">
        <f t="shared" si="25"/>
        <v>20</v>
      </c>
      <c r="CS13" s="64">
        <v>8</v>
      </c>
      <c r="CT13">
        <v>25</v>
      </c>
      <c r="CU13">
        <v>8</v>
      </c>
      <c r="CV13">
        <f t="shared" si="18"/>
        <v>32</v>
      </c>
      <c r="CX13" s="64">
        <v>8</v>
      </c>
      <c r="CY13">
        <v>21</v>
      </c>
      <c r="CZ13">
        <v>5</v>
      </c>
      <c r="DA13">
        <f t="shared" si="19"/>
        <v>23.809523809523807</v>
      </c>
      <c r="DC13" s="64">
        <v>8</v>
      </c>
      <c r="DD13">
        <v>62</v>
      </c>
      <c r="DE13">
        <v>39</v>
      </c>
      <c r="DF13">
        <f t="shared" si="20"/>
        <v>62.903225806451616</v>
      </c>
      <c r="DH13" s="64">
        <v>8</v>
      </c>
      <c r="DI13">
        <v>45</v>
      </c>
      <c r="DJ13">
        <v>28</v>
      </c>
      <c r="DK13">
        <f t="shared" si="21"/>
        <v>62.222222222222221</v>
      </c>
      <c r="DM13" s="64">
        <v>8</v>
      </c>
      <c r="DN13">
        <v>40</v>
      </c>
      <c r="DO13">
        <v>30</v>
      </c>
      <c r="DP13">
        <f t="shared" si="22"/>
        <v>75</v>
      </c>
      <c r="DR13" s="64">
        <v>8</v>
      </c>
      <c r="DS13">
        <v>18</v>
      </c>
      <c r="DT13">
        <v>15</v>
      </c>
      <c r="DU13">
        <f t="shared" si="23"/>
        <v>83.333333333333343</v>
      </c>
      <c r="DW13" s="64">
        <v>8</v>
      </c>
      <c r="DX13">
        <v>25</v>
      </c>
      <c r="DY13">
        <v>20</v>
      </c>
      <c r="DZ13">
        <f t="shared" si="24"/>
        <v>80</v>
      </c>
    </row>
    <row r="14" spans="1:130" x14ac:dyDescent="0.45">
      <c r="A14" s="68"/>
      <c r="B14" s="64">
        <v>9</v>
      </c>
      <c r="C14">
        <v>61</v>
      </c>
      <c r="D14">
        <v>58</v>
      </c>
      <c r="E14">
        <f t="shared" si="0"/>
        <v>95.081967213114751</v>
      </c>
      <c r="G14" s="64">
        <v>9</v>
      </c>
      <c r="H14">
        <v>54</v>
      </c>
      <c r="I14">
        <v>45</v>
      </c>
      <c r="J14">
        <f t="shared" si="1"/>
        <v>83.333333333333343</v>
      </c>
      <c r="L14" s="64">
        <v>9</v>
      </c>
      <c r="M14">
        <v>40</v>
      </c>
      <c r="N14">
        <v>12</v>
      </c>
      <c r="O14">
        <f t="shared" si="2"/>
        <v>30</v>
      </c>
      <c r="Q14" s="64">
        <v>9</v>
      </c>
      <c r="R14">
        <v>32</v>
      </c>
      <c r="S14">
        <v>7</v>
      </c>
      <c r="T14">
        <f t="shared" si="3"/>
        <v>21.875</v>
      </c>
      <c r="V14" s="64">
        <v>9</v>
      </c>
      <c r="W14" s="66">
        <v>23</v>
      </c>
      <c r="X14" s="66">
        <v>0</v>
      </c>
      <c r="Y14">
        <f t="shared" si="4"/>
        <v>0</v>
      </c>
      <c r="AA14" s="64">
        <v>9</v>
      </c>
      <c r="AB14">
        <v>35</v>
      </c>
      <c r="AC14">
        <v>5</v>
      </c>
      <c r="AD14">
        <f t="shared" si="5"/>
        <v>14.285714285714285</v>
      </c>
      <c r="AE14" s="67"/>
      <c r="AF14" s="64">
        <v>9</v>
      </c>
      <c r="AG14">
        <v>24</v>
      </c>
      <c r="AH14">
        <v>7</v>
      </c>
      <c r="AI14">
        <f t="shared" si="6"/>
        <v>29.166666666666668</v>
      </c>
      <c r="AK14" s="64">
        <v>9</v>
      </c>
      <c r="AL14">
        <v>33</v>
      </c>
      <c r="AM14">
        <v>13</v>
      </c>
      <c r="AN14">
        <f t="shared" si="7"/>
        <v>39.393939393939391</v>
      </c>
      <c r="AP14" s="64">
        <v>9</v>
      </c>
      <c r="AQ14">
        <v>90</v>
      </c>
      <c r="AR14">
        <v>28</v>
      </c>
      <c r="AS14">
        <f t="shared" si="8"/>
        <v>31.111111111111111</v>
      </c>
      <c r="AU14" s="64">
        <v>9</v>
      </c>
      <c r="AV14">
        <v>50</v>
      </c>
      <c r="AW14">
        <v>21</v>
      </c>
      <c r="AX14">
        <f t="shared" si="9"/>
        <v>42</v>
      </c>
      <c r="AZ14" s="64">
        <v>9</v>
      </c>
      <c r="BA14">
        <v>65</v>
      </c>
      <c r="BB14">
        <v>31</v>
      </c>
      <c r="BC14">
        <f t="shared" si="10"/>
        <v>47.692307692307693</v>
      </c>
      <c r="BE14" s="64">
        <v>9</v>
      </c>
      <c r="BF14">
        <v>58</v>
      </c>
      <c r="BG14">
        <v>32</v>
      </c>
      <c r="BH14">
        <f t="shared" si="11"/>
        <v>55.172413793103445</v>
      </c>
      <c r="BJ14" s="64">
        <v>9</v>
      </c>
      <c r="BK14">
        <v>51</v>
      </c>
      <c r="BL14">
        <v>29</v>
      </c>
      <c r="BM14">
        <f t="shared" si="12"/>
        <v>56.862745098039213</v>
      </c>
      <c r="BO14" s="64">
        <v>9</v>
      </c>
      <c r="BP14">
        <v>77</v>
      </c>
      <c r="BQ14">
        <v>20</v>
      </c>
      <c r="BR14">
        <f t="shared" si="13"/>
        <v>25.97402597402597</v>
      </c>
      <c r="BT14" s="64">
        <v>9</v>
      </c>
      <c r="BU14">
        <v>71</v>
      </c>
      <c r="BV14">
        <v>50</v>
      </c>
      <c r="BW14">
        <v>70.422535211267601</v>
      </c>
      <c r="BY14" s="64">
        <v>9</v>
      </c>
      <c r="BZ14">
        <v>31</v>
      </c>
      <c r="CA14">
        <v>16</v>
      </c>
      <c r="CB14">
        <f t="shared" si="14"/>
        <v>51.612903225806448</v>
      </c>
      <c r="CD14" s="64">
        <v>9</v>
      </c>
      <c r="CE14">
        <v>39</v>
      </c>
      <c r="CF14">
        <v>35</v>
      </c>
      <c r="CG14">
        <f t="shared" si="15"/>
        <v>89.743589743589752</v>
      </c>
      <c r="CI14" s="64">
        <v>9</v>
      </c>
      <c r="CJ14">
        <v>100</v>
      </c>
      <c r="CK14">
        <v>34</v>
      </c>
      <c r="CL14">
        <f t="shared" si="16"/>
        <v>34</v>
      </c>
      <c r="CN14" s="64">
        <v>9</v>
      </c>
      <c r="CO14">
        <v>47</v>
      </c>
      <c r="CP14">
        <v>16</v>
      </c>
      <c r="CQ14">
        <f t="shared" si="25"/>
        <v>34.042553191489361</v>
      </c>
      <c r="CS14" s="64">
        <v>9</v>
      </c>
      <c r="CT14">
        <v>29</v>
      </c>
      <c r="CU14">
        <v>12</v>
      </c>
      <c r="CV14">
        <f t="shared" si="18"/>
        <v>41.379310344827587</v>
      </c>
      <c r="CX14" s="64">
        <v>9</v>
      </c>
      <c r="CY14">
        <v>57</v>
      </c>
      <c r="CZ14">
        <v>24</v>
      </c>
      <c r="DA14">
        <f t="shared" si="19"/>
        <v>42.105263157894733</v>
      </c>
      <c r="DC14" s="64">
        <v>9</v>
      </c>
      <c r="DD14">
        <v>49</v>
      </c>
      <c r="DE14">
        <v>28</v>
      </c>
      <c r="DF14">
        <f t="shared" si="20"/>
        <v>57.142857142857139</v>
      </c>
      <c r="DH14" s="64">
        <v>9</v>
      </c>
      <c r="DI14">
        <v>67</v>
      </c>
      <c r="DJ14">
        <v>28</v>
      </c>
      <c r="DK14">
        <f t="shared" si="21"/>
        <v>41.791044776119399</v>
      </c>
      <c r="DM14" s="64">
        <v>9</v>
      </c>
      <c r="DN14">
        <v>52</v>
      </c>
      <c r="DO14">
        <v>28</v>
      </c>
      <c r="DP14">
        <f t="shared" si="22"/>
        <v>53.846153846153847</v>
      </c>
      <c r="DR14" s="64">
        <v>9</v>
      </c>
      <c r="DS14">
        <v>20</v>
      </c>
      <c r="DT14">
        <v>14</v>
      </c>
      <c r="DU14">
        <f t="shared" si="23"/>
        <v>70</v>
      </c>
      <c r="DW14" s="64">
        <v>9</v>
      </c>
      <c r="DX14">
        <v>41</v>
      </c>
      <c r="DY14">
        <v>38</v>
      </c>
      <c r="DZ14">
        <f t="shared" si="24"/>
        <v>92.682926829268297</v>
      </c>
    </row>
    <row r="15" spans="1:130" x14ac:dyDescent="0.45">
      <c r="A15" s="68"/>
      <c r="B15" s="64">
        <v>10</v>
      </c>
      <c r="C15">
        <v>68</v>
      </c>
      <c r="D15">
        <v>68</v>
      </c>
      <c r="E15">
        <f t="shared" si="0"/>
        <v>100</v>
      </c>
      <c r="G15" s="64">
        <v>10</v>
      </c>
      <c r="H15">
        <v>33</v>
      </c>
      <c r="I15">
        <v>26</v>
      </c>
      <c r="J15">
        <f t="shared" si="1"/>
        <v>78.787878787878782</v>
      </c>
      <c r="L15" s="64">
        <v>10</v>
      </c>
      <c r="M15">
        <v>61</v>
      </c>
      <c r="N15">
        <v>23</v>
      </c>
      <c r="O15">
        <f t="shared" si="2"/>
        <v>37.704918032786885</v>
      </c>
      <c r="Q15" s="64">
        <v>10</v>
      </c>
      <c r="R15">
        <v>30</v>
      </c>
      <c r="S15">
        <v>8</v>
      </c>
      <c r="T15">
        <f t="shared" si="3"/>
        <v>26.666666666666668</v>
      </c>
      <c r="V15" s="64">
        <v>10</v>
      </c>
      <c r="W15" s="66">
        <v>51</v>
      </c>
      <c r="X15" s="66">
        <v>0</v>
      </c>
      <c r="Y15">
        <f t="shared" si="4"/>
        <v>0</v>
      </c>
      <c r="AA15" s="64">
        <v>10</v>
      </c>
      <c r="AB15">
        <v>37</v>
      </c>
      <c r="AC15">
        <v>12</v>
      </c>
      <c r="AD15">
        <f t="shared" si="5"/>
        <v>32.432432432432435</v>
      </c>
      <c r="AE15" s="67"/>
      <c r="AF15" s="64">
        <v>10</v>
      </c>
      <c r="AG15">
        <v>57</v>
      </c>
      <c r="AH15">
        <v>15</v>
      </c>
      <c r="AI15">
        <f t="shared" si="6"/>
        <v>26.315789473684209</v>
      </c>
      <c r="AK15" s="64">
        <v>10</v>
      </c>
      <c r="AL15">
        <v>14</v>
      </c>
      <c r="AM15">
        <v>4</v>
      </c>
      <c r="AN15">
        <f t="shared" si="7"/>
        <v>28.571428571428569</v>
      </c>
      <c r="AP15" s="64">
        <v>10</v>
      </c>
      <c r="AQ15">
        <v>86</v>
      </c>
      <c r="AR15">
        <v>34</v>
      </c>
      <c r="AS15">
        <f t="shared" si="8"/>
        <v>39.534883720930232</v>
      </c>
      <c r="AU15" s="64">
        <v>10</v>
      </c>
      <c r="AV15">
        <v>29</v>
      </c>
      <c r="AW15">
        <v>16</v>
      </c>
      <c r="AX15">
        <f t="shared" si="9"/>
        <v>55.172413793103445</v>
      </c>
      <c r="AZ15" s="64">
        <v>10</v>
      </c>
      <c r="BA15">
        <v>50</v>
      </c>
      <c r="BB15">
        <v>37</v>
      </c>
      <c r="BC15">
        <f t="shared" si="10"/>
        <v>74</v>
      </c>
      <c r="BE15" s="64">
        <v>10</v>
      </c>
      <c r="BF15">
        <v>12</v>
      </c>
      <c r="BG15">
        <v>6</v>
      </c>
      <c r="BH15">
        <f t="shared" si="11"/>
        <v>50</v>
      </c>
      <c r="BJ15" s="64">
        <v>10</v>
      </c>
      <c r="BK15">
        <v>70</v>
      </c>
      <c r="BL15">
        <v>43</v>
      </c>
      <c r="BM15">
        <f t="shared" si="12"/>
        <v>61.428571428571431</v>
      </c>
      <c r="BO15" s="64">
        <v>10</v>
      </c>
      <c r="BP15">
        <v>87</v>
      </c>
      <c r="BQ15">
        <v>56</v>
      </c>
      <c r="BR15">
        <f t="shared" si="13"/>
        <v>64.367816091954026</v>
      </c>
      <c r="BT15" s="64">
        <v>10</v>
      </c>
      <c r="BU15">
        <v>35</v>
      </c>
      <c r="BV15">
        <v>24</v>
      </c>
      <c r="BW15">
        <v>68.571428571428569</v>
      </c>
      <c r="BY15" s="64">
        <v>10</v>
      </c>
      <c r="BZ15">
        <v>43</v>
      </c>
      <c r="CA15">
        <v>32</v>
      </c>
      <c r="CB15">
        <f t="shared" si="14"/>
        <v>74.418604651162795</v>
      </c>
      <c r="CD15" s="64">
        <v>10</v>
      </c>
      <c r="CE15">
        <v>37</v>
      </c>
      <c r="CF15">
        <v>32</v>
      </c>
      <c r="CG15">
        <f t="shared" si="15"/>
        <v>86.486486486486484</v>
      </c>
      <c r="CI15" s="64">
        <v>10</v>
      </c>
      <c r="CJ15">
        <v>68</v>
      </c>
      <c r="CK15">
        <v>33</v>
      </c>
      <c r="CL15">
        <f t="shared" si="16"/>
        <v>48.529411764705884</v>
      </c>
      <c r="CN15" s="64">
        <v>10</v>
      </c>
      <c r="CO15">
        <v>78</v>
      </c>
      <c r="CP15">
        <v>29</v>
      </c>
      <c r="CQ15">
        <f t="shared" si="25"/>
        <v>37.179487179487182</v>
      </c>
      <c r="CS15" s="64">
        <v>10</v>
      </c>
      <c r="CT15">
        <v>69</v>
      </c>
      <c r="CU15">
        <v>32</v>
      </c>
      <c r="CV15">
        <f t="shared" si="18"/>
        <v>46.376811594202898</v>
      </c>
      <c r="CX15" s="64">
        <v>10</v>
      </c>
      <c r="CY15">
        <v>39</v>
      </c>
      <c r="CZ15">
        <v>20</v>
      </c>
      <c r="DA15">
        <f t="shared" si="19"/>
        <v>51.282051282051277</v>
      </c>
      <c r="DC15" s="64">
        <v>10</v>
      </c>
      <c r="DD15">
        <v>39</v>
      </c>
      <c r="DE15">
        <v>23</v>
      </c>
      <c r="DF15">
        <f t="shared" si="20"/>
        <v>58.974358974358978</v>
      </c>
      <c r="DH15" s="64">
        <v>10</v>
      </c>
      <c r="DI15">
        <v>55</v>
      </c>
      <c r="DJ15">
        <v>34</v>
      </c>
      <c r="DK15">
        <f t="shared" si="21"/>
        <v>61.818181818181813</v>
      </c>
      <c r="DM15" s="64">
        <v>10</v>
      </c>
      <c r="DN15">
        <v>16</v>
      </c>
      <c r="DO15">
        <v>11</v>
      </c>
      <c r="DP15">
        <f t="shared" si="22"/>
        <v>68.75</v>
      </c>
      <c r="DR15" s="64">
        <v>10</v>
      </c>
      <c r="DS15">
        <v>13</v>
      </c>
      <c r="DT15">
        <v>9</v>
      </c>
      <c r="DU15">
        <f t="shared" si="23"/>
        <v>69.230769230769226</v>
      </c>
      <c r="DW15" s="64">
        <v>10</v>
      </c>
      <c r="DX15">
        <v>27</v>
      </c>
      <c r="DY15">
        <v>25</v>
      </c>
      <c r="DZ15">
        <f t="shared" si="24"/>
        <v>92.592592592592595</v>
      </c>
    </row>
    <row r="16" spans="1:130" x14ac:dyDescent="0.45">
      <c r="A16" s="68"/>
      <c r="B16" s="64">
        <v>11</v>
      </c>
      <c r="C16">
        <v>47</v>
      </c>
      <c r="D16">
        <v>44</v>
      </c>
      <c r="E16">
        <f t="shared" si="0"/>
        <v>93.61702127659575</v>
      </c>
      <c r="G16" s="64">
        <v>11</v>
      </c>
      <c r="H16">
        <v>67</v>
      </c>
      <c r="I16">
        <v>52</v>
      </c>
      <c r="J16">
        <f t="shared" si="1"/>
        <v>77.611940298507463</v>
      </c>
      <c r="L16" s="64">
        <v>11</v>
      </c>
      <c r="M16">
        <v>16</v>
      </c>
      <c r="N16">
        <v>4</v>
      </c>
      <c r="O16">
        <f t="shared" si="2"/>
        <v>25</v>
      </c>
      <c r="Q16" s="64">
        <v>11</v>
      </c>
      <c r="R16">
        <v>22</v>
      </c>
      <c r="S16">
        <v>6</v>
      </c>
      <c r="T16">
        <f t="shared" si="3"/>
        <v>27.27272727272727</v>
      </c>
      <c r="V16" s="64">
        <v>11</v>
      </c>
      <c r="W16" s="66">
        <v>17</v>
      </c>
      <c r="X16" s="66">
        <v>0</v>
      </c>
      <c r="Y16">
        <f t="shared" si="4"/>
        <v>0</v>
      </c>
      <c r="AA16" s="64">
        <v>11</v>
      </c>
      <c r="AB16">
        <v>10</v>
      </c>
      <c r="AC16">
        <v>3</v>
      </c>
      <c r="AD16">
        <f t="shared" si="5"/>
        <v>30</v>
      </c>
      <c r="AE16" s="67"/>
      <c r="AF16" s="64">
        <v>11</v>
      </c>
      <c r="AG16">
        <v>41</v>
      </c>
      <c r="AH16">
        <v>9</v>
      </c>
      <c r="AI16">
        <f t="shared" si="6"/>
        <v>21.951219512195124</v>
      </c>
      <c r="AK16" s="64">
        <v>11</v>
      </c>
      <c r="AL16">
        <v>30</v>
      </c>
      <c r="AM16">
        <v>8</v>
      </c>
      <c r="AN16">
        <f t="shared" si="7"/>
        <v>26.666666666666668</v>
      </c>
      <c r="AP16" s="64">
        <v>11</v>
      </c>
      <c r="AQ16">
        <v>20</v>
      </c>
      <c r="AR16">
        <v>7</v>
      </c>
      <c r="AS16">
        <f t="shared" si="8"/>
        <v>35</v>
      </c>
      <c r="AU16" s="64">
        <v>11</v>
      </c>
      <c r="AV16">
        <v>34</v>
      </c>
      <c r="AW16">
        <v>18</v>
      </c>
      <c r="AX16">
        <f t="shared" si="9"/>
        <v>52.941176470588239</v>
      </c>
      <c r="AZ16" s="64">
        <v>11</v>
      </c>
      <c r="BA16">
        <v>78</v>
      </c>
      <c r="BB16">
        <v>43</v>
      </c>
      <c r="BC16">
        <f t="shared" si="10"/>
        <v>55.128205128205131</v>
      </c>
      <c r="BE16" s="64">
        <v>11</v>
      </c>
      <c r="BF16">
        <v>32</v>
      </c>
      <c r="BG16">
        <v>14</v>
      </c>
      <c r="BH16">
        <f t="shared" si="11"/>
        <v>43.75</v>
      </c>
      <c r="BJ16" s="64">
        <v>11</v>
      </c>
      <c r="BK16">
        <v>64</v>
      </c>
      <c r="BL16">
        <v>40</v>
      </c>
      <c r="BM16">
        <f t="shared" si="12"/>
        <v>62.5</v>
      </c>
      <c r="BO16" s="64">
        <v>11</v>
      </c>
      <c r="BP16">
        <v>89</v>
      </c>
      <c r="BQ16">
        <v>36</v>
      </c>
      <c r="BR16">
        <f t="shared" si="13"/>
        <v>40.449438202247187</v>
      </c>
      <c r="BT16" s="64">
        <v>11</v>
      </c>
      <c r="BU16">
        <v>20</v>
      </c>
      <c r="BV16">
        <v>12</v>
      </c>
      <c r="BW16">
        <v>60</v>
      </c>
      <c r="BY16" s="64">
        <v>11</v>
      </c>
      <c r="BZ16">
        <v>98</v>
      </c>
      <c r="CA16">
        <v>63</v>
      </c>
      <c r="CB16">
        <f t="shared" si="14"/>
        <v>64.285714285714292</v>
      </c>
      <c r="CD16" s="64">
        <v>11</v>
      </c>
      <c r="CE16">
        <v>56</v>
      </c>
      <c r="CF16">
        <v>28</v>
      </c>
      <c r="CG16">
        <f t="shared" si="15"/>
        <v>50</v>
      </c>
      <c r="CI16" s="64">
        <v>11</v>
      </c>
      <c r="CJ16">
        <v>57</v>
      </c>
      <c r="CK16">
        <v>0</v>
      </c>
      <c r="CL16">
        <f t="shared" si="16"/>
        <v>0</v>
      </c>
      <c r="CN16" s="64">
        <v>11</v>
      </c>
      <c r="CO16">
        <v>64</v>
      </c>
      <c r="CP16">
        <v>17</v>
      </c>
      <c r="CQ16">
        <f t="shared" si="25"/>
        <v>26.5625</v>
      </c>
      <c r="CS16" s="64">
        <v>11</v>
      </c>
      <c r="CT16">
        <v>24</v>
      </c>
      <c r="CU16">
        <v>11</v>
      </c>
      <c r="CV16">
        <f t="shared" si="18"/>
        <v>45.833333333333329</v>
      </c>
      <c r="CX16" s="64">
        <v>11</v>
      </c>
      <c r="CY16">
        <v>35</v>
      </c>
      <c r="CZ16">
        <v>13</v>
      </c>
      <c r="DA16">
        <f t="shared" si="19"/>
        <v>37.142857142857146</v>
      </c>
      <c r="DC16" s="64">
        <v>11</v>
      </c>
      <c r="DD16">
        <v>69</v>
      </c>
      <c r="DE16">
        <v>26</v>
      </c>
      <c r="DF16">
        <f t="shared" si="20"/>
        <v>37.681159420289859</v>
      </c>
      <c r="DH16" s="64">
        <v>11</v>
      </c>
      <c r="DI16">
        <v>57</v>
      </c>
      <c r="DJ16">
        <v>23</v>
      </c>
      <c r="DK16">
        <f t="shared" si="21"/>
        <v>40.350877192982452</v>
      </c>
      <c r="DM16" s="64">
        <v>11</v>
      </c>
      <c r="DN16">
        <v>86</v>
      </c>
      <c r="DO16">
        <v>54</v>
      </c>
      <c r="DP16">
        <f t="shared" si="22"/>
        <v>62.790697674418603</v>
      </c>
      <c r="DR16" s="64">
        <v>11</v>
      </c>
      <c r="DS16">
        <v>36</v>
      </c>
      <c r="DT16">
        <v>21</v>
      </c>
      <c r="DU16">
        <f t="shared" si="23"/>
        <v>58.333333333333336</v>
      </c>
      <c r="DW16" s="64">
        <v>11</v>
      </c>
      <c r="DX16">
        <v>48</v>
      </c>
      <c r="DY16">
        <v>28</v>
      </c>
      <c r="DZ16">
        <f t="shared" si="24"/>
        <v>58.333333333333336</v>
      </c>
    </row>
    <row r="17" spans="1:130" x14ac:dyDescent="0.45">
      <c r="A17" s="68"/>
      <c r="B17" s="64">
        <v>12</v>
      </c>
      <c r="C17">
        <v>66</v>
      </c>
      <c r="D17">
        <v>53</v>
      </c>
      <c r="E17">
        <f t="shared" si="0"/>
        <v>80.303030303030297</v>
      </c>
      <c r="G17" s="64">
        <v>12</v>
      </c>
      <c r="H17">
        <v>57</v>
      </c>
      <c r="I17">
        <v>54</v>
      </c>
      <c r="J17">
        <f t="shared" si="1"/>
        <v>94.73684210526315</v>
      </c>
      <c r="L17" s="64">
        <v>12</v>
      </c>
      <c r="M17">
        <v>53</v>
      </c>
      <c r="N17">
        <v>18</v>
      </c>
      <c r="O17">
        <f t="shared" si="2"/>
        <v>33.962264150943398</v>
      </c>
      <c r="Q17" s="64">
        <v>12</v>
      </c>
      <c r="R17">
        <v>43</v>
      </c>
      <c r="S17">
        <v>9</v>
      </c>
      <c r="T17">
        <f t="shared" si="3"/>
        <v>20.930232558139537</v>
      </c>
      <c r="V17" s="64">
        <v>12</v>
      </c>
      <c r="W17" s="66">
        <v>39</v>
      </c>
      <c r="X17" s="66">
        <v>0</v>
      </c>
      <c r="Y17">
        <f t="shared" si="4"/>
        <v>0</v>
      </c>
      <c r="AA17" s="64">
        <v>12</v>
      </c>
      <c r="AB17">
        <v>10</v>
      </c>
      <c r="AC17">
        <v>4</v>
      </c>
      <c r="AD17">
        <f t="shared" si="5"/>
        <v>40</v>
      </c>
      <c r="AE17" s="67"/>
      <c r="AF17" s="64">
        <v>12</v>
      </c>
      <c r="AG17">
        <v>19</v>
      </c>
      <c r="AH17">
        <v>4</v>
      </c>
      <c r="AI17">
        <f t="shared" si="6"/>
        <v>21.052631578947366</v>
      </c>
      <c r="AK17" s="64">
        <v>12</v>
      </c>
      <c r="AL17">
        <v>43</v>
      </c>
      <c r="AM17">
        <v>20</v>
      </c>
      <c r="AN17">
        <f t="shared" si="7"/>
        <v>46.511627906976742</v>
      </c>
      <c r="AP17" s="64">
        <v>12</v>
      </c>
      <c r="AQ17">
        <v>36</v>
      </c>
      <c r="AR17">
        <v>10</v>
      </c>
      <c r="AS17">
        <f t="shared" si="8"/>
        <v>27.777777777777779</v>
      </c>
      <c r="AU17" s="64">
        <v>12</v>
      </c>
      <c r="AV17">
        <v>30</v>
      </c>
      <c r="AW17">
        <v>14</v>
      </c>
      <c r="AX17">
        <f t="shared" si="9"/>
        <v>46.666666666666664</v>
      </c>
      <c r="AZ17" s="64">
        <v>12</v>
      </c>
      <c r="BA17">
        <v>91</v>
      </c>
      <c r="BB17">
        <v>59</v>
      </c>
      <c r="BC17">
        <f t="shared" si="10"/>
        <v>64.835164835164832</v>
      </c>
      <c r="BE17" s="64">
        <v>12</v>
      </c>
      <c r="BF17">
        <v>37</v>
      </c>
      <c r="BG17">
        <v>21</v>
      </c>
      <c r="BH17">
        <f t="shared" si="11"/>
        <v>56.756756756756758</v>
      </c>
      <c r="BJ17" s="64">
        <v>12</v>
      </c>
      <c r="BK17">
        <v>110</v>
      </c>
      <c r="BL17">
        <v>56</v>
      </c>
      <c r="BM17">
        <f t="shared" si="12"/>
        <v>50.909090909090907</v>
      </c>
      <c r="BO17" s="64">
        <v>12</v>
      </c>
      <c r="BP17">
        <v>73</v>
      </c>
      <c r="BQ17">
        <v>49</v>
      </c>
      <c r="BR17">
        <f t="shared" si="13"/>
        <v>67.123287671232873</v>
      </c>
      <c r="BT17" s="64">
        <v>12</v>
      </c>
      <c r="BU17">
        <v>53</v>
      </c>
      <c r="BV17">
        <v>38</v>
      </c>
      <c r="BW17">
        <v>71.698113207547166</v>
      </c>
      <c r="BY17" s="64">
        <v>12</v>
      </c>
      <c r="BZ17">
        <v>16</v>
      </c>
      <c r="CA17">
        <v>11</v>
      </c>
      <c r="CB17">
        <f t="shared" si="14"/>
        <v>68.75</v>
      </c>
      <c r="CD17" s="64">
        <v>12</v>
      </c>
      <c r="CE17">
        <v>43</v>
      </c>
      <c r="CF17">
        <v>33</v>
      </c>
      <c r="CG17">
        <f t="shared" si="15"/>
        <v>76.744186046511629</v>
      </c>
      <c r="CI17" s="64">
        <v>12</v>
      </c>
      <c r="CJ17">
        <v>20</v>
      </c>
      <c r="CK17">
        <v>1</v>
      </c>
      <c r="CL17">
        <f t="shared" si="16"/>
        <v>5</v>
      </c>
      <c r="CN17" s="64">
        <v>12</v>
      </c>
      <c r="CO17">
        <v>65</v>
      </c>
      <c r="CP17">
        <v>20</v>
      </c>
      <c r="CQ17">
        <f t="shared" si="25"/>
        <v>30.76923076923077</v>
      </c>
      <c r="CS17" s="64">
        <v>12</v>
      </c>
      <c r="CT17">
        <v>16</v>
      </c>
      <c r="CU17">
        <v>4</v>
      </c>
      <c r="CV17">
        <f t="shared" si="18"/>
        <v>25</v>
      </c>
      <c r="CX17" s="64">
        <v>12</v>
      </c>
      <c r="CY17">
        <v>15</v>
      </c>
      <c r="CZ17">
        <v>6</v>
      </c>
      <c r="DA17">
        <f t="shared" si="19"/>
        <v>40</v>
      </c>
      <c r="DC17" s="64">
        <v>12</v>
      </c>
      <c r="DD17">
        <v>69</v>
      </c>
      <c r="DE17">
        <v>40</v>
      </c>
      <c r="DF17">
        <f t="shared" si="20"/>
        <v>57.971014492753625</v>
      </c>
      <c r="DH17" s="64">
        <v>12</v>
      </c>
      <c r="DI17">
        <v>26</v>
      </c>
      <c r="DJ17">
        <v>17</v>
      </c>
      <c r="DK17">
        <f t="shared" si="21"/>
        <v>65.384615384615387</v>
      </c>
      <c r="DM17" s="64">
        <v>12</v>
      </c>
      <c r="DN17">
        <v>23</v>
      </c>
      <c r="DO17">
        <v>15</v>
      </c>
      <c r="DP17">
        <f t="shared" si="22"/>
        <v>65.217391304347828</v>
      </c>
      <c r="DR17" s="64">
        <v>12</v>
      </c>
      <c r="DS17">
        <v>91</v>
      </c>
      <c r="DT17">
        <v>61</v>
      </c>
      <c r="DU17">
        <f t="shared" si="23"/>
        <v>67.032967032967022</v>
      </c>
      <c r="DW17" s="64">
        <v>12</v>
      </c>
      <c r="DX17">
        <v>18</v>
      </c>
      <c r="DY17">
        <v>10</v>
      </c>
      <c r="DZ17">
        <f t="shared" si="24"/>
        <v>55.555555555555557</v>
      </c>
    </row>
    <row r="18" spans="1:130" x14ac:dyDescent="0.45">
      <c r="A18" s="68"/>
      <c r="B18" s="64">
        <v>13</v>
      </c>
      <c r="C18">
        <v>21</v>
      </c>
      <c r="D18">
        <v>21</v>
      </c>
      <c r="E18">
        <f t="shared" si="0"/>
        <v>100</v>
      </c>
      <c r="G18" s="64">
        <v>13</v>
      </c>
      <c r="H18">
        <v>64</v>
      </c>
      <c r="I18">
        <v>56</v>
      </c>
      <c r="J18">
        <f t="shared" si="1"/>
        <v>87.5</v>
      </c>
      <c r="L18" s="64">
        <v>13</v>
      </c>
      <c r="M18">
        <v>14</v>
      </c>
      <c r="N18">
        <v>5</v>
      </c>
      <c r="O18">
        <f t="shared" si="2"/>
        <v>35.714285714285715</v>
      </c>
      <c r="Q18" s="64">
        <v>13</v>
      </c>
      <c r="R18">
        <v>16</v>
      </c>
      <c r="S18">
        <v>4</v>
      </c>
      <c r="T18">
        <f t="shared" si="3"/>
        <v>25</v>
      </c>
      <c r="V18" s="64">
        <v>13</v>
      </c>
      <c r="W18" s="66">
        <v>37</v>
      </c>
      <c r="X18" s="66">
        <v>1</v>
      </c>
      <c r="Y18">
        <f t="shared" si="4"/>
        <v>2.7027027027027026</v>
      </c>
      <c r="AA18" s="64">
        <v>13</v>
      </c>
      <c r="AB18">
        <v>11</v>
      </c>
      <c r="AC18">
        <v>2</v>
      </c>
      <c r="AD18">
        <f t="shared" si="5"/>
        <v>18.181818181818183</v>
      </c>
      <c r="AE18" s="67"/>
      <c r="AF18" s="64">
        <v>13</v>
      </c>
      <c r="AG18">
        <v>32</v>
      </c>
      <c r="AH18">
        <v>8</v>
      </c>
      <c r="AI18">
        <f t="shared" si="6"/>
        <v>25</v>
      </c>
      <c r="AK18" s="64">
        <v>13</v>
      </c>
      <c r="AL18">
        <v>40</v>
      </c>
      <c r="AM18">
        <v>14</v>
      </c>
      <c r="AN18">
        <f t="shared" si="7"/>
        <v>35</v>
      </c>
      <c r="AP18" s="64">
        <v>13</v>
      </c>
      <c r="AQ18">
        <v>84</v>
      </c>
      <c r="AR18">
        <v>31</v>
      </c>
      <c r="AS18">
        <f t="shared" si="8"/>
        <v>36.904761904761905</v>
      </c>
      <c r="AU18" s="64">
        <v>13</v>
      </c>
      <c r="AV18">
        <v>24</v>
      </c>
      <c r="AW18">
        <v>10</v>
      </c>
      <c r="AX18">
        <f t="shared" si="9"/>
        <v>41.666666666666671</v>
      </c>
      <c r="AZ18" s="64">
        <v>13</v>
      </c>
      <c r="BA18">
        <v>77</v>
      </c>
      <c r="BB18">
        <v>37</v>
      </c>
      <c r="BC18">
        <f t="shared" si="10"/>
        <v>48.051948051948052</v>
      </c>
      <c r="BE18" s="64">
        <v>13</v>
      </c>
      <c r="BF18">
        <v>75</v>
      </c>
      <c r="BG18">
        <v>26</v>
      </c>
      <c r="BH18">
        <f t="shared" si="11"/>
        <v>34.666666666666671</v>
      </c>
      <c r="BJ18" s="64">
        <v>13</v>
      </c>
      <c r="BK18">
        <v>96</v>
      </c>
      <c r="BL18">
        <v>47</v>
      </c>
      <c r="BM18">
        <f t="shared" si="12"/>
        <v>48.958333333333329</v>
      </c>
      <c r="BO18" s="64">
        <v>13</v>
      </c>
      <c r="BP18">
        <v>88</v>
      </c>
      <c r="BQ18">
        <v>50</v>
      </c>
      <c r="BR18">
        <f t="shared" si="13"/>
        <v>56.81818181818182</v>
      </c>
      <c r="BT18" s="64">
        <v>13</v>
      </c>
      <c r="BU18">
        <v>36</v>
      </c>
      <c r="BV18">
        <v>23</v>
      </c>
      <c r="BW18">
        <v>63.888888888888886</v>
      </c>
      <c r="BY18" s="64">
        <v>13</v>
      </c>
      <c r="BZ18">
        <v>81</v>
      </c>
      <c r="CA18">
        <v>54</v>
      </c>
      <c r="CB18">
        <f t="shared" si="14"/>
        <v>66.666666666666657</v>
      </c>
      <c r="CD18" s="64">
        <v>13</v>
      </c>
      <c r="CE18">
        <v>47</v>
      </c>
      <c r="CF18">
        <v>45</v>
      </c>
      <c r="CG18">
        <f t="shared" si="15"/>
        <v>95.744680851063833</v>
      </c>
      <c r="CI18" s="64">
        <v>13</v>
      </c>
      <c r="CJ18">
        <v>45</v>
      </c>
      <c r="CK18">
        <v>16</v>
      </c>
      <c r="CL18">
        <f t="shared" si="16"/>
        <v>35.555555555555557</v>
      </c>
      <c r="CN18" s="64">
        <v>13</v>
      </c>
      <c r="CO18">
        <v>43</v>
      </c>
      <c r="CP18">
        <v>13</v>
      </c>
      <c r="CQ18">
        <f t="shared" si="25"/>
        <v>30.232558139534881</v>
      </c>
      <c r="CS18" s="64">
        <v>13</v>
      </c>
      <c r="CT18">
        <v>89</v>
      </c>
      <c r="CU18">
        <v>40</v>
      </c>
      <c r="CV18">
        <f t="shared" si="18"/>
        <v>44.943820224719097</v>
      </c>
      <c r="CX18" s="64">
        <v>13</v>
      </c>
      <c r="CY18">
        <v>22</v>
      </c>
      <c r="CZ18">
        <v>10</v>
      </c>
      <c r="DA18">
        <f t="shared" si="19"/>
        <v>45.454545454545453</v>
      </c>
      <c r="DC18" s="64">
        <v>13</v>
      </c>
      <c r="DD18">
        <v>39</v>
      </c>
      <c r="DE18">
        <v>20</v>
      </c>
      <c r="DF18">
        <f t="shared" si="20"/>
        <v>51.282051282051277</v>
      </c>
      <c r="DH18" s="64">
        <v>13</v>
      </c>
      <c r="DI18">
        <v>50</v>
      </c>
      <c r="DJ18">
        <v>30</v>
      </c>
      <c r="DK18">
        <f t="shared" si="21"/>
        <v>60</v>
      </c>
      <c r="DM18" s="64">
        <v>13</v>
      </c>
      <c r="DN18">
        <v>19</v>
      </c>
      <c r="DO18">
        <v>12</v>
      </c>
      <c r="DP18">
        <f t="shared" si="22"/>
        <v>63.157894736842103</v>
      </c>
      <c r="DR18" s="64">
        <v>13</v>
      </c>
      <c r="DS18">
        <v>14</v>
      </c>
      <c r="DT18">
        <v>10</v>
      </c>
      <c r="DU18">
        <f t="shared" si="23"/>
        <v>71.428571428571431</v>
      </c>
      <c r="DW18" s="64">
        <v>13</v>
      </c>
      <c r="DX18">
        <v>48</v>
      </c>
      <c r="DY18">
        <v>45</v>
      </c>
      <c r="DZ18">
        <f t="shared" si="24"/>
        <v>93.75</v>
      </c>
    </row>
    <row r="19" spans="1:130" x14ac:dyDescent="0.45">
      <c r="A19" s="68"/>
      <c r="B19" s="64">
        <v>14</v>
      </c>
      <c r="C19">
        <v>25</v>
      </c>
      <c r="D19">
        <v>25</v>
      </c>
      <c r="E19">
        <f t="shared" si="0"/>
        <v>100</v>
      </c>
      <c r="G19" s="64">
        <v>14</v>
      </c>
      <c r="H19">
        <v>61</v>
      </c>
      <c r="I19">
        <v>46</v>
      </c>
      <c r="J19">
        <f t="shared" si="1"/>
        <v>75.409836065573771</v>
      </c>
      <c r="L19" s="64">
        <v>14</v>
      </c>
      <c r="M19">
        <v>43</v>
      </c>
      <c r="N19">
        <v>14</v>
      </c>
      <c r="O19">
        <f t="shared" si="2"/>
        <v>32.558139534883722</v>
      </c>
      <c r="Q19" s="64">
        <v>14</v>
      </c>
      <c r="R19">
        <v>26</v>
      </c>
      <c r="S19">
        <v>2</v>
      </c>
      <c r="T19">
        <f t="shared" si="3"/>
        <v>7.6923076923076925</v>
      </c>
      <c r="V19" s="64">
        <v>14</v>
      </c>
      <c r="W19" s="66">
        <v>46</v>
      </c>
      <c r="X19" s="66">
        <v>1</v>
      </c>
      <c r="Y19">
        <f t="shared" si="4"/>
        <v>2.1739130434782608</v>
      </c>
      <c r="AA19" s="64">
        <v>14</v>
      </c>
      <c r="AB19">
        <v>18</v>
      </c>
      <c r="AC19">
        <v>4</v>
      </c>
      <c r="AD19">
        <f t="shared" si="5"/>
        <v>22.222222222222221</v>
      </c>
      <c r="AE19" s="67"/>
      <c r="AF19" s="64">
        <v>14</v>
      </c>
      <c r="AG19">
        <v>12</v>
      </c>
      <c r="AH19">
        <v>3</v>
      </c>
      <c r="AI19">
        <f t="shared" si="6"/>
        <v>25</v>
      </c>
      <c r="AK19" s="64">
        <v>14</v>
      </c>
      <c r="AL19">
        <v>76</v>
      </c>
      <c r="AM19">
        <v>30</v>
      </c>
      <c r="AN19">
        <f t="shared" si="7"/>
        <v>39.473684210526315</v>
      </c>
      <c r="AP19" s="64">
        <v>14</v>
      </c>
      <c r="AQ19">
        <v>82</v>
      </c>
      <c r="AR19">
        <v>35</v>
      </c>
      <c r="AS19">
        <f t="shared" si="8"/>
        <v>42.68292682926829</v>
      </c>
      <c r="AU19" s="64">
        <v>14</v>
      </c>
      <c r="AV19">
        <v>15</v>
      </c>
      <c r="AW19">
        <v>5</v>
      </c>
      <c r="AX19">
        <f t="shared" si="9"/>
        <v>33.333333333333329</v>
      </c>
      <c r="AZ19" s="64">
        <v>14</v>
      </c>
      <c r="BA19">
        <v>106</v>
      </c>
      <c r="BB19">
        <v>49</v>
      </c>
      <c r="BC19">
        <f t="shared" si="10"/>
        <v>46.226415094339622</v>
      </c>
      <c r="BE19" s="64">
        <v>14</v>
      </c>
      <c r="BF19">
        <v>61</v>
      </c>
      <c r="BG19">
        <v>30</v>
      </c>
      <c r="BH19">
        <f t="shared" si="11"/>
        <v>49.180327868852459</v>
      </c>
      <c r="BJ19" s="64">
        <v>14</v>
      </c>
      <c r="BK19">
        <v>72</v>
      </c>
      <c r="BL19">
        <v>25</v>
      </c>
      <c r="BM19">
        <f t="shared" si="12"/>
        <v>34.722222222222221</v>
      </c>
      <c r="BO19" s="64">
        <v>14</v>
      </c>
      <c r="BP19">
        <v>90</v>
      </c>
      <c r="BQ19">
        <v>40</v>
      </c>
      <c r="BR19">
        <f t="shared" si="13"/>
        <v>44.444444444444443</v>
      </c>
      <c r="BT19" s="64">
        <v>14</v>
      </c>
      <c r="BU19">
        <v>56</v>
      </c>
      <c r="BV19">
        <v>32</v>
      </c>
      <c r="BW19">
        <v>57.142857142857139</v>
      </c>
      <c r="BY19" s="64">
        <v>14</v>
      </c>
      <c r="BZ19">
        <v>23</v>
      </c>
      <c r="CA19">
        <v>15</v>
      </c>
      <c r="CB19">
        <f t="shared" si="14"/>
        <v>65.217391304347828</v>
      </c>
      <c r="CD19" s="64">
        <v>14</v>
      </c>
      <c r="CE19">
        <v>72</v>
      </c>
      <c r="CF19">
        <v>52</v>
      </c>
      <c r="CG19">
        <f t="shared" si="15"/>
        <v>72.222222222222214</v>
      </c>
      <c r="CI19" s="64">
        <v>14</v>
      </c>
      <c r="CJ19">
        <v>63</v>
      </c>
      <c r="CK19">
        <v>33</v>
      </c>
      <c r="CL19">
        <f t="shared" si="16"/>
        <v>52.380952380952387</v>
      </c>
      <c r="CN19" s="64">
        <v>14</v>
      </c>
      <c r="CO19">
        <v>77</v>
      </c>
      <c r="CP19">
        <v>24</v>
      </c>
      <c r="CQ19">
        <f t="shared" si="25"/>
        <v>31.168831168831169</v>
      </c>
      <c r="CS19" s="64">
        <v>14</v>
      </c>
      <c r="CT19">
        <v>18</v>
      </c>
      <c r="CU19">
        <v>5</v>
      </c>
      <c r="CV19">
        <f t="shared" si="18"/>
        <v>27.777777777777779</v>
      </c>
      <c r="CX19" s="64">
        <v>14</v>
      </c>
      <c r="CY19">
        <v>28</v>
      </c>
      <c r="CZ19">
        <v>8</v>
      </c>
      <c r="DA19">
        <f t="shared" si="19"/>
        <v>28.571428571428569</v>
      </c>
      <c r="DC19" s="64">
        <v>14</v>
      </c>
      <c r="DD19">
        <v>56</v>
      </c>
      <c r="DE19">
        <v>26</v>
      </c>
      <c r="DF19">
        <f t="shared" si="20"/>
        <v>46.428571428571431</v>
      </c>
      <c r="DH19" s="64">
        <v>14</v>
      </c>
      <c r="DI19">
        <v>62</v>
      </c>
      <c r="DJ19">
        <v>40</v>
      </c>
      <c r="DK19">
        <f t="shared" si="21"/>
        <v>64.516129032258064</v>
      </c>
      <c r="DM19" s="64">
        <v>14</v>
      </c>
      <c r="DN19">
        <v>77</v>
      </c>
      <c r="DO19">
        <v>47</v>
      </c>
      <c r="DP19">
        <f t="shared" si="22"/>
        <v>61.038961038961034</v>
      </c>
      <c r="DR19" s="64">
        <v>14</v>
      </c>
      <c r="DS19">
        <v>27</v>
      </c>
      <c r="DT19">
        <v>20</v>
      </c>
      <c r="DU19">
        <f t="shared" si="23"/>
        <v>74.074074074074076</v>
      </c>
      <c r="DW19" s="64">
        <v>14</v>
      </c>
      <c r="DX19">
        <v>39</v>
      </c>
      <c r="DY19">
        <v>30</v>
      </c>
      <c r="DZ19">
        <f t="shared" si="24"/>
        <v>76.923076923076934</v>
      </c>
    </row>
    <row r="20" spans="1:130" x14ac:dyDescent="0.45">
      <c r="A20" s="68"/>
      <c r="B20" s="64">
        <v>15</v>
      </c>
      <c r="C20">
        <v>49</v>
      </c>
      <c r="D20">
        <v>48</v>
      </c>
      <c r="E20">
        <f t="shared" si="0"/>
        <v>97.959183673469383</v>
      </c>
      <c r="G20" s="64">
        <v>15</v>
      </c>
      <c r="H20">
        <v>27</v>
      </c>
      <c r="I20">
        <v>24</v>
      </c>
      <c r="J20">
        <f t="shared" si="1"/>
        <v>88.888888888888886</v>
      </c>
      <c r="L20" s="64">
        <v>15</v>
      </c>
      <c r="M20">
        <v>46</v>
      </c>
      <c r="N20">
        <v>15</v>
      </c>
      <c r="O20">
        <f t="shared" si="2"/>
        <v>32.608695652173914</v>
      </c>
      <c r="Q20" s="64">
        <v>15</v>
      </c>
      <c r="R20">
        <v>13</v>
      </c>
      <c r="S20">
        <v>4</v>
      </c>
      <c r="T20">
        <f t="shared" si="3"/>
        <v>30.76923076923077</v>
      </c>
      <c r="V20" s="64">
        <v>15</v>
      </c>
      <c r="W20" s="66">
        <v>37</v>
      </c>
      <c r="X20" s="66">
        <v>0</v>
      </c>
      <c r="Y20">
        <f t="shared" si="4"/>
        <v>0</v>
      </c>
      <c r="AA20" s="64">
        <v>15</v>
      </c>
      <c r="AB20">
        <v>5</v>
      </c>
      <c r="AC20">
        <v>1</v>
      </c>
      <c r="AD20">
        <f t="shared" si="5"/>
        <v>20</v>
      </c>
      <c r="AE20" s="67"/>
      <c r="AF20" s="64">
        <v>15</v>
      </c>
      <c r="AG20">
        <v>10</v>
      </c>
      <c r="AH20">
        <v>3</v>
      </c>
      <c r="AI20">
        <f t="shared" si="6"/>
        <v>30</v>
      </c>
      <c r="AK20" s="64">
        <v>15</v>
      </c>
      <c r="AL20">
        <v>32</v>
      </c>
      <c r="AM20">
        <v>10</v>
      </c>
      <c r="AN20">
        <f t="shared" si="7"/>
        <v>31.25</v>
      </c>
      <c r="AP20" s="64">
        <v>15</v>
      </c>
      <c r="AQ20">
        <v>76</v>
      </c>
      <c r="AR20">
        <v>27</v>
      </c>
      <c r="AS20">
        <f t="shared" si="8"/>
        <v>35.526315789473685</v>
      </c>
      <c r="AU20" s="64">
        <v>15</v>
      </c>
      <c r="AV20">
        <v>43</v>
      </c>
      <c r="AW20">
        <v>13</v>
      </c>
      <c r="AX20">
        <f t="shared" si="9"/>
        <v>30.232558139534881</v>
      </c>
      <c r="AZ20" s="64">
        <v>15</v>
      </c>
      <c r="BA20">
        <v>118</v>
      </c>
      <c r="BB20">
        <v>53</v>
      </c>
      <c r="BC20">
        <f t="shared" si="10"/>
        <v>44.915254237288138</v>
      </c>
      <c r="BE20" s="64">
        <v>15</v>
      </c>
      <c r="BF20">
        <v>24</v>
      </c>
      <c r="BG20">
        <v>11</v>
      </c>
      <c r="BH20">
        <f t="shared" si="11"/>
        <v>45.833333333333329</v>
      </c>
      <c r="BJ20" s="64">
        <v>15</v>
      </c>
      <c r="BK20">
        <v>79</v>
      </c>
      <c r="BL20">
        <v>40</v>
      </c>
      <c r="BM20">
        <f t="shared" si="12"/>
        <v>50.632911392405063</v>
      </c>
      <c r="BO20" s="64">
        <v>15</v>
      </c>
      <c r="BP20">
        <v>88</v>
      </c>
      <c r="BQ20">
        <v>56</v>
      </c>
      <c r="BR20">
        <f t="shared" si="13"/>
        <v>63.636363636363633</v>
      </c>
      <c r="BT20" s="64">
        <v>15</v>
      </c>
      <c r="BU20">
        <v>33</v>
      </c>
      <c r="BV20">
        <v>25</v>
      </c>
      <c r="BW20">
        <v>75.757575757575751</v>
      </c>
      <c r="BY20" s="64">
        <v>15</v>
      </c>
      <c r="BZ20">
        <v>40</v>
      </c>
      <c r="CA20">
        <v>28</v>
      </c>
      <c r="CB20">
        <f t="shared" si="14"/>
        <v>70</v>
      </c>
      <c r="CD20" s="64">
        <v>15</v>
      </c>
      <c r="CE20">
        <v>64</v>
      </c>
      <c r="CF20">
        <v>56</v>
      </c>
      <c r="CG20">
        <f t="shared" si="15"/>
        <v>87.5</v>
      </c>
      <c r="CI20" s="64">
        <v>15</v>
      </c>
      <c r="CJ20">
        <v>63</v>
      </c>
      <c r="CK20">
        <v>2</v>
      </c>
      <c r="CL20">
        <f t="shared" si="16"/>
        <v>3.1746031746031744</v>
      </c>
      <c r="CN20" s="64">
        <v>15</v>
      </c>
      <c r="CO20">
        <v>55</v>
      </c>
      <c r="CP20">
        <v>15</v>
      </c>
      <c r="CQ20">
        <f t="shared" si="25"/>
        <v>27.27272727272727</v>
      </c>
      <c r="CS20" s="64">
        <v>15</v>
      </c>
      <c r="CT20">
        <v>44</v>
      </c>
      <c r="CU20">
        <v>20</v>
      </c>
      <c r="CV20">
        <f t="shared" si="18"/>
        <v>45.454545454545453</v>
      </c>
      <c r="CX20" s="64">
        <v>15</v>
      </c>
      <c r="CY20">
        <v>11</v>
      </c>
      <c r="CZ20">
        <v>5</v>
      </c>
      <c r="DA20">
        <f t="shared" si="19"/>
        <v>45.454545454545453</v>
      </c>
      <c r="DC20" s="64">
        <v>15</v>
      </c>
      <c r="DD20">
        <v>78</v>
      </c>
      <c r="DE20">
        <v>40</v>
      </c>
      <c r="DF20">
        <f t="shared" si="20"/>
        <v>51.282051282051277</v>
      </c>
      <c r="DH20" s="64">
        <v>15</v>
      </c>
      <c r="DI20">
        <v>75</v>
      </c>
      <c r="DJ20">
        <v>45</v>
      </c>
      <c r="DK20">
        <f t="shared" si="21"/>
        <v>60</v>
      </c>
      <c r="DM20" s="64">
        <v>15</v>
      </c>
      <c r="DN20">
        <v>79</v>
      </c>
      <c r="DO20">
        <v>50</v>
      </c>
      <c r="DP20">
        <f t="shared" si="22"/>
        <v>63.291139240506332</v>
      </c>
      <c r="DR20" s="64">
        <v>15</v>
      </c>
      <c r="DS20">
        <v>21</v>
      </c>
      <c r="DT20">
        <v>15</v>
      </c>
      <c r="DU20">
        <f t="shared" si="23"/>
        <v>71.428571428571431</v>
      </c>
      <c r="DW20" s="64">
        <v>15</v>
      </c>
      <c r="DX20">
        <v>20</v>
      </c>
      <c r="DY20">
        <v>17</v>
      </c>
      <c r="DZ20">
        <f t="shared" si="24"/>
        <v>85</v>
      </c>
    </row>
    <row r="21" spans="1:130" x14ac:dyDescent="0.45">
      <c r="A21" s="68"/>
      <c r="B21" s="64">
        <v>16</v>
      </c>
      <c r="C21">
        <v>30</v>
      </c>
      <c r="D21">
        <v>27</v>
      </c>
      <c r="E21">
        <f t="shared" si="0"/>
        <v>90</v>
      </c>
      <c r="G21" s="64">
        <v>16</v>
      </c>
      <c r="H21">
        <v>68</v>
      </c>
      <c r="I21">
        <v>49</v>
      </c>
      <c r="J21">
        <f t="shared" si="1"/>
        <v>72.058823529411768</v>
      </c>
      <c r="L21" s="64">
        <v>16</v>
      </c>
      <c r="M21">
        <v>62</v>
      </c>
      <c r="N21">
        <v>27</v>
      </c>
      <c r="O21">
        <f t="shared" si="2"/>
        <v>43.548387096774192</v>
      </c>
      <c r="Q21" s="64">
        <v>16</v>
      </c>
      <c r="R21">
        <v>45</v>
      </c>
      <c r="S21">
        <v>5</v>
      </c>
      <c r="T21">
        <f t="shared" si="3"/>
        <v>11.111111111111111</v>
      </c>
      <c r="V21" s="64">
        <v>16</v>
      </c>
      <c r="W21" s="66">
        <v>43</v>
      </c>
      <c r="X21" s="66">
        <v>0</v>
      </c>
      <c r="Y21">
        <f t="shared" si="4"/>
        <v>0</v>
      </c>
      <c r="AA21" s="64">
        <v>16</v>
      </c>
      <c r="AB21">
        <v>30</v>
      </c>
      <c r="AC21">
        <v>4</v>
      </c>
      <c r="AD21">
        <f t="shared" si="5"/>
        <v>13.333333333333334</v>
      </c>
      <c r="AE21" s="67"/>
      <c r="AF21" s="64">
        <v>16</v>
      </c>
      <c r="AG21">
        <v>26</v>
      </c>
      <c r="AH21">
        <v>8</v>
      </c>
      <c r="AI21">
        <f t="shared" si="6"/>
        <v>30.76923076923077</v>
      </c>
      <c r="AK21" s="64">
        <v>16</v>
      </c>
      <c r="AL21">
        <v>35</v>
      </c>
      <c r="AM21">
        <v>9</v>
      </c>
      <c r="AN21">
        <f t="shared" si="7"/>
        <v>25.714285714285712</v>
      </c>
      <c r="AP21" s="64">
        <v>16</v>
      </c>
      <c r="AQ21">
        <v>12</v>
      </c>
      <c r="AR21">
        <v>4</v>
      </c>
      <c r="AS21">
        <f t="shared" si="8"/>
        <v>33.333333333333329</v>
      </c>
      <c r="AU21" s="64">
        <v>16</v>
      </c>
      <c r="AV21">
        <v>41</v>
      </c>
      <c r="AW21">
        <v>19</v>
      </c>
      <c r="AX21">
        <f t="shared" si="9"/>
        <v>46.341463414634148</v>
      </c>
      <c r="AZ21" s="64">
        <v>16</v>
      </c>
      <c r="BA21">
        <v>55</v>
      </c>
      <c r="BB21">
        <v>26</v>
      </c>
      <c r="BC21">
        <f t="shared" si="10"/>
        <v>47.272727272727273</v>
      </c>
      <c r="BE21" s="64">
        <v>16</v>
      </c>
      <c r="BF21">
        <v>34</v>
      </c>
      <c r="BG21">
        <v>20</v>
      </c>
      <c r="BH21">
        <f t="shared" si="11"/>
        <v>58.82352941176471</v>
      </c>
      <c r="BJ21" s="64">
        <v>16</v>
      </c>
      <c r="BK21">
        <v>47</v>
      </c>
      <c r="BL21">
        <v>28</v>
      </c>
      <c r="BM21">
        <f t="shared" si="12"/>
        <v>59.574468085106382</v>
      </c>
      <c r="BO21" s="64">
        <v>16</v>
      </c>
      <c r="BP21">
        <v>87</v>
      </c>
      <c r="BQ21">
        <v>57</v>
      </c>
      <c r="BR21">
        <f t="shared" si="13"/>
        <v>65.517241379310349</v>
      </c>
      <c r="BT21" s="64">
        <v>16</v>
      </c>
      <c r="BU21">
        <v>64</v>
      </c>
      <c r="BV21">
        <v>44</v>
      </c>
      <c r="BW21">
        <v>68.75</v>
      </c>
      <c r="BY21" s="64">
        <v>16</v>
      </c>
      <c r="BZ21">
        <v>51</v>
      </c>
      <c r="CA21">
        <v>35</v>
      </c>
      <c r="CB21">
        <f t="shared" si="14"/>
        <v>68.627450980392155</v>
      </c>
      <c r="CD21" s="64">
        <v>16</v>
      </c>
      <c r="CE21">
        <v>56</v>
      </c>
      <c r="CF21">
        <v>52</v>
      </c>
      <c r="CG21">
        <f t="shared" si="15"/>
        <v>92.857142857142861</v>
      </c>
      <c r="CI21" s="64">
        <v>16</v>
      </c>
      <c r="CJ21">
        <v>59</v>
      </c>
      <c r="CK21">
        <v>7</v>
      </c>
      <c r="CL21">
        <f t="shared" si="16"/>
        <v>11.864406779661017</v>
      </c>
      <c r="CN21" s="64">
        <v>16</v>
      </c>
      <c r="CO21">
        <v>68</v>
      </c>
      <c r="CP21">
        <v>22</v>
      </c>
      <c r="CQ21">
        <f t="shared" si="25"/>
        <v>32.352941176470587</v>
      </c>
      <c r="CS21" s="64">
        <v>16</v>
      </c>
      <c r="CT21">
        <v>43</v>
      </c>
      <c r="CU21">
        <v>18</v>
      </c>
      <c r="CV21">
        <f t="shared" si="18"/>
        <v>41.860465116279073</v>
      </c>
      <c r="CX21" s="64">
        <v>16</v>
      </c>
      <c r="CY21">
        <v>37</v>
      </c>
      <c r="CZ21">
        <v>12</v>
      </c>
      <c r="DA21">
        <f t="shared" si="19"/>
        <v>32.432432432432435</v>
      </c>
      <c r="DC21" s="64">
        <v>16</v>
      </c>
      <c r="DD21">
        <v>55</v>
      </c>
      <c r="DE21">
        <v>29</v>
      </c>
      <c r="DF21">
        <f t="shared" si="20"/>
        <v>52.72727272727272</v>
      </c>
      <c r="DH21" s="64">
        <v>16</v>
      </c>
      <c r="DI21">
        <v>43</v>
      </c>
      <c r="DJ21">
        <v>25</v>
      </c>
      <c r="DK21">
        <f t="shared" si="21"/>
        <v>58.139534883720934</v>
      </c>
      <c r="DM21" s="64">
        <v>16</v>
      </c>
      <c r="DN21">
        <v>85</v>
      </c>
      <c r="DO21">
        <v>51</v>
      </c>
      <c r="DP21">
        <f t="shared" si="22"/>
        <v>60</v>
      </c>
      <c r="DR21" s="64">
        <v>16</v>
      </c>
      <c r="DS21">
        <v>35</v>
      </c>
      <c r="DT21">
        <v>27</v>
      </c>
      <c r="DU21">
        <f t="shared" si="23"/>
        <v>77.142857142857153</v>
      </c>
      <c r="DW21" s="64">
        <v>16</v>
      </c>
      <c r="DX21">
        <v>43</v>
      </c>
      <c r="DY21">
        <v>39</v>
      </c>
      <c r="DZ21">
        <f t="shared" si="24"/>
        <v>90.697674418604649</v>
      </c>
    </row>
    <row r="22" spans="1:130" x14ac:dyDescent="0.45">
      <c r="A22" s="68"/>
      <c r="B22" s="64">
        <v>17</v>
      </c>
      <c r="C22">
        <v>15</v>
      </c>
      <c r="D22">
        <v>15</v>
      </c>
      <c r="E22">
        <f t="shared" si="0"/>
        <v>100</v>
      </c>
      <c r="G22" s="64">
        <v>17</v>
      </c>
      <c r="H22">
        <v>68</v>
      </c>
      <c r="I22">
        <v>65</v>
      </c>
      <c r="J22">
        <f t="shared" si="1"/>
        <v>95.588235294117652</v>
      </c>
      <c r="L22" s="64">
        <v>17</v>
      </c>
      <c r="M22">
        <v>47</v>
      </c>
      <c r="N22">
        <v>19</v>
      </c>
      <c r="O22">
        <f t="shared" si="2"/>
        <v>40.425531914893611</v>
      </c>
      <c r="Q22" s="64">
        <v>17</v>
      </c>
      <c r="R22">
        <v>13</v>
      </c>
      <c r="S22">
        <v>2</v>
      </c>
      <c r="T22">
        <f t="shared" si="3"/>
        <v>15.384615384615385</v>
      </c>
      <c r="V22" s="64">
        <v>17</v>
      </c>
      <c r="W22" s="66">
        <v>55</v>
      </c>
      <c r="X22" s="66">
        <v>0</v>
      </c>
      <c r="Y22">
        <f t="shared" si="4"/>
        <v>0</v>
      </c>
      <c r="AA22" s="64">
        <v>17</v>
      </c>
      <c r="AB22">
        <v>32</v>
      </c>
      <c r="AC22">
        <v>5</v>
      </c>
      <c r="AD22">
        <f t="shared" si="5"/>
        <v>15.625</v>
      </c>
      <c r="AE22" s="67"/>
      <c r="AF22" s="64">
        <v>17</v>
      </c>
      <c r="AG22">
        <v>29</v>
      </c>
      <c r="AH22">
        <v>9</v>
      </c>
      <c r="AI22">
        <f t="shared" si="6"/>
        <v>31.03448275862069</v>
      </c>
      <c r="AK22" s="64">
        <v>17</v>
      </c>
      <c r="AL22">
        <v>17</v>
      </c>
      <c r="AM22">
        <v>6</v>
      </c>
      <c r="AN22">
        <f t="shared" si="7"/>
        <v>35.294117647058826</v>
      </c>
      <c r="AP22" s="64">
        <v>17</v>
      </c>
      <c r="AQ22">
        <v>62</v>
      </c>
      <c r="AR22">
        <v>23</v>
      </c>
      <c r="AS22">
        <f t="shared" si="8"/>
        <v>37.096774193548384</v>
      </c>
      <c r="AU22" s="64">
        <v>17</v>
      </c>
      <c r="AV22">
        <v>55</v>
      </c>
      <c r="AW22">
        <v>30</v>
      </c>
      <c r="AX22">
        <f t="shared" si="9"/>
        <v>54.54545454545454</v>
      </c>
      <c r="AZ22" s="64">
        <v>17</v>
      </c>
      <c r="BA22">
        <v>55</v>
      </c>
      <c r="BB22">
        <v>20</v>
      </c>
      <c r="BC22">
        <f t="shared" si="10"/>
        <v>36.363636363636367</v>
      </c>
      <c r="BE22" s="64">
        <v>17</v>
      </c>
      <c r="BF22">
        <v>43</v>
      </c>
      <c r="BG22">
        <v>30</v>
      </c>
      <c r="BH22">
        <f t="shared" si="11"/>
        <v>69.767441860465112</v>
      </c>
      <c r="BJ22" s="64">
        <v>17</v>
      </c>
      <c r="BK22">
        <v>60</v>
      </c>
      <c r="BL22">
        <v>33</v>
      </c>
      <c r="BM22">
        <f t="shared" si="12"/>
        <v>55.000000000000007</v>
      </c>
      <c r="BO22" s="64">
        <v>17</v>
      </c>
      <c r="BP22">
        <v>74</v>
      </c>
      <c r="BQ22">
        <v>44</v>
      </c>
      <c r="BR22">
        <f t="shared" si="13"/>
        <v>59.45945945945946</v>
      </c>
      <c r="BT22" s="64">
        <v>17</v>
      </c>
      <c r="BU22">
        <v>41</v>
      </c>
      <c r="BV22">
        <v>29</v>
      </c>
      <c r="BW22">
        <v>70.731707317073173</v>
      </c>
      <c r="BY22" s="64">
        <v>17</v>
      </c>
      <c r="BZ22">
        <v>44</v>
      </c>
      <c r="CA22">
        <v>24</v>
      </c>
      <c r="CB22">
        <f t="shared" si="14"/>
        <v>54.54545454545454</v>
      </c>
      <c r="CD22" s="64">
        <v>17</v>
      </c>
      <c r="CE22">
        <v>50</v>
      </c>
      <c r="CF22">
        <v>38</v>
      </c>
      <c r="CG22">
        <f t="shared" si="15"/>
        <v>76</v>
      </c>
      <c r="CI22" s="64">
        <v>17</v>
      </c>
      <c r="CJ22">
        <v>63</v>
      </c>
      <c r="CK22">
        <v>13</v>
      </c>
      <c r="CL22">
        <f t="shared" si="16"/>
        <v>20.634920634920633</v>
      </c>
      <c r="CN22" s="64">
        <v>17</v>
      </c>
      <c r="CO22">
        <v>85</v>
      </c>
      <c r="CP22">
        <v>23</v>
      </c>
      <c r="CQ22">
        <f t="shared" si="25"/>
        <v>27.058823529411764</v>
      </c>
      <c r="CS22" s="64">
        <v>17</v>
      </c>
      <c r="CT22">
        <v>31</v>
      </c>
      <c r="CU22">
        <v>13</v>
      </c>
      <c r="CV22">
        <f t="shared" si="18"/>
        <v>41.935483870967744</v>
      </c>
      <c r="CX22" s="64">
        <v>17</v>
      </c>
      <c r="CY22">
        <v>15</v>
      </c>
      <c r="CZ22">
        <v>7</v>
      </c>
      <c r="DA22">
        <f t="shared" si="19"/>
        <v>46.666666666666664</v>
      </c>
      <c r="DC22" s="64">
        <v>17</v>
      </c>
      <c r="DD22">
        <v>38</v>
      </c>
      <c r="DE22">
        <v>20</v>
      </c>
      <c r="DF22">
        <f t="shared" si="20"/>
        <v>52.631578947368418</v>
      </c>
      <c r="DH22" s="64">
        <v>17</v>
      </c>
      <c r="DI22">
        <v>50</v>
      </c>
      <c r="DJ22">
        <v>40</v>
      </c>
      <c r="DK22">
        <f t="shared" si="21"/>
        <v>80</v>
      </c>
      <c r="DM22" s="64">
        <v>17</v>
      </c>
      <c r="DN22">
        <v>28</v>
      </c>
      <c r="DO22">
        <v>18</v>
      </c>
      <c r="DP22">
        <f t="shared" si="22"/>
        <v>64.285714285714292</v>
      </c>
      <c r="DR22" s="64">
        <v>17</v>
      </c>
      <c r="DS22">
        <v>15</v>
      </c>
      <c r="DT22">
        <v>11</v>
      </c>
      <c r="DU22">
        <f t="shared" si="23"/>
        <v>73.333333333333329</v>
      </c>
      <c r="DW22" s="64">
        <v>17</v>
      </c>
      <c r="DX22">
        <v>36</v>
      </c>
      <c r="DY22">
        <v>31</v>
      </c>
      <c r="DZ22">
        <f t="shared" si="24"/>
        <v>86.111111111111114</v>
      </c>
    </row>
    <row r="23" spans="1:130" x14ac:dyDescent="0.45">
      <c r="A23" s="68"/>
      <c r="B23" s="64">
        <v>18</v>
      </c>
      <c r="C23">
        <v>60</v>
      </c>
      <c r="D23">
        <v>57</v>
      </c>
      <c r="E23">
        <f t="shared" si="0"/>
        <v>95</v>
      </c>
      <c r="G23" s="64">
        <v>18</v>
      </c>
      <c r="H23">
        <v>25</v>
      </c>
      <c r="I23">
        <v>24</v>
      </c>
      <c r="J23">
        <f t="shared" si="1"/>
        <v>96</v>
      </c>
      <c r="L23" s="64">
        <v>18</v>
      </c>
      <c r="M23">
        <v>33</v>
      </c>
      <c r="N23">
        <v>10</v>
      </c>
      <c r="O23">
        <f t="shared" si="2"/>
        <v>30.303030303030305</v>
      </c>
      <c r="Q23" s="64">
        <v>18</v>
      </c>
      <c r="R23">
        <v>50</v>
      </c>
      <c r="S23">
        <v>13</v>
      </c>
      <c r="T23">
        <f t="shared" si="3"/>
        <v>26</v>
      </c>
      <c r="V23" s="64">
        <v>18</v>
      </c>
      <c r="W23" s="66">
        <v>54</v>
      </c>
      <c r="X23" s="66">
        <v>1</v>
      </c>
      <c r="Y23">
        <f t="shared" si="4"/>
        <v>1.8518518518518516</v>
      </c>
      <c r="AA23" s="64">
        <v>18</v>
      </c>
      <c r="AB23">
        <v>6</v>
      </c>
      <c r="AC23">
        <v>2</v>
      </c>
      <c r="AD23">
        <f t="shared" si="5"/>
        <v>33.333333333333329</v>
      </c>
      <c r="AE23" s="67"/>
      <c r="AF23" s="64">
        <v>18</v>
      </c>
      <c r="AG23">
        <v>39</v>
      </c>
      <c r="AH23">
        <v>11</v>
      </c>
      <c r="AI23">
        <f t="shared" si="6"/>
        <v>28.205128205128204</v>
      </c>
      <c r="AK23" s="64">
        <v>18</v>
      </c>
      <c r="AL23">
        <v>36</v>
      </c>
      <c r="AM23">
        <v>14</v>
      </c>
      <c r="AN23">
        <f t="shared" si="7"/>
        <v>38.888888888888893</v>
      </c>
      <c r="AP23" s="64">
        <v>18</v>
      </c>
      <c r="AQ23">
        <v>42</v>
      </c>
      <c r="AR23">
        <v>15</v>
      </c>
      <c r="AS23">
        <f t="shared" si="8"/>
        <v>35.714285714285715</v>
      </c>
      <c r="AU23" s="64">
        <v>18</v>
      </c>
      <c r="AV23">
        <v>62</v>
      </c>
      <c r="AW23">
        <v>34</v>
      </c>
      <c r="AX23">
        <f t="shared" si="9"/>
        <v>54.838709677419352</v>
      </c>
      <c r="AZ23" s="64">
        <v>18</v>
      </c>
      <c r="BA23">
        <v>95</v>
      </c>
      <c r="BB23">
        <v>56</v>
      </c>
      <c r="BC23">
        <f t="shared" si="10"/>
        <v>58.947368421052623</v>
      </c>
      <c r="BE23" s="64">
        <v>18</v>
      </c>
      <c r="BF23">
        <v>37</v>
      </c>
      <c r="BG23">
        <v>18</v>
      </c>
      <c r="BH23">
        <f t="shared" si="11"/>
        <v>48.648648648648653</v>
      </c>
      <c r="BJ23" s="64">
        <v>18</v>
      </c>
      <c r="BK23">
        <v>78</v>
      </c>
      <c r="BL23">
        <v>30</v>
      </c>
      <c r="BM23">
        <f t="shared" si="12"/>
        <v>38.461538461538467</v>
      </c>
      <c r="BO23" s="64">
        <v>18</v>
      </c>
      <c r="BP23">
        <v>100</v>
      </c>
      <c r="BQ23">
        <v>62</v>
      </c>
      <c r="BR23">
        <f t="shared" si="13"/>
        <v>62</v>
      </c>
      <c r="BT23" s="64">
        <v>18</v>
      </c>
      <c r="BU23">
        <v>53</v>
      </c>
      <c r="BV23">
        <v>37</v>
      </c>
      <c r="BW23">
        <v>69.811320754716974</v>
      </c>
      <c r="BY23" s="64">
        <v>18</v>
      </c>
      <c r="BZ23">
        <v>13</v>
      </c>
      <c r="CA23">
        <v>9</v>
      </c>
      <c r="CB23">
        <f t="shared" si="14"/>
        <v>69.230769230769226</v>
      </c>
      <c r="CD23" s="64">
        <v>18</v>
      </c>
      <c r="CE23">
        <v>47</v>
      </c>
      <c r="CF23">
        <v>45</v>
      </c>
      <c r="CG23">
        <f t="shared" si="15"/>
        <v>95.744680851063833</v>
      </c>
      <c r="CI23" s="64">
        <v>18</v>
      </c>
      <c r="CJ23">
        <v>53</v>
      </c>
      <c r="CK23">
        <v>13</v>
      </c>
      <c r="CL23">
        <f t="shared" si="16"/>
        <v>24.528301886792452</v>
      </c>
      <c r="CN23" s="64">
        <v>18</v>
      </c>
      <c r="CO23">
        <v>35</v>
      </c>
      <c r="CP23">
        <v>5</v>
      </c>
      <c r="CQ23">
        <f t="shared" si="25"/>
        <v>14.285714285714285</v>
      </c>
      <c r="CS23" s="64">
        <v>18</v>
      </c>
      <c r="CT23">
        <v>16</v>
      </c>
      <c r="CU23">
        <v>7</v>
      </c>
      <c r="CV23">
        <f t="shared" si="18"/>
        <v>43.75</v>
      </c>
      <c r="CX23" s="64">
        <v>18</v>
      </c>
      <c r="CY23">
        <v>48</v>
      </c>
      <c r="CZ23">
        <v>23</v>
      </c>
      <c r="DA23">
        <f t="shared" si="19"/>
        <v>47.916666666666671</v>
      </c>
      <c r="DC23" s="64">
        <v>18</v>
      </c>
      <c r="DD23">
        <v>23</v>
      </c>
      <c r="DE23">
        <v>10</v>
      </c>
      <c r="DF23">
        <f t="shared" si="20"/>
        <v>43.478260869565219</v>
      </c>
      <c r="DH23" s="64">
        <v>18</v>
      </c>
      <c r="DI23">
        <v>63</v>
      </c>
      <c r="DJ23">
        <v>35</v>
      </c>
      <c r="DK23">
        <f t="shared" si="21"/>
        <v>55.555555555555557</v>
      </c>
      <c r="DM23" s="64">
        <v>18</v>
      </c>
      <c r="DN23">
        <v>35</v>
      </c>
      <c r="DO23">
        <v>17</v>
      </c>
      <c r="DP23">
        <f t="shared" si="22"/>
        <v>48.571428571428569</v>
      </c>
      <c r="DR23" s="64">
        <v>18</v>
      </c>
      <c r="DS23">
        <v>29</v>
      </c>
      <c r="DT23">
        <v>24</v>
      </c>
      <c r="DU23">
        <f t="shared" si="23"/>
        <v>82.758620689655174</v>
      </c>
      <c r="DW23" s="64">
        <v>18</v>
      </c>
      <c r="DX23">
        <v>34</v>
      </c>
      <c r="DY23">
        <v>25</v>
      </c>
      <c r="DZ23">
        <f t="shared" si="24"/>
        <v>73.529411764705884</v>
      </c>
    </row>
    <row r="24" spans="1:130" x14ac:dyDescent="0.45">
      <c r="A24" s="68"/>
      <c r="B24" s="64">
        <v>19</v>
      </c>
      <c r="C24">
        <v>54</v>
      </c>
      <c r="D24">
        <v>51</v>
      </c>
      <c r="E24">
        <f t="shared" si="0"/>
        <v>94.444444444444443</v>
      </c>
      <c r="G24" s="64">
        <v>19</v>
      </c>
      <c r="H24">
        <v>47</v>
      </c>
      <c r="I24">
        <v>38</v>
      </c>
      <c r="J24">
        <f t="shared" si="1"/>
        <v>80.851063829787222</v>
      </c>
      <c r="L24" s="64">
        <v>19</v>
      </c>
      <c r="M24">
        <v>28</v>
      </c>
      <c r="N24">
        <v>10</v>
      </c>
      <c r="O24">
        <f t="shared" si="2"/>
        <v>35.714285714285715</v>
      </c>
      <c r="Q24" s="64">
        <v>19</v>
      </c>
      <c r="R24">
        <v>53</v>
      </c>
      <c r="S24">
        <v>13</v>
      </c>
      <c r="T24">
        <f t="shared" si="3"/>
        <v>24.528301886792452</v>
      </c>
      <c r="V24" s="64">
        <v>19</v>
      </c>
      <c r="W24" s="66">
        <v>57</v>
      </c>
      <c r="X24" s="66">
        <v>1</v>
      </c>
      <c r="Y24">
        <f t="shared" si="4"/>
        <v>1.7543859649122806</v>
      </c>
      <c r="AA24" s="64">
        <v>19</v>
      </c>
      <c r="AB24">
        <v>8</v>
      </c>
      <c r="AC24">
        <v>1</v>
      </c>
      <c r="AD24">
        <f t="shared" si="5"/>
        <v>12.5</v>
      </c>
      <c r="AE24" s="67"/>
      <c r="AF24" s="64">
        <v>19</v>
      </c>
      <c r="AG24">
        <v>31</v>
      </c>
      <c r="AH24">
        <v>10</v>
      </c>
      <c r="AI24">
        <f t="shared" si="6"/>
        <v>32.258064516129032</v>
      </c>
      <c r="AK24" s="64">
        <v>19</v>
      </c>
      <c r="AL24">
        <v>23</v>
      </c>
      <c r="AM24">
        <v>8</v>
      </c>
      <c r="AN24">
        <f t="shared" si="7"/>
        <v>34.782608695652172</v>
      </c>
      <c r="AP24" s="64">
        <v>19</v>
      </c>
      <c r="AQ24">
        <v>59</v>
      </c>
      <c r="AR24">
        <v>22</v>
      </c>
      <c r="AS24">
        <f t="shared" si="8"/>
        <v>37.288135593220339</v>
      </c>
      <c r="AU24" s="64">
        <v>19</v>
      </c>
      <c r="AV24">
        <v>57</v>
      </c>
      <c r="AW24">
        <v>30</v>
      </c>
      <c r="AX24">
        <f t="shared" si="9"/>
        <v>52.631578947368418</v>
      </c>
      <c r="AZ24" s="64">
        <v>19</v>
      </c>
      <c r="BA24">
        <v>53</v>
      </c>
      <c r="BB24">
        <v>23</v>
      </c>
      <c r="BC24">
        <f t="shared" si="10"/>
        <v>43.39622641509434</v>
      </c>
      <c r="BE24" s="64">
        <v>19</v>
      </c>
      <c r="BF24">
        <v>32</v>
      </c>
      <c r="BG24">
        <v>19</v>
      </c>
      <c r="BH24">
        <f t="shared" si="11"/>
        <v>59.375</v>
      </c>
      <c r="BJ24" s="64">
        <v>19</v>
      </c>
      <c r="BK24">
        <v>83</v>
      </c>
      <c r="BL24">
        <v>33</v>
      </c>
      <c r="BM24">
        <f t="shared" si="12"/>
        <v>39.75903614457831</v>
      </c>
      <c r="BO24" s="64">
        <v>19</v>
      </c>
      <c r="BP24">
        <v>112</v>
      </c>
      <c r="BQ24">
        <v>65</v>
      </c>
      <c r="BR24">
        <f t="shared" si="13"/>
        <v>58.035714285714292</v>
      </c>
      <c r="BT24" s="64">
        <v>19</v>
      </c>
      <c r="BU24">
        <v>76</v>
      </c>
      <c r="BV24">
        <v>39</v>
      </c>
      <c r="BW24">
        <v>51.315789473684212</v>
      </c>
      <c r="BY24" s="64">
        <v>19</v>
      </c>
      <c r="BZ24">
        <v>56</v>
      </c>
      <c r="CA24">
        <v>21</v>
      </c>
      <c r="CB24">
        <f t="shared" si="14"/>
        <v>37.5</v>
      </c>
      <c r="CD24" s="64">
        <v>19</v>
      </c>
      <c r="CE24">
        <v>34</v>
      </c>
      <c r="CF24">
        <v>32</v>
      </c>
      <c r="CG24">
        <f t="shared" si="15"/>
        <v>94.117647058823522</v>
      </c>
      <c r="CI24" s="64">
        <v>19</v>
      </c>
      <c r="CJ24">
        <v>53</v>
      </c>
      <c r="CK24">
        <v>20</v>
      </c>
      <c r="CL24">
        <f t="shared" si="16"/>
        <v>37.735849056603776</v>
      </c>
      <c r="CN24" s="64">
        <v>19</v>
      </c>
      <c r="CO24">
        <v>51</v>
      </c>
      <c r="CP24">
        <v>8</v>
      </c>
      <c r="CQ24">
        <f t="shared" si="25"/>
        <v>15.686274509803921</v>
      </c>
      <c r="CS24" s="64">
        <v>19</v>
      </c>
      <c r="CT24">
        <v>83</v>
      </c>
      <c r="CU24">
        <v>25</v>
      </c>
      <c r="CV24">
        <f t="shared" si="18"/>
        <v>30.120481927710845</v>
      </c>
      <c r="CX24" s="64">
        <v>19</v>
      </c>
      <c r="CY24">
        <v>41</v>
      </c>
      <c r="CZ24">
        <v>13</v>
      </c>
      <c r="DA24">
        <f t="shared" si="19"/>
        <v>31.707317073170731</v>
      </c>
      <c r="DC24" s="64">
        <v>19</v>
      </c>
      <c r="DD24">
        <v>83</v>
      </c>
      <c r="DE24">
        <v>40</v>
      </c>
      <c r="DF24">
        <f t="shared" si="20"/>
        <v>48.192771084337352</v>
      </c>
      <c r="DH24" s="64">
        <v>19</v>
      </c>
      <c r="DI24">
        <v>42</v>
      </c>
      <c r="DJ24">
        <v>20</v>
      </c>
      <c r="DK24">
        <f t="shared" si="21"/>
        <v>47.619047619047613</v>
      </c>
      <c r="DM24" s="64">
        <v>19</v>
      </c>
      <c r="DN24">
        <v>63</v>
      </c>
      <c r="DO24">
        <v>35</v>
      </c>
      <c r="DP24">
        <f t="shared" si="22"/>
        <v>55.555555555555557</v>
      </c>
      <c r="DR24" s="64">
        <v>19</v>
      </c>
      <c r="DS24">
        <v>19</v>
      </c>
      <c r="DT24">
        <v>16</v>
      </c>
      <c r="DU24">
        <f t="shared" si="23"/>
        <v>84.210526315789465</v>
      </c>
      <c r="DW24" s="64">
        <v>19</v>
      </c>
      <c r="DX24">
        <v>40</v>
      </c>
      <c r="DY24">
        <v>38</v>
      </c>
      <c r="DZ24">
        <f t="shared" si="24"/>
        <v>95</v>
      </c>
    </row>
    <row r="25" spans="1:130" x14ac:dyDescent="0.45">
      <c r="A25" s="68"/>
      <c r="B25" s="64">
        <v>20</v>
      </c>
      <c r="C25">
        <v>61</v>
      </c>
      <c r="D25">
        <v>56</v>
      </c>
      <c r="E25">
        <f t="shared" si="0"/>
        <v>91.803278688524586</v>
      </c>
      <c r="G25" s="64">
        <v>20</v>
      </c>
      <c r="H25">
        <v>56</v>
      </c>
      <c r="I25">
        <v>49</v>
      </c>
      <c r="J25">
        <f t="shared" si="1"/>
        <v>87.5</v>
      </c>
      <c r="L25" s="64">
        <v>20</v>
      </c>
      <c r="M25">
        <v>52</v>
      </c>
      <c r="N25">
        <v>14</v>
      </c>
      <c r="O25">
        <f t="shared" si="2"/>
        <v>26.923076923076923</v>
      </c>
      <c r="Q25" s="64">
        <v>20</v>
      </c>
      <c r="R25">
        <v>51</v>
      </c>
      <c r="S25">
        <v>3</v>
      </c>
      <c r="T25">
        <f t="shared" si="3"/>
        <v>5.8823529411764701</v>
      </c>
      <c r="V25" s="64">
        <v>20</v>
      </c>
      <c r="W25" s="66">
        <v>32</v>
      </c>
      <c r="X25" s="66">
        <v>0</v>
      </c>
      <c r="Y25">
        <f t="shared" si="4"/>
        <v>0</v>
      </c>
      <c r="AA25" s="64">
        <v>20</v>
      </c>
      <c r="AB25">
        <v>26</v>
      </c>
      <c r="AC25">
        <v>4</v>
      </c>
      <c r="AD25">
        <f t="shared" si="5"/>
        <v>15.384615384615385</v>
      </c>
      <c r="AE25" s="67"/>
      <c r="AF25" s="64">
        <v>20</v>
      </c>
      <c r="AG25">
        <v>26</v>
      </c>
      <c r="AH25">
        <v>9</v>
      </c>
      <c r="AI25">
        <f t="shared" si="6"/>
        <v>34.615384615384613</v>
      </c>
      <c r="AK25" s="64">
        <v>20</v>
      </c>
      <c r="AL25">
        <v>15</v>
      </c>
      <c r="AM25">
        <v>6</v>
      </c>
      <c r="AN25">
        <f t="shared" si="7"/>
        <v>40</v>
      </c>
      <c r="AP25" s="64">
        <v>20</v>
      </c>
      <c r="AQ25">
        <v>31</v>
      </c>
      <c r="AR25">
        <v>16</v>
      </c>
      <c r="AS25">
        <f t="shared" si="8"/>
        <v>51.612903225806448</v>
      </c>
      <c r="AU25" s="64">
        <v>20</v>
      </c>
      <c r="AV25">
        <v>72</v>
      </c>
      <c r="AW25">
        <v>28</v>
      </c>
      <c r="AX25">
        <f t="shared" si="9"/>
        <v>38.888888888888893</v>
      </c>
      <c r="AZ25" s="64">
        <v>20</v>
      </c>
      <c r="BA25">
        <v>99</v>
      </c>
      <c r="BB25">
        <v>51</v>
      </c>
      <c r="BC25">
        <f t="shared" si="10"/>
        <v>51.515151515151516</v>
      </c>
      <c r="BE25" s="64">
        <v>20</v>
      </c>
      <c r="BF25">
        <v>60</v>
      </c>
      <c r="BG25">
        <v>34</v>
      </c>
      <c r="BH25">
        <f t="shared" si="11"/>
        <v>56.666666666666664</v>
      </c>
      <c r="BJ25" s="64">
        <v>20</v>
      </c>
      <c r="BK25">
        <v>96</v>
      </c>
      <c r="BL25">
        <v>37</v>
      </c>
      <c r="BM25">
        <f t="shared" si="12"/>
        <v>38.541666666666671</v>
      </c>
      <c r="BO25" s="64">
        <v>20</v>
      </c>
      <c r="BP25">
        <v>75</v>
      </c>
      <c r="BQ25">
        <v>45</v>
      </c>
      <c r="BR25">
        <f t="shared" si="13"/>
        <v>60</v>
      </c>
      <c r="BT25" s="64">
        <v>20</v>
      </c>
      <c r="BU25">
        <v>36</v>
      </c>
      <c r="BV25">
        <v>23</v>
      </c>
      <c r="BW25">
        <v>63.888888888888886</v>
      </c>
      <c r="BY25" s="64">
        <v>20</v>
      </c>
      <c r="BZ25">
        <v>43</v>
      </c>
      <c r="CA25">
        <v>30</v>
      </c>
      <c r="CB25">
        <f t="shared" si="14"/>
        <v>69.767441860465112</v>
      </c>
      <c r="CD25" s="64">
        <v>20</v>
      </c>
      <c r="CE25">
        <v>56</v>
      </c>
      <c r="CF25">
        <v>44</v>
      </c>
      <c r="CG25">
        <f t="shared" si="15"/>
        <v>78.571428571428569</v>
      </c>
      <c r="CI25" s="64">
        <v>20</v>
      </c>
      <c r="CJ25">
        <v>32</v>
      </c>
      <c r="CK25">
        <v>1</v>
      </c>
      <c r="CL25">
        <f t="shared" si="16"/>
        <v>3.125</v>
      </c>
      <c r="CN25" s="64">
        <v>20</v>
      </c>
      <c r="CO25">
        <v>63</v>
      </c>
      <c r="CP25">
        <v>18</v>
      </c>
      <c r="CQ25">
        <f t="shared" si="25"/>
        <v>28.571428571428569</v>
      </c>
      <c r="CS25" s="64">
        <v>20</v>
      </c>
      <c r="CT25">
        <v>42</v>
      </c>
      <c r="CU25">
        <v>14</v>
      </c>
      <c r="CV25">
        <f t="shared" si="18"/>
        <v>33.333333333333329</v>
      </c>
      <c r="CX25" s="64">
        <v>20</v>
      </c>
      <c r="CY25">
        <v>12</v>
      </c>
      <c r="CZ25">
        <v>3</v>
      </c>
      <c r="DA25">
        <f t="shared" si="19"/>
        <v>25</v>
      </c>
      <c r="DC25" s="64">
        <v>20</v>
      </c>
      <c r="DD25">
        <v>71</v>
      </c>
      <c r="DE25">
        <v>38</v>
      </c>
      <c r="DF25">
        <f t="shared" si="20"/>
        <v>53.521126760563376</v>
      </c>
      <c r="DH25" s="64">
        <v>20</v>
      </c>
      <c r="DI25">
        <v>34</v>
      </c>
      <c r="DJ25">
        <v>16</v>
      </c>
      <c r="DK25">
        <f t="shared" si="21"/>
        <v>47.058823529411761</v>
      </c>
      <c r="DM25" s="64">
        <v>20</v>
      </c>
      <c r="DN25">
        <v>41</v>
      </c>
      <c r="DO25">
        <v>29</v>
      </c>
      <c r="DP25">
        <f t="shared" si="22"/>
        <v>70.731707317073173</v>
      </c>
      <c r="DR25" s="64">
        <v>20</v>
      </c>
      <c r="DS25">
        <v>15</v>
      </c>
      <c r="DT25">
        <v>8</v>
      </c>
      <c r="DU25">
        <f t="shared" si="23"/>
        <v>53.333333333333336</v>
      </c>
      <c r="DW25" s="64">
        <v>20</v>
      </c>
      <c r="DX25">
        <v>24</v>
      </c>
      <c r="DY25">
        <v>15</v>
      </c>
      <c r="DZ25">
        <f t="shared" si="24"/>
        <v>62.5</v>
      </c>
    </row>
    <row r="26" spans="1:130" x14ac:dyDescent="0.45">
      <c r="A26" s="68"/>
      <c r="B26" s="64">
        <v>21</v>
      </c>
      <c r="C26">
        <v>30</v>
      </c>
      <c r="D26">
        <v>28</v>
      </c>
      <c r="E26">
        <f t="shared" si="0"/>
        <v>93.333333333333329</v>
      </c>
      <c r="G26" s="64">
        <v>21</v>
      </c>
      <c r="H26">
        <v>57</v>
      </c>
      <c r="I26">
        <v>48</v>
      </c>
      <c r="J26">
        <f t="shared" si="1"/>
        <v>84.210526315789465</v>
      </c>
      <c r="L26" s="64">
        <v>21</v>
      </c>
      <c r="M26">
        <v>73</v>
      </c>
      <c r="N26">
        <v>27</v>
      </c>
      <c r="O26">
        <f t="shared" si="2"/>
        <v>36.986301369863014</v>
      </c>
      <c r="Q26" s="64">
        <v>21</v>
      </c>
      <c r="R26">
        <v>8</v>
      </c>
      <c r="S26">
        <v>3</v>
      </c>
      <c r="T26">
        <f t="shared" si="3"/>
        <v>37.5</v>
      </c>
      <c r="V26" s="64">
        <v>21</v>
      </c>
      <c r="W26" s="66">
        <v>28</v>
      </c>
      <c r="X26" s="66">
        <v>0</v>
      </c>
      <c r="Y26">
        <f t="shared" si="4"/>
        <v>0</v>
      </c>
      <c r="AA26" s="64">
        <v>21</v>
      </c>
      <c r="AB26">
        <v>23</v>
      </c>
      <c r="AC26">
        <v>6</v>
      </c>
      <c r="AD26">
        <f t="shared" si="5"/>
        <v>26.086956521739129</v>
      </c>
      <c r="AE26" s="67"/>
      <c r="AF26" s="64">
        <v>21</v>
      </c>
      <c r="AG26">
        <v>18</v>
      </c>
      <c r="AH26">
        <v>5</v>
      </c>
      <c r="AI26">
        <f t="shared" si="6"/>
        <v>27.777777777777779</v>
      </c>
      <c r="AK26" s="64">
        <v>21</v>
      </c>
      <c r="AL26">
        <v>10</v>
      </c>
      <c r="AM26">
        <v>3</v>
      </c>
      <c r="AN26">
        <f t="shared" si="7"/>
        <v>30</v>
      </c>
      <c r="AP26" s="64">
        <v>21</v>
      </c>
      <c r="AQ26">
        <v>75</v>
      </c>
      <c r="AR26">
        <v>35</v>
      </c>
      <c r="AS26">
        <f t="shared" si="8"/>
        <v>46.666666666666664</v>
      </c>
      <c r="AU26" s="64">
        <v>21</v>
      </c>
      <c r="AV26">
        <v>43</v>
      </c>
      <c r="AW26">
        <v>17</v>
      </c>
      <c r="AX26">
        <f t="shared" si="9"/>
        <v>39.534883720930232</v>
      </c>
      <c r="AZ26" s="64">
        <v>21</v>
      </c>
      <c r="BA26">
        <v>112</v>
      </c>
      <c r="BB26">
        <v>61</v>
      </c>
      <c r="BC26">
        <f t="shared" si="10"/>
        <v>54.464285714285708</v>
      </c>
      <c r="BE26" s="64">
        <v>21</v>
      </c>
      <c r="BF26">
        <v>57</v>
      </c>
      <c r="BG26">
        <v>22</v>
      </c>
      <c r="BH26">
        <f t="shared" si="11"/>
        <v>38.596491228070171</v>
      </c>
      <c r="BJ26" s="64">
        <v>21</v>
      </c>
      <c r="BK26">
        <v>24</v>
      </c>
      <c r="BL26">
        <v>8</v>
      </c>
      <c r="BM26">
        <f t="shared" si="12"/>
        <v>33.333333333333329</v>
      </c>
      <c r="BO26" s="64">
        <v>21</v>
      </c>
      <c r="BP26">
        <v>97</v>
      </c>
      <c r="BQ26">
        <v>68</v>
      </c>
      <c r="BR26">
        <f t="shared" si="13"/>
        <v>70.103092783505147</v>
      </c>
      <c r="BT26" s="64">
        <v>21</v>
      </c>
      <c r="BU26">
        <v>68</v>
      </c>
      <c r="BV26">
        <v>51</v>
      </c>
      <c r="BW26">
        <v>75</v>
      </c>
      <c r="BY26" s="64">
        <v>21</v>
      </c>
      <c r="BZ26">
        <v>19</v>
      </c>
      <c r="CA26">
        <v>14</v>
      </c>
      <c r="CB26">
        <f t="shared" si="14"/>
        <v>73.68421052631578</v>
      </c>
      <c r="CD26" s="64">
        <v>21</v>
      </c>
      <c r="CE26">
        <v>50</v>
      </c>
      <c r="CF26">
        <v>27</v>
      </c>
      <c r="CG26">
        <f t="shared" si="15"/>
        <v>54</v>
      </c>
      <c r="CI26" s="64">
        <v>21</v>
      </c>
      <c r="CJ26">
        <v>53</v>
      </c>
      <c r="CK26">
        <v>3</v>
      </c>
      <c r="CL26">
        <f t="shared" si="16"/>
        <v>5.6603773584905666</v>
      </c>
      <c r="CN26" s="64">
        <v>21</v>
      </c>
      <c r="CO26">
        <v>76</v>
      </c>
      <c r="CP26">
        <v>27</v>
      </c>
      <c r="CQ26">
        <f t="shared" si="25"/>
        <v>35.526315789473685</v>
      </c>
      <c r="CS26" s="64">
        <v>21</v>
      </c>
      <c r="CT26">
        <v>53</v>
      </c>
      <c r="CU26">
        <v>30</v>
      </c>
      <c r="CV26">
        <f t="shared" si="18"/>
        <v>56.60377358490566</v>
      </c>
      <c r="CX26" s="64">
        <v>21</v>
      </c>
      <c r="CY26">
        <v>42</v>
      </c>
      <c r="CZ26">
        <v>17</v>
      </c>
      <c r="DA26">
        <f t="shared" si="19"/>
        <v>40.476190476190474</v>
      </c>
      <c r="DC26" s="64">
        <v>21</v>
      </c>
      <c r="DD26">
        <v>70</v>
      </c>
      <c r="DE26">
        <v>40</v>
      </c>
      <c r="DF26">
        <f t="shared" si="20"/>
        <v>57.142857142857139</v>
      </c>
      <c r="DH26" s="64">
        <v>21</v>
      </c>
      <c r="DI26">
        <v>43</v>
      </c>
      <c r="DJ26">
        <v>25</v>
      </c>
      <c r="DK26">
        <f t="shared" si="21"/>
        <v>58.139534883720934</v>
      </c>
      <c r="DM26" s="64">
        <v>21</v>
      </c>
      <c r="DN26">
        <v>53</v>
      </c>
      <c r="DO26">
        <v>37</v>
      </c>
      <c r="DP26">
        <f t="shared" si="22"/>
        <v>69.811320754716974</v>
      </c>
      <c r="DR26" s="64">
        <v>21</v>
      </c>
      <c r="DS26">
        <v>25</v>
      </c>
      <c r="DT26">
        <v>17</v>
      </c>
      <c r="DU26">
        <f t="shared" si="23"/>
        <v>68</v>
      </c>
      <c r="DW26" s="64">
        <v>21</v>
      </c>
      <c r="DX26">
        <v>49</v>
      </c>
      <c r="DY26">
        <v>38</v>
      </c>
      <c r="DZ26">
        <f t="shared" si="24"/>
        <v>77.551020408163268</v>
      </c>
    </row>
    <row r="27" spans="1:130" x14ac:dyDescent="0.45">
      <c r="A27" s="68"/>
      <c r="B27" s="64">
        <v>22</v>
      </c>
      <c r="C27">
        <v>49</v>
      </c>
      <c r="D27">
        <v>45</v>
      </c>
      <c r="E27">
        <f t="shared" si="0"/>
        <v>91.83673469387756</v>
      </c>
      <c r="G27" s="64">
        <v>22</v>
      </c>
      <c r="H27">
        <v>34</v>
      </c>
      <c r="I27">
        <v>26</v>
      </c>
      <c r="J27">
        <f t="shared" si="1"/>
        <v>76.470588235294116</v>
      </c>
      <c r="L27" s="64">
        <v>22</v>
      </c>
      <c r="M27">
        <v>40</v>
      </c>
      <c r="N27">
        <v>15</v>
      </c>
      <c r="O27">
        <f t="shared" si="2"/>
        <v>37.5</v>
      </c>
      <c r="Q27" s="64">
        <v>22</v>
      </c>
      <c r="R27">
        <v>49</v>
      </c>
      <c r="S27">
        <v>5</v>
      </c>
      <c r="T27">
        <f t="shared" si="3"/>
        <v>10.204081632653061</v>
      </c>
      <c r="V27" s="64">
        <v>22</v>
      </c>
      <c r="W27" s="66">
        <v>38</v>
      </c>
      <c r="X27" s="66">
        <v>0</v>
      </c>
      <c r="Y27">
        <f t="shared" si="4"/>
        <v>0</v>
      </c>
      <c r="AA27" s="64">
        <v>22</v>
      </c>
      <c r="AB27">
        <v>20</v>
      </c>
      <c r="AC27">
        <v>5</v>
      </c>
      <c r="AD27">
        <f t="shared" si="5"/>
        <v>25</v>
      </c>
      <c r="AE27" s="67"/>
      <c r="AF27" s="64">
        <v>22</v>
      </c>
      <c r="AG27">
        <v>19</v>
      </c>
      <c r="AH27">
        <v>4</v>
      </c>
      <c r="AI27">
        <f t="shared" si="6"/>
        <v>21.052631578947366</v>
      </c>
      <c r="AK27" s="64">
        <v>22</v>
      </c>
      <c r="AL27">
        <v>33</v>
      </c>
      <c r="AM27">
        <v>13</v>
      </c>
      <c r="AN27">
        <f t="shared" si="7"/>
        <v>39.393939393939391</v>
      </c>
      <c r="AP27" s="64">
        <v>22</v>
      </c>
      <c r="AQ27">
        <v>95</v>
      </c>
      <c r="AR27">
        <v>34</v>
      </c>
      <c r="AS27">
        <f t="shared" si="8"/>
        <v>35.789473684210527</v>
      </c>
      <c r="AU27" s="64">
        <v>22</v>
      </c>
      <c r="AV27">
        <v>40</v>
      </c>
      <c r="AW27">
        <v>16</v>
      </c>
      <c r="AX27">
        <f t="shared" si="9"/>
        <v>40</v>
      </c>
      <c r="AZ27" s="64">
        <v>22</v>
      </c>
      <c r="BA27">
        <v>102</v>
      </c>
      <c r="BB27">
        <v>56</v>
      </c>
      <c r="BC27">
        <f t="shared" si="10"/>
        <v>54.901960784313729</v>
      </c>
      <c r="BE27" s="64">
        <v>22</v>
      </c>
      <c r="BF27">
        <v>13</v>
      </c>
      <c r="BG27">
        <v>9</v>
      </c>
      <c r="BH27">
        <f t="shared" si="11"/>
        <v>69.230769230769226</v>
      </c>
      <c r="BJ27" s="64">
        <v>22</v>
      </c>
      <c r="BK27">
        <v>50</v>
      </c>
      <c r="BL27">
        <v>24</v>
      </c>
      <c r="BM27">
        <f t="shared" si="12"/>
        <v>48</v>
      </c>
      <c r="BO27" s="64">
        <v>22</v>
      </c>
      <c r="BP27">
        <v>70</v>
      </c>
      <c r="BQ27">
        <v>37</v>
      </c>
      <c r="BR27">
        <f t="shared" si="13"/>
        <v>52.857142857142861</v>
      </c>
      <c r="BT27" s="64">
        <v>22</v>
      </c>
      <c r="BU27">
        <v>74</v>
      </c>
      <c r="BV27">
        <v>54</v>
      </c>
      <c r="BW27">
        <v>72.972972972972968</v>
      </c>
      <c r="BY27" s="64">
        <v>22</v>
      </c>
      <c r="BZ27">
        <v>32</v>
      </c>
      <c r="CA27">
        <v>19</v>
      </c>
      <c r="CB27">
        <f t="shared" si="14"/>
        <v>59.375</v>
      </c>
      <c r="CD27" s="64">
        <v>22</v>
      </c>
      <c r="CE27">
        <v>66</v>
      </c>
      <c r="CF27">
        <v>62</v>
      </c>
      <c r="CG27">
        <f t="shared" si="15"/>
        <v>93.939393939393938</v>
      </c>
      <c r="CI27" s="64">
        <v>22</v>
      </c>
      <c r="CJ27">
        <v>40</v>
      </c>
      <c r="CK27">
        <v>2</v>
      </c>
      <c r="CL27">
        <f t="shared" si="16"/>
        <v>5</v>
      </c>
      <c r="CN27" s="64">
        <v>22</v>
      </c>
      <c r="CO27">
        <v>65</v>
      </c>
      <c r="CP27">
        <v>18</v>
      </c>
      <c r="CQ27">
        <f t="shared" si="25"/>
        <v>27.692307692307693</v>
      </c>
      <c r="CS27" s="64">
        <v>22</v>
      </c>
      <c r="CT27">
        <v>58</v>
      </c>
      <c r="CU27">
        <v>30</v>
      </c>
      <c r="CV27">
        <f t="shared" si="18"/>
        <v>51.724137931034484</v>
      </c>
      <c r="CX27" s="64">
        <v>22</v>
      </c>
      <c r="CY27">
        <v>29</v>
      </c>
      <c r="CZ27">
        <v>13</v>
      </c>
      <c r="DA27">
        <f t="shared" si="19"/>
        <v>44.827586206896555</v>
      </c>
      <c r="DC27" s="64">
        <v>22</v>
      </c>
      <c r="DD27">
        <v>60</v>
      </c>
      <c r="DE27">
        <v>29</v>
      </c>
      <c r="DF27">
        <f t="shared" si="20"/>
        <v>48.333333333333336</v>
      </c>
      <c r="DH27" s="64">
        <v>22</v>
      </c>
      <c r="DI27">
        <v>72</v>
      </c>
      <c r="DJ27">
        <v>38</v>
      </c>
      <c r="DK27">
        <f t="shared" si="21"/>
        <v>52.777777777777779</v>
      </c>
      <c r="DM27" s="64">
        <v>22</v>
      </c>
      <c r="DN27">
        <v>76</v>
      </c>
      <c r="DO27">
        <v>39</v>
      </c>
      <c r="DP27">
        <f t="shared" si="22"/>
        <v>51.315789473684212</v>
      </c>
      <c r="DR27" s="64">
        <v>22</v>
      </c>
      <c r="DS27">
        <v>44</v>
      </c>
      <c r="DT27">
        <v>24</v>
      </c>
      <c r="DU27">
        <f t="shared" si="23"/>
        <v>54.54545454545454</v>
      </c>
      <c r="DW27" s="64">
        <v>22</v>
      </c>
      <c r="DX27">
        <v>46</v>
      </c>
      <c r="DY27">
        <v>41</v>
      </c>
      <c r="DZ27">
        <f t="shared" si="24"/>
        <v>89.130434782608688</v>
      </c>
    </row>
    <row r="28" spans="1:130" x14ac:dyDescent="0.45">
      <c r="A28" s="68"/>
      <c r="B28" s="64">
        <v>23</v>
      </c>
      <c r="C28">
        <v>30</v>
      </c>
      <c r="D28">
        <v>29</v>
      </c>
      <c r="E28">
        <f t="shared" si="0"/>
        <v>96.666666666666671</v>
      </c>
      <c r="G28" s="64">
        <v>23</v>
      </c>
      <c r="H28">
        <v>37</v>
      </c>
      <c r="I28">
        <v>33</v>
      </c>
      <c r="J28">
        <f t="shared" si="1"/>
        <v>89.189189189189193</v>
      </c>
      <c r="L28" s="64">
        <v>23</v>
      </c>
      <c r="M28">
        <v>47</v>
      </c>
      <c r="N28">
        <v>18</v>
      </c>
      <c r="O28">
        <f t="shared" si="2"/>
        <v>38.297872340425535</v>
      </c>
      <c r="Q28" s="64">
        <v>23</v>
      </c>
      <c r="R28">
        <v>67</v>
      </c>
      <c r="S28">
        <v>9</v>
      </c>
      <c r="T28">
        <f t="shared" si="3"/>
        <v>13.432835820895523</v>
      </c>
      <c r="V28" s="64">
        <v>23</v>
      </c>
      <c r="W28" s="66">
        <v>36</v>
      </c>
      <c r="X28" s="66">
        <v>0</v>
      </c>
      <c r="Y28">
        <f t="shared" si="4"/>
        <v>0</v>
      </c>
      <c r="AA28" s="64">
        <v>23</v>
      </c>
      <c r="AB28">
        <v>7</v>
      </c>
      <c r="AC28">
        <v>2</v>
      </c>
      <c r="AD28">
        <f t="shared" si="5"/>
        <v>28.571428571428569</v>
      </c>
      <c r="AE28" s="67"/>
      <c r="AF28" s="64">
        <v>23</v>
      </c>
      <c r="AG28">
        <v>40</v>
      </c>
      <c r="AH28">
        <v>8</v>
      </c>
      <c r="AI28">
        <f t="shared" si="6"/>
        <v>20</v>
      </c>
      <c r="AK28" s="64">
        <v>23</v>
      </c>
      <c r="AL28">
        <v>30</v>
      </c>
      <c r="AM28">
        <v>13</v>
      </c>
      <c r="AN28">
        <f t="shared" si="7"/>
        <v>43.333333333333336</v>
      </c>
      <c r="AP28" s="64">
        <v>23</v>
      </c>
      <c r="AQ28">
        <v>95</v>
      </c>
      <c r="AR28">
        <v>20</v>
      </c>
      <c r="AS28">
        <f t="shared" si="8"/>
        <v>21.052631578947366</v>
      </c>
      <c r="AU28" s="64">
        <v>23</v>
      </c>
      <c r="AV28">
        <v>22</v>
      </c>
      <c r="AW28">
        <v>9</v>
      </c>
      <c r="AX28">
        <f t="shared" si="9"/>
        <v>40.909090909090914</v>
      </c>
      <c r="AZ28" s="64">
        <v>23</v>
      </c>
      <c r="BA28">
        <v>69</v>
      </c>
      <c r="BB28">
        <v>31</v>
      </c>
      <c r="BC28">
        <f t="shared" si="10"/>
        <v>44.927536231884055</v>
      </c>
      <c r="BE28" s="64">
        <v>23</v>
      </c>
      <c r="BF28">
        <v>42</v>
      </c>
      <c r="BG28">
        <v>19</v>
      </c>
      <c r="BH28">
        <f t="shared" si="11"/>
        <v>45.238095238095241</v>
      </c>
      <c r="BJ28" s="64">
        <v>23</v>
      </c>
      <c r="BK28">
        <v>67</v>
      </c>
      <c r="BL28">
        <v>35</v>
      </c>
      <c r="BM28">
        <f t="shared" si="12"/>
        <v>52.238805970149251</v>
      </c>
      <c r="BO28" s="64">
        <v>23</v>
      </c>
      <c r="BP28">
        <v>91</v>
      </c>
      <c r="BQ28">
        <v>36</v>
      </c>
      <c r="BR28">
        <f t="shared" si="13"/>
        <v>39.560439560439562</v>
      </c>
      <c r="BT28" s="64">
        <v>23</v>
      </c>
      <c r="BU28">
        <v>84</v>
      </c>
      <c r="BV28">
        <v>49</v>
      </c>
      <c r="BW28">
        <v>58.333333333333336</v>
      </c>
      <c r="BY28" s="64">
        <v>23</v>
      </c>
      <c r="BZ28">
        <v>24</v>
      </c>
      <c r="CA28">
        <v>14</v>
      </c>
      <c r="CB28">
        <f t="shared" si="14"/>
        <v>58.333333333333336</v>
      </c>
      <c r="CD28" s="64">
        <v>23</v>
      </c>
      <c r="CE28">
        <v>51</v>
      </c>
      <c r="CF28">
        <v>49</v>
      </c>
      <c r="CG28">
        <f t="shared" si="15"/>
        <v>96.078431372549019</v>
      </c>
      <c r="CI28" s="64">
        <v>23</v>
      </c>
      <c r="CJ28">
        <v>59</v>
      </c>
      <c r="CK28">
        <v>0</v>
      </c>
      <c r="CL28">
        <f t="shared" si="16"/>
        <v>0</v>
      </c>
      <c r="CN28" s="64">
        <v>23</v>
      </c>
      <c r="CO28">
        <v>49</v>
      </c>
      <c r="CP28">
        <v>16</v>
      </c>
      <c r="CQ28">
        <f t="shared" si="25"/>
        <v>32.653061224489797</v>
      </c>
      <c r="CS28" s="64">
        <v>23</v>
      </c>
      <c r="CT28">
        <v>30</v>
      </c>
      <c r="CU28">
        <v>11</v>
      </c>
      <c r="CV28">
        <f t="shared" si="18"/>
        <v>36.666666666666664</v>
      </c>
      <c r="CX28" s="64">
        <v>23</v>
      </c>
      <c r="CY28">
        <v>25</v>
      </c>
      <c r="CZ28">
        <v>15</v>
      </c>
      <c r="DA28">
        <f t="shared" si="19"/>
        <v>60</v>
      </c>
      <c r="DC28" s="64">
        <v>23</v>
      </c>
      <c r="DD28">
        <v>32</v>
      </c>
      <c r="DE28">
        <v>14</v>
      </c>
      <c r="DF28">
        <f t="shared" si="20"/>
        <v>43.75</v>
      </c>
      <c r="DH28" s="64">
        <v>23</v>
      </c>
      <c r="DI28">
        <v>35</v>
      </c>
      <c r="DJ28">
        <v>18</v>
      </c>
      <c r="DK28">
        <f t="shared" si="21"/>
        <v>51.428571428571423</v>
      </c>
      <c r="DM28" s="64">
        <v>23</v>
      </c>
      <c r="DN28">
        <v>36</v>
      </c>
      <c r="DO28">
        <v>23</v>
      </c>
      <c r="DP28">
        <f t="shared" si="22"/>
        <v>63.888888888888886</v>
      </c>
      <c r="DR28" s="64">
        <v>23</v>
      </c>
      <c r="DS28">
        <v>26</v>
      </c>
      <c r="DT28">
        <v>18</v>
      </c>
      <c r="DU28">
        <f t="shared" si="23"/>
        <v>69.230769230769226</v>
      </c>
      <c r="DW28" s="64">
        <v>23</v>
      </c>
      <c r="DX28">
        <v>37</v>
      </c>
      <c r="DY28">
        <v>33</v>
      </c>
      <c r="DZ28">
        <f t="shared" si="24"/>
        <v>89.189189189189193</v>
      </c>
    </row>
    <row r="29" spans="1:130" x14ac:dyDescent="0.45">
      <c r="A29" s="68"/>
      <c r="B29" s="64">
        <v>24</v>
      </c>
      <c r="C29">
        <v>58</v>
      </c>
      <c r="D29">
        <v>56</v>
      </c>
      <c r="E29">
        <f t="shared" si="0"/>
        <v>96.551724137931032</v>
      </c>
      <c r="G29" s="64">
        <v>24</v>
      </c>
      <c r="H29">
        <v>63</v>
      </c>
      <c r="I29">
        <v>50</v>
      </c>
      <c r="J29">
        <f t="shared" si="1"/>
        <v>79.365079365079367</v>
      </c>
      <c r="L29" s="64">
        <v>24</v>
      </c>
      <c r="M29">
        <v>54</v>
      </c>
      <c r="N29">
        <v>20</v>
      </c>
      <c r="O29">
        <f t="shared" si="2"/>
        <v>37.037037037037038</v>
      </c>
      <c r="Q29" s="64">
        <v>24</v>
      </c>
      <c r="R29">
        <v>25</v>
      </c>
      <c r="S29">
        <v>4</v>
      </c>
      <c r="T29">
        <f t="shared" si="3"/>
        <v>16</v>
      </c>
      <c r="V29" s="64">
        <v>24</v>
      </c>
      <c r="W29" s="66">
        <v>44</v>
      </c>
      <c r="X29" s="66">
        <v>0</v>
      </c>
      <c r="Y29">
        <f t="shared" si="4"/>
        <v>0</v>
      </c>
      <c r="AA29" s="64">
        <v>24</v>
      </c>
      <c r="AB29">
        <v>52</v>
      </c>
      <c r="AC29">
        <v>10</v>
      </c>
      <c r="AD29">
        <f t="shared" si="5"/>
        <v>19.230769230769234</v>
      </c>
      <c r="AE29" s="67"/>
      <c r="AF29" s="64">
        <v>24</v>
      </c>
      <c r="AG29">
        <v>37</v>
      </c>
      <c r="AH29">
        <v>12</v>
      </c>
      <c r="AI29">
        <f t="shared" si="6"/>
        <v>32.432432432432435</v>
      </c>
      <c r="AK29" s="64">
        <v>24</v>
      </c>
      <c r="AL29">
        <v>62</v>
      </c>
      <c r="AM29">
        <v>29</v>
      </c>
      <c r="AN29">
        <f t="shared" si="7"/>
        <v>46.774193548387096</v>
      </c>
      <c r="AP29" s="64">
        <v>24</v>
      </c>
      <c r="AQ29">
        <v>92</v>
      </c>
      <c r="AR29">
        <v>40</v>
      </c>
      <c r="AS29">
        <f t="shared" si="8"/>
        <v>43.478260869565219</v>
      </c>
      <c r="AU29" s="64">
        <v>24</v>
      </c>
      <c r="AV29">
        <v>69</v>
      </c>
      <c r="AW29">
        <v>26</v>
      </c>
      <c r="AX29">
        <f t="shared" si="9"/>
        <v>37.681159420289859</v>
      </c>
      <c r="AZ29" s="64">
        <v>24</v>
      </c>
      <c r="BA29">
        <v>103</v>
      </c>
      <c r="BB29">
        <v>52</v>
      </c>
      <c r="BC29">
        <f t="shared" si="10"/>
        <v>50.485436893203882</v>
      </c>
      <c r="BE29" s="64">
        <v>24</v>
      </c>
      <c r="BF29">
        <v>40</v>
      </c>
      <c r="BG29">
        <v>30</v>
      </c>
      <c r="BH29">
        <f t="shared" si="11"/>
        <v>75</v>
      </c>
      <c r="BJ29" s="64">
        <v>24</v>
      </c>
      <c r="BK29">
        <v>62</v>
      </c>
      <c r="BL29">
        <v>24</v>
      </c>
      <c r="BM29">
        <f t="shared" si="12"/>
        <v>38.70967741935484</v>
      </c>
      <c r="BO29" s="64">
        <v>24</v>
      </c>
      <c r="BP29">
        <v>72</v>
      </c>
      <c r="BQ29">
        <v>41</v>
      </c>
      <c r="BR29">
        <f t="shared" si="13"/>
        <v>56.944444444444443</v>
      </c>
      <c r="BT29" s="64">
        <v>24</v>
      </c>
      <c r="BU29">
        <v>85</v>
      </c>
      <c r="BV29">
        <v>61</v>
      </c>
      <c r="BW29">
        <v>71.764705882352942</v>
      </c>
      <c r="BY29" s="64">
        <v>24</v>
      </c>
      <c r="BZ29">
        <v>87</v>
      </c>
      <c r="CA29">
        <v>52</v>
      </c>
      <c r="CB29">
        <f t="shared" si="14"/>
        <v>59.770114942528743</v>
      </c>
      <c r="CD29" s="64">
        <v>24</v>
      </c>
      <c r="CE29">
        <v>58</v>
      </c>
      <c r="CF29">
        <v>34</v>
      </c>
      <c r="CG29">
        <f t="shared" si="15"/>
        <v>58.620689655172406</v>
      </c>
      <c r="CI29" s="64">
        <v>24</v>
      </c>
      <c r="CJ29">
        <v>69</v>
      </c>
      <c r="CK29">
        <v>26</v>
      </c>
      <c r="CL29">
        <f t="shared" si="16"/>
        <v>37.681159420289859</v>
      </c>
      <c r="CN29" s="64">
        <v>24</v>
      </c>
      <c r="CO29">
        <v>50</v>
      </c>
      <c r="CP29">
        <v>18</v>
      </c>
      <c r="CQ29">
        <f t="shared" si="25"/>
        <v>36</v>
      </c>
      <c r="CS29" s="64">
        <v>24</v>
      </c>
      <c r="CT29">
        <v>77</v>
      </c>
      <c r="CU29">
        <v>36</v>
      </c>
      <c r="CV29">
        <f t="shared" si="18"/>
        <v>46.753246753246749</v>
      </c>
      <c r="CX29" s="64">
        <v>24</v>
      </c>
      <c r="CY29">
        <v>12</v>
      </c>
      <c r="CZ29">
        <v>5</v>
      </c>
      <c r="DA29">
        <f t="shared" si="19"/>
        <v>41.666666666666671</v>
      </c>
      <c r="DC29" s="64">
        <v>24</v>
      </c>
      <c r="DD29">
        <v>72</v>
      </c>
      <c r="DE29">
        <v>34</v>
      </c>
      <c r="DF29">
        <f t="shared" si="20"/>
        <v>47.222222222222221</v>
      </c>
      <c r="DH29" s="64">
        <v>24</v>
      </c>
      <c r="DI29">
        <v>48</v>
      </c>
      <c r="DJ29">
        <v>23</v>
      </c>
      <c r="DK29">
        <f t="shared" si="21"/>
        <v>47.916666666666671</v>
      </c>
      <c r="DM29" s="64">
        <v>24</v>
      </c>
      <c r="DN29">
        <v>68</v>
      </c>
      <c r="DO29">
        <v>51</v>
      </c>
      <c r="DP29">
        <f t="shared" si="22"/>
        <v>75</v>
      </c>
      <c r="DR29" s="64">
        <v>24</v>
      </c>
      <c r="DS29">
        <v>16</v>
      </c>
      <c r="DT29">
        <v>11</v>
      </c>
      <c r="DU29">
        <f t="shared" si="23"/>
        <v>68.75</v>
      </c>
      <c r="DW29" s="64">
        <v>24</v>
      </c>
      <c r="DX29">
        <v>59</v>
      </c>
      <c r="DY29">
        <v>47</v>
      </c>
      <c r="DZ29">
        <f t="shared" si="24"/>
        <v>79.66101694915254</v>
      </c>
    </row>
    <row r="30" spans="1:130" x14ac:dyDescent="0.45">
      <c r="A30" s="68"/>
      <c r="B30" s="64">
        <v>25</v>
      </c>
      <c r="C30">
        <v>31</v>
      </c>
      <c r="D30">
        <v>26</v>
      </c>
      <c r="E30">
        <f t="shared" si="0"/>
        <v>83.870967741935488</v>
      </c>
      <c r="G30" s="64">
        <v>25</v>
      </c>
      <c r="H30">
        <v>60</v>
      </c>
      <c r="I30">
        <v>56</v>
      </c>
      <c r="J30">
        <f t="shared" si="1"/>
        <v>93.333333333333329</v>
      </c>
      <c r="L30" s="64">
        <v>25</v>
      </c>
      <c r="M30">
        <v>35</v>
      </c>
      <c r="N30">
        <v>11</v>
      </c>
      <c r="O30">
        <f t="shared" si="2"/>
        <v>31.428571428571427</v>
      </c>
      <c r="Q30" s="64">
        <v>25</v>
      </c>
      <c r="R30">
        <v>43</v>
      </c>
      <c r="S30">
        <v>3</v>
      </c>
      <c r="T30">
        <f t="shared" si="3"/>
        <v>6.9767441860465116</v>
      </c>
      <c r="V30" s="64">
        <v>25</v>
      </c>
      <c r="W30" s="66">
        <v>40</v>
      </c>
      <c r="X30" s="66">
        <v>0</v>
      </c>
      <c r="Y30">
        <f t="shared" si="4"/>
        <v>0</v>
      </c>
      <c r="AA30" s="64">
        <v>25</v>
      </c>
      <c r="AB30">
        <v>6</v>
      </c>
      <c r="AC30">
        <v>1</v>
      </c>
      <c r="AD30">
        <f t="shared" si="5"/>
        <v>16.666666666666664</v>
      </c>
      <c r="AE30" s="67"/>
      <c r="AF30" s="64">
        <v>25</v>
      </c>
      <c r="AG30">
        <v>29</v>
      </c>
      <c r="AH30">
        <v>7</v>
      </c>
      <c r="AI30">
        <f t="shared" si="6"/>
        <v>24.137931034482758</v>
      </c>
      <c r="AK30" s="64">
        <v>25</v>
      </c>
      <c r="AL30">
        <v>24</v>
      </c>
      <c r="AM30">
        <v>10</v>
      </c>
      <c r="AN30">
        <f t="shared" si="7"/>
        <v>41.666666666666671</v>
      </c>
      <c r="AP30" s="64">
        <v>25</v>
      </c>
      <c r="AQ30">
        <v>107</v>
      </c>
      <c r="AR30">
        <v>50</v>
      </c>
      <c r="AS30">
        <f t="shared" si="8"/>
        <v>46.728971962616825</v>
      </c>
      <c r="AU30" s="64">
        <v>25</v>
      </c>
      <c r="AV30">
        <v>56</v>
      </c>
      <c r="AW30">
        <v>24</v>
      </c>
      <c r="AX30">
        <f t="shared" si="9"/>
        <v>42.857142857142854</v>
      </c>
      <c r="AZ30" s="64">
        <v>25</v>
      </c>
      <c r="BA30">
        <v>86</v>
      </c>
      <c r="BB30">
        <v>32</v>
      </c>
      <c r="BC30">
        <f t="shared" si="10"/>
        <v>37.209302325581397</v>
      </c>
      <c r="BE30" s="64">
        <v>25</v>
      </c>
      <c r="BF30">
        <v>37</v>
      </c>
      <c r="BG30">
        <v>21</v>
      </c>
      <c r="BH30">
        <f t="shared" si="11"/>
        <v>56.756756756756758</v>
      </c>
      <c r="BJ30" s="64">
        <v>25</v>
      </c>
      <c r="BK30">
        <v>68</v>
      </c>
      <c r="BL30">
        <v>28</v>
      </c>
      <c r="BM30">
        <f t="shared" si="12"/>
        <v>41.17647058823529</v>
      </c>
      <c r="BO30" s="64">
        <v>25</v>
      </c>
      <c r="BP30">
        <v>83</v>
      </c>
      <c r="BQ30">
        <v>37</v>
      </c>
      <c r="BR30">
        <f t="shared" si="13"/>
        <v>44.578313253012048</v>
      </c>
      <c r="BT30" s="64">
        <v>25</v>
      </c>
      <c r="BU30">
        <v>43</v>
      </c>
      <c r="BV30">
        <v>30</v>
      </c>
      <c r="BW30">
        <v>69.767441860465112</v>
      </c>
      <c r="BY30" s="64">
        <v>25</v>
      </c>
      <c r="BZ30">
        <v>18</v>
      </c>
      <c r="CA30">
        <v>14</v>
      </c>
      <c r="CB30">
        <f t="shared" si="14"/>
        <v>77.777777777777786</v>
      </c>
      <c r="CD30" s="64">
        <v>25</v>
      </c>
      <c r="CE30">
        <v>35</v>
      </c>
      <c r="CF30">
        <v>20</v>
      </c>
      <c r="CG30">
        <f t="shared" si="15"/>
        <v>57.142857142857139</v>
      </c>
      <c r="CI30" s="64">
        <v>25</v>
      </c>
      <c r="CJ30">
        <v>74</v>
      </c>
      <c r="CK30">
        <v>34</v>
      </c>
      <c r="CL30">
        <f t="shared" si="16"/>
        <v>45.945945945945951</v>
      </c>
      <c r="CN30" s="64">
        <v>25</v>
      </c>
      <c r="CO30">
        <v>25</v>
      </c>
      <c r="CP30">
        <v>3</v>
      </c>
      <c r="CQ30">
        <f t="shared" si="25"/>
        <v>12</v>
      </c>
      <c r="CS30" s="64">
        <v>25</v>
      </c>
      <c r="CT30">
        <v>37</v>
      </c>
      <c r="CU30">
        <v>12</v>
      </c>
      <c r="CV30">
        <f t="shared" si="18"/>
        <v>32.432432432432435</v>
      </c>
      <c r="CX30" s="64">
        <v>25</v>
      </c>
      <c r="CY30">
        <v>47</v>
      </c>
      <c r="CZ30">
        <v>22</v>
      </c>
      <c r="DA30">
        <f t="shared" si="19"/>
        <v>46.808510638297875</v>
      </c>
      <c r="DC30" s="64">
        <v>25</v>
      </c>
      <c r="DD30">
        <v>71</v>
      </c>
      <c r="DE30">
        <v>37</v>
      </c>
      <c r="DF30">
        <f t="shared" si="20"/>
        <v>52.112676056338024</v>
      </c>
      <c r="DH30" s="64">
        <v>25</v>
      </c>
      <c r="DI30">
        <v>62</v>
      </c>
      <c r="DJ30">
        <v>40</v>
      </c>
      <c r="DK30">
        <f t="shared" si="21"/>
        <v>64.516129032258064</v>
      </c>
      <c r="DM30" s="64">
        <v>25</v>
      </c>
      <c r="DN30">
        <v>74</v>
      </c>
      <c r="DO30">
        <v>54</v>
      </c>
      <c r="DP30">
        <f t="shared" si="22"/>
        <v>72.972972972972968</v>
      </c>
      <c r="DR30" s="64">
        <v>25</v>
      </c>
      <c r="DS30">
        <v>20</v>
      </c>
      <c r="DT30">
        <v>14</v>
      </c>
      <c r="DU30">
        <f t="shared" si="23"/>
        <v>70</v>
      </c>
      <c r="DW30" s="64">
        <v>25</v>
      </c>
      <c r="DX30">
        <v>22</v>
      </c>
      <c r="DY30">
        <v>16</v>
      </c>
      <c r="DZ30">
        <f t="shared" si="24"/>
        <v>72.727272727272734</v>
      </c>
    </row>
    <row r="31" spans="1:130" x14ac:dyDescent="0.45">
      <c r="A31" s="68"/>
      <c r="B31" s="64">
        <v>26</v>
      </c>
      <c r="C31">
        <v>45</v>
      </c>
      <c r="D31">
        <v>43</v>
      </c>
      <c r="E31">
        <f t="shared" si="0"/>
        <v>95.555555555555557</v>
      </c>
      <c r="G31" s="64">
        <v>26</v>
      </c>
      <c r="H31">
        <v>58</v>
      </c>
      <c r="I31">
        <v>45</v>
      </c>
      <c r="J31">
        <f t="shared" si="1"/>
        <v>77.58620689655173</v>
      </c>
      <c r="L31" s="64">
        <v>26</v>
      </c>
      <c r="M31">
        <v>60</v>
      </c>
      <c r="N31">
        <v>23</v>
      </c>
      <c r="O31">
        <f t="shared" si="2"/>
        <v>38.333333333333336</v>
      </c>
      <c r="Q31" s="64">
        <v>26</v>
      </c>
      <c r="R31">
        <v>40</v>
      </c>
      <c r="S31">
        <v>6</v>
      </c>
      <c r="T31">
        <f t="shared" si="3"/>
        <v>15</v>
      </c>
      <c r="V31" s="64">
        <v>26</v>
      </c>
      <c r="W31" s="66">
        <v>49</v>
      </c>
      <c r="X31" s="66">
        <v>1</v>
      </c>
      <c r="Y31">
        <f t="shared" si="4"/>
        <v>2.0408163265306123</v>
      </c>
      <c r="AA31" s="64">
        <v>26</v>
      </c>
      <c r="AB31">
        <v>26</v>
      </c>
      <c r="AC31">
        <v>6</v>
      </c>
      <c r="AD31">
        <f t="shared" si="5"/>
        <v>23.076923076923077</v>
      </c>
      <c r="AE31" s="67"/>
      <c r="AF31" s="64">
        <v>26</v>
      </c>
      <c r="AG31">
        <v>34</v>
      </c>
      <c r="AH31">
        <v>9</v>
      </c>
      <c r="AI31">
        <f t="shared" si="6"/>
        <v>26.47058823529412</v>
      </c>
      <c r="AK31" s="64">
        <v>26</v>
      </c>
      <c r="AL31">
        <v>15</v>
      </c>
      <c r="AM31">
        <v>6</v>
      </c>
      <c r="AN31">
        <f t="shared" si="7"/>
        <v>40</v>
      </c>
      <c r="AP31" s="64">
        <v>26</v>
      </c>
      <c r="AQ31">
        <v>74</v>
      </c>
      <c r="AR31">
        <v>30</v>
      </c>
      <c r="AS31">
        <f t="shared" si="8"/>
        <v>40.54054054054054</v>
      </c>
      <c r="AU31" s="64">
        <v>26</v>
      </c>
      <c r="AV31">
        <v>42</v>
      </c>
      <c r="AW31">
        <v>20</v>
      </c>
      <c r="AX31">
        <f t="shared" si="9"/>
        <v>47.619047619047613</v>
      </c>
      <c r="AZ31" s="64">
        <v>26</v>
      </c>
      <c r="BA31">
        <v>145</v>
      </c>
      <c r="BB31">
        <v>74</v>
      </c>
      <c r="BC31">
        <f t="shared" si="10"/>
        <v>51.03448275862069</v>
      </c>
      <c r="BE31" s="64">
        <v>26</v>
      </c>
      <c r="BF31">
        <v>51</v>
      </c>
      <c r="BG31">
        <v>30</v>
      </c>
      <c r="BH31">
        <f t="shared" si="11"/>
        <v>58.82352941176471</v>
      </c>
      <c r="BJ31" s="64">
        <v>26</v>
      </c>
      <c r="BK31">
        <v>79</v>
      </c>
      <c r="BL31">
        <v>45</v>
      </c>
      <c r="BM31">
        <f t="shared" si="12"/>
        <v>56.962025316455701</v>
      </c>
      <c r="BO31" s="64">
        <v>26</v>
      </c>
      <c r="BP31">
        <v>50</v>
      </c>
      <c r="BQ31">
        <v>22</v>
      </c>
      <c r="BR31">
        <f t="shared" si="13"/>
        <v>44</v>
      </c>
      <c r="BT31" s="64">
        <v>26</v>
      </c>
      <c r="BU31">
        <v>41</v>
      </c>
      <c r="BV31">
        <v>29</v>
      </c>
      <c r="BW31">
        <v>70.731707317073173</v>
      </c>
      <c r="BY31" s="64">
        <v>26</v>
      </c>
      <c r="BZ31">
        <v>24</v>
      </c>
      <c r="CA31">
        <v>16</v>
      </c>
      <c r="CB31">
        <f t="shared" si="14"/>
        <v>66.666666666666657</v>
      </c>
      <c r="CD31" s="64">
        <v>26</v>
      </c>
      <c r="CE31">
        <v>23</v>
      </c>
      <c r="CF31">
        <v>23</v>
      </c>
      <c r="CG31">
        <f t="shared" si="15"/>
        <v>100</v>
      </c>
      <c r="CI31" s="64">
        <v>26</v>
      </c>
      <c r="CJ31">
        <v>39</v>
      </c>
      <c r="CK31">
        <v>3</v>
      </c>
      <c r="CL31">
        <f t="shared" si="16"/>
        <v>7.6923076923076925</v>
      </c>
      <c r="CN31" s="64">
        <v>26</v>
      </c>
      <c r="CO31">
        <v>59</v>
      </c>
      <c r="CP31">
        <v>22</v>
      </c>
      <c r="CQ31">
        <f t="shared" si="25"/>
        <v>37.288135593220339</v>
      </c>
      <c r="CS31" s="64">
        <v>26</v>
      </c>
      <c r="CT31">
        <v>111</v>
      </c>
      <c r="CU31">
        <v>50</v>
      </c>
      <c r="CV31">
        <f t="shared" si="18"/>
        <v>45.045045045045043</v>
      </c>
      <c r="CX31" s="64">
        <v>26</v>
      </c>
      <c r="CY31">
        <v>53</v>
      </c>
      <c r="CZ31">
        <v>20</v>
      </c>
      <c r="DA31">
        <f t="shared" si="19"/>
        <v>37.735849056603776</v>
      </c>
      <c r="DC31" s="64">
        <v>26</v>
      </c>
      <c r="DD31">
        <v>75</v>
      </c>
      <c r="DE31">
        <v>31</v>
      </c>
      <c r="DF31">
        <f t="shared" si="20"/>
        <v>41.333333333333336</v>
      </c>
      <c r="DH31" s="64">
        <v>26</v>
      </c>
      <c r="DI31">
        <v>47</v>
      </c>
      <c r="DJ31">
        <v>28</v>
      </c>
      <c r="DK31">
        <f t="shared" si="21"/>
        <v>59.574468085106382</v>
      </c>
      <c r="DM31" s="64">
        <v>26</v>
      </c>
      <c r="DN31">
        <v>84</v>
      </c>
      <c r="DO31">
        <v>49</v>
      </c>
      <c r="DP31">
        <f t="shared" si="22"/>
        <v>58.333333333333336</v>
      </c>
      <c r="DR31" s="64">
        <v>26</v>
      </c>
      <c r="DS31">
        <v>32</v>
      </c>
      <c r="DT31">
        <v>20</v>
      </c>
      <c r="DU31">
        <f t="shared" si="23"/>
        <v>62.5</v>
      </c>
      <c r="DW31" s="64">
        <v>26</v>
      </c>
      <c r="DX31">
        <v>30</v>
      </c>
      <c r="DY31">
        <v>27</v>
      </c>
      <c r="DZ31">
        <f t="shared" si="24"/>
        <v>90</v>
      </c>
    </row>
    <row r="32" spans="1:130" x14ac:dyDescent="0.45">
      <c r="A32" s="68"/>
      <c r="B32" s="64">
        <v>27</v>
      </c>
      <c r="C32">
        <v>52</v>
      </c>
      <c r="D32">
        <v>46</v>
      </c>
      <c r="E32">
        <f t="shared" si="0"/>
        <v>88.461538461538453</v>
      </c>
      <c r="G32" s="64">
        <v>27</v>
      </c>
      <c r="H32">
        <v>68</v>
      </c>
      <c r="I32">
        <v>57</v>
      </c>
      <c r="J32">
        <f t="shared" si="1"/>
        <v>83.82352941176471</v>
      </c>
      <c r="L32" s="64">
        <v>27</v>
      </c>
      <c r="M32">
        <v>44</v>
      </c>
      <c r="N32">
        <v>16</v>
      </c>
      <c r="O32">
        <f t="shared" si="2"/>
        <v>36.363636363636367</v>
      </c>
      <c r="Q32" s="64">
        <v>27</v>
      </c>
      <c r="R32">
        <v>63</v>
      </c>
      <c r="S32">
        <v>16</v>
      </c>
      <c r="T32">
        <f t="shared" si="3"/>
        <v>25.396825396825395</v>
      </c>
      <c r="V32" s="64">
        <v>27</v>
      </c>
      <c r="W32" s="66">
        <v>46</v>
      </c>
      <c r="X32" s="66">
        <v>0</v>
      </c>
      <c r="Y32">
        <f t="shared" si="4"/>
        <v>0</v>
      </c>
      <c r="AA32" s="64">
        <v>27</v>
      </c>
      <c r="AB32">
        <v>16</v>
      </c>
      <c r="AC32">
        <v>2</v>
      </c>
      <c r="AD32">
        <f t="shared" si="5"/>
        <v>12.5</v>
      </c>
      <c r="AE32" s="67"/>
      <c r="AF32" s="64">
        <v>27</v>
      </c>
      <c r="AG32">
        <v>17</v>
      </c>
      <c r="AH32">
        <v>2</v>
      </c>
      <c r="AI32">
        <f t="shared" si="6"/>
        <v>11.76470588235294</v>
      </c>
      <c r="AK32" s="64">
        <v>27</v>
      </c>
      <c r="AL32">
        <v>37</v>
      </c>
      <c r="AM32">
        <v>14</v>
      </c>
      <c r="AN32">
        <f t="shared" si="7"/>
        <v>37.837837837837839</v>
      </c>
      <c r="AP32" s="64">
        <v>27</v>
      </c>
      <c r="AQ32">
        <v>58</v>
      </c>
      <c r="AR32">
        <v>23</v>
      </c>
      <c r="AS32">
        <f t="shared" si="8"/>
        <v>39.655172413793103</v>
      </c>
      <c r="AU32" s="64">
        <v>27</v>
      </c>
      <c r="AV32">
        <v>50</v>
      </c>
      <c r="AW32">
        <v>29</v>
      </c>
      <c r="AX32">
        <f t="shared" si="9"/>
        <v>57.999999999999993</v>
      </c>
      <c r="AZ32" s="64">
        <v>27</v>
      </c>
      <c r="BA32">
        <v>68</v>
      </c>
      <c r="BB32">
        <v>27</v>
      </c>
      <c r="BC32">
        <f t="shared" si="10"/>
        <v>39.705882352941174</v>
      </c>
      <c r="BE32" s="64">
        <v>27</v>
      </c>
      <c r="BF32">
        <v>57</v>
      </c>
      <c r="BG32">
        <v>27</v>
      </c>
      <c r="BH32">
        <f t="shared" si="11"/>
        <v>47.368421052631575</v>
      </c>
      <c r="BJ32" s="64">
        <v>27</v>
      </c>
      <c r="BK32">
        <v>49</v>
      </c>
      <c r="BL32">
        <v>28</v>
      </c>
      <c r="BM32">
        <f t="shared" si="12"/>
        <v>57.142857142857139</v>
      </c>
      <c r="BO32" s="64">
        <v>27</v>
      </c>
      <c r="BP32">
        <v>92</v>
      </c>
      <c r="BQ32">
        <v>48</v>
      </c>
      <c r="BR32">
        <f t="shared" si="13"/>
        <v>52.173913043478258</v>
      </c>
      <c r="BT32" s="64">
        <v>27</v>
      </c>
      <c r="BU32">
        <v>41</v>
      </c>
      <c r="BV32">
        <v>16</v>
      </c>
      <c r="BW32">
        <v>39.024390243902438</v>
      </c>
      <c r="BY32" s="64">
        <v>27</v>
      </c>
      <c r="BZ32">
        <v>43</v>
      </c>
      <c r="CA32">
        <v>32</v>
      </c>
      <c r="CB32">
        <f t="shared" si="14"/>
        <v>74.418604651162795</v>
      </c>
      <c r="CD32" s="64">
        <v>27</v>
      </c>
      <c r="CE32">
        <v>38</v>
      </c>
      <c r="CF32">
        <v>33</v>
      </c>
      <c r="CG32">
        <f t="shared" si="15"/>
        <v>86.842105263157904</v>
      </c>
      <c r="CI32" s="64">
        <v>27</v>
      </c>
      <c r="CJ32">
        <v>61</v>
      </c>
      <c r="CK32">
        <v>0</v>
      </c>
      <c r="CL32">
        <f t="shared" si="16"/>
        <v>0</v>
      </c>
      <c r="CN32" s="64">
        <v>27</v>
      </c>
      <c r="CO32">
        <v>31</v>
      </c>
      <c r="CP32">
        <v>2</v>
      </c>
      <c r="CQ32">
        <f t="shared" si="25"/>
        <v>6.4516129032258061</v>
      </c>
      <c r="CS32" s="64">
        <v>27</v>
      </c>
      <c r="CT32">
        <v>92</v>
      </c>
      <c r="CU32">
        <v>42</v>
      </c>
      <c r="CV32">
        <f t="shared" si="18"/>
        <v>45.652173913043477</v>
      </c>
      <c r="CX32" s="64">
        <v>27</v>
      </c>
      <c r="CY32">
        <v>32</v>
      </c>
      <c r="CZ32">
        <v>17</v>
      </c>
      <c r="DA32">
        <f t="shared" si="19"/>
        <v>53.125</v>
      </c>
      <c r="DC32" s="64">
        <v>27</v>
      </c>
      <c r="DD32">
        <v>39</v>
      </c>
      <c r="DE32">
        <v>21</v>
      </c>
      <c r="DF32">
        <f t="shared" si="20"/>
        <v>53.846153846153847</v>
      </c>
      <c r="DH32" s="64">
        <v>27</v>
      </c>
      <c r="DI32">
        <v>39</v>
      </c>
      <c r="DJ32">
        <v>22</v>
      </c>
      <c r="DK32">
        <f t="shared" si="21"/>
        <v>56.410256410256409</v>
      </c>
      <c r="DM32" s="64">
        <v>27</v>
      </c>
      <c r="DN32">
        <v>85</v>
      </c>
      <c r="DO32">
        <v>61</v>
      </c>
      <c r="DP32">
        <f t="shared" si="22"/>
        <v>71.764705882352942</v>
      </c>
      <c r="DR32" s="64">
        <v>27</v>
      </c>
      <c r="DS32">
        <v>34</v>
      </c>
      <c r="DT32">
        <v>21</v>
      </c>
      <c r="DU32">
        <f t="shared" si="23"/>
        <v>61.764705882352942</v>
      </c>
      <c r="DW32" s="64">
        <v>27</v>
      </c>
      <c r="DX32">
        <v>48</v>
      </c>
      <c r="DY32">
        <v>42</v>
      </c>
      <c r="DZ32">
        <f t="shared" si="24"/>
        <v>87.5</v>
      </c>
    </row>
    <row r="33" spans="1:130" x14ac:dyDescent="0.45">
      <c r="A33" s="68"/>
      <c r="B33" s="64">
        <v>28</v>
      </c>
      <c r="C33">
        <v>62</v>
      </c>
      <c r="D33">
        <v>60</v>
      </c>
      <c r="E33">
        <f t="shared" si="0"/>
        <v>96.774193548387103</v>
      </c>
      <c r="G33" s="64">
        <v>28</v>
      </c>
      <c r="H33">
        <v>57</v>
      </c>
      <c r="I33">
        <v>48</v>
      </c>
      <c r="J33">
        <f t="shared" si="1"/>
        <v>84.210526315789465</v>
      </c>
      <c r="L33" s="64">
        <v>28</v>
      </c>
      <c r="M33">
        <v>14</v>
      </c>
      <c r="N33">
        <v>5</v>
      </c>
      <c r="O33">
        <f t="shared" si="2"/>
        <v>35.714285714285715</v>
      </c>
      <c r="Q33" s="64">
        <v>28</v>
      </c>
      <c r="R33">
        <v>7</v>
      </c>
      <c r="S33">
        <v>2</v>
      </c>
      <c r="T33">
        <f t="shared" si="3"/>
        <v>28.571428571428569</v>
      </c>
      <c r="V33" s="64">
        <v>28</v>
      </c>
      <c r="W33" s="66">
        <v>32</v>
      </c>
      <c r="X33" s="66">
        <v>2</v>
      </c>
      <c r="Y33">
        <f t="shared" si="4"/>
        <v>6.25</v>
      </c>
      <c r="AA33" s="64">
        <v>28</v>
      </c>
      <c r="AB33">
        <v>41</v>
      </c>
      <c r="AC33">
        <v>9</v>
      </c>
      <c r="AD33">
        <f t="shared" si="5"/>
        <v>21.951219512195124</v>
      </c>
      <c r="AE33" s="67"/>
      <c r="AF33" s="64">
        <v>28</v>
      </c>
      <c r="AG33">
        <v>30</v>
      </c>
      <c r="AH33">
        <v>8</v>
      </c>
      <c r="AI33">
        <f t="shared" si="6"/>
        <v>26.666666666666668</v>
      </c>
      <c r="AK33" s="64">
        <v>28</v>
      </c>
      <c r="AL33">
        <v>40</v>
      </c>
      <c r="AM33">
        <v>13</v>
      </c>
      <c r="AN33">
        <f t="shared" si="7"/>
        <v>32.5</v>
      </c>
      <c r="AP33" s="64">
        <v>28</v>
      </c>
      <c r="AQ33">
        <v>77</v>
      </c>
      <c r="AR33">
        <v>35</v>
      </c>
      <c r="AS33">
        <f t="shared" si="8"/>
        <v>45.454545454545453</v>
      </c>
      <c r="AU33" s="64">
        <v>28</v>
      </c>
      <c r="AV33">
        <v>51</v>
      </c>
      <c r="AW33">
        <v>28</v>
      </c>
      <c r="AX33">
        <f t="shared" si="9"/>
        <v>54.901960784313729</v>
      </c>
      <c r="AZ33" s="64">
        <v>28</v>
      </c>
      <c r="BA33">
        <v>77</v>
      </c>
      <c r="BB33">
        <v>44</v>
      </c>
      <c r="BC33">
        <f t="shared" si="10"/>
        <v>57.142857142857139</v>
      </c>
      <c r="BE33" s="64">
        <v>28</v>
      </c>
      <c r="BF33">
        <v>30</v>
      </c>
      <c r="BG33">
        <v>22</v>
      </c>
      <c r="BH33">
        <f t="shared" si="11"/>
        <v>73.333333333333329</v>
      </c>
      <c r="BJ33" s="64">
        <v>28</v>
      </c>
      <c r="BK33">
        <v>27</v>
      </c>
      <c r="BL33">
        <v>16</v>
      </c>
      <c r="BM33">
        <f t="shared" si="12"/>
        <v>59.259259259259252</v>
      </c>
      <c r="BO33" s="64">
        <v>28</v>
      </c>
      <c r="BP33">
        <v>75</v>
      </c>
      <c r="BQ33">
        <v>38</v>
      </c>
      <c r="BR33">
        <f t="shared" si="13"/>
        <v>50.666666666666671</v>
      </c>
      <c r="BT33" s="64">
        <v>28</v>
      </c>
      <c r="BU33">
        <v>74</v>
      </c>
      <c r="BV33">
        <v>44</v>
      </c>
      <c r="BW33">
        <v>59.45945945945946</v>
      </c>
      <c r="BY33" s="64">
        <v>28</v>
      </c>
      <c r="BZ33">
        <v>16</v>
      </c>
      <c r="CA33">
        <v>11</v>
      </c>
      <c r="CB33">
        <f t="shared" si="14"/>
        <v>68.75</v>
      </c>
      <c r="CD33" s="64">
        <v>28</v>
      </c>
      <c r="CE33">
        <v>46</v>
      </c>
      <c r="CF33">
        <v>45</v>
      </c>
      <c r="CG33">
        <f t="shared" si="15"/>
        <v>97.826086956521735</v>
      </c>
      <c r="CI33" s="64">
        <v>28</v>
      </c>
      <c r="CJ33">
        <v>76</v>
      </c>
      <c r="CK33">
        <v>19</v>
      </c>
      <c r="CL33">
        <f t="shared" si="16"/>
        <v>25</v>
      </c>
      <c r="CN33" s="64">
        <v>28</v>
      </c>
      <c r="CO33">
        <v>65</v>
      </c>
      <c r="CP33">
        <v>27</v>
      </c>
      <c r="CQ33">
        <f t="shared" si="25"/>
        <v>41.53846153846154</v>
      </c>
      <c r="CS33" s="64">
        <v>28</v>
      </c>
      <c r="CT33">
        <v>36</v>
      </c>
      <c r="CU33">
        <v>11</v>
      </c>
      <c r="CV33">
        <f t="shared" si="18"/>
        <v>30.555555555555557</v>
      </c>
      <c r="CX33" s="64">
        <v>28</v>
      </c>
      <c r="CY33">
        <v>33</v>
      </c>
      <c r="CZ33">
        <v>13</v>
      </c>
      <c r="DA33">
        <f t="shared" si="19"/>
        <v>39.393939393939391</v>
      </c>
      <c r="DC33" s="64">
        <v>28</v>
      </c>
      <c r="DD33">
        <v>39</v>
      </c>
      <c r="DE33">
        <v>20</v>
      </c>
      <c r="DF33">
        <f t="shared" si="20"/>
        <v>51.282051282051277</v>
      </c>
      <c r="DH33" s="64">
        <v>28</v>
      </c>
      <c r="DI33">
        <v>26</v>
      </c>
      <c r="DJ33">
        <v>12</v>
      </c>
      <c r="DK33">
        <f t="shared" si="21"/>
        <v>46.153846153846153</v>
      </c>
      <c r="DM33" s="64">
        <v>28</v>
      </c>
      <c r="DN33">
        <v>43</v>
      </c>
      <c r="DO33">
        <v>30</v>
      </c>
      <c r="DP33">
        <f t="shared" si="22"/>
        <v>69.767441860465112</v>
      </c>
      <c r="DR33" s="64">
        <v>28</v>
      </c>
      <c r="DS33">
        <v>32</v>
      </c>
      <c r="DT33">
        <v>22</v>
      </c>
      <c r="DU33">
        <f t="shared" si="23"/>
        <v>68.75</v>
      </c>
      <c r="DW33" s="64">
        <v>28</v>
      </c>
      <c r="DX33">
        <v>13</v>
      </c>
      <c r="DY33">
        <v>11</v>
      </c>
      <c r="DZ33">
        <f t="shared" si="24"/>
        <v>84.615384615384613</v>
      </c>
    </row>
    <row r="34" spans="1:130" x14ac:dyDescent="0.45">
      <c r="A34" s="68"/>
      <c r="B34" s="64">
        <v>29</v>
      </c>
      <c r="C34">
        <v>62</v>
      </c>
      <c r="D34">
        <v>58</v>
      </c>
      <c r="E34">
        <f t="shared" si="0"/>
        <v>93.548387096774192</v>
      </c>
      <c r="G34" s="64">
        <v>29</v>
      </c>
      <c r="H34">
        <v>66</v>
      </c>
      <c r="I34">
        <v>44</v>
      </c>
      <c r="J34">
        <f t="shared" si="1"/>
        <v>66.666666666666657</v>
      </c>
      <c r="L34" s="64">
        <v>29</v>
      </c>
      <c r="M34">
        <v>45</v>
      </c>
      <c r="N34">
        <v>15</v>
      </c>
      <c r="O34">
        <f t="shared" si="2"/>
        <v>33.333333333333329</v>
      </c>
      <c r="Q34" s="64">
        <v>29</v>
      </c>
      <c r="R34">
        <v>30</v>
      </c>
      <c r="S34">
        <v>8</v>
      </c>
      <c r="T34">
        <f t="shared" si="3"/>
        <v>26.666666666666668</v>
      </c>
      <c r="V34" s="64">
        <v>29</v>
      </c>
      <c r="W34" s="66">
        <v>34</v>
      </c>
      <c r="X34" s="66">
        <v>0</v>
      </c>
      <c r="Y34">
        <f t="shared" si="4"/>
        <v>0</v>
      </c>
      <c r="AA34" s="64">
        <v>29</v>
      </c>
      <c r="AB34">
        <v>29</v>
      </c>
      <c r="AC34">
        <v>8</v>
      </c>
      <c r="AD34">
        <f t="shared" si="5"/>
        <v>27.586206896551722</v>
      </c>
      <c r="AE34" s="67"/>
      <c r="AF34" s="64">
        <v>29</v>
      </c>
      <c r="AG34">
        <v>21</v>
      </c>
      <c r="AH34">
        <v>2</v>
      </c>
      <c r="AI34">
        <f t="shared" si="6"/>
        <v>9.5238095238095237</v>
      </c>
      <c r="AK34" s="64">
        <v>29</v>
      </c>
      <c r="AL34">
        <v>53</v>
      </c>
      <c r="AM34">
        <v>20</v>
      </c>
      <c r="AN34">
        <f t="shared" si="7"/>
        <v>37.735849056603776</v>
      </c>
      <c r="AP34" s="64">
        <v>29</v>
      </c>
      <c r="AQ34">
        <v>58</v>
      </c>
      <c r="AR34">
        <v>23</v>
      </c>
      <c r="AS34">
        <f t="shared" si="8"/>
        <v>39.655172413793103</v>
      </c>
      <c r="AU34" s="64">
        <v>29</v>
      </c>
      <c r="AV34">
        <v>43</v>
      </c>
      <c r="AW34">
        <v>23</v>
      </c>
      <c r="AX34">
        <f t="shared" si="9"/>
        <v>53.488372093023251</v>
      </c>
      <c r="AZ34" s="64">
        <v>29</v>
      </c>
      <c r="BA34">
        <v>36</v>
      </c>
      <c r="BB34">
        <v>16</v>
      </c>
      <c r="BC34">
        <f t="shared" si="10"/>
        <v>44.444444444444443</v>
      </c>
      <c r="BE34" s="64">
        <v>29</v>
      </c>
      <c r="BF34">
        <v>13</v>
      </c>
      <c r="BG34">
        <v>7</v>
      </c>
      <c r="BH34">
        <f t="shared" si="11"/>
        <v>53.846153846153847</v>
      </c>
      <c r="BJ34" s="64">
        <v>29</v>
      </c>
      <c r="BK34">
        <v>92</v>
      </c>
      <c r="BL34">
        <v>34</v>
      </c>
      <c r="BM34">
        <f t="shared" si="12"/>
        <v>36.95652173913043</v>
      </c>
      <c r="BO34" s="64">
        <v>29</v>
      </c>
      <c r="BP34">
        <v>92</v>
      </c>
      <c r="BQ34">
        <v>44</v>
      </c>
      <c r="BR34">
        <f t="shared" si="13"/>
        <v>47.826086956521742</v>
      </c>
      <c r="BT34" s="64">
        <v>29</v>
      </c>
      <c r="BU34">
        <v>34</v>
      </c>
      <c r="BV34">
        <v>24</v>
      </c>
      <c r="BW34">
        <v>70.588235294117652</v>
      </c>
      <c r="BY34" s="64">
        <v>29</v>
      </c>
      <c r="BZ34">
        <v>23</v>
      </c>
      <c r="CA34">
        <v>15</v>
      </c>
      <c r="CB34">
        <f t="shared" si="14"/>
        <v>65.217391304347828</v>
      </c>
      <c r="CD34" s="64">
        <v>29</v>
      </c>
      <c r="CE34">
        <v>30</v>
      </c>
      <c r="CF34">
        <v>28</v>
      </c>
      <c r="CG34">
        <f t="shared" si="15"/>
        <v>93.333333333333329</v>
      </c>
      <c r="CI34" s="64">
        <v>29</v>
      </c>
      <c r="CJ34">
        <v>40</v>
      </c>
      <c r="CK34">
        <v>0</v>
      </c>
      <c r="CL34">
        <f t="shared" si="16"/>
        <v>0</v>
      </c>
      <c r="CN34" s="64">
        <v>29</v>
      </c>
      <c r="CO34">
        <v>58</v>
      </c>
      <c r="CP34">
        <v>22</v>
      </c>
      <c r="CQ34">
        <f t="shared" si="25"/>
        <v>37.931034482758619</v>
      </c>
      <c r="CS34" s="64">
        <v>29</v>
      </c>
      <c r="CT34">
        <v>26</v>
      </c>
      <c r="CU34">
        <v>6</v>
      </c>
      <c r="CV34">
        <f t="shared" si="18"/>
        <v>23.076923076923077</v>
      </c>
      <c r="CX34" s="64">
        <v>29</v>
      </c>
      <c r="CY34">
        <v>23</v>
      </c>
      <c r="CZ34">
        <v>12</v>
      </c>
      <c r="DA34">
        <f t="shared" si="19"/>
        <v>52.173913043478258</v>
      </c>
      <c r="DC34" s="64">
        <v>29</v>
      </c>
      <c r="DD34">
        <v>32</v>
      </c>
      <c r="DE34">
        <v>13</v>
      </c>
      <c r="DF34">
        <f t="shared" si="20"/>
        <v>40.625</v>
      </c>
      <c r="DH34" s="64">
        <v>29</v>
      </c>
      <c r="DI34">
        <v>65</v>
      </c>
      <c r="DJ34">
        <v>36</v>
      </c>
      <c r="DK34">
        <f t="shared" si="21"/>
        <v>55.384615384615387</v>
      </c>
      <c r="DM34" s="64">
        <v>29</v>
      </c>
      <c r="DN34">
        <v>41</v>
      </c>
      <c r="DO34">
        <v>29</v>
      </c>
      <c r="DP34">
        <f t="shared" si="22"/>
        <v>70.731707317073173</v>
      </c>
      <c r="DR34" s="64">
        <v>29</v>
      </c>
      <c r="DS34">
        <v>13</v>
      </c>
      <c r="DT34">
        <v>9</v>
      </c>
      <c r="DU34">
        <f t="shared" si="23"/>
        <v>69.230769230769226</v>
      </c>
      <c r="DW34" s="64">
        <v>29</v>
      </c>
      <c r="DX34">
        <v>48</v>
      </c>
      <c r="DY34">
        <v>37</v>
      </c>
      <c r="DZ34">
        <f t="shared" si="24"/>
        <v>77.083333333333343</v>
      </c>
    </row>
    <row r="35" spans="1:130" x14ac:dyDescent="0.45">
      <c r="A35" s="68"/>
      <c r="B35" s="64">
        <v>30</v>
      </c>
      <c r="C35">
        <v>45</v>
      </c>
      <c r="D35">
        <v>44</v>
      </c>
      <c r="E35">
        <f t="shared" si="0"/>
        <v>97.777777777777771</v>
      </c>
      <c r="G35" s="64">
        <v>30</v>
      </c>
      <c r="H35">
        <v>34</v>
      </c>
      <c r="I35">
        <v>27</v>
      </c>
      <c r="J35">
        <f t="shared" si="1"/>
        <v>79.411764705882348</v>
      </c>
      <c r="L35" s="64">
        <v>30</v>
      </c>
      <c r="M35">
        <v>44</v>
      </c>
      <c r="N35">
        <v>16</v>
      </c>
      <c r="O35">
        <f t="shared" si="2"/>
        <v>36.363636363636367</v>
      </c>
      <c r="Q35" s="64">
        <v>30</v>
      </c>
      <c r="R35">
        <v>8</v>
      </c>
      <c r="S35">
        <v>1</v>
      </c>
      <c r="T35">
        <f t="shared" si="3"/>
        <v>12.5</v>
      </c>
      <c r="V35" s="64">
        <v>30</v>
      </c>
      <c r="W35" s="66">
        <v>16</v>
      </c>
      <c r="X35" s="66">
        <v>0</v>
      </c>
      <c r="Y35">
        <f t="shared" si="4"/>
        <v>0</v>
      </c>
      <c r="AA35" s="64">
        <v>30</v>
      </c>
      <c r="AB35">
        <v>25</v>
      </c>
      <c r="AC35">
        <v>6</v>
      </c>
      <c r="AD35">
        <f t="shared" si="5"/>
        <v>24</v>
      </c>
      <c r="AE35" s="67"/>
      <c r="AF35" s="64">
        <v>30</v>
      </c>
      <c r="AG35">
        <v>38</v>
      </c>
      <c r="AH35">
        <v>17</v>
      </c>
      <c r="AI35">
        <f t="shared" si="6"/>
        <v>44.736842105263158</v>
      </c>
      <c r="AK35" s="64">
        <v>30</v>
      </c>
      <c r="AL35">
        <v>55</v>
      </c>
      <c r="AM35">
        <v>28</v>
      </c>
      <c r="AN35">
        <f t="shared" si="7"/>
        <v>50.909090909090907</v>
      </c>
      <c r="AP35" s="64">
        <v>30</v>
      </c>
      <c r="AQ35">
        <v>42</v>
      </c>
      <c r="AR35">
        <v>15</v>
      </c>
      <c r="AS35">
        <f t="shared" si="8"/>
        <v>35.714285714285715</v>
      </c>
      <c r="AU35" s="64">
        <v>30</v>
      </c>
      <c r="AV35">
        <v>55</v>
      </c>
      <c r="AW35">
        <v>26</v>
      </c>
      <c r="AX35">
        <f t="shared" si="9"/>
        <v>47.272727272727273</v>
      </c>
      <c r="AZ35" s="64">
        <v>30</v>
      </c>
      <c r="BA35">
        <v>102</v>
      </c>
      <c r="BB35">
        <v>50</v>
      </c>
      <c r="BC35">
        <f t="shared" si="10"/>
        <v>49.019607843137251</v>
      </c>
      <c r="BE35" s="64">
        <v>30</v>
      </c>
      <c r="BF35">
        <v>64</v>
      </c>
      <c r="BG35">
        <v>28</v>
      </c>
      <c r="BH35">
        <f t="shared" si="11"/>
        <v>43.75</v>
      </c>
      <c r="BJ35" s="64">
        <v>30</v>
      </c>
      <c r="BK35">
        <v>101</v>
      </c>
      <c r="BL35">
        <v>53</v>
      </c>
      <c r="BM35">
        <f t="shared" si="12"/>
        <v>52.475247524752476</v>
      </c>
      <c r="BO35" s="64">
        <v>30</v>
      </c>
      <c r="BP35">
        <v>99</v>
      </c>
      <c r="BQ35">
        <v>61</v>
      </c>
      <c r="BR35">
        <f t="shared" si="13"/>
        <v>61.616161616161612</v>
      </c>
      <c r="BT35" s="64">
        <v>30</v>
      </c>
      <c r="BU35">
        <v>38</v>
      </c>
      <c r="BV35">
        <v>23</v>
      </c>
      <c r="BW35">
        <v>60.526315789473685</v>
      </c>
      <c r="BY35" s="64">
        <v>30</v>
      </c>
      <c r="BZ35">
        <v>40</v>
      </c>
      <c r="CA35">
        <v>28</v>
      </c>
      <c r="CB35">
        <f t="shared" si="14"/>
        <v>70</v>
      </c>
      <c r="CD35" s="64">
        <v>30</v>
      </c>
      <c r="CE35">
        <v>47</v>
      </c>
      <c r="CF35">
        <v>35</v>
      </c>
      <c r="CG35">
        <f t="shared" si="15"/>
        <v>74.468085106382972</v>
      </c>
      <c r="CI35" s="64">
        <v>30</v>
      </c>
      <c r="CJ35">
        <v>43</v>
      </c>
      <c r="CK35">
        <v>1</v>
      </c>
      <c r="CL35">
        <f t="shared" si="16"/>
        <v>2.3255813953488373</v>
      </c>
      <c r="CN35" s="64">
        <v>30</v>
      </c>
      <c r="CO35">
        <v>65</v>
      </c>
      <c r="CP35">
        <v>24</v>
      </c>
      <c r="CQ35">
        <f t="shared" si="25"/>
        <v>36.923076923076927</v>
      </c>
      <c r="CS35" s="64">
        <v>30</v>
      </c>
      <c r="CT35">
        <v>75</v>
      </c>
      <c r="CU35">
        <v>30</v>
      </c>
      <c r="CV35">
        <f t="shared" si="18"/>
        <v>40</v>
      </c>
      <c r="CX35" s="64">
        <v>30</v>
      </c>
      <c r="CY35">
        <v>28</v>
      </c>
      <c r="CZ35">
        <v>7</v>
      </c>
      <c r="DA35">
        <f t="shared" si="19"/>
        <v>25</v>
      </c>
      <c r="DC35" s="64">
        <v>30</v>
      </c>
      <c r="DD35">
        <v>36</v>
      </c>
      <c r="DE35">
        <v>19</v>
      </c>
      <c r="DF35">
        <f t="shared" si="20"/>
        <v>52.777777777777779</v>
      </c>
      <c r="DH35" s="64">
        <v>30</v>
      </c>
      <c r="DI35">
        <v>49</v>
      </c>
      <c r="DJ35">
        <v>30</v>
      </c>
      <c r="DK35">
        <f t="shared" si="21"/>
        <v>61.224489795918366</v>
      </c>
      <c r="DM35" s="64">
        <v>30</v>
      </c>
      <c r="DN35">
        <v>41</v>
      </c>
      <c r="DO35">
        <v>16</v>
      </c>
      <c r="DP35">
        <f t="shared" si="22"/>
        <v>39.024390243902438</v>
      </c>
      <c r="DR35" s="64">
        <v>30</v>
      </c>
      <c r="DS35">
        <v>84</v>
      </c>
      <c r="DT35">
        <v>62</v>
      </c>
      <c r="DU35">
        <f t="shared" si="23"/>
        <v>73.80952380952381</v>
      </c>
      <c r="DW35" s="64">
        <v>30</v>
      </c>
      <c r="DX35">
        <v>22</v>
      </c>
      <c r="DY35">
        <v>17</v>
      </c>
      <c r="DZ35">
        <f t="shared" si="24"/>
        <v>77.272727272727266</v>
      </c>
    </row>
    <row r="36" spans="1:130" x14ac:dyDescent="0.45">
      <c r="A36" s="68"/>
      <c r="B36" s="64">
        <v>31</v>
      </c>
      <c r="C36">
        <v>53</v>
      </c>
      <c r="D36">
        <v>52</v>
      </c>
      <c r="E36">
        <f t="shared" si="0"/>
        <v>98.113207547169807</v>
      </c>
      <c r="G36" s="64">
        <v>31</v>
      </c>
      <c r="H36">
        <v>54</v>
      </c>
      <c r="I36">
        <v>47</v>
      </c>
      <c r="J36">
        <f t="shared" si="1"/>
        <v>87.037037037037038</v>
      </c>
      <c r="L36" s="64">
        <v>31</v>
      </c>
      <c r="M36">
        <v>14</v>
      </c>
      <c r="N36">
        <v>5</v>
      </c>
      <c r="O36">
        <f t="shared" si="2"/>
        <v>35.714285714285715</v>
      </c>
      <c r="Q36" s="64">
        <v>31</v>
      </c>
      <c r="R36">
        <v>19</v>
      </c>
      <c r="S36">
        <v>5</v>
      </c>
      <c r="T36">
        <f t="shared" si="3"/>
        <v>26.315789473684209</v>
      </c>
      <c r="V36" s="64">
        <v>31</v>
      </c>
      <c r="W36" s="66">
        <v>35</v>
      </c>
      <c r="X36" s="66">
        <v>0</v>
      </c>
      <c r="Y36">
        <f t="shared" si="4"/>
        <v>0</v>
      </c>
      <c r="AA36" s="64">
        <v>31</v>
      </c>
      <c r="AB36">
        <v>62</v>
      </c>
      <c r="AC36">
        <v>12</v>
      </c>
      <c r="AD36">
        <f t="shared" si="5"/>
        <v>19.35483870967742</v>
      </c>
      <c r="AE36" s="67"/>
      <c r="AF36" s="64">
        <v>31</v>
      </c>
      <c r="AG36">
        <v>6</v>
      </c>
      <c r="AH36">
        <v>1</v>
      </c>
      <c r="AI36">
        <f t="shared" si="6"/>
        <v>16.666666666666664</v>
      </c>
      <c r="AK36" s="64">
        <v>31</v>
      </c>
      <c r="AL36">
        <v>57</v>
      </c>
      <c r="AM36">
        <v>20</v>
      </c>
      <c r="AN36">
        <f t="shared" si="7"/>
        <v>35.087719298245609</v>
      </c>
      <c r="AP36" s="64">
        <v>31</v>
      </c>
      <c r="AQ36">
        <v>110</v>
      </c>
      <c r="AR36">
        <v>50</v>
      </c>
      <c r="AS36">
        <f t="shared" si="8"/>
        <v>45.454545454545453</v>
      </c>
      <c r="AU36" s="64">
        <v>31</v>
      </c>
      <c r="AV36">
        <v>59</v>
      </c>
      <c r="AW36">
        <v>25</v>
      </c>
      <c r="AX36">
        <f t="shared" si="9"/>
        <v>42.372881355932201</v>
      </c>
      <c r="AZ36" s="64">
        <v>31</v>
      </c>
      <c r="BA36">
        <v>87</v>
      </c>
      <c r="BB36">
        <v>37</v>
      </c>
      <c r="BC36">
        <f t="shared" si="10"/>
        <v>42.528735632183903</v>
      </c>
      <c r="BE36" s="64">
        <v>31</v>
      </c>
      <c r="BF36">
        <v>43</v>
      </c>
      <c r="BG36">
        <v>8</v>
      </c>
      <c r="BH36">
        <f t="shared" si="11"/>
        <v>18.604651162790699</v>
      </c>
      <c r="BJ36" s="64">
        <v>31</v>
      </c>
      <c r="BK36">
        <v>51</v>
      </c>
      <c r="BL36">
        <v>29</v>
      </c>
      <c r="BM36">
        <f t="shared" si="12"/>
        <v>56.862745098039213</v>
      </c>
      <c r="BO36" s="64">
        <v>31</v>
      </c>
      <c r="BP36">
        <v>77</v>
      </c>
      <c r="BQ36">
        <v>46</v>
      </c>
      <c r="BR36">
        <f t="shared" si="13"/>
        <v>59.740259740259738</v>
      </c>
      <c r="BT36" s="64">
        <v>31</v>
      </c>
      <c r="BU36">
        <v>53</v>
      </c>
      <c r="BV36">
        <v>37</v>
      </c>
      <c r="BW36">
        <v>69.811320754716974</v>
      </c>
      <c r="BY36" s="64">
        <v>31</v>
      </c>
      <c r="BZ36">
        <v>61</v>
      </c>
      <c r="CA36">
        <v>30</v>
      </c>
      <c r="CB36">
        <f t="shared" si="14"/>
        <v>49.180327868852459</v>
      </c>
      <c r="CD36" s="64">
        <v>31</v>
      </c>
      <c r="CE36">
        <v>51</v>
      </c>
      <c r="CF36">
        <v>49</v>
      </c>
      <c r="CG36">
        <f t="shared" si="15"/>
        <v>96.078431372549019</v>
      </c>
      <c r="CI36" s="64">
        <v>31</v>
      </c>
      <c r="CJ36">
        <v>53</v>
      </c>
      <c r="CK36">
        <v>8</v>
      </c>
      <c r="CL36">
        <f t="shared" si="16"/>
        <v>15.09433962264151</v>
      </c>
      <c r="CN36" s="64">
        <v>31</v>
      </c>
      <c r="CO36">
        <v>63</v>
      </c>
      <c r="CP36">
        <v>25</v>
      </c>
      <c r="CQ36">
        <f t="shared" si="25"/>
        <v>39.682539682539684</v>
      </c>
      <c r="CS36" s="64">
        <v>31</v>
      </c>
      <c r="CT36">
        <v>25</v>
      </c>
      <c r="CU36">
        <v>8</v>
      </c>
      <c r="CV36">
        <f t="shared" si="18"/>
        <v>32</v>
      </c>
      <c r="CX36" s="64">
        <v>31</v>
      </c>
      <c r="CY36">
        <v>23</v>
      </c>
      <c r="CZ36">
        <v>12</v>
      </c>
      <c r="DA36">
        <f t="shared" si="19"/>
        <v>52.173913043478258</v>
      </c>
      <c r="DC36" s="64">
        <v>31</v>
      </c>
      <c r="DD36">
        <v>69</v>
      </c>
      <c r="DE36">
        <v>40</v>
      </c>
      <c r="DF36">
        <f t="shared" si="20"/>
        <v>57.971014492753625</v>
      </c>
      <c r="DH36" s="64">
        <v>31</v>
      </c>
      <c r="DI36">
        <v>64</v>
      </c>
      <c r="DJ36">
        <v>27</v>
      </c>
      <c r="DK36">
        <f t="shared" si="21"/>
        <v>42.1875</v>
      </c>
      <c r="DM36" s="64">
        <v>31</v>
      </c>
      <c r="DN36">
        <v>74</v>
      </c>
      <c r="DO36">
        <v>44</v>
      </c>
      <c r="DP36">
        <f t="shared" si="22"/>
        <v>59.45945945945946</v>
      </c>
      <c r="DR36" s="64">
        <v>31</v>
      </c>
      <c r="DS36">
        <v>37</v>
      </c>
      <c r="DT36">
        <v>26</v>
      </c>
      <c r="DU36">
        <f t="shared" si="23"/>
        <v>70.270270270270274</v>
      </c>
      <c r="DW36" s="64">
        <v>31</v>
      </c>
      <c r="DX36">
        <v>20</v>
      </c>
      <c r="DY36">
        <v>14</v>
      </c>
      <c r="DZ36">
        <f t="shared" si="24"/>
        <v>70</v>
      </c>
    </row>
    <row r="37" spans="1:130" x14ac:dyDescent="0.45">
      <c r="A37" s="68"/>
      <c r="B37" s="64">
        <v>32</v>
      </c>
      <c r="C37">
        <v>58</v>
      </c>
      <c r="D37">
        <v>53</v>
      </c>
      <c r="E37">
        <f t="shared" si="0"/>
        <v>91.379310344827587</v>
      </c>
      <c r="G37" s="64">
        <v>32</v>
      </c>
      <c r="H37">
        <v>54</v>
      </c>
      <c r="I37">
        <v>41</v>
      </c>
      <c r="J37">
        <f t="shared" si="1"/>
        <v>75.925925925925924</v>
      </c>
      <c r="L37" s="64">
        <v>32</v>
      </c>
      <c r="M37">
        <v>11</v>
      </c>
      <c r="N37">
        <v>4</v>
      </c>
      <c r="O37">
        <f t="shared" si="2"/>
        <v>36.363636363636367</v>
      </c>
      <c r="Q37" s="64">
        <v>32</v>
      </c>
      <c r="R37">
        <v>21</v>
      </c>
      <c r="S37">
        <v>5</v>
      </c>
      <c r="T37">
        <f t="shared" si="3"/>
        <v>23.809523809523807</v>
      </c>
      <c r="V37" s="64">
        <v>32</v>
      </c>
      <c r="W37" s="66">
        <v>49</v>
      </c>
      <c r="X37" s="66">
        <v>2</v>
      </c>
      <c r="Y37">
        <f t="shared" si="4"/>
        <v>4.0816326530612246</v>
      </c>
      <c r="AA37" s="64">
        <v>32</v>
      </c>
      <c r="AB37">
        <v>11</v>
      </c>
      <c r="AC37">
        <v>2</v>
      </c>
      <c r="AD37">
        <f t="shared" si="5"/>
        <v>18.181818181818183</v>
      </c>
      <c r="AE37" s="67"/>
      <c r="AF37" s="64">
        <v>32</v>
      </c>
      <c r="AG37">
        <v>27</v>
      </c>
      <c r="AH37">
        <v>11</v>
      </c>
      <c r="AI37">
        <f t="shared" si="6"/>
        <v>40.74074074074074</v>
      </c>
      <c r="AK37" s="64">
        <v>32</v>
      </c>
      <c r="AL37">
        <v>39</v>
      </c>
      <c r="AM37">
        <v>15</v>
      </c>
      <c r="AN37">
        <f t="shared" si="7"/>
        <v>38.461538461538467</v>
      </c>
      <c r="AP37" s="64">
        <v>32</v>
      </c>
      <c r="AQ37">
        <v>70</v>
      </c>
      <c r="AR37">
        <v>21</v>
      </c>
      <c r="AS37">
        <f t="shared" si="8"/>
        <v>30</v>
      </c>
      <c r="AU37" s="64">
        <v>32</v>
      </c>
      <c r="AV37">
        <v>38</v>
      </c>
      <c r="AW37">
        <v>20</v>
      </c>
      <c r="AX37">
        <f t="shared" si="9"/>
        <v>52.631578947368418</v>
      </c>
      <c r="AZ37" s="64">
        <v>32</v>
      </c>
      <c r="BA37">
        <v>115</v>
      </c>
      <c r="BB37">
        <v>57</v>
      </c>
      <c r="BC37">
        <f t="shared" si="10"/>
        <v>49.565217391304351</v>
      </c>
      <c r="BE37" s="64">
        <v>32</v>
      </c>
      <c r="BF37">
        <v>28</v>
      </c>
      <c r="BG37">
        <v>13</v>
      </c>
      <c r="BH37">
        <f t="shared" si="11"/>
        <v>46.428571428571431</v>
      </c>
      <c r="BJ37" s="64">
        <v>32</v>
      </c>
      <c r="BK37">
        <v>56</v>
      </c>
      <c r="BL37">
        <v>23</v>
      </c>
      <c r="BM37">
        <f t="shared" si="12"/>
        <v>41.071428571428569</v>
      </c>
      <c r="BO37" s="64">
        <v>32</v>
      </c>
      <c r="BP37">
        <v>74</v>
      </c>
      <c r="BQ37">
        <v>44</v>
      </c>
      <c r="BR37">
        <f t="shared" si="13"/>
        <v>59.45945945945946</v>
      </c>
      <c r="BT37" s="64">
        <v>32</v>
      </c>
      <c r="BU37">
        <v>79</v>
      </c>
      <c r="BV37">
        <v>61</v>
      </c>
      <c r="BW37">
        <v>77.215189873417728</v>
      </c>
      <c r="BY37" s="64">
        <v>32</v>
      </c>
      <c r="BZ37">
        <v>27</v>
      </c>
      <c r="CA37">
        <v>16</v>
      </c>
      <c r="CB37">
        <f t="shared" si="14"/>
        <v>59.259259259259252</v>
      </c>
      <c r="CD37" s="64">
        <v>32</v>
      </c>
      <c r="CE37">
        <v>39</v>
      </c>
      <c r="CF37">
        <v>35</v>
      </c>
      <c r="CG37">
        <f t="shared" si="15"/>
        <v>89.743589743589752</v>
      </c>
      <c r="CI37" s="64">
        <v>32</v>
      </c>
      <c r="CJ37">
        <v>48</v>
      </c>
      <c r="CK37">
        <v>11</v>
      </c>
      <c r="CL37">
        <f t="shared" si="16"/>
        <v>22.916666666666664</v>
      </c>
      <c r="CN37" s="64">
        <v>32</v>
      </c>
      <c r="CO37">
        <v>68</v>
      </c>
      <c r="CP37">
        <v>22</v>
      </c>
      <c r="CQ37">
        <f t="shared" si="25"/>
        <v>32.352941176470587</v>
      </c>
      <c r="CS37" s="64">
        <v>32</v>
      </c>
      <c r="CT37">
        <v>79</v>
      </c>
      <c r="CU37">
        <v>36</v>
      </c>
      <c r="CV37">
        <f t="shared" si="18"/>
        <v>45.569620253164558</v>
      </c>
      <c r="CX37" s="64">
        <v>32</v>
      </c>
      <c r="CY37">
        <v>42</v>
      </c>
      <c r="CZ37">
        <v>34</v>
      </c>
      <c r="DA37">
        <f t="shared" si="19"/>
        <v>80.952380952380949</v>
      </c>
      <c r="DC37" s="64">
        <v>32</v>
      </c>
      <c r="DD37">
        <v>38</v>
      </c>
      <c r="DE37">
        <v>17</v>
      </c>
      <c r="DF37">
        <f t="shared" si="20"/>
        <v>44.736842105263158</v>
      </c>
      <c r="DH37" s="64">
        <v>32</v>
      </c>
      <c r="DI37">
        <v>78</v>
      </c>
      <c r="DJ37">
        <v>34</v>
      </c>
      <c r="DK37">
        <f t="shared" si="21"/>
        <v>43.589743589743591</v>
      </c>
      <c r="DM37" s="64">
        <v>32</v>
      </c>
      <c r="DN37">
        <v>34</v>
      </c>
      <c r="DO37">
        <v>24</v>
      </c>
      <c r="DP37">
        <f t="shared" si="22"/>
        <v>70.588235294117652</v>
      </c>
      <c r="DR37" s="64">
        <v>32</v>
      </c>
      <c r="DS37">
        <v>33</v>
      </c>
      <c r="DT37">
        <v>27</v>
      </c>
      <c r="DU37">
        <f t="shared" si="23"/>
        <v>81.818181818181827</v>
      </c>
      <c r="DW37" s="64">
        <v>32</v>
      </c>
      <c r="DX37">
        <v>39</v>
      </c>
      <c r="DY37">
        <v>29</v>
      </c>
      <c r="DZ37">
        <f t="shared" si="24"/>
        <v>74.358974358974365</v>
      </c>
    </row>
    <row r="38" spans="1:130" x14ac:dyDescent="0.45">
      <c r="A38" s="68"/>
      <c r="B38" s="64">
        <v>33</v>
      </c>
      <c r="C38">
        <v>33</v>
      </c>
      <c r="D38">
        <v>31</v>
      </c>
      <c r="E38">
        <f t="shared" si="0"/>
        <v>93.939393939393938</v>
      </c>
      <c r="G38" s="64">
        <v>33</v>
      </c>
      <c r="H38">
        <v>61</v>
      </c>
      <c r="I38">
        <v>56</v>
      </c>
      <c r="J38">
        <f t="shared" si="1"/>
        <v>91.803278688524586</v>
      </c>
      <c r="L38" s="64">
        <v>33</v>
      </c>
      <c r="M38">
        <v>21</v>
      </c>
      <c r="N38">
        <v>8</v>
      </c>
      <c r="O38">
        <f t="shared" si="2"/>
        <v>38.095238095238095</v>
      </c>
      <c r="Q38" s="64">
        <v>33</v>
      </c>
      <c r="R38">
        <v>30</v>
      </c>
      <c r="S38">
        <v>8</v>
      </c>
      <c r="T38">
        <f t="shared" si="3"/>
        <v>26.666666666666668</v>
      </c>
      <c r="V38" s="64">
        <v>33</v>
      </c>
      <c r="W38" s="66">
        <v>37</v>
      </c>
      <c r="X38" s="66">
        <v>0</v>
      </c>
      <c r="Y38">
        <f t="shared" si="4"/>
        <v>0</v>
      </c>
      <c r="AA38" s="64">
        <v>33</v>
      </c>
      <c r="AB38">
        <v>31</v>
      </c>
      <c r="AC38">
        <v>7</v>
      </c>
      <c r="AD38">
        <f t="shared" si="5"/>
        <v>22.58064516129032</v>
      </c>
      <c r="AE38" s="67"/>
      <c r="AF38" s="64">
        <v>33</v>
      </c>
      <c r="AG38">
        <v>35</v>
      </c>
      <c r="AH38">
        <v>10</v>
      </c>
      <c r="AI38">
        <f t="shared" si="6"/>
        <v>28.571428571428569</v>
      </c>
      <c r="AK38" s="64">
        <v>33</v>
      </c>
      <c r="AL38">
        <v>59</v>
      </c>
      <c r="AM38">
        <v>16</v>
      </c>
      <c r="AN38">
        <f t="shared" si="7"/>
        <v>27.118644067796609</v>
      </c>
      <c r="AP38" s="64">
        <v>33</v>
      </c>
      <c r="AQ38">
        <v>56</v>
      </c>
      <c r="AR38">
        <v>24</v>
      </c>
      <c r="AS38">
        <f t="shared" si="8"/>
        <v>42.857142857142854</v>
      </c>
      <c r="AU38" s="64">
        <v>33</v>
      </c>
      <c r="AV38">
        <v>43</v>
      </c>
      <c r="AW38">
        <v>17</v>
      </c>
      <c r="AX38">
        <f t="shared" si="9"/>
        <v>39.534883720930232</v>
      </c>
      <c r="AZ38" s="64">
        <v>33</v>
      </c>
      <c r="BA38">
        <v>67</v>
      </c>
      <c r="BB38">
        <v>40</v>
      </c>
      <c r="BC38">
        <f t="shared" si="10"/>
        <v>59.701492537313428</v>
      </c>
      <c r="BE38" s="64">
        <v>33</v>
      </c>
      <c r="BF38">
        <v>30</v>
      </c>
      <c r="BG38">
        <v>12</v>
      </c>
      <c r="BH38">
        <f t="shared" si="11"/>
        <v>40</v>
      </c>
      <c r="BJ38" s="64">
        <v>33</v>
      </c>
      <c r="BK38">
        <v>105</v>
      </c>
      <c r="BL38">
        <v>64</v>
      </c>
      <c r="BM38">
        <f t="shared" si="12"/>
        <v>60.952380952380956</v>
      </c>
      <c r="BO38" s="64">
        <v>33</v>
      </c>
      <c r="BP38">
        <v>105</v>
      </c>
      <c r="BQ38">
        <v>54</v>
      </c>
      <c r="BR38">
        <f t="shared" si="13"/>
        <v>51.428571428571423</v>
      </c>
      <c r="BT38" s="64">
        <v>33</v>
      </c>
      <c r="BU38">
        <v>50</v>
      </c>
      <c r="BV38">
        <v>38</v>
      </c>
      <c r="BW38">
        <v>76</v>
      </c>
      <c r="BY38" s="64">
        <v>33</v>
      </c>
      <c r="BZ38">
        <v>13</v>
      </c>
      <c r="CA38">
        <v>11</v>
      </c>
      <c r="CB38">
        <f t="shared" si="14"/>
        <v>84.615384615384613</v>
      </c>
      <c r="CD38" s="64">
        <v>33</v>
      </c>
      <c r="CE38">
        <v>32</v>
      </c>
      <c r="CF38">
        <v>32</v>
      </c>
      <c r="CG38">
        <f t="shared" si="15"/>
        <v>100</v>
      </c>
      <c r="CJ38" s="61" t="s">
        <v>2820</v>
      </c>
      <c r="CK38" s="61" t="s">
        <v>2820</v>
      </c>
      <c r="CL38" s="61" t="s">
        <v>2821</v>
      </c>
      <c r="CN38" s="64">
        <v>33</v>
      </c>
      <c r="CO38">
        <v>33</v>
      </c>
      <c r="CP38">
        <v>17</v>
      </c>
      <c r="CQ38">
        <f t="shared" si="25"/>
        <v>51.515151515151516</v>
      </c>
      <c r="CS38" s="64">
        <v>33</v>
      </c>
      <c r="CT38">
        <v>38</v>
      </c>
      <c r="CU38">
        <v>12</v>
      </c>
      <c r="CV38">
        <f t="shared" si="18"/>
        <v>31.578947368421051</v>
      </c>
      <c r="CX38" s="64">
        <v>33</v>
      </c>
      <c r="CY38">
        <v>90</v>
      </c>
      <c r="CZ38">
        <v>42</v>
      </c>
      <c r="DA38">
        <f t="shared" si="19"/>
        <v>46.666666666666664</v>
      </c>
      <c r="DC38" s="64">
        <v>33</v>
      </c>
      <c r="DD38">
        <v>30</v>
      </c>
      <c r="DE38">
        <v>12</v>
      </c>
      <c r="DF38">
        <f t="shared" si="20"/>
        <v>40</v>
      </c>
      <c r="DH38" s="64">
        <v>33</v>
      </c>
      <c r="DI38">
        <v>53</v>
      </c>
      <c r="DJ38">
        <v>35</v>
      </c>
      <c r="DK38">
        <f t="shared" si="21"/>
        <v>66.037735849056602</v>
      </c>
      <c r="DM38" s="64">
        <v>33</v>
      </c>
      <c r="DN38">
        <v>89</v>
      </c>
      <c r="DO38">
        <v>36</v>
      </c>
      <c r="DP38">
        <f t="shared" si="22"/>
        <v>40.449438202247187</v>
      </c>
      <c r="DR38" s="64">
        <v>33</v>
      </c>
      <c r="DS38">
        <v>89</v>
      </c>
      <c r="DT38">
        <v>61</v>
      </c>
      <c r="DU38">
        <f t="shared" si="23"/>
        <v>68.539325842696627</v>
      </c>
      <c r="DW38" s="64">
        <v>33</v>
      </c>
      <c r="DX38">
        <v>42</v>
      </c>
      <c r="DY38">
        <v>32</v>
      </c>
      <c r="DZ38">
        <f t="shared" si="24"/>
        <v>76.19047619047619</v>
      </c>
    </row>
    <row r="39" spans="1:130" x14ac:dyDescent="0.45">
      <c r="A39" s="68"/>
      <c r="B39" s="64">
        <v>34</v>
      </c>
      <c r="C39">
        <v>55</v>
      </c>
      <c r="D39">
        <v>43</v>
      </c>
      <c r="E39">
        <f t="shared" si="0"/>
        <v>78.181818181818187</v>
      </c>
      <c r="G39" s="64">
        <v>34</v>
      </c>
      <c r="H39">
        <v>41</v>
      </c>
      <c r="I39">
        <v>39</v>
      </c>
      <c r="J39">
        <f t="shared" si="1"/>
        <v>95.121951219512198</v>
      </c>
      <c r="L39" s="64">
        <v>34</v>
      </c>
      <c r="M39">
        <v>11</v>
      </c>
      <c r="N39">
        <v>4</v>
      </c>
      <c r="O39">
        <f t="shared" si="2"/>
        <v>36.363636363636367</v>
      </c>
      <c r="Q39" s="64">
        <v>34</v>
      </c>
      <c r="R39">
        <v>27</v>
      </c>
      <c r="S39">
        <v>6</v>
      </c>
      <c r="T39">
        <f t="shared" si="3"/>
        <v>22.222222222222221</v>
      </c>
      <c r="V39" s="64">
        <v>34</v>
      </c>
      <c r="W39" s="66">
        <v>44</v>
      </c>
      <c r="X39" s="66">
        <v>0</v>
      </c>
      <c r="Y39">
        <f t="shared" si="4"/>
        <v>0</v>
      </c>
      <c r="AA39" s="64">
        <v>34</v>
      </c>
      <c r="AB39">
        <v>12</v>
      </c>
      <c r="AC39">
        <v>2</v>
      </c>
      <c r="AD39">
        <f t="shared" si="5"/>
        <v>16.666666666666664</v>
      </c>
      <c r="AE39" s="67"/>
      <c r="AF39" s="64">
        <v>34</v>
      </c>
      <c r="AG39">
        <v>27</v>
      </c>
      <c r="AH39">
        <v>11</v>
      </c>
      <c r="AI39">
        <f t="shared" si="6"/>
        <v>40.74074074074074</v>
      </c>
      <c r="AK39" s="64">
        <v>34</v>
      </c>
      <c r="AL39">
        <v>24</v>
      </c>
      <c r="AM39">
        <v>9</v>
      </c>
      <c r="AN39">
        <f t="shared" si="7"/>
        <v>37.5</v>
      </c>
      <c r="AP39" s="64">
        <v>34</v>
      </c>
      <c r="AQ39">
        <v>74</v>
      </c>
      <c r="AR39">
        <v>27</v>
      </c>
      <c r="AS39">
        <f t="shared" si="8"/>
        <v>36.486486486486484</v>
      </c>
      <c r="AU39" s="64">
        <v>34</v>
      </c>
      <c r="AV39">
        <v>38</v>
      </c>
      <c r="AW39">
        <v>17</v>
      </c>
      <c r="AX39">
        <f t="shared" si="9"/>
        <v>44.736842105263158</v>
      </c>
      <c r="AZ39" s="64">
        <v>34</v>
      </c>
      <c r="BA39">
        <v>69</v>
      </c>
      <c r="BB39">
        <v>35</v>
      </c>
      <c r="BC39">
        <f t="shared" si="10"/>
        <v>50.724637681159422</v>
      </c>
      <c r="BE39" s="64">
        <v>34</v>
      </c>
      <c r="BF39">
        <v>24</v>
      </c>
      <c r="BG39">
        <v>13</v>
      </c>
      <c r="BH39">
        <f t="shared" si="11"/>
        <v>54.166666666666664</v>
      </c>
      <c r="BJ39" s="64">
        <v>34</v>
      </c>
      <c r="BK39">
        <v>94</v>
      </c>
      <c r="BL39">
        <v>41</v>
      </c>
      <c r="BM39">
        <f t="shared" si="12"/>
        <v>43.61702127659575</v>
      </c>
      <c r="BO39" s="64">
        <v>34</v>
      </c>
      <c r="BP39">
        <v>112</v>
      </c>
      <c r="BQ39">
        <v>57</v>
      </c>
      <c r="BR39">
        <f t="shared" si="13"/>
        <v>50.892857142857139</v>
      </c>
      <c r="BT39" s="64">
        <v>34</v>
      </c>
      <c r="BU39">
        <v>33</v>
      </c>
      <c r="BV39">
        <v>20</v>
      </c>
      <c r="BW39">
        <v>60.606060606060609</v>
      </c>
      <c r="BY39" s="64">
        <v>34</v>
      </c>
      <c r="BZ39">
        <v>56</v>
      </c>
      <c r="CA39">
        <v>41</v>
      </c>
      <c r="CB39">
        <f t="shared" si="14"/>
        <v>73.214285714285708</v>
      </c>
      <c r="CD39" s="64">
        <v>34</v>
      </c>
      <c r="CE39">
        <v>35</v>
      </c>
      <c r="CF39">
        <v>33</v>
      </c>
      <c r="CG39">
        <f t="shared" si="15"/>
        <v>94.285714285714278</v>
      </c>
      <c r="CJ39">
        <f>SUM(CJ6:CJ37)</f>
        <v>1806</v>
      </c>
      <c r="CK39">
        <f>SUM(CK6:CK37)</f>
        <v>373</v>
      </c>
      <c r="CL39">
        <f>CK39/CJ39*100</f>
        <v>20.653377630121817</v>
      </c>
      <c r="CO39" s="61" t="s">
        <v>2820</v>
      </c>
      <c r="CP39" s="61" t="s">
        <v>2820</v>
      </c>
      <c r="CQ39" s="61" t="s">
        <v>2821</v>
      </c>
      <c r="CS39" s="64">
        <v>34</v>
      </c>
      <c r="CT39">
        <v>52</v>
      </c>
      <c r="CU39">
        <v>25</v>
      </c>
      <c r="CV39">
        <f t="shared" si="18"/>
        <v>48.07692307692308</v>
      </c>
      <c r="CX39" s="64">
        <v>34</v>
      </c>
      <c r="CY39">
        <v>16</v>
      </c>
      <c r="CZ39">
        <v>3</v>
      </c>
      <c r="DA39">
        <f t="shared" si="19"/>
        <v>18.75</v>
      </c>
      <c r="DC39" s="64">
        <v>34</v>
      </c>
      <c r="DD39">
        <v>30</v>
      </c>
      <c r="DE39">
        <v>13</v>
      </c>
      <c r="DF39">
        <f t="shared" si="20"/>
        <v>43.333333333333336</v>
      </c>
      <c r="DH39" s="64">
        <v>34</v>
      </c>
      <c r="DI39">
        <v>48</v>
      </c>
      <c r="DJ39">
        <v>18</v>
      </c>
      <c r="DK39">
        <f t="shared" si="21"/>
        <v>37.5</v>
      </c>
      <c r="DM39" s="64">
        <v>34</v>
      </c>
      <c r="DN39">
        <v>73</v>
      </c>
      <c r="DO39">
        <v>49</v>
      </c>
      <c r="DP39">
        <f t="shared" si="22"/>
        <v>67.123287671232873</v>
      </c>
      <c r="DR39" s="64">
        <v>34</v>
      </c>
      <c r="DS39">
        <v>14</v>
      </c>
      <c r="DT39">
        <v>10</v>
      </c>
      <c r="DU39">
        <f t="shared" si="23"/>
        <v>71.428571428571431</v>
      </c>
      <c r="DW39" s="64">
        <v>34</v>
      </c>
      <c r="DX39">
        <v>53</v>
      </c>
      <c r="DY39">
        <v>45</v>
      </c>
      <c r="DZ39">
        <f t="shared" si="24"/>
        <v>84.905660377358487</v>
      </c>
    </row>
    <row r="40" spans="1:130" x14ac:dyDescent="0.45">
      <c r="A40" s="68"/>
      <c r="B40" s="64">
        <v>35</v>
      </c>
      <c r="C40">
        <v>57</v>
      </c>
      <c r="D40">
        <v>57</v>
      </c>
      <c r="E40">
        <f t="shared" si="0"/>
        <v>100</v>
      </c>
      <c r="G40" s="64">
        <v>35</v>
      </c>
      <c r="H40">
        <v>49</v>
      </c>
      <c r="I40">
        <v>38</v>
      </c>
      <c r="J40">
        <f t="shared" si="1"/>
        <v>77.551020408163268</v>
      </c>
      <c r="L40" s="64">
        <v>35</v>
      </c>
      <c r="M40">
        <v>38</v>
      </c>
      <c r="N40">
        <v>15</v>
      </c>
      <c r="O40">
        <f t="shared" si="2"/>
        <v>39.473684210526315</v>
      </c>
      <c r="Q40" s="64">
        <v>35</v>
      </c>
      <c r="R40">
        <v>32</v>
      </c>
      <c r="S40">
        <v>7</v>
      </c>
      <c r="T40">
        <f t="shared" si="3"/>
        <v>21.875</v>
      </c>
      <c r="V40" s="64">
        <v>35</v>
      </c>
      <c r="W40" s="66">
        <v>51</v>
      </c>
      <c r="X40" s="66">
        <v>0</v>
      </c>
      <c r="Y40">
        <f t="shared" si="4"/>
        <v>0</v>
      </c>
      <c r="AA40" s="64">
        <v>35</v>
      </c>
      <c r="AB40">
        <v>30</v>
      </c>
      <c r="AC40">
        <v>9</v>
      </c>
      <c r="AD40">
        <f t="shared" si="5"/>
        <v>30</v>
      </c>
      <c r="AE40" s="67"/>
      <c r="AF40" s="64">
        <v>35</v>
      </c>
      <c r="AG40">
        <v>30</v>
      </c>
      <c r="AH40">
        <v>6</v>
      </c>
      <c r="AI40">
        <f t="shared" si="6"/>
        <v>20</v>
      </c>
      <c r="AK40" s="64">
        <v>35</v>
      </c>
      <c r="AL40">
        <v>40</v>
      </c>
      <c r="AM40">
        <v>14</v>
      </c>
      <c r="AN40">
        <f t="shared" si="7"/>
        <v>35</v>
      </c>
      <c r="AP40" s="64">
        <v>35</v>
      </c>
      <c r="AQ40">
        <v>45</v>
      </c>
      <c r="AR40">
        <v>23</v>
      </c>
      <c r="AS40">
        <f t="shared" si="8"/>
        <v>51.111111111111107</v>
      </c>
      <c r="AU40" s="64">
        <v>35</v>
      </c>
      <c r="AV40">
        <v>28</v>
      </c>
      <c r="AW40">
        <v>16</v>
      </c>
      <c r="AX40">
        <f t="shared" si="9"/>
        <v>57.142857142857139</v>
      </c>
      <c r="AZ40" s="64">
        <v>35</v>
      </c>
      <c r="BA40">
        <v>68</v>
      </c>
      <c r="BB40">
        <v>44</v>
      </c>
      <c r="BC40">
        <f t="shared" si="10"/>
        <v>64.705882352941174</v>
      </c>
      <c r="BE40" s="64">
        <v>35</v>
      </c>
      <c r="BF40">
        <v>14</v>
      </c>
      <c r="BG40">
        <v>6</v>
      </c>
      <c r="BH40">
        <f t="shared" si="11"/>
        <v>42.857142857142854</v>
      </c>
      <c r="BJ40" s="64">
        <v>35</v>
      </c>
      <c r="BK40">
        <v>108</v>
      </c>
      <c r="BL40">
        <v>66</v>
      </c>
      <c r="BM40">
        <f t="shared" si="12"/>
        <v>61.111111111111114</v>
      </c>
      <c r="BO40" s="64">
        <v>35</v>
      </c>
      <c r="BP40">
        <v>84</v>
      </c>
      <c r="BQ40">
        <v>55</v>
      </c>
      <c r="BR40">
        <f t="shared" si="13"/>
        <v>65.476190476190482</v>
      </c>
      <c r="BT40" s="64">
        <v>35</v>
      </c>
      <c r="BU40">
        <v>43</v>
      </c>
      <c r="BV40">
        <v>34</v>
      </c>
      <c r="BW40">
        <v>79.069767441860463</v>
      </c>
      <c r="BY40" s="64">
        <v>35</v>
      </c>
      <c r="BZ40">
        <v>17</v>
      </c>
      <c r="CA40">
        <v>13</v>
      </c>
      <c r="CB40">
        <f t="shared" si="14"/>
        <v>76.470588235294116</v>
      </c>
      <c r="CD40" s="64">
        <v>35</v>
      </c>
      <c r="CE40">
        <v>35</v>
      </c>
      <c r="CF40">
        <v>18</v>
      </c>
      <c r="CG40">
        <f t="shared" si="15"/>
        <v>51.428571428571423</v>
      </c>
      <c r="CO40">
        <f>SUM(CO6:CO38)</f>
        <v>1868</v>
      </c>
      <c r="CP40">
        <f>SUM(CP6:CP38)</f>
        <v>586</v>
      </c>
      <c r="CQ40">
        <f>CP40/CO40*100</f>
        <v>31.370449678800856</v>
      </c>
      <c r="CS40" s="64">
        <v>35</v>
      </c>
      <c r="CT40">
        <v>19</v>
      </c>
      <c r="CU40">
        <v>7</v>
      </c>
      <c r="CV40">
        <f t="shared" si="18"/>
        <v>36.84210526315789</v>
      </c>
      <c r="CX40" s="64">
        <v>35</v>
      </c>
      <c r="CY40">
        <v>21</v>
      </c>
      <c r="CZ40">
        <v>5</v>
      </c>
      <c r="DA40">
        <f t="shared" si="19"/>
        <v>23.809523809523807</v>
      </c>
      <c r="DC40" s="64">
        <v>35</v>
      </c>
      <c r="DD40">
        <v>32</v>
      </c>
      <c r="DE40">
        <v>20</v>
      </c>
      <c r="DF40">
        <f t="shared" si="20"/>
        <v>62.5</v>
      </c>
      <c r="DH40" s="64">
        <v>35</v>
      </c>
      <c r="DI40">
        <v>64</v>
      </c>
      <c r="DJ40">
        <v>26</v>
      </c>
      <c r="DK40">
        <f t="shared" si="21"/>
        <v>40.625</v>
      </c>
      <c r="DM40" s="64">
        <v>35</v>
      </c>
      <c r="DN40">
        <v>88</v>
      </c>
      <c r="DO40">
        <v>50</v>
      </c>
      <c r="DP40">
        <f t="shared" si="22"/>
        <v>56.81818181818182</v>
      </c>
      <c r="DR40" s="64">
        <v>35</v>
      </c>
      <c r="DS40">
        <v>36</v>
      </c>
      <c r="DT40">
        <v>27</v>
      </c>
      <c r="DU40">
        <f t="shared" si="23"/>
        <v>75</v>
      </c>
      <c r="DW40" s="64">
        <v>35</v>
      </c>
      <c r="DX40">
        <v>15</v>
      </c>
      <c r="DY40">
        <v>11</v>
      </c>
      <c r="DZ40">
        <f t="shared" si="24"/>
        <v>73.333333333333329</v>
      </c>
    </row>
    <row r="41" spans="1:130" x14ac:dyDescent="0.45">
      <c r="A41" s="68"/>
      <c r="B41" s="64">
        <v>36</v>
      </c>
      <c r="C41">
        <v>63</v>
      </c>
      <c r="D41">
        <v>61</v>
      </c>
      <c r="E41">
        <f t="shared" si="0"/>
        <v>96.825396825396822</v>
      </c>
      <c r="G41" s="64">
        <v>36</v>
      </c>
      <c r="H41">
        <v>62</v>
      </c>
      <c r="I41">
        <v>44</v>
      </c>
      <c r="J41">
        <f t="shared" si="1"/>
        <v>70.967741935483872</v>
      </c>
      <c r="L41" s="64">
        <v>36</v>
      </c>
      <c r="M41">
        <v>53</v>
      </c>
      <c r="N41">
        <v>18</v>
      </c>
      <c r="O41">
        <f t="shared" si="2"/>
        <v>33.962264150943398</v>
      </c>
      <c r="Q41" s="64">
        <v>36</v>
      </c>
      <c r="R41">
        <v>63</v>
      </c>
      <c r="S41">
        <v>16</v>
      </c>
      <c r="T41">
        <f t="shared" si="3"/>
        <v>25.396825396825395</v>
      </c>
      <c r="V41" s="64">
        <v>36</v>
      </c>
      <c r="W41" s="66">
        <v>27</v>
      </c>
      <c r="X41" s="66">
        <v>1</v>
      </c>
      <c r="Y41">
        <f t="shared" si="4"/>
        <v>3.7037037037037033</v>
      </c>
      <c r="AA41" s="64">
        <v>36</v>
      </c>
      <c r="AB41">
        <v>8</v>
      </c>
      <c r="AC41">
        <v>3</v>
      </c>
      <c r="AD41">
        <f t="shared" si="5"/>
        <v>37.5</v>
      </c>
      <c r="AE41" s="67"/>
      <c r="AF41" s="64">
        <v>36</v>
      </c>
      <c r="AG41">
        <v>17</v>
      </c>
      <c r="AH41">
        <v>7</v>
      </c>
      <c r="AI41">
        <f t="shared" si="6"/>
        <v>41.17647058823529</v>
      </c>
      <c r="AK41" s="64">
        <v>36</v>
      </c>
      <c r="AL41">
        <v>40</v>
      </c>
      <c r="AM41">
        <v>12</v>
      </c>
      <c r="AN41">
        <f t="shared" si="7"/>
        <v>30</v>
      </c>
      <c r="AP41" s="64">
        <v>36</v>
      </c>
      <c r="AQ41">
        <v>55</v>
      </c>
      <c r="AR41">
        <v>24</v>
      </c>
      <c r="AS41">
        <f t="shared" si="8"/>
        <v>43.636363636363633</v>
      </c>
      <c r="AU41" s="64">
        <v>36</v>
      </c>
      <c r="AV41">
        <v>49</v>
      </c>
      <c r="AW41">
        <v>22</v>
      </c>
      <c r="AX41">
        <f t="shared" si="9"/>
        <v>44.897959183673471</v>
      </c>
      <c r="AZ41" s="64">
        <v>36</v>
      </c>
      <c r="BA41">
        <v>64</v>
      </c>
      <c r="BB41">
        <v>28</v>
      </c>
      <c r="BC41">
        <f t="shared" si="10"/>
        <v>43.75</v>
      </c>
      <c r="BE41" s="64">
        <v>36</v>
      </c>
      <c r="BF41">
        <v>24</v>
      </c>
      <c r="BG41">
        <v>11</v>
      </c>
      <c r="BH41">
        <f t="shared" si="11"/>
        <v>45.833333333333329</v>
      </c>
      <c r="BJ41" s="64">
        <v>36</v>
      </c>
      <c r="BK41">
        <v>55</v>
      </c>
      <c r="BL41">
        <v>35</v>
      </c>
      <c r="BM41">
        <f t="shared" si="12"/>
        <v>63.636363636363633</v>
      </c>
      <c r="BO41" s="64">
        <v>36</v>
      </c>
      <c r="BP41">
        <v>64</v>
      </c>
      <c r="BQ41">
        <v>36</v>
      </c>
      <c r="BR41">
        <f t="shared" si="13"/>
        <v>56.25</v>
      </c>
      <c r="BT41" s="64">
        <v>36</v>
      </c>
      <c r="BU41">
        <v>75</v>
      </c>
      <c r="BV41">
        <v>52</v>
      </c>
      <c r="BW41">
        <v>69.333333333333343</v>
      </c>
      <c r="BY41" s="64">
        <v>36</v>
      </c>
      <c r="BZ41">
        <v>45</v>
      </c>
      <c r="CA41">
        <v>29</v>
      </c>
      <c r="CB41">
        <f t="shared" si="14"/>
        <v>64.444444444444443</v>
      </c>
      <c r="CD41" s="64">
        <v>36</v>
      </c>
      <c r="CE41">
        <v>51</v>
      </c>
      <c r="CF41">
        <v>30</v>
      </c>
      <c r="CG41">
        <f t="shared" si="15"/>
        <v>58.82352941176471</v>
      </c>
      <c r="CS41" s="64">
        <v>36</v>
      </c>
      <c r="CT41">
        <v>67</v>
      </c>
      <c r="CU41">
        <v>28</v>
      </c>
      <c r="CV41">
        <f t="shared" si="18"/>
        <v>41.791044776119399</v>
      </c>
      <c r="CX41" s="64">
        <v>36</v>
      </c>
      <c r="CY41">
        <v>22</v>
      </c>
      <c r="CZ41">
        <v>10</v>
      </c>
      <c r="DA41">
        <f t="shared" si="19"/>
        <v>45.454545454545453</v>
      </c>
      <c r="DC41" s="64">
        <v>36</v>
      </c>
      <c r="DD41">
        <v>52</v>
      </c>
      <c r="DE41">
        <v>29</v>
      </c>
      <c r="DF41">
        <f t="shared" si="20"/>
        <v>55.769230769230774</v>
      </c>
      <c r="DH41" s="64">
        <v>36</v>
      </c>
      <c r="DI41">
        <v>32</v>
      </c>
      <c r="DJ41">
        <v>16</v>
      </c>
      <c r="DK41">
        <f t="shared" si="21"/>
        <v>50</v>
      </c>
      <c r="DM41" s="64">
        <v>36</v>
      </c>
      <c r="DN41">
        <v>90</v>
      </c>
      <c r="DO41">
        <v>40</v>
      </c>
      <c r="DP41">
        <f t="shared" si="22"/>
        <v>44.444444444444443</v>
      </c>
      <c r="DR41" s="64">
        <v>36</v>
      </c>
      <c r="DS41">
        <v>21</v>
      </c>
      <c r="DT41">
        <v>16</v>
      </c>
      <c r="DU41">
        <f t="shared" si="23"/>
        <v>76.19047619047619</v>
      </c>
      <c r="DW41" s="64">
        <v>36</v>
      </c>
      <c r="DX41">
        <v>35</v>
      </c>
      <c r="DY41">
        <v>31</v>
      </c>
      <c r="DZ41">
        <f t="shared" si="24"/>
        <v>88.571428571428569</v>
      </c>
    </row>
    <row r="42" spans="1:130" x14ac:dyDescent="0.45">
      <c r="A42" s="68"/>
      <c r="B42" s="64">
        <v>37</v>
      </c>
      <c r="C42">
        <v>57</v>
      </c>
      <c r="D42">
        <v>57</v>
      </c>
      <c r="E42">
        <f t="shared" si="0"/>
        <v>100</v>
      </c>
      <c r="G42" s="64">
        <v>37</v>
      </c>
      <c r="H42">
        <v>65</v>
      </c>
      <c r="I42">
        <v>55</v>
      </c>
      <c r="J42">
        <f t="shared" si="1"/>
        <v>84.615384615384613</v>
      </c>
      <c r="L42" s="64">
        <v>37</v>
      </c>
      <c r="M42">
        <v>58</v>
      </c>
      <c r="N42">
        <v>19</v>
      </c>
      <c r="O42">
        <f t="shared" si="2"/>
        <v>32.758620689655174</v>
      </c>
      <c r="Q42" s="64">
        <v>37</v>
      </c>
      <c r="R42">
        <v>60</v>
      </c>
      <c r="S42">
        <v>18</v>
      </c>
      <c r="T42">
        <f t="shared" si="3"/>
        <v>30</v>
      </c>
      <c r="V42" s="64">
        <v>37</v>
      </c>
      <c r="W42" s="66">
        <v>42</v>
      </c>
      <c r="X42" s="66">
        <v>1</v>
      </c>
      <c r="Y42">
        <f t="shared" si="4"/>
        <v>2.3809523809523809</v>
      </c>
      <c r="AA42" s="64">
        <v>37</v>
      </c>
      <c r="AB42">
        <v>17</v>
      </c>
      <c r="AC42">
        <v>2</v>
      </c>
      <c r="AD42">
        <f t="shared" si="5"/>
        <v>11.76470588235294</v>
      </c>
      <c r="AE42" s="67"/>
      <c r="AF42" s="64">
        <v>37</v>
      </c>
      <c r="AG42">
        <v>35</v>
      </c>
      <c r="AH42">
        <v>15</v>
      </c>
      <c r="AI42">
        <f t="shared" si="6"/>
        <v>42.857142857142854</v>
      </c>
      <c r="AK42" s="64">
        <v>37</v>
      </c>
      <c r="AL42">
        <v>38</v>
      </c>
      <c r="AM42">
        <v>14</v>
      </c>
      <c r="AN42">
        <f t="shared" si="7"/>
        <v>36.84210526315789</v>
      </c>
      <c r="AP42" s="64">
        <v>37</v>
      </c>
      <c r="AQ42">
        <v>79</v>
      </c>
      <c r="AR42">
        <v>30</v>
      </c>
      <c r="AS42">
        <f t="shared" si="8"/>
        <v>37.974683544303801</v>
      </c>
      <c r="AU42" s="64">
        <v>37</v>
      </c>
      <c r="AV42">
        <v>59</v>
      </c>
      <c r="AW42">
        <v>25</v>
      </c>
      <c r="AX42">
        <f t="shared" si="9"/>
        <v>42.372881355932201</v>
      </c>
      <c r="AZ42" s="64">
        <v>37</v>
      </c>
      <c r="BA42">
        <v>77</v>
      </c>
      <c r="BB42">
        <v>41</v>
      </c>
      <c r="BC42">
        <f t="shared" si="10"/>
        <v>53.246753246753244</v>
      </c>
      <c r="BE42" s="64">
        <v>37</v>
      </c>
      <c r="BF42">
        <v>31</v>
      </c>
      <c r="BG42">
        <v>18</v>
      </c>
      <c r="BH42">
        <f t="shared" si="11"/>
        <v>58.064516129032263</v>
      </c>
      <c r="BJ42" s="64">
        <v>37</v>
      </c>
      <c r="BK42">
        <v>84</v>
      </c>
      <c r="BL42">
        <v>41</v>
      </c>
      <c r="BM42">
        <f t="shared" si="12"/>
        <v>48.80952380952381</v>
      </c>
      <c r="BO42" s="64">
        <v>37</v>
      </c>
      <c r="BP42">
        <v>87</v>
      </c>
      <c r="BQ42">
        <v>40</v>
      </c>
      <c r="BR42">
        <f t="shared" si="13"/>
        <v>45.977011494252871</v>
      </c>
      <c r="BT42" s="64">
        <v>37</v>
      </c>
      <c r="BU42">
        <v>52</v>
      </c>
      <c r="BV42">
        <v>32</v>
      </c>
      <c r="BW42">
        <v>61.53846153846154</v>
      </c>
      <c r="BY42" s="64">
        <v>37</v>
      </c>
      <c r="BZ42">
        <v>31</v>
      </c>
      <c r="CA42">
        <v>17</v>
      </c>
      <c r="CB42">
        <f t="shared" si="14"/>
        <v>54.838709677419352</v>
      </c>
      <c r="CD42" s="64">
        <v>37</v>
      </c>
      <c r="CE42">
        <v>46</v>
      </c>
      <c r="CF42">
        <v>42</v>
      </c>
      <c r="CG42">
        <f t="shared" si="15"/>
        <v>91.304347826086953</v>
      </c>
      <c r="CS42" s="64">
        <v>37</v>
      </c>
      <c r="CT42">
        <v>44</v>
      </c>
      <c r="CU42">
        <v>17</v>
      </c>
      <c r="CV42">
        <f t="shared" si="18"/>
        <v>38.636363636363633</v>
      </c>
      <c r="CX42" s="64">
        <v>37</v>
      </c>
      <c r="CY42">
        <v>27</v>
      </c>
      <c r="CZ42">
        <v>15</v>
      </c>
      <c r="DA42">
        <f t="shared" si="19"/>
        <v>55.555555555555557</v>
      </c>
      <c r="DC42" s="64">
        <v>37</v>
      </c>
      <c r="DD42">
        <v>72</v>
      </c>
      <c r="DE42">
        <v>39</v>
      </c>
      <c r="DF42">
        <f t="shared" si="20"/>
        <v>54.166666666666664</v>
      </c>
      <c r="DH42" s="64">
        <v>37</v>
      </c>
      <c r="DI42">
        <v>48</v>
      </c>
      <c r="DJ42">
        <v>31</v>
      </c>
      <c r="DK42">
        <f t="shared" si="21"/>
        <v>64.583333333333343</v>
      </c>
      <c r="DM42" s="64">
        <v>37</v>
      </c>
      <c r="DN42">
        <v>88</v>
      </c>
      <c r="DO42">
        <v>56</v>
      </c>
      <c r="DP42">
        <f t="shared" si="22"/>
        <v>63.636363636363633</v>
      </c>
      <c r="DR42" s="64">
        <v>37</v>
      </c>
      <c r="DS42">
        <v>28</v>
      </c>
      <c r="DT42">
        <v>20</v>
      </c>
      <c r="DU42">
        <f t="shared" si="23"/>
        <v>71.428571428571431</v>
      </c>
      <c r="DW42" s="64">
        <v>37</v>
      </c>
      <c r="DX42">
        <v>69</v>
      </c>
      <c r="DY42">
        <v>60</v>
      </c>
      <c r="DZ42">
        <f t="shared" si="24"/>
        <v>86.956521739130437</v>
      </c>
    </row>
    <row r="43" spans="1:130" x14ac:dyDescent="0.45">
      <c r="A43" s="68"/>
      <c r="B43" s="64">
        <v>38</v>
      </c>
      <c r="C43">
        <v>69</v>
      </c>
      <c r="D43">
        <v>68</v>
      </c>
      <c r="E43">
        <f t="shared" si="0"/>
        <v>98.550724637681171</v>
      </c>
      <c r="G43" s="64">
        <v>38</v>
      </c>
      <c r="H43">
        <v>36</v>
      </c>
      <c r="I43">
        <v>31</v>
      </c>
      <c r="J43">
        <f t="shared" si="1"/>
        <v>86.111111111111114</v>
      </c>
      <c r="L43" s="64">
        <v>38</v>
      </c>
      <c r="M43">
        <v>16</v>
      </c>
      <c r="N43">
        <v>4</v>
      </c>
      <c r="O43">
        <f t="shared" si="2"/>
        <v>25</v>
      </c>
      <c r="Q43" s="64">
        <v>38</v>
      </c>
      <c r="R43">
        <v>27</v>
      </c>
      <c r="S43">
        <v>8</v>
      </c>
      <c r="T43">
        <f t="shared" si="3"/>
        <v>29.629629629629626</v>
      </c>
      <c r="V43" s="64">
        <v>38</v>
      </c>
      <c r="W43" s="66">
        <v>42</v>
      </c>
      <c r="X43" s="66">
        <v>1</v>
      </c>
      <c r="Y43">
        <f t="shared" si="4"/>
        <v>2.3809523809523809</v>
      </c>
      <c r="AA43" s="64">
        <v>38</v>
      </c>
      <c r="AB43">
        <v>7</v>
      </c>
      <c r="AC43">
        <v>2</v>
      </c>
      <c r="AD43">
        <f t="shared" si="5"/>
        <v>28.571428571428569</v>
      </c>
      <c r="AE43" s="67"/>
      <c r="AF43" s="64">
        <v>38</v>
      </c>
      <c r="AG43">
        <v>37</v>
      </c>
      <c r="AH43">
        <v>16</v>
      </c>
      <c r="AI43">
        <f t="shared" si="6"/>
        <v>43.243243243243242</v>
      </c>
      <c r="AK43" s="64">
        <v>38</v>
      </c>
      <c r="AL43">
        <v>25</v>
      </c>
      <c r="AM43">
        <v>8</v>
      </c>
      <c r="AN43">
        <f t="shared" si="7"/>
        <v>32</v>
      </c>
      <c r="AP43" s="64">
        <v>38</v>
      </c>
      <c r="AQ43">
        <v>54</v>
      </c>
      <c r="AR43">
        <v>30</v>
      </c>
      <c r="AS43">
        <f t="shared" si="8"/>
        <v>55.555555555555557</v>
      </c>
      <c r="AU43" s="64">
        <v>38</v>
      </c>
      <c r="AV43">
        <v>38</v>
      </c>
      <c r="AW43">
        <v>17</v>
      </c>
      <c r="AX43">
        <f t="shared" si="9"/>
        <v>44.736842105263158</v>
      </c>
      <c r="AZ43" s="64">
        <v>38</v>
      </c>
      <c r="BA43">
        <v>80</v>
      </c>
      <c r="BB43">
        <v>50</v>
      </c>
      <c r="BC43">
        <f t="shared" si="10"/>
        <v>62.5</v>
      </c>
      <c r="BE43" s="64">
        <v>38</v>
      </c>
      <c r="BF43">
        <v>24</v>
      </c>
      <c r="BG43">
        <v>13</v>
      </c>
      <c r="BH43">
        <f t="shared" si="11"/>
        <v>54.166666666666664</v>
      </c>
      <c r="BJ43" s="64">
        <v>38</v>
      </c>
      <c r="BK43">
        <v>82</v>
      </c>
      <c r="BL43">
        <v>33</v>
      </c>
      <c r="BM43">
        <f t="shared" si="12"/>
        <v>40.243902439024396</v>
      </c>
      <c r="BO43" s="64">
        <v>38</v>
      </c>
      <c r="BP43">
        <v>88</v>
      </c>
      <c r="BQ43">
        <v>55</v>
      </c>
      <c r="BR43">
        <f t="shared" si="13"/>
        <v>62.5</v>
      </c>
      <c r="BT43" s="64">
        <v>38</v>
      </c>
      <c r="BU43">
        <v>36</v>
      </c>
      <c r="BV43">
        <v>23</v>
      </c>
      <c r="BW43">
        <v>63.888888888888886</v>
      </c>
      <c r="BY43" s="64">
        <v>38</v>
      </c>
      <c r="BZ43">
        <v>69</v>
      </c>
      <c r="CA43">
        <v>47</v>
      </c>
      <c r="CB43">
        <f t="shared" si="14"/>
        <v>68.115942028985515</v>
      </c>
      <c r="CD43" s="64">
        <v>38</v>
      </c>
      <c r="CE43">
        <v>47</v>
      </c>
      <c r="CF43">
        <v>38</v>
      </c>
      <c r="CG43">
        <f t="shared" si="15"/>
        <v>80.851063829787222</v>
      </c>
      <c r="CS43" s="64">
        <v>38</v>
      </c>
      <c r="CT43">
        <v>35</v>
      </c>
      <c r="CU43">
        <v>12</v>
      </c>
      <c r="CV43">
        <f t="shared" si="18"/>
        <v>34.285714285714285</v>
      </c>
      <c r="CX43" s="64">
        <v>38</v>
      </c>
      <c r="CY43">
        <v>29</v>
      </c>
      <c r="CZ43">
        <v>13</v>
      </c>
      <c r="DA43">
        <f t="shared" si="19"/>
        <v>44.827586206896555</v>
      </c>
      <c r="DC43" s="64">
        <v>38</v>
      </c>
      <c r="DD43">
        <v>52</v>
      </c>
      <c r="DE43">
        <v>28</v>
      </c>
      <c r="DF43">
        <f t="shared" si="20"/>
        <v>53.846153846153847</v>
      </c>
      <c r="DH43" s="64">
        <v>38</v>
      </c>
      <c r="DI43">
        <v>30</v>
      </c>
      <c r="DJ43">
        <v>18</v>
      </c>
      <c r="DK43">
        <f t="shared" si="21"/>
        <v>60</v>
      </c>
      <c r="DM43" s="64">
        <v>38</v>
      </c>
      <c r="DN43">
        <v>87</v>
      </c>
      <c r="DO43">
        <v>57</v>
      </c>
      <c r="DP43">
        <f t="shared" si="22"/>
        <v>65.517241379310349</v>
      </c>
      <c r="DR43" s="64">
        <v>38</v>
      </c>
      <c r="DS43">
        <v>19</v>
      </c>
      <c r="DT43">
        <v>16</v>
      </c>
      <c r="DU43">
        <f t="shared" si="23"/>
        <v>84.210526315789465</v>
      </c>
      <c r="DW43" s="64">
        <v>38</v>
      </c>
      <c r="DX43">
        <v>12</v>
      </c>
      <c r="DY43">
        <v>10</v>
      </c>
      <c r="DZ43">
        <f t="shared" si="24"/>
        <v>83.333333333333343</v>
      </c>
    </row>
    <row r="44" spans="1:130" x14ac:dyDescent="0.45">
      <c r="A44" s="68"/>
      <c r="B44" s="64">
        <v>39</v>
      </c>
      <c r="C44">
        <v>45</v>
      </c>
      <c r="D44">
        <v>43</v>
      </c>
      <c r="E44">
        <f t="shared" si="0"/>
        <v>95.555555555555557</v>
      </c>
      <c r="G44" s="64">
        <v>39</v>
      </c>
      <c r="H44">
        <v>20</v>
      </c>
      <c r="I44">
        <v>15</v>
      </c>
      <c r="J44">
        <f t="shared" si="1"/>
        <v>75</v>
      </c>
      <c r="L44" s="64">
        <v>39</v>
      </c>
      <c r="M44">
        <v>18</v>
      </c>
      <c r="N44">
        <v>7</v>
      </c>
      <c r="O44">
        <f t="shared" si="2"/>
        <v>38.888888888888893</v>
      </c>
      <c r="Q44" s="64">
        <v>39</v>
      </c>
      <c r="R44">
        <v>19</v>
      </c>
      <c r="S44">
        <v>5</v>
      </c>
      <c r="T44">
        <f t="shared" si="3"/>
        <v>26.315789473684209</v>
      </c>
      <c r="V44" s="64">
        <v>39</v>
      </c>
      <c r="W44" s="66">
        <v>77</v>
      </c>
      <c r="X44" s="66">
        <v>3</v>
      </c>
      <c r="Y44">
        <f t="shared" si="4"/>
        <v>3.8961038961038961</v>
      </c>
      <c r="AA44" s="64">
        <v>39</v>
      </c>
      <c r="AB44">
        <v>6</v>
      </c>
      <c r="AC44">
        <v>1</v>
      </c>
      <c r="AD44">
        <f t="shared" si="5"/>
        <v>16.666666666666664</v>
      </c>
      <c r="AE44" s="67"/>
      <c r="AF44" s="64">
        <v>39</v>
      </c>
      <c r="AG44">
        <v>18</v>
      </c>
      <c r="AH44">
        <v>5</v>
      </c>
      <c r="AI44">
        <f t="shared" si="6"/>
        <v>27.777777777777779</v>
      </c>
      <c r="AK44" s="64">
        <v>39</v>
      </c>
      <c r="AL44">
        <v>17</v>
      </c>
      <c r="AM44">
        <v>6</v>
      </c>
      <c r="AN44">
        <f t="shared" si="7"/>
        <v>35.294117647058826</v>
      </c>
      <c r="AP44" s="64">
        <v>39</v>
      </c>
      <c r="AQ44">
        <v>57</v>
      </c>
      <c r="AR44">
        <v>20</v>
      </c>
      <c r="AS44">
        <f t="shared" si="8"/>
        <v>35.087719298245609</v>
      </c>
      <c r="AV44" s="61" t="s">
        <v>2820</v>
      </c>
      <c r="AW44" s="61" t="s">
        <v>2820</v>
      </c>
      <c r="AX44" s="61" t="s">
        <v>2821</v>
      </c>
      <c r="AZ44" s="64">
        <v>39</v>
      </c>
      <c r="BA44">
        <v>80</v>
      </c>
      <c r="BB44">
        <v>32</v>
      </c>
      <c r="BC44">
        <f t="shared" si="10"/>
        <v>40</v>
      </c>
      <c r="BE44" s="64">
        <v>39</v>
      </c>
      <c r="BF44">
        <v>64</v>
      </c>
      <c r="BG44">
        <v>28</v>
      </c>
      <c r="BH44">
        <f t="shared" si="11"/>
        <v>43.75</v>
      </c>
      <c r="BJ44" s="64">
        <v>39</v>
      </c>
      <c r="BK44">
        <v>82</v>
      </c>
      <c r="BL44">
        <v>44</v>
      </c>
      <c r="BM44">
        <f t="shared" si="12"/>
        <v>53.658536585365859</v>
      </c>
      <c r="BO44" s="64">
        <v>39</v>
      </c>
      <c r="BP44">
        <v>75</v>
      </c>
      <c r="BQ44">
        <v>31</v>
      </c>
      <c r="BR44">
        <f t="shared" si="13"/>
        <v>41.333333333333336</v>
      </c>
      <c r="BT44" s="64">
        <v>39</v>
      </c>
      <c r="BU44">
        <v>20</v>
      </c>
      <c r="BV44">
        <v>12</v>
      </c>
      <c r="BW44">
        <v>60</v>
      </c>
      <c r="BY44" s="64">
        <v>39</v>
      </c>
      <c r="BZ44">
        <v>40</v>
      </c>
      <c r="CA44">
        <v>28</v>
      </c>
      <c r="CB44">
        <f t="shared" si="14"/>
        <v>70</v>
      </c>
      <c r="CD44" s="64">
        <v>39</v>
      </c>
      <c r="CE44">
        <v>27</v>
      </c>
      <c r="CF44">
        <v>27</v>
      </c>
      <c r="CG44">
        <f t="shared" si="15"/>
        <v>100</v>
      </c>
      <c r="CS44" s="64">
        <v>39</v>
      </c>
      <c r="CT44">
        <v>26</v>
      </c>
      <c r="CU44">
        <v>11</v>
      </c>
      <c r="CV44">
        <f t="shared" si="18"/>
        <v>42.307692307692307</v>
      </c>
      <c r="CX44" s="64">
        <v>39</v>
      </c>
      <c r="CY44">
        <v>48</v>
      </c>
      <c r="CZ44">
        <v>23</v>
      </c>
      <c r="DA44">
        <f t="shared" si="19"/>
        <v>47.916666666666671</v>
      </c>
      <c r="DC44" s="64">
        <v>39</v>
      </c>
      <c r="DD44">
        <v>73</v>
      </c>
      <c r="DE44">
        <v>40</v>
      </c>
      <c r="DF44">
        <f t="shared" si="20"/>
        <v>54.794520547945204</v>
      </c>
      <c r="DH44" s="64">
        <v>39</v>
      </c>
      <c r="DI44">
        <v>32</v>
      </c>
      <c r="DJ44">
        <v>17</v>
      </c>
      <c r="DK44">
        <f t="shared" si="21"/>
        <v>53.125</v>
      </c>
      <c r="DM44" s="64">
        <v>39</v>
      </c>
      <c r="DN44">
        <v>74</v>
      </c>
      <c r="DO44">
        <v>44</v>
      </c>
      <c r="DP44">
        <f t="shared" si="22"/>
        <v>59.45945945945946</v>
      </c>
      <c r="DS44" s="61" t="s">
        <v>2820</v>
      </c>
      <c r="DT44" s="61" t="s">
        <v>2820</v>
      </c>
      <c r="DU44" s="61" t="s">
        <v>2821</v>
      </c>
      <c r="DW44" s="64">
        <v>39</v>
      </c>
      <c r="DX44">
        <v>32</v>
      </c>
      <c r="DY44">
        <v>28</v>
      </c>
      <c r="DZ44">
        <f t="shared" si="24"/>
        <v>87.5</v>
      </c>
    </row>
    <row r="45" spans="1:130" x14ac:dyDescent="0.45">
      <c r="A45" s="68"/>
      <c r="B45" s="64">
        <v>40</v>
      </c>
      <c r="C45">
        <v>75</v>
      </c>
      <c r="D45">
        <v>74</v>
      </c>
      <c r="E45">
        <f t="shared" si="0"/>
        <v>98.666666666666671</v>
      </c>
      <c r="G45" s="64">
        <v>40</v>
      </c>
      <c r="H45">
        <v>47</v>
      </c>
      <c r="I45">
        <v>40</v>
      </c>
      <c r="J45">
        <f t="shared" si="1"/>
        <v>85.106382978723403</v>
      </c>
      <c r="L45" s="64">
        <v>40</v>
      </c>
      <c r="M45">
        <v>62</v>
      </c>
      <c r="N45">
        <v>27</v>
      </c>
      <c r="O45">
        <f t="shared" si="2"/>
        <v>43.548387096774192</v>
      </c>
      <c r="Q45" s="64">
        <v>40</v>
      </c>
      <c r="R45">
        <v>13</v>
      </c>
      <c r="S45">
        <v>2</v>
      </c>
      <c r="T45">
        <f t="shared" si="3"/>
        <v>15.384615384615385</v>
      </c>
      <c r="V45" s="64">
        <v>40</v>
      </c>
      <c r="W45" s="66">
        <v>46</v>
      </c>
      <c r="X45" s="66">
        <v>2</v>
      </c>
      <c r="Y45">
        <f t="shared" si="4"/>
        <v>4.3478260869565215</v>
      </c>
      <c r="AA45" s="64">
        <v>40</v>
      </c>
      <c r="AB45">
        <v>26</v>
      </c>
      <c r="AC45">
        <v>6</v>
      </c>
      <c r="AD45">
        <f t="shared" si="5"/>
        <v>23.076923076923077</v>
      </c>
      <c r="AE45" s="67"/>
      <c r="AF45" s="64">
        <v>40</v>
      </c>
      <c r="AG45">
        <v>24</v>
      </c>
      <c r="AH45">
        <v>7</v>
      </c>
      <c r="AI45">
        <f t="shared" si="6"/>
        <v>29.166666666666668</v>
      </c>
      <c r="AK45" s="64">
        <v>40</v>
      </c>
      <c r="AL45">
        <v>12</v>
      </c>
      <c r="AM45">
        <v>3</v>
      </c>
      <c r="AN45">
        <f t="shared" si="7"/>
        <v>25</v>
      </c>
      <c r="AP45" s="64">
        <v>40</v>
      </c>
      <c r="AQ45">
        <v>58</v>
      </c>
      <c r="AR45">
        <v>28</v>
      </c>
      <c r="AS45">
        <f t="shared" si="8"/>
        <v>48.275862068965516</v>
      </c>
      <c r="AV45">
        <f>SUM(AV6:AV43)</f>
        <v>1631</v>
      </c>
      <c r="AW45">
        <f>SUM(AW6:AW43)</f>
        <v>710</v>
      </c>
      <c r="AX45">
        <f>AW45/AV45*100</f>
        <v>43.531575720416917</v>
      </c>
      <c r="AZ45" s="64">
        <v>40</v>
      </c>
      <c r="BA45">
        <v>40</v>
      </c>
      <c r="BB45">
        <v>18</v>
      </c>
      <c r="BC45">
        <f t="shared" si="10"/>
        <v>45</v>
      </c>
      <c r="BF45" s="61" t="s">
        <v>2820</v>
      </c>
      <c r="BG45" s="61" t="s">
        <v>2820</v>
      </c>
      <c r="BH45" s="61" t="s">
        <v>2821</v>
      </c>
      <c r="BJ45" s="64">
        <v>40</v>
      </c>
      <c r="BK45">
        <v>68</v>
      </c>
      <c r="BL45">
        <v>35</v>
      </c>
      <c r="BM45">
        <f t="shared" si="12"/>
        <v>51.470588235294116</v>
      </c>
      <c r="BO45" s="64">
        <v>40</v>
      </c>
      <c r="BP45">
        <v>69</v>
      </c>
      <c r="BQ45">
        <v>42</v>
      </c>
      <c r="BR45">
        <f>BQ45/BP45*100</f>
        <v>60.869565217391312</v>
      </c>
      <c r="BT45" s="64">
        <v>40</v>
      </c>
      <c r="BU45">
        <v>43</v>
      </c>
      <c r="BV45">
        <v>34</v>
      </c>
      <c r="BW45">
        <v>79.069767441860463</v>
      </c>
      <c r="BY45" s="64">
        <v>40</v>
      </c>
      <c r="BZ45">
        <v>43</v>
      </c>
      <c r="CA45">
        <v>32</v>
      </c>
      <c r="CB45">
        <f t="shared" si="14"/>
        <v>74.418604651162795</v>
      </c>
      <c r="CD45" s="64">
        <v>40</v>
      </c>
      <c r="CE45">
        <v>25</v>
      </c>
      <c r="CF45">
        <v>25</v>
      </c>
      <c r="CG45">
        <f t="shared" si="15"/>
        <v>100</v>
      </c>
      <c r="CS45" s="64">
        <v>40</v>
      </c>
      <c r="CT45">
        <v>62</v>
      </c>
      <c r="CU45">
        <v>25</v>
      </c>
      <c r="CV45">
        <f t="shared" si="18"/>
        <v>40.322580645161288</v>
      </c>
      <c r="CX45" s="64">
        <v>40</v>
      </c>
      <c r="CY45">
        <v>58</v>
      </c>
      <c r="CZ45">
        <v>32</v>
      </c>
      <c r="DA45">
        <f t="shared" si="19"/>
        <v>55.172413793103445</v>
      </c>
      <c r="DC45" s="64">
        <v>40</v>
      </c>
      <c r="DD45">
        <v>31</v>
      </c>
      <c r="DE45">
        <v>19</v>
      </c>
      <c r="DF45">
        <f t="shared" si="20"/>
        <v>61.29032258064516</v>
      </c>
      <c r="DH45" s="64">
        <v>40</v>
      </c>
      <c r="DI45">
        <v>50</v>
      </c>
      <c r="DJ45">
        <v>30</v>
      </c>
      <c r="DK45">
        <f t="shared" si="21"/>
        <v>60</v>
      </c>
      <c r="DM45" s="64">
        <v>40</v>
      </c>
      <c r="DN45">
        <v>100</v>
      </c>
      <c r="DO45">
        <v>62</v>
      </c>
      <c r="DP45">
        <f t="shared" si="22"/>
        <v>62</v>
      </c>
      <c r="DS45">
        <f>SUM(DS6:DS43)</f>
        <v>1201</v>
      </c>
      <c r="DT45">
        <f>SUM(DT6:DT43)</f>
        <v>875</v>
      </c>
      <c r="DU45">
        <f>DT45/DS45*100</f>
        <v>72.855953372189845</v>
      </c>
      <c r="DW45" s="64">
        <v>40</v>
      </c>
      <c r="DX45">
        <v>26</v>
      </c>
      <c r="DY45">
        <v>21</v>
      </c>
      <c r="DZ45">
        <f t="shared" si="24"/>
        <v>80.769230769230774</v>
      </c>
    </row>
    <row r="46" spans="1:130" x14ac:dyDescent="0.45">
      <c r="A46" s="68"/>
      <c r="B46" s="64">
        <v>41</v>
      </c>
      <c r="C46">
        <v>39</v>
      </c>
      <c r="D46">
        <v>37</v>
      </c>
      <c r="E46">
        <f t="shared" si="0"/>
        <v>94.871794871794862</v>
      </c>
      <c r="G46" s="64">
        <v>41</v>
      </c>
      <c r="H46">
        <v>51</v>
      </c>
      <c r="I46">
        <v>38</v>
      </c>
      <c r="J46">
        <f t="shared" si="1"/>
        <v>74.509803921568633</v>
      </c>
      <c r="M46" s="61" t="s">
        <v>2820</v>
      </c>
      <c r="N46" s="61" t="s">
        <v>2820</v>
      </c>
      <c r="O46" s="61" t="s">
        <v>2821</v>
      </c>
      <c r="Q46" s="64">
        <v>41</v>
      </c>
      <c r="R46">
        <v>30</v>
      </c>
      <c r="S46">
        <v>8</v>
      </c>
      <c r="T46">
        <f t="shared" si="3"/>
        <v>26.666666666666668</v>
      </c>
      <c r="V46" s="64">
        <v>41</v>
      </c>
      <c r="W46" s="66">
        <v>30</v>
      </c>
      <c r="X46" s="66">
        <v>0</v>
      </c>
      <c r="Y46">
        <f t="shared" si="4"/>
        <v>0</v>
      </c>
      <c r="AA46" s="64">
        <v>41</v>
      </c>
      <c r="AB46">
        <v>23</v>
      </c>
      <c r="AC46">
        <v>6</v>
      </c>
      <c r="AD46">
        <f t="shared" si="5"/>
        <v>26.086956521739129</v>
      </c>
      <c r="AE46" s="67"/>
      <c r="AF46" s="64">
        <v>41</v>
      </c>
      <c r="AG46">
        <v>35</v>
      </c>
      <c r="AH46">
        <v>7</v>
      </c>
      <c r="AI46">
        <f t="shared" si="6"/>
        <v>20</v>
      </c>
      <c r="AK46" s="64">
        <v>41</v>
      </c>
      <c r="AL46">
        <v>35</v>
      </c>
      <c r="AM46">
        <v>13</v>
      </c>
      <c r="AN46">
        <f t="shared" si="7"/>
        <v>37.142857142857146</v>
      </c>
      <c r="AP46" s="64">
        <v>41</v>
      </c>
      <c r="AQ46">
        <v>81</v>
      </c>
      <c r="AR46">
        <v>33</v>
      </c>
      <c r="AS46">
        <f t="shared" si="8"/>
        <v>40.74074074074074</v>
      </c>
      <c r="AZ46" s="64">
        <v>41</v>
      </c>
      <c r="BA46">
        <v>83</v>
      </c>
      <c r="BB46">
        <v>33</v>
      </c>
      <c r="BC46">
        <f t="shared" si="10"/>
        <v>39.75903614457831</v>
      </c>
      <c r="BF46">
        <f>SUM(BF6:BF44)</f>
        <v>1495</v>
      </c>
      <c r="BG46">
        <f>SUM(BG6:BG44)</f>
        <v>749</v>
      </c>
      <c r="BH46">
        <f>BG46/BF46*100</f>
        <v>50.100334448160531</v>
      </c>
      <c r="BJ46" s="64">
        <v>41</v>
      </c>
      <c r="BK46">
        <v>18</v>
      </c>
      <c r="BL46">
        <v>10</v>
      </c>
      <c r="BM46">
        <f t="shared" si="12"/>
        <v>55.555555555555557</v>
      </c>
      <c r="BP46" s="61" t="s">
        <v>2820</v>
      </c>
      <c r="BQ46" s="61" t="s">
        <v>2820</v>
      </c>
      <c r="BR46" s="61" t="s">
        <v>2821</v>
      </c>
      <c r="BT46" s="64">
        <v>41</v>
      </c>
      <c r="BU46">
        <v>44</v>
      </c>
      <c r="BV46">
        <v>16</v>
      </c>
      <c r="BW46">
        <v>36.363636363636367</v>
      </c>
      <c r="BY46" s="64">
        <v>41</v>
      </c>
      <c r="BZ46">
        <v>87</v>
      </c>
      <c r="CA46">
        <v>52</v>
      </c>
      <c r="CB46">
        <f t="shared" si="14"/>
        <v>59.770114942528743</v>
      </c>
      <c r="CE46" s="61" t="s">
        <v>2820</v>
      </c>
      <c r="CF46" s="61" t="s">
        <v>2820</v>
      </c>
      <c r="CG46" s="61" t="s">
        <v>2821</v>
      </c>
      <c r="CS46" s="64">
        <v>41</v>
      </c>
      <c r="CT46">
        <v>42</v>
      </c>
      <c r="CU46">
        <v>12</v>
      </c>
      <c r="CV46">
        <f t="shared" si="18"/>
        <v>28.571428571428569</v>
      </c>
      <c r="CX46" s="64">
        <v>41</v>
      </c>
      <c r="CY46">
        <v>79</v>
      </c>
      <c r="CZ46">
        <v>37</v>
      </c>
      <c r="DA46">
        <f t="shared" si="19"/>
        <v>46.835443037974684</v>
      </c>
      <c r="DD46" s="61" t="s">
        <v>2820</v>
      </c>
      <c r="DE46" s="61" t="s">
        <v>2820</v>
      </c>
      <c r="DF46" s="61" t="s">
        <v>2821</v>
      </c>
      <c r="DH46" s="64">
        <v>41</v>
      </c>
      <c r="DI46">
        <v>58</v>
      </c>
      <c r="DJ46">
        <v>48</v>
      </c>
      <c r="DK46">
        <f t="shared" si="21"/>
        <v>82.758620689655174</v>
      </c>
      <c r="DM46" s="64">
        <v>41</v>
      </c>
      <c r="DN46">
        <v>112</v>
      </c>
      <c r="DO46">
        <v>65</v>
      </c>
      <c r="DP46">
        <f t="shared" si="22"/>
        <v>58.035714285714292</v>
      </c>
      <c r="DW46" s="64">
        <v>41</v>
      </c>
      <c r="DX46">
        <v>29</v>
      </c>
      <c r="DY46">
        <v>22</v>
      </c>
      <c r="DZ46">
        <f t="shared" si="24"/>
        <v>75.862068965517238</v>
      </c>
    </row>
    <row r="47" spans="1:130" x14ac:dyDescent="0.45">
      <c r="A47" s="68"/>
      <c r="B47" s="60"/>
      <c r="C47" s="61" t="s">
        <v>2820</v>
      </c>
      <c r="D47" s="61" t="s">
        <v>2820</v>
      </c>
      <c r="E47" s="61" t="s">
        <v>2821</v>
      </c>
      <c r="G47" s="64">
        <v>42</v>
      </c>
      <c r="H47">
        <v>41</v>
      </c>
      <c r="I47">
        <v>34</v>
      </c>
      <c r="J47">
        <f t="shared" si="1"/>
        <v>82.926829268292678</v>
      </c>
      <c r="M47">
        <f>SUM(M6:M45)</f>
        <v>1551</v>
      </c>
      <c r="N47">
        <f>SUM(N6:N45)</f>
        <v>554</v>
      </c>
      <c r="O47">
        <f>N47/M47*100</f>
        <v>35.71889103803997</v>
      </c>
      <c r="Q47" s="64">
        <v>42</v>
      </c>
      <c r="R47">
        <v>43</v>
      </c>
      <c r="S47">
        <v>3</v>
      </c>
      <c r="T47">
        <f t="shared" si="3"/>
        <v>6.9767441860465116</v>
      </c>
      <c r="W47" s="61" t="s">
        <v>2820</v>
      </c>
      <c r="X47" s="61" t="s">
        <v>2820</v>
      </c>
      <c r="Y47" s="61" t="s">
        <v>2821</v>
      </c>
      <c r="AA47" s="64">
        <v>42</v>
      </c>
      <c r="AB47">
        <v>12</v>
      </c>
      <c r="AC47">
        <v>2</v>
      </c>
      <c r="AD47">
        <f t="shared" si="5"/>
        <v>16.666666666666664</v>
      </c>
      <c r="AE47" s="67"/>
      <c r="AF47" s="64">
        <v>42</v>
      </c>
      <c r="AG47">
        <v>35</v>
      </c>
      <c r="AH47">
        <v>13</v>
      </c>
      <c r="AI47">
        <f t="shared" si="6"/>
        <v>37.142857142857146</v>
      </c>
      <c r="AL47" s="61" t="s">
        <v>2820</v>
      </c>
      <c r="AM47" s="61" t="s">
        <v>2820</v>
      </c>
      <c r="AN47" s="61" t="s">
        <v>2821</v>
      </c>
      <c r="AP47" s="64">
        <v>42</v>
      </c>
      <c r="AQ47">
        <v>70</v>
      </c>
      <c r="AR47">
        <v>21</v>
      </c>
      <c r="AS47">
        <f t="shared" si="8"/>
        <v>30</v>
      </c>
      <c r="AZ47" s="64">
        <v>42</v>
      </c>
      <c r="BA47">
        <v>106</v>
      </c>
      <c r="BB47">
        <v>49</v>
      </c>
      <c r="BC47">
        <f t="shared" si="10"/>
        <v>46.226415094339622</v>
      </c>
      <c r="BK47" s="61" t="s">
        <v>2820</v>
      </c>
      <c r="BL47" s="61" t="s">
        <v>2820</v>
      </c>
      <c r="BM47" s="61" t="s">
        <v>2821</v>
      </c>
      <c r="BP47">
        <f>SUM(BP6:BP45)</f>
        <v>3340</v>
      </c>
      <c r="BQ47">
        <f>SUM(BQ6:BQ45)</f>
        <v>1792</v>
      </c>
      <c r="BR47">
        <f>BQ47/BP47*100</f>
        <v>53.65269461077844</v>
      </c>
      <c r="BT47" s="64">
        <v>42</v>
      </c>
      <c r="BU47">
        <v>58</v>
      </c>
      <c r="BV47">
        <v>50</v>
      </c>
      <c r="BW47">
        <v>86.206896551724128</v>
      </c>
      <c r="BY47" s="64">
        <v>42</v>
      </c>
      <c r="BZ47">
        <v>17</v>
      </c>
      <c r="CA47">
        <v>13</v>
      </c>
      <c r="CB47">
        <f t="shared" si="14"/>
        <v>76.470588235294116</v>
      </c>
      <c r="CE47">
        <f>SUM(CE6:CE45)</f>
        <v>1782</v>
      </c>
      <c r="CF47">
        <f>SUM(CF6:CF45)</f>
        <v>1459</v>
      </c>
      <c r="CG47">
        <f>CF47/CE47*100</f>
        <v>81.874298540965214</v>
      </c>
      <c r="CS47" s="64">
        <v>42</v>
      </c>
      <c r="CT47">
        <v>39</v>
      </c>
      <c r="CU47">
        <v>14</v>
      </c>
      <c r="CV47">
        <f t="shared" si="18"/>
        <v>35.897435897435898</v>
      </c>
      <c r="CX47" s="64">
        <v>42</v>
      </c>
      <c r="CY47">
        <v>55</v>
      </c>
      <c r="CZ47">
        <v>30</v>
      </c>
      <c r="DA47">
        <f t="shared" si="19"/>
        <v>54.54545454545454</v>
      </c>
      <c r="DD47">
        <f>SUM(DD6:DD45)</f>
        <v>2099</v>
      </c>
      <c r="DE47">
        <f>SUM(DE6:DE45)</f>
        <v>1092</v>
      </c>
      <c r="DF47">
        <f>DE47/DD47*100</f>
        <v>52.02477370176274</v>
      </c>
      <c r="DH47" s="64">
        <v>42</v>
      </c>
      <c r="DI47">
        <v>67</v>
      </c>
      <c r="DJ47">
        <v>28</v>
      </c>
      <c r="DK47">
        <f t="shared" si="21"/>
        <v>41.791044776119399</v>
      </c>
      <c r="DM47" s="64">
        <v>42</v>
      </c>
      <c r="DN47">
        <v>75</v>
      </c>
      <c r="DO47">
        <v>45</v>
      </c>
      <c r="DP47">
        <f t="shared" si="22"/>
        <v>60</v>
      </c>
      <c r="DX47" s="61" t="s">
        <v>2820</v>
      </c>
      <c r="DY47" s="61" t="s">
        <v>2820</v>
      </c>
      <c r="DZ47" s="61" t="s">
        <v>2821</v>
      </c>
    </row>
    <row r="48" spans="1:130" x14ac:dyDescent="0.45">
      <c r="A48" s="68"/>
      <c r="B48" s="61"/>
      <c r="C48">
        <f>SUM(C6:C46)</f>
        <v>1988</v>
      </c>
      <c r="D48">
        <f>SUM(D6:D46)</f>
        <v>1879</v>
      </c>
      <c r="E48">
        <f>D48/C48*100</f>
        <v>94.517102615694156</v>
      </c>
      <c r="G48" s="64">
        <v>43</v>
      </c>
      <c r="H48">
        <v>54</v>
      </c>
      <c r="I48">
        <v>45</v>
      </c>
      <c r="J48">
        <f t="shared" si="1"/>
        <v>83.333333333333343</v>
      </c>
      <c r="Q48" s="64">
        <v>43</v>
      </c>
      <c r="R48">
        <v>19</v>
      </c>
      <c r="S48">
        <v>5</v>
      </c>
      <c r="T48">
        <f t="shared" si="3"/>
        <v>26.315789473684209</v>
      </c>
      <c r="W48" s="66">
        <f>SUM(W6:W46)</f>
        <v>1649</v>
      </c>
      <c r="X48" s="66">
        <f>SUM(X6:X46)</f>
        <v>19</v>
      </c>
      <c r="Y48">
        <f>X48/W48*100</f>
        <v>1.1522134627046696</v>
      </c>
      <c r="AA48" s="64">
        <v>43</v>
      </c>
      <c r="AB48">
        <v>23</v>
      </c>
      <c r="AC48">
        <v>6</v>
      </c>
      <c r="AD48">
        <f t="shared" si="5"/>
        <v>26.086956521739129</v>
      </c>
      <c r="AE48" s="67"/>
      <c r="AF48" s="64">
        <v>43</v>
      </c>
      <c r="AG48">
        <v>18</v>
      </c>
      <c r="AH48">
        <v>4</v>
      </c>
      <c r="AI48">
        <f t="shared" si="6"/>
        <v>22.222222222222221</v>
      </c>
      <c r="AL48">
        <f>SUM(AL6:AL46)</f>
        <v>1411</v>
      </c>
      <c r="AM48">
        <f>SUM(AM6:AM46)</f>
        <v>521</v>
      </c>
      <c r="AN48">
        <f>AM48/AL48*100</f>
        <v>36.924167257264351</v>
      </c>
      <c r="AP48" s="64">
        <v>43</v>
      </c>
      <c r="AQ48">
        <v>79</v>
      </c>
      <c r="AR48">
        <v>35</v>
      </c>
      <c r="AS48">
        <f t="shared" si="8"/>
        <v>44.303797468354425</v>
      </c>
      <c r="AZ48" s="64">
        <v>43</v>
      </c>
      <c r="BA48">
        <v>78</v>
      </c>
      <c r="BB48">
        <v>43</v>
      </c>
      <c r="BC48">
        <f t="shared" si="10"/>
        <v>55.128205128205131</v>
      </c>
      <c r="BK48">
        <f>SUM(BK6:BK46)</f>
        <v>2970</v>
      </c>
      <c r="BL48">
        <f>SUM(BL6:BL46)</f>
        <v>1520</v>
      </c>
      <c r="BM48">
        <f>BL48/BK48*100</f>
        <v>51.178451178451176</v>
      </c>
      <c r="BT48" s="64">
        <v>43</v>
      </c>
      <c r="BU48">
        <v>84</v>
      </c>
      <c r="BV48">
        <v>49</v>
      </c>
      <c r="BW48">
        <v>58.333333333333336</v>
      </c>
      <c r="BZ48" s="61" t="s">
        <v>2820</v>
      </c>
      <c r="CA48" s="61" t="s">
        <v>2820</v>
      </c>
      <c r="CB48" s="61" t="s">
        <v>2821</v>
      </c>
      <c r="CS48" s="64">
        <v>43</v>
      </c>
      <c r="CT48">
        <v>67</v>
      </c>
      <c r="CU48">
        <v>30</v>
      </c>
      <c r="CV48">
        <f t="shared" si="18"/>
        <v>44.776119402985074</v>
      </c>
      <c r="CX48" s="64">
        <v>43</v>
      </c>
      <c r="CY48">
        <v>38</v>
      </c>
      <c r="CZ48">
        <v>20</v>
      </c>
      <c r="DA48">
        <f t="shared" si="19"/>
        <v>52.631578947368418</v>
      </c>
      <c r="DH48" s="64">
        <v>43</v>
      </c>
      <c r="DI48">
        <v>55</v>
      </c>
      <c r="DJ48">
        <v>34</v>
      </c>
      <c r="DK48">
        <f t="shared" si="21"/>
        <v>61.818181818181813</v>
      </c>
      <c r="DM48" s="64">
        <v>43</v>
      </c>
      <c r="DN48">
        <v>97</v>
      </c>
      <c r="DO48">
        <v>68</v>
      </c>
      <c r="DP48">
        <f t="shared" si="22"/>
        <v>70.103092783505147</v>
      </c>
      <c r="DX48">
        <f>SUM(DX6:DX46)</f>
        <v>1494</v>
      </c>
      <c r="DY48">
        <f>SUM(DY6:DY46)</f>
        <v>1243</v>
      </c>
      <c r="DZ48">
        <f>DY48/DX48*100</f>
        <v>83.19946452476573</v>
      </c>
    </row>
    <row r="49" spans="1:120" x14ac:dyDescent="0.45">
      <c r="A49" s="68"/>
      <c r="G49" s="64">
        <v>44</v>
      </c>
      <c r="H49">
        <v>30</v>
      </c>
      <c r="I49">
        <v>20</v>
      </c>
      <c r="J49">
        <f t="shared" si="1"/>
        <v>66.666666666666657</v>
      </c>
      <c r="Q49" s="64">
        <v>44</v>
      </c>
      <c r="R49">
        <v>43</v>
      </c>
      <c r="S49">
        <v>9</v>
      </c>
      <c r="T49">
        <f t="shared" si="3"/>
        <v>20.930232558139537</v>
      </c>
      <c r="W49" s="66"/>
      <c r="X49" s="66"/>
      <c r="AA49" s="64">
        <v>44</v>
      </c>
      <c r="AB49">
        <v>20</v>
      </c>
      <c r="AC49">
        <v>5</v>
      </c>
      <c r="AD49">
        <f t="shared" si="5"/>
        <v>25</v>
      </c>
      <c r="AE49" s="67"/>
      <c r="AF49" s="64">
        <v>44</v>
      </c>
      <c r="AG49">
        <v>35</v>
      </c>
      <c r="AH49">
        <v>10</v>
      </c>
      <c r="AI49">
        <f t="shared" si="6"/>
        <v>28.571428571428569</v>
      </c>
      <c r="AP49" s="64">
        <v>44</v>
      </c>
      <c r="AQ49">
        <v>83</v>
      </c>
      <c r="AR49">
        <v>23</v>
      </c>
      <c r="AS49">
        <f t="shared" si="8"/>
        <v>27.710843373493976</v>
      </c>
      <c r="BA49" s="61" t="s">
        <v>2820</v>
      </c>
      <c r="BB49" s="61" t="s">
        <v>2820</v>
      </c>
      <c r="BC49" s="61" t="s">
        <v>2821</v>
      </c>
      <c r="BT49" s="64">
        <v>44</v>
      </c>
      <c r="BU49">
        <v>41</v>
      </c>
      <c r="BV49">
        <v>29</v>
      </c>
      <c r="BW49">
        <v>70.731707317073173</v>
      </c>
      <c r="BZ49">
        <f>SUM(BZ6:BZ47)</f>
        <v>1699</v>
      </c>
      <c r="CA49">
        <f>SUM(CA6:CA47)</f>
        <v>1113</v>
      </c>
      <c r="CB49">
        <f>CA49/BZ49*100</f>
        <v>65.509123013537376</v>
      </c>
      <c r="CS49" s="64">
        <v>44</v>
      </c>
      <c r="CT49">
        <v>20</v>
      </c>
      <c r="CU49">
        <v>8</v>
      </c>
      <c r="CV49">
        <f t="shared" si="18"/>
        <v>40</v>
      </c>
      <c r="CY49" s="61" t="s">
        <v>2820</v>
      </c>
      <c r="CZ49" s="61" t="s">
        <v>2820</v>
      </c>
      <c r="DA49" s="61" t="s">
        <v>2821</v>
      </c>
      <c r="DH49" s="64">
        <v>44</v>
      </c>
      <c r="DI49">
        <v>57</v>
      </c>
      <c r="DJ49">
        <v>23</v>
      </c>
      <c r="DK49">
        <f t="shared" si="21"/>
        <v>40.350877192982452</v>
      </c>
      <c r="DM49" s="64">
        <v>44</v>
      </c>
      <c r="DN49">
        <v>70</v>
      </c>
      <c r="DO49">
        <v>37</v>
      </c>
      <c r="DP49">
        <f t="shared" si="22"/>
        <v>52.857142857142861</v>
      </c>
    </row>
    <row r="50" spans="1:120" x14ac:dyDescent="0.45">
      <c r="A50" s="68"/>
      <c r="G50" s="64">
        <v>45</v>
      </c>
      <c r="H50">
        <v>38</v>
      </c>
      <c r="I50">
        <v>33</v>
      </c>
      <c r="J50">
        <f t="shared" si="1"/>
        <v>86.842105263157904</v>
      </c>
      <c r="Q50" s="64">
        <v>45</v>
      </c>
      <c r="R50">
        <v>22</v>
      </c>
      <c r="S50">
        <v>6</v>
      </c>
      <c r="T50">
        <f t="shared" si="3"/>
        <v>27.27272727272727</v>
      </c>
      <c r="W50" s="66"/>
      <c r="X50" s="66"/>
      <c r="AA50" s="64">
        <v>45</v>
      </c>
      <c r="AB50">
        <v>5</v>
      </c>
      <c r="AC50">
        <v>1</v>
      </c>
      <c r="AD50">
        <f t="shared" si="5"/>
        <v>20</v>
      </c>
      <c r="AE50" s="67"/>
      <c r="AF50" s="64">
        <v>45</v>
      </c>
      <c r="AG50">
        <v>39</v>
      </c>
      <c r="AH50">
        <v>12</v>
      </c>
      <c r="AI50">
        <f t="shared" si="6"/>
        <v>30.76923076923077</v>
      </c>
      <c r="AP50" s="64">
        <v>45</v>
      </c>
      <c r="AQ50">
        <v>42</v>
      </c>
      <c r="AR50">
        <v>15</v>
      </c>
      <c r="AS50">
        <f t="shared" si="8"/>
        <v>35.714285714285715</v>
      </c>
      <c r="BA50">
        <f>SUM(BA6:BA48)</f>
        <v>3478</v>
      </c>
      <c r="BB50">
        <f>SUM(BB6:BB48)</f>
        <v>1749</v>
      </c>
      <c r="BC50">
        <f>BB50/BA50*100</f>
        <v>50.287521564117313</v>
      </c>
      <c r="BT50" s="64">
        <v>45</v>
      </c>
      <c r="BU50">
        <v>53</v>
      </c>
      <c r="BV50">
        <v>37</v>
      </c>
      <c r="BW50">
        <v>69.811320754716974</v>
      </c>
      <c r="CS50" s="64">
        <v>45</v>
      </c>
      <c r="CT50">
        <v>37</v>
      </c>
      <c r="CU50">
        <v>13</v>
      </c>
      <c r="CV50">
        <f t="shared" si="18"/>
        <v>35.135135135135137</v>
      </c>
      <c r="CY50">
        <f>SUM(CY6:CY48)</f>
        <v>1551</v>
      </c>
      <c r="CZ50">
        <f>SUM(CZ6:CZ48)</f>
        <v>696</v>
      </c>
      <c r="DA50">
        <f>CZ50/CY50*100</f>
        <v>44.874274661508707</v>
      </c>
      <c r="DH50" s="64">
        <v>45</v>
      </c>
      <c r="DI50">
        <v>36</v>
      </c>
      <c r="DJ50">
        <v>17</v>
      </c>
      <c r="DK50">
        <f t="shared" si="21"/>
        <v>47.222222222222221</v>
      </c>
      <c r="DN50" s="61" t="s">
        <v>2820</v>
      </c>
      <c r="DO50" s="61" t="s">
        <v>2820</v>
      </c>
      <c r="DP50" s="61" t="s">
        <v>2821</v>
      </c>
    </row>
    <row r="51" spans="1:120" x14ac:dyDescent="0.45">
      <c r="A51" s="68"/>
      <c r="B51" t="s">
        <v>2878</v>
      </c>
      <c r="D51">
        <f>SUM(C48,H52,M47,R55,W48,AB54,AG59,AL48,AQ54,AV45,BA50,BF46,BK48,BP47,BU75,BZ49,CE47,CJ39,CO40,CT56,CY50,DD47,DI52,DN51,DS45,DX48)</f>
        <v>53347</v>
      </c>
      <c r="H51" s="61" t="s">
        <v>2820</v>
      </c>
      <c r="I51" s="61" t="s">
        <v>2820</v>
      </c>
      <c r="J51" s="61" t="s">
        <v>2821</v>
      </c>
      <c r="Q51" s="64">
        <v>46</v>
      </c>
      <c r="R51">
        <v>50</v>
      </c>
      <c r="S51">
        <v>13</v>
      </c>
      <c r="T51">
        <f t="shared" si="3"/>
        <v>26</v>
      </c>
      <c r="W51" s="66"/>
      <c r="X51" s="66"/>
      <c r="AA51" s="64">
        <v>46</v>
      </c>
      <c r="AB51">
        <v>30</v>
      </c>
      <c r="AC51">
        <v>4</v>
      </c>
      <c r="AD51">
        <f t="shared" si="5"/>
        <v>13.333333333333334</v>
      </c>
      <c r="AE51" s="67"/>
      <c r="AF51" s="64">
        <v>46</v>
      </c>
      <c r="AG51">
        <v>32</v>
      </c>
      <c r="AH51">
        <v>8</v>
      </c>
      <c r="AI51">
        <f t="shared" si="6"/>
        <v>25</v>
      </c>
      <c r="AP51" s="64">
        <v>46</v>
      </c>
      <c r="AQ51">
        <v>81</v>
      </c>
      <c r="AR51">
        <v>36</v>
      </c>
      <c r="AS51">
        <f t="shared" si="8"/>
        <v>44.444444444444443</v>
      </c>
      <c r="BT51" s="64">
        <v>46</v>
      </c>
      <c r="BU51">
        <v>36</v>
      </c>
      <c r="BV51">
        <v>24</v>
      </c>
      <c r="BW51">
        <v>66.666666666666657</v>
      </c>
      <c r="CS51" s="64">
        <v>46</v>
      </c>
      <c r="CT51">
        <v>65</v>
      </c>
      <c r="CU51">
        <v>27</v>
      </c>
      <c r="CV51">
        <f t="shared" si="18"/>
        <v>41.53846153846154</v>
      </c>
      <c r="DI51" s="61" t="s">
        <v>2820</v>
      </c>
      <c r="DJ51" s="61" t="s">
        <v>2820</v>
      </c>
      <c r="DK51" s="61" t="s">
        <v>2821</v>
      </c>
      <c r="DN51">
        <f>SUM(DN6:DN49)</f>
        <v>2712</v>
      </c>
      <c r="DO51">
        <f>SUM(DO6:DO49)</f>
        <v>1600</v>
      </c>
      <c r="DP51">
        <f>DO51/DN51*100</f>
        <v>58.997050147492622</v>
      </c>
    </row>
    <row r="52" spans="1:120" x14ac:dyDescent="0.45">
      <c r="A52" s="68"/>
      <c r="H52">
        <f>SUM(H6:H50)</f>
        <v>2292</v>
      </c>
      <c r="I52">
        <f>SUM(I6:I50)</f>
        <v>1903</v>
      </c>
      <c r="J52">
        <f>I52/H52*100</f>
        <v>83.027923211169281</v>
      </c>
      <c r="Q52" s="64">
        <v>47</v>
      </c>
      <c r="R52">
        <v>67</v>
      </c>
      <c r="S52">
        <v>9</v>
      </c>
      <c r="T52">
        <f t="shared" si="3"/>
        <v>13.432835820895523</v>
      </c>
      <c r="W52" s="66"/>
      <c r="X52" s="66"/>
      <c r="AA52" s="64">
        <v>47</v>
      </c>
      <c r="AB52">
        <v>26</v>
      </c>
      <c r="AC52">
        <v>4</v>
      </c>
      <c r="AD52">
        <f t="shared" si="5"/>
        <v>15.384615384615385</v>
      </c>
      <c r="AE52" s="67"/>
      <c r="AF52" s="64">
        <v>47</v>
      </c>
      <c r="AG52">
        <v>35</v>
      </c>
      <c r="AH52">
        <v>15</v>
      </c>
      <c r="AI52">
        <f t="shared" si="6"/>
        <v>42.857142857142854</v>
      </c>
      <c r="AP52" s="64">
        <v>47</v>
      </c>
      <c r="AQ52">
        <v>60</v>
      </c>
      <c r="AR52">
        <v>24</v>
      </c>
      <c r="AS52">
        <f t="shared" si="8"/>
        <v>40</v>
      </c>
      <c r="BT52" s="64">
        <v>47</v>
      </c>
      <c r="BU52">
        <v>42</v>
      </c>
      <c r="BV52">
        <v>28</v>
      </c>
      <c r="BW52">
        <v>66.666666666666657</v>
      </c>
      <c r="CS52" s="64">
        <v>47</v>
      </c>
      <c r="CT52">
        <v>29</v>
      </c>
      <c r="CU52">
        <v>8</v>
      </c>
      <c r="CV52">
        <f t="shared" si="18"/>
        <v>27.586206896551722</v>
      </c>
      <c r="DI52">
        <f>SUM(DI6:DI50)</f>
        <v>2324</v>
      </c>
      <c r="DJ52">
        <f>SUM(DJ6:DJ50)</f>
        <v>1297</v>
      </c>
      <c r="DK52">
        <f>DJ52/DI52*100</f>
        <v>55.808950086058516</v>
      </c>
    </row>
    <row r="53" spans="1:120" x14ac:dyDescent="0.45">
      <c r="A53" s="68"/>
      <c r="Q53" s="64">
        <v>48</v>
      </c>
      <c r="R53">
        <v>53</v>
      </c>
      <c r="S53">
        <v>13</v>
      </c>
      <c r="T53">
        <f t="shared" si="3"/>
        <v>24.528301886792452</v>
      </c>
      <c r="AB53" s="61" t="s">
        <v>2820</v>
      </c>
      <c r="AC53" s="61" t="s">
        <v>2820</v>
      </c>
      <c r="AD53" s="61" t="s">
        <v>2821</v>
      </c>
      <c r="AF53" s="64">
        <v>48</v>
      </c>
      <c r="AG53">
        <v>30</v>
      </c>
      <c r="AH53">
        <v>6</v>
      </c>
      <c r="AI53">
        <f t="shared" si="6"/>
        <v>20</v>
      </c>
      <c r="AQ53" s="61" t="s">
        <v>2820</v>
      </c>
      <c r="AR53" s="61" t="s">
        <v>2820</v>
      </c>
      <c r="AS53" s="61" t="s">
        <v>2821</v>
      </c>
      <c r="BT53" s="64">
        <v>48</v>
      </c>
      <c r="BU53">
        <v>41</v>
      </c>
      <c r="BV53">
        <v>34</v>
      </c>
      <c r="BW53">
        <v>82.926829268292678</v>
      </c>
      <c r="CS53" s="64">
        <v>48</v>
      </c>
      <c r="CT53">
        <v>24</v>
      </c>
      <c r="CU53">
        <v>10</v>
      </c>
      <c r="CV53">
        <f t="shared" si="18"/>
        <v>41.666666666666671</v>
      </c>
    </row>
    <row r="54" spans="1:120" x14ac:dyDescent="0.45">
      <c r="R54" s="61" t="s">
        <v>2820</v>
      </c>
      <c r="S54" s="61" t="s">
        <v>2820</v>
      </c>
      <c r="T54" s="61" t="s">
        <v>2821</v>
      </c>
      <c r="AB54">
        <f>SUM(AB6:AB52)</f>
        <v>1021</v>
      </c>
      <c r="AC54">
        <f>SUM(AC6:AC52)</f>
        <v>226</v>
      </c>
      <c r="AD54">
        <f>AC54/AB54*100</f>
        <v>22.135161606268365</v>
      </c>
      <c r="AF54" s="64">
        <v>49</v>
      </c>
      <c r="AG54">
        <v>27</v>
      </c>
      <c r="AH54">
        <v>11</v>
      </c>
      <c r="AI54">
        <f t="shared" si="6"/>
        <v>40.74074074074074</v>
      </c>
      <c r="AQ54">
        <f>SUM(AQ6:AQ52)</f>
        <v>3121</v>
      </c>
      <c r="AR54">
        <f>SUM(AR6:AR52)</f>
        <v>1191</v>
      </c>
      <c r="AS54">
        <f>AR54/AQ54*100</f>
        <v>38.160845882729895</v>
      </c>
      <c r="BT54" s="64">
        <v>49</v>
      </c>
      <c r="BU54">
        <v>42</v>
      </c>
      <c r="BV54">
        <v>34</v>
      </c>
      <c r="BW54">
        <v>80.952380952380949</v>
      </c>
      <c r="CS54" s="64">
        <v>49</v>
      </c>
      <c r="CT54">
        <v>56</v>
      </c>
      <c r="CU54">
        <v>24</v>
      </c>
      <c r="CV54">
        <f t="shared" si="18"/>
        <v>42.857142857142854</v>
      </c>
    </row>
    <row r="55" spans="1:120" x14ac:dyDescent="0.45">
      <c r="R55">
        <f>SUM(R6:R53)</f>
        <v>1664</v>
      </c>
      <c r="S55">
        <f>SUM(S6:S53)</f>
        <v>349</v>
      </c>
      <c r="T55">
        <f>S55/R55*100</f>
        <v>20.973557692307693</v>
      </c>
      <c r="AF55" s="64">
        <v>50</v>
      </c>
      <c r="AG55">
        <v>29</v>
      </c>
      <c r="AH55">
        <v>7</v>
      </c>
      <c r="AI55">
        <f t="shared" si="6"/>
        <v>24.137931034482758</v>
      </c>
      <c r="BT55" s="64">
        <v>50</v>
      </c>
      <c r="BU55">
        <v>15</v>
      </c>
      <c r="BV55">
        <v>15</v>
      </c>
      <c r="BW55">
        <v>100</v>
      </c>
      <c r="CT55" s="61" t="s">
        <v>2820</v>
      </c>
      <c r="CU55" s="61" t="s">
        <v>2820</v>
      </c>
      <c r="CV55" s="61" t="s">
        <v>2821</v>
      </c>
    </row>
    <row r="56" spans="1:120" x14ac:dyDescent="0.45">
      <c r="AF56" s="64">
        <v>51</v>
      </c>
      <c r="AG56">
        <v>30</v>
      </c>
      <c r="AH56">
        <v>8</v>
      </c>
      <c r="AI56">
        <f t="shared" si="6"/>
        <v>26.666666666666668</v>
      </c>
      <c r="BT56" s="64">
        <v>51</v>
      </c>
      <c r="BU56">
        <v>53</v>
      </c>
      <c r="BV56">
        <v>26</v>
      </c>
      <c r="BW56">
        <v>49.056603773584904</v>
      </c>
      <c r="CT56">
        <f>SUM(CT6:CT54)</f>
        <v>2267</v>
      </c>
      <c r="CU56">
        <f>SUM(CU6:CU54)</f>
        <v>930</v>
      </c>
      <c r="CV56">
        <f>CU56/CT56*100</f>
        <v>41.023378914865461</v>
      </c>
    </row>
    <row r="57" spans="1:120" x14ac:dyDescent="0.45">
      <c r="AF57" s="64">
        <v>52</v>
      </c>
      <c r="AG57">
        <v>6</v>
      </c>
      <c r="AH57">
        <v>1</v>
      </c>
      <c r="AI57">
        <f t="shared" si="6"/>
        <v>16.666666666666664</v>
      </c>
      <c r="BT57" s="64">
        <v>52</v>
      </c>
      <c r="BU57">
        <v>43</v>
      </c>
      <c r="BV57">
        <v>35</v>
      </c>
      <c r="BW57">
        <v>81.395348837209298</v>
      </c>
    </row>
    <row r="58" spans="1:120" x14ac:dyDescent="0.45">
      <c r="AG58" s="61" t="s">
        <v>2820</v>
      </c>
      <c r="AH58" s="61" t="s">
        <v>2820</v>
      </c>
      <c r="AI58" s="61" t="s">
        <v>2821</v>
      </c>
      <c r="BT58" s="64">
        <v>53</v>
      </c>
      <c r="BU58">
        <v>43</v>
      </c>
      <c r="BV58">
        <v>32</v>
      </c>
      <c r="BW58">
        <v>74.418604651162795</v>
      </c>
    </row>
    <row r="59" spans="1:120" x14ac:dyDescent="0.45">
      <c r="AG59">
        <f>SUM(AG6:AG57)</f>
        <v>1608</v>
      </c>
      <c r="AH59">
        <f>SUM(AH6:AH57)</f>
        <v>475</v>
      </c>
      <c r="AI59">
        <f>AH59/AG59*100</f>
        <v>29.539800995024873</v>
      </c>
      <c r="BT59" s="64">
        <v>54</v>
      </c>
      <c r="BU59">
        <v>57</v>
      </c>
      <c r="BV59">
        <v>55</v>
      </c>
      <c r="BW59">
        <v>96.491228070175438</v>
      </c>
    </row>
    <row r="60" spans="1:120" x14ac:dyDescent="0.45">
      <c r="BT60" s="64">
        <v>55</v>
      </c>
      <c r="BU60">
        <v>35</v>
      </c>
      <c r="BV60">
        <v>26</v>
      </c>
      <c r="BW60">
        <v>74.285714285714292</v>
      </c>
    </row>
    <row r="61" spans="1:120" x14ac:dyDescent="0.45">
      <c r="BT61" s="64">
        <v>56</v>
      </c>
      <c r="BU61">
        <v>72</v>
      </c>
      <c r="BV61">
        <v>40</v>
      </c>
      <c r="BW61">
        <v>55.555555555555557</v>
      </c>
    </row>
    <row r="62" spans="1:120" x14ac:dyDescent="0.45">
      <c r="BT62" s="64">
        <v>57</v>
      </c>
      <c r="BU62">
        <v>45</v>
      </c>
      <c r="BV62">
        <v>41</v>
      </c>
      <c r="BW62">
        <v>91.111111111111114</v>
      </c>
    </row>
    <row r="63" spans="1:120" x14ac:dyDescent="0.45">
      <c r="BT63" s="64">
        <v>58</v>
      </c>
      <c r="BU63">
        <v>7</v>
      </c>
      <c r="BV63">
        <v>5</v>
      </c>
      <c r="BW63">
        <v>71.428571428571431</v>
      </c>
    </row>
    <row r="64" spans="1:120" x14ac:dyDescent="0.45">
      <c r="BT64" s="64">
        <v>59</v>
      </c>
      <c r="BU64">
        <v>16</v>
      </c>
      <c r="BV64">
        <v>1</v>
      </c>
      <c r="BW64">
        <v>6.25</v>
      </c>
    </row>
    <row r="65" spans="72:75" x14ac:dyDescent="0.45">
      <c r="BT65" s="64">
        <v>60</v>
      </c>
      <c r="BU65">
        <v>58</v>
      </c>
      <c r="BV65">
        <v>28</v>
      </c>
      <c r="BW65">
        <v>48.275862068965516</v>
      </c>
    </row>
    <row r="66" spans="72:75" x14ac:dyDescent="0.45">
      <c r="BT66" s="64">
        <v>61</v>
      </c>
      <c r="BU66">
        <v>53</v>
      </c>
      <c r="BV66">
        <v>36</v>
      </c>
      <c r="BW66">
        <v>67.924528301886795</v>
      </c>
    </row>
    <row r="67" spans="72:75" x14ac:dyDescent="0.45">
      <c r="BT67" s="64">
        <v>62</v>
      </c>
      <c r="BU67">
        <v>15</v>
      </c>
      <c r="BV67">
        <v>14</v>
      </c>
      <c r="BW67">
        <v>93.333333333333329</v>
      </c>
    </row>
    <row r="68" spans="72:75" x14ac:dyDescent="0.45">
      <c r="BT68" s="64">
        <v>63</v>
      </c>
      <c r="BU68">
        <v>68</v>
      </c>
      <c r="BV68">
        <v>67</v>
      </c>
      <c r="BW68">
        <v>98.529411764705884</v>
      </c>
    </row>
    <row r="69" spans="72:75" x14ac:dyDescent="0.45">
      <c r="BT69" s="64">
        <v>64</v>
      </c>
      <c r="BU69">
        <v>90</v>
      </c>
      <c r="BV69">
        <v>57</v>
      </c>
      <c r="BW69">
        <v>63.333333333333329</v>
      </c>
    </row>
    <row r="70" spans="72:75" x14ac:dyDescent="0.45">
      <c r="BT70" s="64">
        <v>65</v>
      </c>
      <c r="BU70">
        <v>20</v>
      </c>
      <c r="BV70">
        <v>2</v>
      </c>
      <c r="BW70">
        <v>10</v>
      </c>
    </row>
    <row r="71" spans="72:75" x14ac:dyDescent="0.45">
      <c r="BT71" s="64">
        <v>66</v>
      </c>
      <c r="BU71">
        <v>22</v>
      </c>
      <c r="BV71">
        <v>17</v>
      </c>
      <c r="BW71">
        <v>77.272727272727266</v>
      </c>
    </row>
    <row r="72" spans="72:75" x14ac:dyDescent="0.45">
      <c r="BT72" s="64">
        <v>67</v>
      </c>
      <c r="BU72">
        <v>48</v>
      </c>
      <c r="BV72">
        <v>48</v>
      </c>
      <c r="BW72">
        <v>100</v>
      </c>
    </row>
    <row r="73" spans="72:75" x14ac:dyDescent="0.45">
      <c r="BT73" s="64">
        <v>68</v>
      </c>
      <c r="BU73">
        <v>7</v>
      </c>
      <c r="BV73">
        <v>0</v>
      </c>
      <c r="BW73">
        <v>0</v>
      </c>
    </row>
    <row r="74" spans="72:75" x14ac:dyDescent="0.45">
      <c r="BU74" s="61" t="s">
        <v>2820</v>
      </c>
      <c r="BV74" s="61" t="s">
        <v>2820</v>
      </c>
      <c r="BW74" s="61" t="s">
        <v>2821</v>
      </c>
    </row>
    <row r="75" spans="72:75" x14ac:dyDescent="0.45">
      <c r="BU75">
        <f>SUM(BU6:BU73)</f>
        <v>3325</v>
      </c>
      <c r="BV75">
        <f>SUM(BV6:BV73)</f>
        <v>2245</v>
      </c>
      <c r="BW75">
        <f>BV75/BU75*100</f>
        <v>67.518796992481199</v>
      </c>
    </row>
  </sheetData>
  <mergeCells count="53">
    <mergeCell ref="B1:N2"/>
    <mergeCell ref="C4:E4"/>
    <mergeCell ref="C3:E3"/>
    <mergeCell ref="H3:J3"/>
    <mergeCell ref="H4:J4"/>
    <mergeCell ref="M3:O3"/>
    <mergeCell ref="M4:O4"/>
    <mergeCell ref="R3:T3"/>
    <mergeCell ref="R4:T4"/>
    <mergeCell ref="W3:Y3"/>
    <mergeCell ref="W4:Y4"/>
    <mergeCell ref="AB3:AD3"/>
    <mergeCell ref="AB4:AD4"/>
    <mergeCell ref="AG3:AI3"/>
    <mergeCell ref="AG4:AI4"/>
    <mergeCell ref="AL3:AN3"/>
    <mergeCell ref="AL4:AN4"/>
    <mergeCell ref="AQ3:AS3"/>
    <mergeCell ref="AQ4:AS4"/>
    <mergeCell ref="AV3:AX3"/>
    <mergeCell ref="AV4:AX4"/>
    <mergeCell ref="BA3:BC3"/>
    <mergeCell ref="BA4:BC4"/>
    <mergeCell ref="BF3:BH3"/>
    <mergeCell ref="BF4:BH4"/>
    <mergeCell ref="BK3:BM3"/>
    <mergeCell ref="BK4:BM4"/>
    <mergeCell ref="BP3:BR3"/>
    <mergeCell ref="BP4:BR4"/>
    <mergeCell ref="BU3:BW3"/>
    <mergeCell ref="BU4:BW4"/>
    <mergeCell ref="BZ3:CB3"/>
    <mergeCell ref="BZ4:CB4"/>
    <mergeCell ref="CE3:CG3"/>
    <mergeCell ref="CE4:CG4"/>
    <mergeCell ref="CJ3:CL3"/>
    <mergeCell ref="CJ4:CL4"/>
    <mergeCell ref="CO3:CQ3"/>
    <mergeCell ref="CO4:CQ4"/>
    <mergeCell ref="CT3:CV3"/>
    <mergeCell ref="CT4:CV4"/>
    <mergeCell ref="CY3:DA3"/>
    <mergeCell ref="CY4:DA4"/>
    <mergeCell ref="DS3:DU3"/>
    <mergeCell ref="DS4:DU4"/>
    <mergeCell ref="DX3:DZ3"/>
    <mergeCell ref="DX4:DZ4"/>
    <mergeCell ref="DD3:DF3"/>
    <mergeCell ref="DD4:DF4"/>
    <mergeCell ref="DI3:DK3"/>
    <mergeCell ref="DI4:DK4"/>
    <mergeCell ref="DN3:DP3"/>
    <mergeCell ref="DN4:DP4"/>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5DB6-69EC-4235-9B09-8E8E03960106}">
  <dimension ref="A1:Q96"/>
  <sheetViews>
    <sheetView workbookViewId="0">
      <selection activeCell="B1" sqref="B1:N2"/>
    </sheetView>
  </sheetViews>
  <sheetFormatPr defaultRowHeight="14.25" x14ac:dyDescent="0.45"/>
  <cols>
    <col min="1" max="1" width="4.46484375" customWidth="1"/>
    <col min="4" max="4" width="68.9296875" customWidth="1"/>
    <col min="6" max="6" width="13.73046875" customWidth="1"/>
  </cols>
  <sheetData>
    <row r="1" spans="1:17" x14ac:dyDescent="0.45">
      <c r="A1" s="5"/>
      <c r="B1" s="111" t="s">
        <v>2887</v>
      </c>
      <c r="C1" s="111"/>
      <c r="D1" s="111"/>
      <c r="E1" s="111"/>
      <c r="F1" s="111"/>
      <c r="G1" s="111"/>
      <c r="H1" s="111"/>
      <c r="I1" s="111"/>
      <c r="J1" s="111"/>
      <c r="K1" s="111"/>
      <c r="L1" s="111"/>
      <c r="M1" s="111"/>
      <c r="N1" s="111"/>
      <c r="O1" s="5"/>
      <c r="P1" s="5"/>
      <c r="Q1" s="5"/>
    </row>
    <row r="2" spans="1:17" x14ac:dyDescent="0.45">
      <c r="A2" s="5"/>
      <c r="B2" s="111"/>
      <c r="C2" s="111"/>
      <c r="D2" s="111"/>
      <c r="E2" s="111"/>
      <c r="F2" s="111"/>
      <c r="G2" s="111"/>
      <c r="H2" s="111"/>
      <c r="I2" s="111"/>
      <c r="J2" s="111"/>
      <c r="K2" s="111"/>
      <c r="L2" s="111"/>
      <c r="M2" s="111"/>
      <c r="N2" s="111"/>
      <c r="O2" s="5"/>
      <c r="P2" s="5"/>
      <c r="Q2" s="5"/>
    </row>
    <row r="3" spans="1:17" x14ac:dyDescent="0.45">
      <c r="A3" s="5"/>
      <c r="B3" s="5"/>
      <c r="C3" s="5"/>
      <c r="D3" s="5"/>
      <c r="E3" s="5"/>
      <c r="F3" s="5"/>
      <c r="G3" s="5"/>
      <c r="H3" s="5"/>
      <c r="I3" s="5"/>
      <c r="J3" s="112"/>
      <c r="K3" s="112"/>
      <c r="L3" s="112"/>
      <c r="M3" s="112"/>
      <c r="N3" s="112"/>
      <c r="O3" s="112"/>
      <c r="P3" s="112"/>
      <c r="Q3" s="112"/>
    </row>
    <row r="4" spans="1:17" x14ac:dyDescent="0.45">
      <c r="A4" s="5"/>
      <c r="B4" s="53" t="s">
        <v>2432</v>
      </c>
      <c r="C4" s="53"/>
      <c r="D4" s="55"/>
      <c r="E4" s="55"/>
      <c r="F4" s="55"/>
      <c r="G4" s="55"/>
      <c r="H4" s="55"/>
      <c r="I4" s="55"/>
    </row>
    <row r="5" spans="1:17" x14ac:dyDescent="0.45">
      <c r="A5" s="5"/>
      <c r="B5" s="53" t="s">
        <v>1616</v>
      </c>
      <c r="C5" s="53" t="s">
        <v>2433</v>
      </c>
      <c r="D5" s="53" t="s">
        <v>2434</v>
      </c>
      <c r="E5" s="53" t="s">
        <v>2435</v>
      </c>
      <c r="F5" s="53" t="s">
        <v>2436</v>
      </c>
      <c r="G5" s="53" t="s">
        <v>2453</v>
      </c>
      <c r="H5" s="53" t="s">
        <v>2431</v>
      </c>
      <c r="I5" s="55"/>
    </row>
    <row r="6" spans="1:17" x14ac:dyDescent="0.45">
      <c r="A6" s="5"/>
      <c r="B6" t="s">
        <v>2752</v>
      </c>
      <c r="C6" t="s">
        <v>2609</v>
      </c>
      <c r="D6" t="s">
        <v>2754</v>
      </c>
      <c r="E6">
        <v>59.8</v>
      </c>
      <c r="F6">
        <v>0.20200000000000001</v>
      </c>
      <c r="G6" t="s">
        <v>2756</v>
      </c>
      <c r="H6" t="s">
        <v>2751</v>
      </c>
    </row>
    <row r="7" spans="1:17" x14ac:dyDescent="0.45">
      <c r="A7" s="5"/>
      <c r="B7" t="s">
        <v>2753</v>
      </c>
      <c r="C7" t="s">
        <v>2609</v>
      </c>
      <c r="D7" t="s">
        <v>2755</v>
      </c>
      <c r="E7">
        <v>58.4</v>
      </c>
      <c r="F7">
        <v>0.20200000000000001</v>
      </c>
      <c r="G7" t="s">
        <v>2756</v>
      </c>
      <c r="H7" t="s">
        <v>2751</v>
      </c>
    </row>
    <row r="8" spans="1:17" x14ac:dyDescent="0.45">
      <c r="A8" s="5"/>
      <c r="B8" t="s">
        <v>2758</v>
      </c>
      <c r="C8" t="s">
        <v>2762</v>
      </c>
      <c r="D8" t="s">
        <v>2760</v>
      </c>
      <c r="G8" t="s">
        <v>2756</v>
      </c>
      <c r="H8" t="s">
        <v>2757</v>
      </c>
    </row>
    <row r="9" spans="1:17" x14ac:dyDescent="0.45">
      <c r="A9" s="5"/>
      <c r="B9" t="s">
        <v>2759</v>
      </c>
      <c r="C9" t="s">
        <v>2762</v>
      </c>
      <c r="D9" t="s">
        <v>2761</v>
      </c>
      <c r="G9" t="s">
        <v>2756</v>
      </c>
      <c r="H9" t="s">
        <v>2757</v>
      </c>
    </row>
    <row r="10" spans="1:17" x14ac:dyDescent="0.45">
      <c r="A10" s="5"/>
    </row>
    <row r="11" spans="1:17" x14ac:dyDescent="0.45">
      <c r="A11" s="5"/>
      <c r="B11" s="53" t="s">
        <v>2446</v>
      </c>
      <c r="C11" s="55"/>
      <c r="D11" s="55"/>
      <c r="E11" s="55"/>
      <c r="F11" s="55"/>
      <c r="G11" s="55"/>
      <c r="H11" s="55"/>
    </row>
    <row r="12" spans="1:17" x14ac:dyDescent="0.45">
      <c r="A12" s="5"/>
      <c r="B12" s="53" t="s">
        <v>1616</v>
      </c>
      <c r="C12" s="53" t="s">
        <v>2433</v>
      </c>
      <c r="D12" s="53" t="s">
        <v>2434</v>
      </c>
      <c r="E12" s="53" t="s">
        <v>2435</v>
      </c>
      <c r="F12" s="53" t="s">
        <v>2453</v>
      </c>
      <c r="G12" s="53" t="s">
        <v>2447</v>
      </c>
      <c r="H12" s="53" t="s">
        <v>2431</v>
      </c>
      <c r="J12" s="26"/>
    </row>
    <row r="13" spans="1:17" x14ac:dyDescent="0.45">
      <c r="A13" s="5"/>
      <c r="B13" t="s">
        <v>2673</v>
      </c>
      <c r="C13" s="57" t="s">
        <v>38</v>
      </c>
      <c r="D13" t="s">
        <v>2675</v>
      </c>
      <c r="E13">
        <v>57.5</v>
      </c>
      <c r="F13" t="s">
        <v>2667</v>
      </c>
      <c r="G13" s="50" t="s">
        <v>2677</v>
      </c>
      <c r="H13" t="s">
        <v>2678</v>
      </c>
    </row>
    <row r="14" spans="1:17" x14ac:dyDescent="0.45">
      <c r="A14" s="5"/>
      <c r="B14" t="s">
        <v>2674</v>
      </c>
      <c r="C14" s="57" t="s">
        <v>38</v>
      </c>
      <c r="D14" t="s">
        <v>2676</v>
      </c>
      <c r="E14">
        <v>57.6</v>
      </c>
      <c r="F14" t="s">
        <v>2667</v>
      </c>
      <c r="G14" s="50" t="s">
        <v>2677</v>
      </c>
      <c r="H14" t="s">
        <v>2678</v>
      </c>
    </row>
    <row r="15" spans="1:17" x14ac:dyDescent="0.45">
      <c r="A15" s="5"/>
      <c r="B15" t="s">
        <v>2668</v>
      </c>
      <c r="C15" s="57" t="s">
        <v>55</v>
      </c>
      <c r="D15" t="s">
        <v>2670</v>
      </c>
      <c r="E15">
        <v>59.5</v>
      </c>
      <c r="F15" t="s">
        <v>2667</v>
      </c>
      <c r="G15" t="s">
        <v>2525</v>
      </c>
      <c r="H15" t="s">
        <v>2672</v>
      </c>
    </row>
    <row r="16" spans="1:17" x14ac:dyDescent="0.45">
      <c r="A16" s="5"/>
      <c r="B16" t="s">
        <v>2669</v>
      </c>
      <c r="C16" s="57" t="s">
        <v>55</v>
      </c>
      <c r="D16" t="s">
        <v>2671</v>
      </c>
      <c r="E16">
        <v>58.4</v>
      </c>
      <c r="F16" t="s">
        <v>2667</v>
      </c>
      <c r="G16" t="s">
        <v>2525</v>
      </c>
      <c r="H16" t="s">
        <v>2672</v>
      </c>
    </row>
    <row r="17" spans="1:8" x14ac:dyDescent="0.45">
      <c r="A17" s="5"/>
      <c r="B17" t="s">
        <v>2682</v>
      </c>
      <c r="C17" s="57" t="s">
        <v>2533</v>
      </c>
      <c r="D17" t="s">
        <v>2681</v>
      </c>
      <c r="E17">
        <v>58.4</v>
      </c>
      <c r="F17" t="s">
        <v>2667</v>
      </c>
      <c r="G17" t="s">
        <v>2530</v>
      </c>
      <c r="H17" t="s">
        <v>2784</v>
      </c>
    </row>
    <row r="18" spans="1:8" ht="15.75" x14ac:dyDescent="0.45">
      <c r="A18" s="5"/>
      <c r="B18" t="s">
        <v>2654</v>
      </c>
      <c r="C18" t="s">
        <v>2652</v>
      </c>
      <c r="D18" t="s">
        <v>2656</v>
      </c>
      <c r="E18">
        <v>56</v>
      </c>
      <c r="F18" t="s">
        <v>2658</v>
      </c>
      <c r="G18" s="51" t="s">
        <v>2481</v>
      </c>
      <c r="H18" t="s">
        <v>2651</v>
      </c>
    </row>
    <row r="19" spans="1:8" ht="15.75" x14ac:dyDescent="0.45">
      <c r="A19" s="5"/>
      <c r="B19" t="s">
        <v>2655</v>
      </c>
      <c r="C19" t="s">
        <v>2653</v>
      </c>
      <c r="D19" t="s">
        <v>2657</v>
      </c>
      <c r="E19">
        <v>59.2</v>
      </c>
      <c r="F19" t="s">
        <v>2658</v>
      </c>
      <c r="G19" s="51" t="s">
        <v>2481</v>
      </c>
      <c r="H19" t="s">
        <v>2651</v>
      </c>
    </row>
    <row r="20" spans="1:8" ht="15.75" x14ac:dyDescent="0.45">
      <c r="A20" s="5"/>
      <c r="B20" t="s">
        <v>2639</v>
      </c>
      <c r="C20" t="s">
        <v>2641</v>
      </c>
      <c r="D20" t="s">
        <v>2642</v>
      </c>
      <c r="E20">
        <v>60</v>
      </c>
      <c r="F20" t="s">
        <v>2623</v>
      </c>
      <c r="G20" t="s">
        <v>2479</v>
      </c>
      <c r="H20" t="s">
        <v>2638</v>
      </c>
    </row>
    <row r="21" spans="1:8" ht="15.75" x14ac:dyDescent="0.45">
      <c r="A21" s="5"/>
      <c r="B21" t="s">
        <v>2640</v>
      </c>
      <c r="C21" t="s">
        <v>2641</v>
      </c>
      <c r="D21" t="s">
        <v>2643</v>
      </c>
      <c r="E21">
        <v>59.2</v>
      </c>
      <c r="F21" t="s">
        <v>2623</v>
      </c>
      <c r="G21" t="s">
        <v>2479</v>
      </c>
      <c r="H21" t="s">
        <v>2638</v>
      </c>
    </row>
    <row r="22" spans="1:8" ht="15.75" x14ac:dyDescent="0.45">
      <c r="A22" s="5"/>
      <c r="B22" t="s">
        <v>2620</v>
      </c>
      <c r="C22" t="s">
        <v>2618</v>
      </c>
      <c r="D22" t="s">
        <v>2628</v>
      </c>
      <c r="E22">
        <v>57.4</v>
      </c>
      <c r="F22" t="s">
        <v>2623</v>
      </c>
      <c r="G22" t="s">
        <v>2723</v>
      </c>
      <c r="H22" t="s">
        <v>2619</v>
      </c>
    </row>
    <row r="23" spans="1:8" ht="15.75" x14ac:dyDescent="0.45">
      <c r="A23" s="5"/>
      <c r="B23" t="s">
        <v>2622</v>
      </c>
      <c r="C23" t="s">
        <v>2618</v>
      </c>
      <c r="D23" t="s">
        <v>2629</v>
      </c>
      <c r="E23">
        <v>56.4</v>
      </c>
      <c r="F23" t="s">
        <v>2623</v>
      </c>
      <c r="G23" t="s">
        <v>2723</v>
      </c>
      <c r="H23" t="s">
        <v>2621</v>
      </c>
    </row>
    <row r="24" spans="1:8" ht="15.75" x14ac:dyDescent="0.45">
      <c r="A24" s="5"/>
      <c r="B24" t="s">
        <v>2645</v>
      </c>
      <c r="C24" t="s">
        <v>2649</v>
      </c>
      <c r="D24" t="s">
        <v>2647</v>
      </c>
      <c r="E24">
        <v>56.3</v>
      </c>
      <c r="F24" t="s">
        <v>2650</v>
      </c>
      <c r="G24" s="52" t="s">
        <v>2480</v>
      </c>
      <c r="H24" t="s">
        <v>2644</v>
      </c>
    </row>
    <row r="25" spans="1:8" ht="15.75" x14ac:dyDescent="0.45">
      <c r="A25" s="5"/>
      <c r="B25" t="s">
        <v>2646</v>
      </c>
      <c r="C25" t="s">
        <v>2649</v>
      </c>
      <c r="D25" t="s">
        <v>2648</v>
      </c>
      <c r="E25">
        <v>58</v>
      </c>
      <c r="F25" t="s">
        <v>2650</v>
      </c>
      <c r="G25" s="52" t="s">
        <v>2480</v>
      </c>
      <c r="H25" t="s">
        <v>2644</v>
      </c>
    </row>
    <row r="26" spans="1:8" ht="15.75" x14ac:dyDescent="0.45">
      <c r="A26" s="5"/>
      <c r="B26" t="s">
        <v>2662</v>
      </c>
      <c r="C26" t="s">
        <v>2661</v>
      </c>
      <c r="D26" t="s">
        <v>2664</v>
      </c>
      <c r="E26">
        <v>58.3</v>
      </c>
      <c r="F26" t="s">
        <v>2636</v>
      </c>
      <c r="G26" s="50" t="s">
        <v>2483</v>
      </c>
      <c r="H26" t="s">
        <v>2660</v>
      </c>
    </row>
    <row r="27" spans="1:8" ht="15.75" x14ac:dyDescent="0.45">
      <c r="A27" s="5"/>
      <c r="B27" t="s">
        <v>2663</v>
      </c>
      <c r="C27" t="s">
        <v>2661</v>
      </c>
      <c r="D27" t="s">
        <v>2665</v>
      </c>
      <c r="E27">
        <v>59</v>
      </c>
      <c r="F27" t="s">
        <v>2636</v>
      </c>
      <c r="G27" s="50" t="s">
        <v>2483</v>
      </c>
      <c r="H27" t="s">
        <v>2660</v>
      </c>
    </row>
    <row r="28" spans="1:8" ht="15.75" x14ac:dyDescent="0.45">
      <c r="A28" s="5"/>
      <c r="B28" t="s">
        <v>2626</v>
      </c>
      <c r="C28" t="s">
        <v>2625</v>
      </c>
      <c r="D28" t="s">
        <v>2634</v>
      </c>
      <c r="E28">
        <v>59.2</v>
      </c>
      <c r="F28" t="s">
        <v>2636</v>
      </c>
      <c r="G28" t="s">
        <v>2637</v>
      </c>
      <c r="H28" t="s">
        <v>2624</v>
      </c>
    </row>
    <row r="29" spans="1:8" ht="15.75" x14ac:dyDescent="0.45">
      <c r="A29" s="5"/>
      <c r="B29" t="s">
        <v>2627</v>
      </c>
      <c r="C29" t="s">
        <v>2625</v>
      </c>
      <c r="D29" t="s">
        <v>2635</v>
      </c>
      <c r="E29">
        <v>55</v>
      </c>
      <c r="F29" t="s">
        <v>2636</v>
      </c>
      <c r="G29" t="s">
        <v>2637</v>
      </c>
      <c r="H29" t="s">
        <v>2624</v>
      </c>
    </row>
    <row r="30" spans="1:8" x14ac:dyDescent="0.45">
      <c r="A30" s="5"/>
      <c r="B30" t="s">
        <v>2689</v>
      </c>
      <c r="C30" s="57" t="s">
        <v>682</v>
      </c>
      <c r="D30" t="s">
        <v>2691</v>
      </c>
      <c r="F30" t="s">
        <v>2667</v>
      </c>
      <c r="G30" s="50" t="s">
        <v>2517</v>
      </c>
      <c r="H30" t="s">
        <v>2688</v>
      </c>
    </row>
    <row r="31" spans="1:8" x14ac:dyDescent="0.45">
      <c r="A31" s="5"/>
      <c r="B31" t="s">
        <v>2690</v>
      </c>
      <c r="C31" s="57" t="s">
        <v>682</v>
      </c>
      <c r="D31" t="s">
        <v>2692</v>
      </c>
      <c r="F31" t="s">
        <v>2667</v>
      </c>
      <c r="G31" s="50" t="s">
        <v>2517</v>
      </c>
      <c r="H31" t="s">
        <v>2688</v>
      </c>
    </row>
    <row r="32" spans="1:8" x14ac:dyDescent="0.45">
      <c r="A32" s="5"/>
      <c r="B32" t="s">
        <v>2684</v>
      </c>
      <c r="C32" s="57" t="s">
        <v>39</v>
      </c>
      <c r="D32" t="s">
        <v>2686</v>
      </c>
      <c r="F32" t="s">
        <v>2667</v>
      </c>
      <c r="G32" t="s">
        <v>2514</v>
      </c>
      <c r="H32" t="s">
        <v>2683</v>
      </c>
    </row>
    <row r="33" spans="1:8" x14ac:dyDescent="0.45">
      <c r="A33" s="5"/>
      <c r="B33" t="s">
        <v>2685</v>
      </c>
      <c r="C33" s="57" t="s">
        <v>39</v>
      </c>
      <c r="D33" t="s">
        <v>2687</v>
      </c>
      <c r="F33" t="s">
        <v>2667</v>
      </c>
      <c r="G33" t="s">
        <v>2514</v>
      </c>
      <c r="H33" t="s">
        <v>2683</v>
      </c>
    </row>
    <row r="34" spans="1:8" x14ac:dyDescent="0.45">
      <c r="A34" s="5"/>
      <c r="C34" s="57"/>
    </row>
    <row r="35" spans="1:8" x14ac:dyDescent="0.45">
      <c r="A35" s="5"/>
      <c r="B35" s="53" t="s">
        <v>2452</v>
      </c>
      <c r="C35" s="53"/>
      <c r="D35" s="55"/>
      <c r="E35" s="55"/>
      <c r="F35" s="55"/>
      <c r="G35" s="55"/>
      <c r="H35" s="55"/>
    </row>
    <row r="36" spans="1:8" x14ac:dyDescent="0.45">
      <c r="A36" s="5"/>
      <c r="B36" s="53" t="s">
        <v>1616</v>
      </c>
      <c r="C36" s="53" t="s">
        <v>2433</v>
      </c>
      <c r="D36" s="53" t="s">
        <v>2434</v>
      </c>
      <c r="E36" s="53" t="s">
        <v>2435</v>
      </c>
      <c r="F36" s="53" t="s">
        <v>2453</v>
      </c>
      <c r="G36" s="53" t="s">
        <v>2447</v>
      </c>
      <c r="H36" s="53" t="s">
        <v>2431</v>
      </c>
    </row>
    <row r="37" spans="1:8" ht="15.75" x14ac:dyDescent="0.45">
      <c r="A37" s="5"/>
      <c r="B37" t="s">
        <v>2726</v>
      </c>
      <c r="C37" t="s">
        <v>2618</v>
      </c>
      <c r="D37" t="s">
        <v>2728</v>
      </c>
      <c r="E37">
        <v>55</v>
      </c>
      <c r="F37" t="s">
        <v>2562</v>
      </c>
      <c r="G37" t="s">
        <v>2563</v>
      </c>
      <c r="H37" t="s">
        <v>2724</v>
      </c>
    </row>
    <row r="38" spans="1:8" ht="15.75" x14ac:dyDescent="0.45">
      <c r="A38" s="5"/>
      <c r="B38" t="s">
        <v>2727</v>
      </c>
      <c r="C38" t="s">
        <v>2618</v>
      </c>
      <c r="D38" t="s">
        <v>2729</v>
      </c>
      <c r="E38">
        <v>55</v>
      </c>
      <c r="F38" t="s">
        <v>2562</v>
      </c>
      <c r="G38" t="s">
        <v>2563</v>
      </c>
      <c r="H38" t="s">
        <v>2724</v>
      </c>
    </row>
    <row r="39" spans="1:8" x14ac:dyDescent="0.45">
      <c r="A39" s="5"/>
      <c r="B39" t="s">
        <v>2719</v>
      </c>
      <c r="C39" s="57" t="s">
        <v>55</v>
      </c>
      <c r="D39" t="s">
        <v>2715</v>
      </c>
      <c r="E39">
        <v>55</v>
      </c>
      <c r="F39" t="s">
        <v>2694</v>
      </c>
      <c r="G39" t="s">
        <v>2551</v>
      </c>
      <c r="H39" t="s">
        <v>2713</v>
      </c>
    </row>
    <row r="40" spans="1:8" x14ac:dyDescent="0.45">
      <c r="A40" s="5"/>
      <c r="B40" t="s">
        <v>2720</v>
      </c>
      <c r="C40" s="57" t="s">
        <v>55</v>
      </c>
      <c r="D40" t="s">
        <v>2716</v>
      </c>
      <c r="E40">
        <v>55</v>
      </c>
      <c r="F40" t="s">
        <v>2694</v>
      </c>
      <c r="G40" t="s">
        <v>2551</v>
      </c>
      <c r="H40" t="s">
        <v>2713</v>
      </c>
    </row>
    <row r="41" spans="1:8" x14ac:dyDescent="0.45">
      <c r="A41" s="5"/>
      <c r="B41" t="s">
        <v>2721</v>
      </c>
      <c r="C41" s="57" t="s">
        <v>55</v>
      </c>
      <c r="D41" t="s">
        <v>2717</v>
      </c>
      <c r="E41">
        <v>55</v>
      </c>
      <c r="F41" t="s">
        <v>2694</v>
      </c>
      <c r="G41" t="s">
        <v>2550</v>
      </c>
      <c r="H41" t="s">
        <v>2714</v>
      </c>
    </row>
    <row r="42" spans="1:8" x14ac:dyDescent="0.45">
      <c r="A42" s="5"/>
      <c r="B42" t="s">
        <v>2722</v>
      </c>
      <c r="C42" s="57" t="s">
        <v>55</v>
      </c>
      <c r="D42" t="s">
        <v>2718</v>
      </c>
      <c r="E42">
        <v>55</v>
      </c>
      <c r="F42" t="s">
        <v>2694</v>
      </c>
      <c r="G42" t="s">
        <v>2550</v>
      </c>
      <c r="H42" t="s">
        <v>2714</v>
      </c>
    </row>
    <row r="43" spans="1:8" x14ac:dyDescent="0.45">
      <c r="A43" s="5"/>
      <c r="C43" s="57"/>
    </row>
    <row r="44" spans="1:8" x14ac:dyDescent="0.45">
      <c r="A44" s="5"/>
      <c r="B44" s="53" t="s">
        <v>2456</v>
      </c>
      <c r="C44" s="55"/>
      <c r="D44" s="55"/>
      <c r="E44" s="55"/>
      <c r="F44" s="55"/>
      <c r="G44" s="55"/>
      <c r="H44" s="55"/>
    </row>
    <row r="45" spans="1:8" x14ac:dyDescent="0.45">
      <c r="A45" s="5"/>
      <c r="B45" s="53" t="s">
        <v>1616</v>
      </c>
      <c r="C45" s="53" t="s">
        <v>2433</v>
      </c>
      <c r="D45" s="53" t="s">
        <v>2434</v>
      </c>
      <c r="E45" s="53" t="s">
        <v>2435</v>
      </c>
      <c r="F45" s="53" t="s">
        <v>2453</v>
      </c>
      <c r="G45" s="53" t="s">
        <v>2447</v>
      </c>
      <c r="H45" s="53" t="s">
        <v>2431</v>
      </c>
    </row>
    <row r="46" spans="1:8" x14ac:dyDescent="0.45">
      <c r="A46" s="5"/>
      <c r="B46" t="s">
        <v>2610</v>
      </c>
      <c r="C46" t="s">
        <v>2535</v>
      </c>
      <c r="D46" t="s">
        <v>2630</v>
      </c>
      <c r="E46">
        <v>55</v>
      </c>
      <c r="F46" t="s">
        <v>2535</v>
      </c>
      <c r="G46" t="s">
        <v>2459</v>
      </c>
      <c r="H46" t="s">
        <v>2614</v>
      </c>
    </row>
    <row r="47" spans="1:8" x14ac:dyDescent="0.45">
      <c r="A47" s="5"/>
      <c r="B47" t="s">
        <v>2611</v>
      </c>
      <c r="C47" t="s">
        <v>2535</v>
      </c>
      <c r="D47" t="s">
        <v>2631</v>
      </c>
      <c r="E47">
        <v>55</v>
      </c>
      <c r="F47" t="s">
        <v>2535</v>
      </c>
      <c r="G47" t="s">
        <v>2459</v>
      </c>
      <c r="H47" t="s">
        <v>2615</v>
      </c>
    </row>
    <row r="48" spans="1:8" x14ac:dyDescent="0.45">
      <c r="A48" s="5"/>
      <c r="B48" t="s">
        <v>2612</v>
      </c>
      <c r="C48" t="s">
        <v>2535</v>
      </c>
      <c r="D48" t="s">
        <v>2632</v>
      </c>
      <c r="E48">
        <v>55</v>
      </c>
      <c r="F48" t="s">
        <v>2535</v>
      </c>
      <c r="G48" t="s">
        <v>2459</v>
      </c>
      <c r="H48" t="s">
        <v>2616</v>
      </c>
    </row>
    <row r="49" spans="1:8" x14ac:dyDescent="0.45">
      <c r="A49" s="5"/>
      <c r="B49" t="s">
        <v>2613</v>
      </c>
      <c r="C49" t="s">
        <v>2535</v>
      </c>
      <c r="D49" t="s">
        <v>2633</v>
      </c>
      <c r="E49">
        <v>55</v>
      </c>
      <c r="F49" t="s">
        <v>2535</v>
      </c>
      <c r="G49" t="s">
        <v>2459</v>
      </c>
      <c r="H49" t="s">
        <v>2617</v>
      </c>
    </row>
    <row r="50" spans="1:8" x14ac:dyDescent="0.45">
      <c r="A50" s="5"/>
      <c r="B50" t="s">
        <v>2745</v>
      </c>
      <c r="C50" t="s">
        <v>2535</v>
      </c>
      <c r="D50" t="s">
        <v>2749</v>
      </c>
      <c r="E50">
        <v>55</v>
      </c>
      <c r="F50" t="s">
        <v>2535</v>
      </c>
      <c r="G50" s="50" t="s">
        <v>2599</v>
      </c>
      <c r="H50" t="s">
        <v>2744</v>
      </c>
    </row>
    <row r="51" spans="1:8" x14ac:dyDescent="0.45">
      <c r="A51" s="5"/>
      <c r="B51" t="s">
        <v>2746</v>
      </c>
      <c r="C51" t="s">
        <v>2535</v>
      </c>
      <c r="D51" t="s">
        <v>2631</v>
      </c>
      <c r="E51">
        <v>55</v>
      </c>
      <c r="F51" t="s">
        <v>2535</v>
      </c>
      <c r="G51" s="50" t="s">
        <v>2599</v>
      </c>
      <c r="H51" t="s">
        <v>2744</v>
      </c>
    </row>
    <row r="52" spans="1:8" x14ac:dyDescent="0.45">
      <c r="A52" s="5"/>
      <c r="B52" t="s">
        <v>2747</v>
      </c>
      <c r="C52" t="s">
        <v>2535</v>
      </c>
      <c r="D52" t="s">
        <v>2750</v>
      </c>
      <c r="E52">
        <v>55</v>
      </c>
      <c r="F52" t="s">
        <v>2535</v>
      </c>
      <c r="G52" s="50" t="s">
        <v>2599</v>
      </c>
      <c r="H52" t="s">
        <v>2744</v>
      </c>
    </row>
    <row r="53" spans="1:8" x14ac:dyDescent="0.45">
      <c r="A53" s="5"/>
      <c r="B53" t="s">
        <v>2748</v>
      </c>
      <c r="C53" t="s">
        <v>2535</v>
      </c>
      <c r="D53" t="s">
        <v>2633</v>
      </c>
      <c r="E53">
        <v>55</v>
      </c>
      <c r="F53" t="s">
        <v>2535</v>
      </c>
      <c r="G53" s="50" t="s">
        <v>2599</v>
      </c>
      <c r="H53" t="s">
        <v>2744</v>
      </c>
    </row>
    <row r="54" spans="1:8" x14ac:dyDescent="0.45">
      <c r="A54" s="5"/>
      <c r="B54" t="s">
        <v>2736</v>
      </c>
      <c r="C54" t="s">
        <v>2535</v>
      </c>
      <c r="D54" t="s">
        <v>2740</v>
      </c>
      <c r="E54">
        <v>55</v>
      </c>
      <c r="F54" t="s">
        <v>2535</v>
      </c>
      <c r="G54" t="s">
        <v>2603</v>
      </c>
      <c r="H54" t="s">
        <v>2735</v>
      </c>
    </row>
    <row r="55" spans="1:8" x14ac:dyDescent="0.45">
      <c r="A55" s="5"/>
      <c r="B55" t="s">
        <v>2737</v>
      </c>
      <c r="C55" t="s">
        <v>2535</v>
      </c>
      <c r="D55" t="s">
        <v>2741</v>
      </c>
      <c r="E55">
        <v>55</v>
      </c>
      <c r="F55" t="s">
        <v>2535</v>
      </c>
      <c r="G55" t="s">
        <v>2603</v>
      </c>
      <c r="H55" t="s">
        <v>2735</v>
      </c>
    </row>
    <row r="56" spans="1:8" x14ac:dyDescent="0.45">
      <c r="A56" s="5"/>
      <c r="B56" t="s">
        <v>2738</v>
      </c>
      <c r="C56" t="s">
        <v>2535</v>
      </c>
      <c r="D56" t="s">
        <v>2742</v>
      </c>
      <c r="E56">
        <v>55</v>
      </c>
      <c r="F56" t="s">
        <v>2535</v>
      </c>
      <c r="G56" t="s">
        <v>2603</v>
      </c>
      <c r="H56" t="s">
        <v>2735</v>
      </c>
    </row>
    <row r="57" spans="1:8" x14ac:dyDescent="0.45">
      <c r="A57" s="5"/>
      <c r="B57" t="s">
        <v>2739</v>
      </c>
      <c r="C57" t="s">
        <v>2535</v>
      </c>
      <c r="D57" t="s">
        <v>2743</v>
      </c>
      <c r="E57">
        <v>55</v>
      </c>
      <c r="F57" t="s">
        <v>2535</v>
      </c>
      <c r="G57" t="s">
        <v>2603</v>
      </c>
      <c r="H57" t="s">
        <v>2735</v>
      </c>
    </row>
    <row r="58" spans="1:8" x14ac:dyDescent="0.45">
      <c r="A58" s="5"/>
      <c r="B58" t="s">
        <v>2705</v>
      </c>
      <c r="C58" t="s">
        <v>2680</v>
      </c>
      <c r="D58" t="s">
        <v>2709</v>
      </c>
      <c r="E58">
        <v>55</v>
      </c>
      <c r="F58" t="s">
        <v>2679</v>
      </c>
      <c r="G58" t="s">
        <v>2522</v>
      </c>
      <c r="H58" t="s">
        <v>2704</v>
      </c>
    </row>
    <row r="59" spans="1:8" x14ac:dyDescent="0.45">
      <c r="A59" s="5"/>
      <c r="B59" t="s">
        <v>2706</v>
      </c>
      <c r="C59" t="s">
        <v>2680</v>
      </c>
      <c r="D59" t="s">
        <v>2710</v>
      </c>
      <c r="E59">
        <v>55</v>
      </c>
      <c r="F59" t="s">
        <v>2679</v>
      </c>
      <c r="G59" t="s">
        <v>2522</v>
      </c>
      <c r="H59" t="s">
        <v>2704</v>
      </c>
    </row>
    <row r="60" spans="1:8" x14ac:dyDescent="0.45">
      <c r="A60" s="5"/>
      <c r="B60" t="s">
        <v>2707</v>
      </c>
      <c r="C60" t="s">
        <v>2680</v>
      </c>
      <c r="D60" t="s">
        <v>2711</v>
      </c>
      <c r="E60">
        <v>55</v>
      </c>
      <c r="F60" t="s">
        <v>2679</v>
      </c>
      <c r="G60" t="s">
        <v>2522</v>
      </c>
      <c r="H60" t="s">
        <v>2704</v>
      </c>
    </row>
    <row r="61" spans="1:8" x14ac:dyDescent="0.45">
      <c r="A61" s="5"/>
      <c r="B61" t="s">
        <v>2708</v>
      </c>
      <c r="C61" t="s">
        <v>2680</v>
      </c>
      <c r="D61" t="s">
        <v>2712</v>
      </c>
      <c r="E61">
        <v>55</v>
      </c>
      <c r="F61" t="s">
        <v>2679</v>
      </c>
      <c r="G61" t="s">
        <v>2522</v>
      </c>
      <c r="H61" t="s">
        <v>2704</v>
      </c>
    </row>
    <row r="62" spans="1:8" x14ac:dyDescent="0.45">
      <c r="A62" s="5"/>
      <c r="B62" s="58" t="s">
        <v>2695</v>
      </c>
      <c r="C62" s="57" t="s">
        <v>55</v>
      </c>
      <c r="D62" t="s">
        <v>2699</v>
      </c>
      <c r="E62">
        <v>55</v>
      </c>
      <c r="F62" t="s">
        <v>2694</v>
      </c>
      <c r="G62" t="s">
        <v>2540</v>
      </c>
      <c r="H62" t="s">
        <v>2703</v>
      </c>
    </row>
    <row r="63" spans="1:8" x14ac:dyDescent="0.45">
      <c r="A63" s="5"/>
      <c r="B63" s="58" t="s">
        <v>2696</v>
      </c>
      <c r="C63" s="57" t="s">
        <v>55</v>
      </c>
      <c r="D63" t="s">
        <v>2700</v>
      </c>
      <c r="E63">
        <v>55</v>
      </c>
      <c r="F63" t="s">
        <v>2694</v>
      </c>
      <c r="G63" t="s">
        <v>2540</v>
      </c>
      <c r="H63" t="s">
        <v>2703</v>
      </c>
    </row>
    <row r="64" spans="1:8" x14ac:dyDescent="0.45">
      <c r="A64" s="5"/>
      <c r="B64" s="58" t="s">
        <v>2697</v>
      </c>
      <c r="C64" s="57" t="s">
        <v>55</v>
      </c>
      <c r="D64" t="s">
        <v>2701</v>
      </c>
      <c r="E64">
        <v>55</v>
      </c>
      <c r="F64" t="s">
        <v>2694</v>
      </c>
      <c r="G64" t="s">
        <v>2540</v>
      </c>
      <c r="H64" t="s">
        <v>2703</v>
      </c>
    </row>
    <row r="65" spans="1:9" x14ac:dyDescent="0.45">
      <c r="A65" s="5"/>
      <c r="B65" s="58" t="s">
        <v>2698</v>
      </c>
      <c r="C65" s="57" t="s">
        <v>55</v>
      </c>
      <c r="D65" t="s">
        <v>2702</v>
      </c>
      <c r="E65">
        <v>55</v>
      </c>
      <c r="F65" t="s">
        <v>2694</v>
      </c>
      <c r="G65" t="s">
        <v>2540</v>
      </c>
      <c r="H65" t="s">
        <v>2703</v>
      </c>
    </row>
    <row r="66" spans="1:9" x14ac:dyDescent="0.45">
      <c r="A66" s="5"/>
    </row>
    <row r="67" spans="1:9" x14ac:dyDescent="0.45">
      <c r="A67" s="5"/>
      <c r="B67" s="53" t="s">
        <v>2437</v>
      </c>
      <c r="C67" s="53"/>
      <c r="D67" s="55"/>
      <c r="E67" s="55"/>
      <c r="F67" s="55"/>
      <c r="G67" s="55"/>
      <c r="H67" s="55"/>
      <c r="I67" s="55"/>
    </row>
    <row r="68" spans="1:9" x14ac:dyDescent="0.45">
      <c r="A68" s="5"/>
      <c r="B68" s="53" t="s">
        <v>1616</v>
      </c>
      <c r="C68" s="53" t="s">
        <v>2433</v>
      </c>
      <c r="D68" s="53" t="s">
        <v>2434</v>
      </c>
      <c r="E68" s="53"/>
      <c r="F68" s="55"/>
      <c r="G68" s="55"/>
      <c r="H68" s="55"/>
      <c r="I68" s="55"/>
    </row>
    <row r="69" spans="1:9" x14ac:dyDescent="0.45">
      <c r="A69" s="5"/>
      <c r="B69" t="s">
        <v>2764</v>
      </c>
      <c r="C69" t="s">
        <v>2765</v>
      </c>
      <c r="D69" t="s">
        <v>2438</v>
      </c>
    </row>
    <row r="70" spans="1:9" x14ac:dyDescent="0.45">
      <c r="A70" s="5"/>
      <c r="B70" t="s">
        <v>2763</v>
      </c>
      <c r="C70" t="s">
        <v>2765</v>
      </c>
      <c r="D70" t="s">
        <v>2439</v>
      </c>
    </row>
    <row r="71" spans="1:9" ht="15.75" x14ac:dyDescent="0.45">
      <c r="A71" s="5"/>
      <c r="B71" t="s">
        <v>2785</v>
      </c>
      <c r="C71" t="s">
        <v>2766</v>
      </c>
      <c r="D71" t="s">
        <v>2440</v>
      </c>
    </row>
    <row r="72" spans="1:9" ht="15.75" x14ac:dyDescent="0.45">
      <c r="A72" s="5"/>
      <c r="B72" t="s">
        <v>2768</v>
      </c>
      <c r="C72" t="s">
        <v>2766</v>
      </c>
      <c r="D72" t="s">
        <v>2767</v>
      </c>
    </row>
    <row r="73" spans="1:9" ht="15.75" x14ac:dyDescent="0.45">
      <c r="A73" s="5"/>
      <c r="B73" t="s">
        <v>2769</v>
      </c>
      <c r="C73" t="s">
        <v>2766</v>
      </c>
      <c r="D73" t="s">
        <v>2441</v>
      </c>
    </row>
    <row r="74" spans="1:9" ht="15.75" x14ac:dyDescent="0.45">
      <c r="A74" s="5"/>
      <c r="B74" t="s">
        <v>2770</v>
      </c>
      <c r="C74" t="s">
        <v>2766</v>
      </c>
      <c r="D74" t="s">
        <v>2442</v>
      </c>
    </row>
    <row r="75" spans="1:9" ht="15.75" x14ac:dyDescent="0.45">
      <c r="A75" s="5"/>
      <c r="B75" t="s">
        <v>2771</v>
      </c>
      <c r="C75" t="s">
        <v>2766</v>
      </c>
      <c r="D75" t="s">
        <v>2443</v>
      </c>
    </row>
    <row r="76" spans="1:9" ht="15.75" x14ac:dyDescent="0.45">
      <c r="A76" s="5"/>
      <c r="B76" t="s">
        <v>2772</v>
      </c>
      <c r="C76" t="s">
        <v>2641</v>
      </c>
      <c r="D76" t="s">
        <v>2773</v>
      </c>
    </row>
    <row r="77" spans="1:9" ht="15.75" x14ac:dyDescent="0.45">
      <c r="A77" s="5"/>
      <c r="B77" t="s">
        <v>2774</v>
      </c>
      <c r="C77" t="s">
        <v>2618</v>
      </c>
      <c r="D77" t="s">
        <v>2779</v>
      </c>
    </row>
    <row r="78" spans="1:9" ht="15.75" x14ac:dyDescent="0.45">
      <c r="A78" s="5"/>
      <c r="B78" t="s">
        <v>2775</v>
      </c>
      <c r="C78" t="s">
        <v>2618</v>
      </c>
      <c r="D78" t="s">
        <v>2780</v>
      </c>
    </row>
    <row r="79" spans="1:9" ht="15.75" x14ac:dyDescent="0.45">
      <c r="A79" s="5"/>
      <c r="B79" t="s">
        <v>2776</v>
      </c>
      <c r="C79" t="s">
        <v>2618</v>
      </c>
      <c r="D79" t="s">
        <v>2781</v>
      </c>
    </row>
    <row r="80" spans="1:9" ht="15.75" x14ac:dyDescent="0.45">
      <c r="A80" s="5"/>
      <c r="B80" t="s">
        <v>2777</v>
      </c>
      <c r="C80" t="s">
        <v>2618</v>
      </c>
      <c r="D80" t="s">
        <v>2782</v>
      </c>
    </row>
    <row r="81" spans="1:5" ht="15.75" x14ac:dyDescent="0.45">
      <c r="A81" s="5"/>
      <c r="B81" t="s">
        <v>2778</v>
      </c>
      <c r="C81" t="s">
        <v>2618</v>
      </c>
      <c r="D81" t="s">
        <v>2783</v>
      </c>
    </row>
    <row r="82" spans="1:5" ht="15.75" x14ac:dyDescent="0.45">
      <c r="A82" s="5"/>
      <c r="B82" t="s">
        <v>2786</v>
      </c>
      <c r="C82" t="s">
        <v>2652</v>
      </c>
      <c r="D82" t="s">
        <v>2787</v>
      </c>
    </row>
    <row r="83" spans="1:5" x14ac:dyDescent="0.45">
      <c r="A83" s="5"/>
      <c r="B83" t="s">
        <v>2789</v>
      </c>
      <c r="C83" t="s">
        <v>2788</v>
      </c>
      <c r="D83" t="s">
        <v>2791</v>
      </c>
    </row>
    <row r="84" spans="1:5" x14ac:dyDescent="0.45">
      <c r="A84" s="5"/>
      <c r="B84" t="s">
        <v>2790</v>
      </c>
      <c r="C84" t="s">
        <v>2788</v>
      </c>
      <c r="D84" t="s">
        <v>2792</v>
      </c>
    </row>
    <row r="85" spans="1:5" x14ac:dyDescent="0.45">
      <c r="A85" s="5"/>
      <c r="B85" t="s">
        <v>2793</v>
      </c>
      <c r="C85" t="s">
        <v>2798</v>
      </c>
      <c r="D85" t="s">
        <v>2796</v>
      </c>
    </row>
    <row r="86" spans="1:5" x14ac:dyDescent="0.45">
      <c r="A86" s="5"/>
      <c r="B86" t="s">
        <v>2794</v>
      </c>
      <c r="C86" t="s">
        <v>2798</v>
      </c>
      <c r="D86" t="s">
        <v>2797</v>
      </c>
    </row>
    <row r="87" spans="1:5" x14ac:dyDescent="0.45">
      <c r="A87" s="5"/>
      <c r="B87" t="s">
        <v>2795</v>
      </c>
      <c r="C87" s="57" t="s">
        <v>38</v>
      </c>
      <c r="D87" t="s">
        <v>2799</v>
      </c>
    </row>
    <row r="88" spans="1:5" x14ac:dyDescent="0.45">
      <c r="A88" s="5"/>
      <c r="B88" t="s">
        <v>2800</v>
      </c>
      <c r="C88" s="57" t="s">
        <v>55</v>
      </c>
      <c r="D88" t="s">
        <v>2802</v>
      </c>
      <c r="E88" t="s">
        <v>2806</v>
      </c>
    </row>
    <row r="89" spans="1:5" x14ac:dyDescent="0.45">
      <c r="A89" s="5"/>
      <c r="B89" t="s">
        <v>2807</v>
      </c>
      <c r="C89" s="57" t="s">
        <v>55</v>
      </c>
      <c r="D89" t="s">
        <v>2803</v>
      </c>
      <c r="E89" t="s">
        <v>2806</v>
      </c>
    </row>
    <row r="90" spans="1:5" x14ac:dyDescent="0.45">
      <c r="A90" s="5"/>
      <c r="B90" t="s">
        <v>2801</v>
      </c>
      <c r="C90" s="57" t="s">
        <v>55</v>
      </c>
      <c r="D90" t="s">
        <v>2804</v>
      </c>
      <c r="E90" t="s">
        <v>2806</v>
      </c>
    </row>
    <row r="91" spans="1:5" x14ac:dyDescent="0.45">
      <c r="A91" s="5"/>
      <c r="B91" t="s">
        <v>2808</v>
      </c>
      <c r="C91" s="57" t="s">
        <v>55</v>
      </c>
      <c r="D91" t="s">
        <v>2805</v>
      </c>
      <c r="E91" t="s">
        <v>2806</v>
      </c>
    </row>
    <row r="92" spans="1:5" x14ac:dyDescent="0.45">
      <c r="A92" s="5"/>
      <c r="B92" t="s">
        <v>2811</v>
      </c>
      <c r="C92" s="57" t="s">
        <v>55</v>
      </c>
      <c r="D92" t="s">
        <v>2809</v>
      </c>
    </row>
    <row r="93" spans="1:5" x14ac:dyDescent="0.45">
      <c r="A93" s="5"/>
      <c r="B93" t="s">
        <v>2812</v>
      </c>
      <c r="C93" s="57" t="s">
        <v>55</v>
      </c>
      <c r="D93" t="s">
        <v>2810</v>
      </c>
    </row>
    <row r="94" spans="1:5" x14ac:dyDescent="0.45">
      <c r="A94" s="5"/>
      <c r="B94" t="s">
        <v>2815</v>
      </c>
      <c r="C94" t="s">
        <v>2450</v>
      </c>
      <c r="D94" t="s">
        <v>2444</v>
      </c>
    </row>
    <row r="95" spans="1:5" x14ac:dyDescent="0.45">
      <c r="A95" s="5"/>
      <c r="B95" t="s">
        <v>2814</v>
      </c>
      <c r="C95" t="s">
        <v>2450</v>
      </c>
      <c r="D95" t="s">
        <v>2445</v>
      </c>
    </row>
    <row r="96" spans="1:5" x14ac:dyDescent="0.45">
      <c r="A96" s="5"/>
      <c r="B96" t="s">
        <v>2813</v>
      </c>
      <c r="C96" t="s">
        <v>2817</v>
      </c>
      <c r="D96" t="s">
        <v>2816</v>
      </c>
    </row>
  </sheetData>
  <sortState xmlns:xlrd2="http://schemas.microsoft.com/office/spreadsheetml/2017/richdata2" ref="B46:L65">
    <sortCondition ref="B46:B65"/>
  </sortState>
  <mergeCells count="2">
    <mergeCell ref="B1:N2"/>
    <mergeCell ref="J3:Q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vt:lpstr>
      <vt:lpstr>b</vt:lpstr>
      <vt:lpstr>c</vt:lpstr>
      <vt:lpstr>d</vt:lpstr>
      <vt:lpstr>e</vt:lpstr>
      <vt:lpstr>f</vt:lpstr>
      <vt:lpstr>g</vt:lpstr>
      <vt:lpstr>h</vt:lpstr>
      <vt:lpstr>i</vt:lpstr>
      <vt:lpstr>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beckmann</dc:creator>
  <cp:lastModifiedBy>John Beckmann</cp:lastModifiedBy>
  <dcterms:created xsi:type="dcterms:W3CDTF">2015-04-23T18:37:33Z</dcterms:created>
  <dcterms:modified xsi:type="dcterms:W3CDTF">2019-11-04T14:40:26Z</dcterms:modified>
</cp:coreProperties>
</file>