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3440" activeTab="1"/>
  </bookViews>
  <sheets>
    <sheet name="Figure 2-figure supplement 5b" sheetId="1" r:id="rId1"/>
    <sheet name="Figure 2-figure supplement 5c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2" l="1"/>
  <c r="E25" i="2"/>
  <c r="E24" i="2"/>
  <c r="D24" i="2"/>
  <c r="D11" i="2"/>
  <c r="C20" i="2" s="1"/>
  <c r="H10" i="2"/>
  <c r="D19" i="2" s="1"/>
  <c r="K9" i="2"/>
  <c r="J9" i="2"/>
  <c r="G9" i="2"/>
  <c r="F9" i="2"/>
  <c r="C9" i="2"/>
  <c r="B9" i="2"/>
  <c r="L8" i="2"/>
  <c r="E26" i="2" s="1"/>
  <c r="H8" i="2"/>
  <c r="D26" i="2" s="1"/>
  <c r="D8" i="2"/>
  <c r="L7" i="2"/>
  <c r="L10" i="2" s="1"/>
  <c r="E19" i="2" s="1"/>
  <c r="H7" i="2"/>
  <c r="D25" i="2" s="1"/>
  <c r="D7" i="2"/>
  <c r="C25" i="2" s="1"/>
  <c r="L6" i="2"/>
  <c r="H6" i="2"/>
  <c r="H11" i="2" s="1"/>
  <c r="D20" i="2" s="1"/>
  <c r="D6" i="2"/>
  <c r="C24" i="2" s="1"/>
  <c r="D28" i="2" l="1"/>
  <c r="D29" i="2"/>
  <c r="L11" i="2"/>
  <c r="E20" i="2" s="1"/>
  <c r="D10" i="2"/>
  <c r="C19" i="2" s="1"/>
  <c r="D6" i="1" l="1"/>
  <c r="L8" i="1" l="1"/>
  <c r="E26" i="1" s="1"/>
  <c r="L7" i="1"/>
  <c r="H8" i="1"/>
  <c r="D26" i="1" s="1"/>
  <c r="H7" i="1"/>
  <c r="H6" i="1"/>
  <c r="D7" i="1"/>
  <c r="C25" i="1" s="1"/>
  <c r="D8" i="1"/>
  <c r="C26" i="1" s="1"/>
  <c r="C24" i="1"/>
  <c r="D28" i="1" l="1"/>
  <c r="D24" i="1"/>
  <c r="L6" i="1"/>
  <c r="L11" i="1" s="1"/>
  <c r="E20" i="1" s="1"/>
  <c r="E25" i="1"/>
  <c r="D25" i="1"/>
  <c r="D10" i="1"/>
  <c r="C19" i="1" s="1"/>
  <c r="D11" i="1"/>
  <c r="C20" i="1" s="1"/>
  <c r="H11" i="1"/>
  <c r="D20" i="1" s="1"/>
  <c r="H10" i="1"/>
  <c r="D19" i="1" s="1"/>
  <c r="C9" i="1"/>
  <c r="F9" i="1"/>
  <c r="G9" i="1"/>
  <c r="K9" i="1"/>
  <c r="B9" i="1"/>
  <c r="E24" i="1" l="1"/>
  <c r="D29" i="1" s="1"/>
  <c r="L10" i="1"/>
  <c r="E19" i="1" s="1"/>
  <c r="J9" i="1"/>
</calcChain>
</file>

<file path=xl/sharedStrings.xml><?xml version="1.0" encoding="utf-8"?>
<sst xmlns="http://schemas.openxmlformats.org/spreadsheetml/2006/main" count="50" uniqueCount="21">
  <si>
    <t>total</t>
  </si>
  <si>
    <t>ecart type</t>
  </si>
  <si>
    <t xml:space="preserve">GFP-p40MET </t>
  </si>
  <si>
    <t>nb cells+</t>
  </si>
  <si>
    <t>GFP</t>
  </si>
  <si>
    <t>Slide 1</t>
  </si>
  <si>
    <t>Slide 2</t>
  </si>
  <si>
    <t>Slide 3</t>
  </si>
  <si>
    <t>SD</t>
  </si>
  <si>
    <t>T Test analysis</t>
  </si>
  <si>
    <t>GFP/GFP-p40MET</t>
  </si>
  <si>
    <t>***</t>
  </si>
  <si>
    <t>GFP-p40MET LD</t>
  </si>
  <si>
    <t>GFP-p40MET/GFP-p40MET LD</t>
  </si>
  <si>
    <t>% CytC released</t>
  </si>
  <si>
    <t>CytC released</t>
  </si>
  <si>
    <t>Mean %CytC+</t>
  </si>
  <si>
    <t>casp 3+</t>
  </si>
  <si>
    <t>Mean %casp3+</t>
  </si>
  <si>
    <t>% Casp3 +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</si>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</sst>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Font="1"/>
    <xf numFmtId="164" fontId="0" fillId="0" borderId="0" xfId="0" applyNumberFormat="1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ont="1" applyFill="1"/>
    <xf numFmtId="0" fontId="0" fillId="4" borderId="0" xfId="0" applyFill="1" applyAlignment="1">
      <alignment horizontal="center"/>
    </xf>
    <xf numFmtId="164" fontId="0" fillId="4" borderId="0" xfId="0" applyNumberFormat="1" applyFont="1" applyFill="1"/>
    <xf numFmtId="0" fontId="0" fillId="0" borderId="0" xfId="0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2-figure supplement 5b'!$B$19</c:f>
              <c:strCache>
                <c:ptCount val="1"/>
                <c:pt idx="0">
                  <c:v>% CytC released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2-figure supplement 5b'!$C$20:$E$20</c:f>
                <c:numCache>
                  <c:formatCode>General</c:formatCode>
                  <c:ptCount val="3"/>
                  <c:pt idx="0">
                    <c:v>2.8322343723920587</c:v>
                  </c:pt>
                  <c:pt idx="1">
                    <c:v>2.4064085986205863</c:v>
                  </c:pt>
                  <c:pt idx="2">
                    <c:v>2.9923205526338537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2-figure supplement 5b'!$C$18:$E$18</c:f>
              <c:strCache>
                <c:ptCount val="3"/>
                <c:pt idx="0">
                  <c:v>GFP</c:v>
                </c:pt>
                <c:pt idx="1">
                  <c:v>GFP-p40MET </c:v>
                </c:pt>
                <c:pt idx="2">
                  <c:v>GFP-p40MET LD</c:v>
                </c:pt>
              </c:strCache>
            </c:strRef>
          </c:cat>
          <c:val>
            <c:numRef>
              <c:f>'Figure 2-figure supplement 5b'!$C$19:$E$19</c:f>
              <c:numCache>
                <c:formatCode>General</c:formatCode>
                <c:ptCount val="3"/>
                <c:pt idx="0" formatCode="0.0">
                  <c:v>7.1790409529698493</c:v>
                </c:pt>
                <c:pt idx="1">
                  <c:v>25.723403095004301</c:v>
                </c:pt>
                <c:pt idx="2" formatCode="0.0">
                  <c:v>6.7278687964981598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0-45CB-A6EC-2D720BBF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938496"/>
        <c:axId val="104948480"/>
      </c:barChart>
      <c:catAx>
        <c:axId val="1049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948480"/>
        <c:crosses val="autoZero"/>
        <c:auto val="1"/>
        <c:lblAlgn val="ctr"/>
        <c:lblOffset val="100"/>
        <c:noMultiLvlLbl val="0"/>
      </c:catAx>
      <c:valAx>
        <c:axId val="10494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CytochromeC</a:t>
                </a:r>
                <a:r>
                  <a:rPr lang="fr-FR" sz="8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-releasing </a:t>
                </a:r>
                <a:r>
                  <a:rPr lang="fr-FR" sz="80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/ transfected cells (%)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>
                  <a:solidFill>
                    <a:schemeClr val="tx1">
                      <a:lumMod val="85000"/>
                      <a:lumOff val="1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93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% Casp3 +</c:v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2.3962517296608596</c:v>
                </c:pt>
                <c:pt idx="1">
                  <c:v>5.1147296671765288</c:v>
                </c:pt>
                <c:pt idx="2">
                  <c:v>1.1544845163836681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 </c:v>
              </c:pt>
              <c:pt idx="2">
                <c:v>GFP-p40MET LD</c:v>
              </c:pt>
            </c:strLit>
          </c:cat>
          <c:val>
            <c:numLit>
              <c:formatCode>General</c:formatCode>
              <c:ptCount val="3"/>
              <c:pt idx="0">
                <c:v>8.1037829187977568</c:v>
              </c:pt>
              <c:pt idx="1">
                <c:v>15.842211805973974</c:v>
              </c:pt>
              <c:pt idx="2">
                <c:v>5.3557755681657904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0-45CB-A6EC-2D720BBF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607168"/>
        <c:axId val="129608704"/>
      </c:barChart>
      <c:catAx>
        <c:axId val="12960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608704"/>
        <c:crosses val="autoZero"/>
        <c:auto val="1"/>
        <c:lblAlgn val="ctr"/>
        <c:lblOffset val="100"/>
        <c:noMultiLvlLbl val="0"/>
      </c:catAx>
      <c:valAx>
        <c:axId val="1296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actevated Caspase3 / transfected cells (%)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60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15</xdr:row>
      <xdr:rowOff>19050</xdr:rowOff>
    </xdr:from>
    <xdr:to>
      <xdr:col>7</xdr:col>
      <xdr:colOff>464820</xdr:colOff>
      <xdr:row>30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1BA6B893-6C14-4D75-97FD-C7BBE7B8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15</xdr:row>
      <xdr:rowOff>19050</xdr:rowOff>
    </xdr:from>
    <xdr:to>
      <xdr:col>7</xdr:col>
      <xdr:colOff>464820</xdr:colOff>
      <xdr:row>30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1BA6B893-6C14-4D75-97FD-C7BBE7B82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9"/>
  <sheetViews>
    <sheetView workbookViewId="0">
      <selection activeCell="A41" sqref="A41"/>
    </sheetView>
  </sheetViews>
  <sheetFormatPr baseColWidth="10" defaultRowHeight="15" x14ac:dyDescent="0.25"/>
  <cols>
    <col min="1" max="1" width="29.140625" customWidth="1"/>
    <col min="4" max="4" width="12" bestFit="1" customWidth="1"/>
    <col min="9" max="9" width="11" customWidth="1"/>
    <col min="10" max="10" width="11.28515625" customWidth="1"/>
    <col min="11" max="11" width="12.5703125" customWidth="1"/>
    <col min="12" max="12" width="11.85546875" customWidth="1"/>
  </cols>
  <sheetData>
    <row r="4" spans="1:17" x14ac:dyDescent="0.3">
      <c r="B4" s="15" t="s">
        <v>4</v>
      </c>
      <c r="C4" s="15"/>
      <c r="F4" s="16" t="s">
        <v>2</v>
      </c>
      <c r="G4" s="16"/>
      <c r="J4" s="17" t="s">
        <v>12</v>
      </c>
      <c r="K4" s="17"/>
    </row>
    <row r="5" spans="1:17" x14ac:dyDescent="0.3">
      <c r="B5" s="4" t="s">
        <v>3</v>
      </c>
      <c r="C5" s="4" t="s">
        <v>15</v>
      </c>
      <c r="F5" s="5" t="s">
        <v>3</v>
      </c>
      <c r="G5" s="5" t="s">
        <v>15</v>
      </c>
      <c r="J5" s="6" t="s">
        <v>3</v>
      </c>
      <c r="K5" s="6" t="s">
        <v>15</v>
      </c>
    </row>
    <row r="6" spans="1:17" x14ac:dyDescent="0.3">
      <c r="A6" t="s">
        <v>5</v>
      </c>
      <c r="B6" s="1">
        <v>715</v>
      </c>
      <c r="C6" s="1">
        <v>31</v>
      </c>
      <c r="D6">
        <f>C6/B6*100</f>
        <v>4.335664335664335</v>
      </c>
      <c r="F6" s="2">
        <v>555</v>
      </c>
      <c r="G6" s="2">
        <v>149</v>
      </c>
      <c r="H6">
        <f>G6/F6*100</f>
        <v>26.846846846846844</v>
      </c>
      <c r="J6" s="3">
        <v>621</v>
      </c>
      <c r="K6" s="3">
        <v>48</v>
      </c>
      <c r="L6">
        <f t="shared" ref="L6:L8" si="0">K6/J6*100</f>
        <v>7.7294685990338161</v>
      </c>
    </row>
    <row r="7" spans="1:17" x14ac:dyDescent="0.3">
      <c r="A7" t="s">
        <v>6</v>
      </c>
      <c r="B7" s="1">
        <v>1097</v>
      </c>
      <c r="C7" s="1">
        <v>79</v>
      </c>
      <c r="D7">
        <f t="shared" ref="D7:D8" si="1">C7/B7*100</f>
        <v>7.2014585232452148</v>
      </c>
      <c r="F7" s="2">
        <v>662</v>
      </c>
      <c r="G7" s="2">
        <v>152</v>
      </c>
      <c r="H7">
        <f t="shared" ref="H7:H8" si="2">G7/F7*100</f>
        <v>22.9607250755287</v>
      </c>
      <c r="J7" s="3">
        <v>446</v>
      </c>
      <c r="K7" s="3">
        <v>15</v>
      </c>
      <c r="L7">
        <f t="shared" si="0"/>
        <v>3.3632286995515694</v>
      </c>
    </row>
    <row r="8" spans="1:17" x14ac:dyDescent="0.3">
      <c r="A8" t="s">
        <v>7</v>
      </c>
      <c r="B8" s="1">
        <v>1170</v>
      </c>
      <c r="C8" s="1">
        <v>117</v>
      </c>
      <c r="D8">
        <f t="shared" si="1"/>
        <v>10</v>
      </c>
      <c r="F8" s="2">
        <v>910</v>
      </c>
      <c r="G8" s="2">
        <v>249</v>
      </c>
      <c r="H8">
        <f t="shared" si="2"/>
        <v>27.362637362637365</v>
      </c>
      <c r="J8" s="3">
        <v>693</v>
      </c>
      <c r="K8" s="3">
        <v>63</v>
      </c>
      <c r="L8">
        <f t="shared" si="0"/>
        <v>9.0909090909090917</v>
      </c>
    </row>
    <row r="9" spans="1:17" x14ac:dyDescent="0.3">
      <c r="A9" t="s">
        <v>0</v>
      </c>
      <c r="B9" s="4">
        <f>SUM(B6:B8)</f>
        <v>2982</v>
      </c>
      <c r="C9" s="1">
        <f>SUM(C6:C8)</f>
        <v>227</v>
      </c>
      <c r="F9" s="5">
        <f>SUM(F6:F8)</f>
        <v>2127</v>
      </c>
      <c r="G9" s="2">
        <f>SUM(G6:G8)</f>
        <v>550</v>
      </c>
      <c r="J9" s="6">
        <f>SUM(J6:J8)</f>
        <v>1760</v>
      </c>
      <c r="K9" s="3">
        <f>SUM(K6:K8)</f>
        <v>126</v>
      </c>
    </row>
    <row r="10" spans="1:17" x14ac:dyDescent="0.3">
      <c r="A10" s="7" t="s">
        <v>16</v>
      </c>
      <c r="B10" s="7"/>
      <c r="C10" s="7"/>
      <c r="D10" s="7">
        <f>AVERAGE(D6:D8)</f>
        <v>7.1790409529698493</v>
      </c>
      <c r="E10" s="7"/>
      <c r="F10" s="8"/>
      <c r="G10" s="7"/>
      <c r="H10" s="7">
        <f>AVERAGE(H6:H8)</f>
        <v>25.723403095004301</v>
      </c>
      <c r="I10" s="7"/>
      <c r="J10" s="8"/>
      <c r="K10" s="7"/>
      <c r="L10" s="7">
        <f>AVERAGE(L6:L8)</f>
        <v>6.7278687964981598</v>
      </c>
    </row>
    <row r="11" spans="1:17" x14ac:dyDescent="0.3">
      <c r="A11" t="s">
        <v>8</v>
      </c>
      <c r="D11">
        <f>STDEV(D6:D8)</f>
        <v>2.8322343723920587</v>
      </c>
      <c r="H11">
        <f>STDEV(H6:H8)</f>
        <v>2.4064085986205863</v>
      </c>
      <c r="L11">
        <f>STDEV(L6:L8)</f>
        <v>2.9923205526338537</v>
      </c>
    </row>
    <row r="13" spans="1:17" x14ac:dyDescent="0.3">
      <c r="B13" s="14"/>
      <c r="C13" s="14"/>
      <c r="D13" s="14"/>
      <c r="E13" s="14"/>
      <c r="F13" s="14"/>
      <c r="G13" s="14"/>
      <c r="H13" s="14"/>
      <c r="Q13" s="7"/>
    </row>
    <row r="18" spans="2:17" x14ac:dyDescent="0.3">
      <c r="C18" s="10" t="s">
        <v>4</v>
      </c>
      <c r="D18" s="9" t="s">
        <v>2</v>
      </c>
      <c r="E18" s="12" t="s">
        <v>12</v>
      </c>
    </row>
    <row r="19" spans="2:17" x14ac:dyDescent="0.3">
      <c r="B19" s="4" t="s">
        <v>14</v>
      </c>
      <c r="C19" s="11">
        <f>D10</f>
        <v>7.1790409529698493</v>
      </c>
      <c r="D19" s="2">
        <f>H10</f>
        <v>25.723403095004301</v>
      </c>
      <c r="E19" s="13">
        <f>L10</f>
        <v>6.7278687964981598</v>
      </c>
    </row>
    <row r="20" spans="2:17" x14ac:dyDescent="0.3">
      <c r="B20" t="s">
        <v>1</v>
      </c>
      <c r="C20" s="1">
        <f>D11</f>
        <v>2.8322343723920587</v>
      </c>
      <c r="D20" s="2">
        <f>H11</f>
        <v>2.4064085986205863</v>
      </c>
      <c r="E20" s="3">
        <f>L11</f>
        <v>2.9923205526338537</v>
      </c>
      <c r="Q20" s="7"/>
    </row>
    <row r="22" spans="2:17" x14ac:dyDescent="0.3">
      <c r="B22" t="s">
        <v>9</v>
      </c>
    </row>
    <row r="24" spans="2:17" x14ac:dyDescent="0.3">
      <c r="C24" s="1">
        <f>D6</f>
        <v>4.335664335664335</v>
      </c>
      <c r="D24" s="2">
        <f>H6</f>
        <v>26.846846846846844</v>
      </c>
      <c r="E24" s="3">
        <f>L6</f>
        <v>7.7294685990338161</v>
      </c>
    </row>
    <row r="25" spans="2:17" x14ac:dyDescent="0.3">
      <c r="C25" s="1">
        <f>D7</f>
        <v>7.2014585232452148</v>
      </c>
      <c r="D25" s="2">
        <f>H7</f>
        <v>22.9607250755287</v>
      </c>
      <c r="E25" s="3">
        <f>L7</f>
        <v>3.3632286995515694</v>
      </c>
    </row>
    <row r="26" spans="2:17" x14ac:dyDescent="0.3">
      <c r="C26" s="1">
        <f>D8</f>
        <v>10</v>
      </c>
      <c r="D26" s="2">
        <f>H8</f>
        <v>27.362637362637365</v>
      </c>
      <c r="E26" s="3">
        <f>L8</f>
        <v>9.0909090909090917</v>
      </c>
    </row>
    <row r="28" spans="2:17" x14ac:dyDescent="0.3">
      <c r="B28" t="s">
        <v>10</v>
      </c>
      <c r="D28">
        <f>_xlfn.T.TEST(C24:C26,D24:D26,1,2)</f>
        <v>4.9290685595670329E-4</v>
      </c>
      <c r="E28" t="s">
        <v>11</v>
      </c>
    </row>
    <row r="29" spans="2:17" x14ac:dyDescent="0.3">
      <c r="B29" t="s">
        <v>13</v>
      </c>
      <c r="D29">
        <f>_xlfn.T.TEST(D24:D26,E24:E26,1,2)</f>
        <v>5.0945588308564792E-4</v>
      </c>
      <c r="E29" t="s">
        <v>11</v>
      </c>
    </row>
  </sheetData>
  <mergeCells count="3">
    <mergeCell ref="B4:C4"/>
    <mergeCell ref="F4:G4"/>
    <mergeCell ref="J4:K4"/>
  </mergeCells>
  <phoneticPr fontId="3" type="noConversion"/>
  <pageMargins left="0.7" right="0.7" top="0.75" bottom="0.75" header="0.3" footer="0.3"/>
  <pageSetup paperSize="9" orientation="portrait" verticalDpi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9"/>
  <sheetViews>
    <sheetView tabSelected="1" workbookViewId="0">
      <selection activeCell="B34" sqref="B34"/>
    </sheetView>
  </sheetViews>
  <sheetFormatPr baseColWidth="10" defaultRowHeight="15" x14ac:dyDescent="0.25"/>
  <cols>
    <col min="1" max="1" width="29.140625" customWidth="1"/>
    <col min="4" max="4" width="12" bestFit="1" customWidth="1"/>
    <col min="9" max="9" width="11" customWidth="1"/>
    <col min="10" max="10" width="11.28515625" customWidth="1"/>
    <col min="11" max="11" width="12.5703125" customWidth="1"/>
    <col min="12" max="12" width="11.85546875" customWidth="1"/>
  </cols>
  <sheetData>
    <row r="4" spans="1:17" x14ac:dyDescent="0.25">
      <c r="B4" s="15" t="s">
        <v>4</v>
      </c>
      <c r="C4" s="15"/>
      <c r="F4" s="16" t="s">
        <v>2</v>
      </c>
      <c r="G4" s="16"/>
      <c r="J4" s="17" t="s">
        <v>12</v>
      </c>
      <c r="K4" s="17"/>
    </row>
    <row r="5" spans="1:17" x14ac:dyDescent="0.25">
      <c r="B5" s="4" t="s">
        <v>3</v>
      </c>
      <c r="C5" s="4" t="s">
        <v>17</v>
      </c>
      <c r="F5" s="5" t="s">
        <v>3</v>
      </c>
      <c r="G5" s="5" t="s">
        <v>17</v>
      </c>
      <c r="J5" s="6" t="s">
        <v>3</v>
      </c>
      <c r="K5" s="6" t="s">
        <v>17</v>
      </c>
    </row>
    <row r="6" spans="1:17" x14ac:dyDescent="0.25">
      <c r="A6" t="s">
        <v>5</v>
      </c>
      <c r="B6" s="1">
        <v>2141</v>
      </c>
      <c r="C6" s="1">
        <v>117</v>
      </c>
      <c r="D6">
        <f>C6/B6*100</f>
        <v>5.4647361046240075</v>
      </c>
      <c r="F6" s="2">
        <v>1492</v>
      </c>
      <c r="G6" s="2">
        <v>152</v>
      </c>
      <c r="H6">
        <f>G6/F6*100</f>
        <v>10.187667560321715</v>
      </c>
      <c r="J6" s="3">
        <v>1297</v>
      </c>
      <c r="K6" s="3">
        <v>53</v>
      </c>
      <c r="L6">
        <f t="shared" ref="L6:L8" si="0">K6/J6*100</f>
        <v>4.0863531225905936</v>
      </c>
    </row>
    <row r="7" spans="1:17" x14ac:dyDescent="0.25">
      <c r="A7" t="s">
        <v>6</v>
      </c>
      <c r="B7" s="1">
        <v>1735</v>
      </c>
      <c r="C7" s="1">
        <v>151</v>
      </c>
      <c r="D7">
        <f t="shared" ref="D7:D8" si="1">C7/B7*100</f>
        <v>8.7031700288184446</v>
      </c>
      <c r="F7" s="2">
        <v>685</v>
      </c>
      <c r="G7" s="2">
        <v>138</v>
      </c>
      <c r="H7">
        <f t="shared" ref="H7:H8" si="2">G7/F7*100</f>
        <v>20.145985401459853</v>
      </c>
      <c r="J7" s="3">
        <v>337</v>
      </c>
      <c r="K7" s="3">
        <v>19</v>
      </c>
      <c r="L7">
        <f t="shared" si="0"/>
        <v>5.637982195845697</v>
      </c>
    </row>
    <row r="8" spans="1:17" x14ac:dyDescent="0.25">
      <c r="A8" t="s">
        <v>7</v>
      </c>
      <c r="B8" s="1">
        <v>3904</v>
      </c>
      <c r="C8" s="1">
        <v>396</v>
      </c>
      <c r="D8">
        <f t="shared" si="1"/>
        <v>10.14344262295082</v>
      </c>
      <c r="F8" s="2">
        <v>2565</v>
      </c>
      <c r="G8" s="2">
        <v>441</v>
      </c>
      <c r="H8">
        <f t="shared" si="2"/>
        <v>17.192982456140353</v>
      </c>
      <c r="J8" s="3">
        <v>2554</v>
      </c>
      <c r="K8" s="3">
        <v>162</v>
      </c>
      <c r="L8">
        <f t="shared" si="0"/>
        <v>6.3429913860610814</v>
      </c>
    </row>
    <row r="9" spans="1:17" x14ac:dyDescent="0.25">
      <c r="A9" t="s">
        <v>0</v>
      </c>
      <c r="B9" s="4">
        <f>SUM(B6:B8)</f>
        <v>7780</v>
      </c>
      <c r="C9" s="1">
        <f>SUM(C6:C8)</f>
        <v>664</v>
      </c>
      <c r="F9" s="5">
        <f>SUM(F6:F8)</f>
        <v>4742</v>
      </c>
      <c r="G9" s="2">
        <f>SUM(G6:G8)</f>
        <v>731</v>
      </c>
      <c r="J9" s="6">
        <f>SUM(J6:J8)</f>
        <v>4188</v>
      </c>
      <c r="K9" s="3">
        <f>SUM(K6:K8)</f>
        <v>234</v>
      </c>
    </row>
    <row r="10" spans="1:17" x14ac:dyDescent="0.25">
      <c r="A10" s="7" t="s">
        <v>18</v>
      </c>
      <c r="B10" s="7"/>
      <c r="C10" s="7"/>
      <c r="D10" s="7">
        <f>AVERAGE(D6:D8)</f>
        <v>8.1037829187977568</v>
      </c>
      <c r="E10" s="7"/>
      <c r="F10" s="8"/>
      <c r="G10" s="7"/>
      <c r="H10" s="7">
        <f>AVERAGE(H6:H8)</f>
        <v>15.842211805973974</v>
      </c>
      <c r="I10" s="7"/>
      <c r="J10" s="8"/>
      <c r="K10" s="7"/>
      <c r="L10" s="7">
        <f>AVERAGE(L6:L8)</f>
        <v>5.3557755681657904</v>
      </c>
    </row>
    <row r="11" spans="1:17" x14ac:dyDescent="0.25">
      <c r="A11" t="s">
        <v>8</v>
      </c>
      <c r="D11">
        <f>STDEV(D6:D8)</f>
        <v>2.3962517296608596</v>
      </c>
      <c r="H11">
        <f>STDEV(H6:H8)</f>
        <v>5.1147296671765288</v>
      </c>
      <c r="L11">
        <f>STDEV(L6:L8)</f>
        <v>1.1544845163836681</v>
      </c>
    </row>
    <row r="13" spans="1:17" x14ac:dyDescent="0.25">
      <c r="B13" s="14"/>
      <c r="C13" s="14"/>
      <c r="D13" s="14"/>
      <c r="E13" s="14"/>
      <c r="F13" s="14"/>
      <c r="G13" s="14"/>
      <c r="H13" s="14"/>
      <c r="Q13" s="7"/>
    </row>
    <row r="18" spans="2:17" x14ac:dyDescent="0.25">
      <c r="C18" s="10" t="s">
        <v>4</v>
      </c>
      <c r="D18" s="9" t="s">
        <v>2</v>
      </c>
      <c r="E18" s="12" t="s">
        <v>12</v>
      </c>
    </row>
    <row r="19" spans="2:17" x14ac:dyDescent="0.25">
      <c r="B19" t="s">
        <v>19</v>
      </c>
      <c r="C19" s="11">
        <f>D10</f>
        <v>8.1037829187977568</v>
      </c>
      <c r="D19" s="2">
        <f>H10</f>
        <v>15.842211805973974</v>
      </c>
      <c r="E19" s="13">
        <f>L10</f>
        <v>5.3557755681657904</v>
      </c>
    </row>
    <row r="20" spans="2:17" x14ac:dyDescent="0.25">
      <c r="B20" t="s">
        <v>1</v>
      </c>
      <c r="C20" s="1">
        <f>D11</f>
        <v>2.3962517296608596</v>
      </c>
      <c r="D20" s="2">
        <f>H11</f>
        <v>5.1147296671765288</v>
      </c>
      <c r="E20" s="3">
        <f>L11</f>
        <v>1.1544845163836681</v>
      </c>
      <c r="Q20" s="7"/>
    </row>
    <row r="22" spans="2:17" x14ac:dyDescent="0.25">
      <c r="B22" t="s">
        <v>9</v>
      </c>
    </row>
    <row r="24" spans="2:17" x14ac:dyDescent="0.25">
      <c r="C24" s="1">
        <f>D6</f>
        <v>5.4647361046240075</v>
      </c>
      <c r="D24" s="2">
        <f>H6</f>
        <v>10.187667560321715</v>
      </c>
      <c r="E24" s="3">
        <f>L6</f>
        <v>4.0863531225905936</v>
      </c>
    </row>
    <row r="25" spans="2:17" x14ac:dyDescent="0.25">
      <c r="C25" s="1">
        <f>D7</f>
        <v>8.7031700288184446</v>
      </c>
      <c r="D25" s="2">
        <f>H7</f>
        <v>20.145985401459853</v>
      </c>
      <c r="E25" s="3">
        <f>L7</f>
        <v>5.637982195845697</v>
      </c>
    </row>
    <row r="26" spans="2:17" x14ac:dyDescent="0.25">
      <c r="C26" s="1">
        <f>D8</f>
        <v>10.14344262295082</v>
      </c>
      <c r="D26" s="2">
        <f>H8</f>
        <v>17.192982456140353</v>
      </c>
      <c r="E26" s="3">
        <f>L8</f>
        <v>6.3429913860610814</v>
      </c>
    </row>
    <row r="28" spans="2:17" x14ac:dyDescent="0.25">
      <c r="B28" t="s">
        <v>10</v>
      </c>
      <c r="D28">
        <f>_xlfn.T.TEST(C24:C26,D24:D26,1,2)</f>
        <v>3.8284393679074061E-2</v>
      </c>
      <c r="E28" t="s">
        <v>20</v>
      </c>
    </row>
    <row r="29" spans="2:17" x14ac:dyDescent="0.25">
      <c r="B29" t="s">
        <v>13</v>
      </c>
      <c r="D29">
        <f>_xlfn.T.TEST(D24:D26,E24:E26,1,2)</f>
        <v>1.2862155896283806E-2</v>
      </c>
      <c r="E29" t="s">
        <v>20</v>
      </c>
    </row>
  </sheetData>
  <mergeCells count="3">
    <mergeCell ref="B4:C4"/>
    <mergeCell ref="F4:G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2-figure supplement 5b</vt:lpstr>
      <vt:lpstr>Figure 2-figure supplement 5c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Paget</dc:creator>
  <cp:lastModifiedBy>David Tulasne</cp:lastModifiedBy>
  <dcterms:created xsi:type="dcterms:W3CDTF">2019-11-06T14:32:03Z</dcterms:created>
  <dcterms:modified xsi:type="dcterms:W3CDTF">2020-01-29T13:51:52Z</dcterms:modified>
</cp:coreProperties>
</file>