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385" yWindow="-15" windowWidth="14430" windowHeight="13440" activeTab="2"/>
  </bookViews>
  <sheets>
    <sheet name="Figure 5c" sheetId="3" r:id="rId1"/>
    <sheet name="Figure 5d" sheetId="4" r:id="rId2"/>
    <sheet name="Figure 5f" sheetId="5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5" l="1"/>
  <c r="C12" i="5"/>
  <c r="B12" i="5"/>
  <c r="C11" i="5"/>
  <c r="B11" i="5"/>
  <c r="J12" i="4" l="1"/>
  <c r="H12" i="4"/>
  <c r="F12" i="4"/>
  <c r="D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E24" i="3" l="1"/>
  <c r="E23" i="3"/>
  <c r="E20" i="3"/>
  <c r="E19" i="3"/>
  <c r="F15" i="3"/>
  <c r="D15" i="3"/>
  <c r="C13" i="3" l="1"/>
  <c r="C14" i="3"/>
  <c r="H15" i="3"/>
  <c r="D13" i="3"/>
  <c r="E13" i="3"/>
  <c r="F13" i="3"/>
  <c r="G13" i="3"/>
  <c r="H13" i="3"/>
  <c r="I13" i="3"/>
  <c r="J13" i="3"/>
  <c r="D14" i="3"/>
  <c r="E14" i="3"/>
  <c r="F14" i="3"/>
  <c r="G14" i="3"/>
  <c r="H14" i="3"/>
  <c r="I14" i="3"/>
  <c r="J14" i="3"/>
  <c r="J15" i="3"/>
</calcChain>
</file>

<file path=xl/sharedStrings.xml><?xml version="1.0" encoding="utf-8"?>
<sst xmlns="http://schemas.openxmlformats.org/spreadsheetml/2006/main" count="81" uniqueCount="33">
  <si>
    <t>SD</t>
  </si>
  <si>
    <t>STS</t>
  </si>
  <si>
    <t>***</t>
  </si>
  <si>
    <t>WT-A</t>
  </si>
  <si>
    <t>WT-B</t>
  </si>
  <si>
    <t>D1374N-A</t>
  </si>
  <si>
    <t>D1374N-B</t>
  </si>
  <si>
    <t>Control</t>
  </si>
  <si>
    <t>Slide 1</t>
  </si>
  <si>
    <t>Slide 2</t>
  </si>
  <si>
    <t>Slide 3</t>
  </si>
  <si>
    <t>Slide 4</t>
  </si>
  <si>
    <t>Slide 5</t>
  </si>
  <si>
    <t>Slide 6</t>
  </si>
  <si>
    <t>WT A</t>
  </si>
  <si>
    <t>WT B</t>
  </si>
  <si>
    <t>% of Cleaved Casp3 positive cells/transfected cells</t>
  </si>
  <si>
    <t>T-TEST</t>
  </si>
  <si>
    <t>Mean</t>
  </si>
  <si>
    <t>STS + xesto</t>
  </si>
  <si>
    <t>T-Test</t>
  </si>
  <si>
    <t>*</t>
  </si>
  <si>
    <t>ns</t>
  </si>
  <si>
    <t>Experiment number</t>
  </si>
  <si>
    <t>Stop of Ca++ uptake(µM of injected calcium )</t>
  </si>
  <si>
    <t>WT</t>
  </si>
  <si>
    <t>D1374N</t>
  </si>
  <si>
    <t>Exp 1-LD269</t>
  </si>
  <si>
    <t>Exp2-LD341</t>
  </si>
  <si>
    <t>/</t>
  </si>
  <si>
    <t>Exp3-LD327</t>
  </si>
  <si>
    <t>Exp4-LD332</t>
  </si>
  <si>
    <t>student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</si>
</sst>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.00000\ _€_-;\-* #,##0.000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56FAD"/>
        <bgColor indexed="64"/>
      </patternFill>
    </fill>
    <fill>
      <patternFill patternType="solid">
        <fgColor rgb="FF3C8C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4DA92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94D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CDE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6" xfId="0" applyBorder="1"/>
    <xf numFmtId="0" fontId="0" fillId="0" borderId="7" xfId="0" applyFill="1" applyBorder="1" applyAlignment="1">
      <alignment horizontal="right"/>
    </xf>
    <xf numFmtId="0" fontId="0" fillId="0" borderId="8" xfId="0" applyFill="1" applyBorder="1"/>
    <xf numFmtId="0" fontId="0" fillId="0" borderId="0" xfId="0" applyFill="1" applyBorder="1" applyAlignment="1">
      <alignment horizontal="right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Fill="1" applyBorder="1" applyAlignment="1">
      <alignment horizontal="right"/>
    </xf>
    <xf numFmtId="0" fontId="2" fillId="5" borderId="4" xfId="0" applyFont="1" applyFill="1" applyBorder="1"/>
    <xf numFmtId="0" fontId="2" fillId="4" borderId="4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vertical="top" wrapText="1"/>
    </xf>
    <xf numFmtId="0" fontId="0" fillId="6" borderId="18" xfId="0" applyFill="1" applyBorder="1"/>
    <xf numFmtId="0" fontId="0" fillId="7" borderId="19" xfId="0" applyFill="1" applyBorder="1"/>
    <xf numFmtId="0" fontId="0" fillId="0" borderId="20" xfId="0" applyBorder="1" applyAlignment="1">
      <alignment horizontal="left" vertical="top"/>
    </xf>
    <xf numFmtId="0" fontId="0" fillId="8" borderId="21" xfId="0" applyFill="1" applyBorder="1"/>
    <xf numFmtId="0" fontId="0" fillId="9" borderId="22" xfId="0" applyFill="1" applyBorder="1"/>
    <xf numFmtId="0" fontId="0" fillId="0" borderId="23" xfId="0" applyBorder="1" applyAlignment="1">
      <alignment horizontal="left" vertical="top"/>
    </xf>
    <xf numFmtId="0" fontId="0" fillId="8" borderId="11" xfId="0" applyFill="1" applyBorder="1" applyAlignment="1">
      <alignment horizontal="center"/>
    </xf>
    <xf numFmtId="0" fontId="0" fillId="9" borderId="24" xfId="0" applyFill="1" applyBorder="1"/>
    <xf numFmtId="0" fontId="0" fillId="8" borderId="25" xfId="0" applyFill="1" applyBorder="1"/>
    <xf numFmtId="0" fontId="0" fillId="9" borderId="26" xfId="0" applyFill="1" applyBorder="1"/>
    <xf numFmtId="0" fontId="0" fillId="8" borderId="7" xfId="0" applyFill="1" applyBorder="1"/>
    <xf numFmtId="0" fontId="5" fillId="9" borderId="28" xfId="0" applyFont="1" applyFill="1" applyBorder="1" applyAlignment="1">
      <alignment horizontal="center"/>
    </xf>
    <xf numFmtId="0" fontId="0" fillId="8" borderId="29" xfId="0" applyFill="1" applyBorder="1"/>
    <xf numFmtId="0" fontId="5" fillId="9" borderId="30" xfId="0" applyFont="1" applyFill="1" applyBorder="1"/>
    <xf numFmtId="0" fontId="0" fillId="6" borderId="21" xfId="0" applyFill="1" applyBorder="1"/>
    <xf numFmtId="0" fontId="0" fillId="7" borderId="22" xfId="0" applyFill="1" applyBorder="1"/>
    <xf numFmtId="0" fontId="0" fillId="0" borderId="27" xfId="0" applyBorder="1" applyAlignment="1">
      <alignment horizontal="left" vertical="top"/>
    </xf>
    <xf numFmtId="164" fontId="0" fillId="6" borderId="27" xfId="0" applyNumberFormat="1" applyFill="1" applyBorder="1"/>
    <xf numFmtId="164" fontId="0" fillId="7" borderId="31" xfId="0" applyNumberFormat="1" applyFill="1" applyBorder="1"/>
    <xf numFmtId="0" fontId="0" fillId="0" borderId="0" xfId="0" applyBorder="1" applyAlignment="1">
      <alignment vertical="center"/>
    </xf>
    <xf numFmtId="165" fontId="0" fillId="0" borderId="0" xfId="1" applyNumberFormat="1" applyFo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0" xfId="0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856FAD"/>
      <color rgb="FF4DA92D"/>
      <color rgb="FF3C8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97423049391554"/>
          <c:y val="5.8666666666666666E-2"/>
          <c:w val="0.74404276860969776"/>
          <c:h val="0.817609238845144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5c'!$C$6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('Figure 5c'!$C$14,'Figure 5c'!$E$14,'Figure 5c'!$G$14,'Figure 5c'!$I$14)</c:f>
                <c:numCache>
                  <c:formatCode>General</c:formatCode>
                  <c:ptCount val="4"/>
                  <c:pt idx="0">
                    <c:v>0.74427350403481307</c:v>
                  </c:pt>
                  <c:pt idx="1">
                    <c:v>0.79092173190637016</c:v>
                  </c:pt>
                  <c:pt idx="2">
                    <c:v>0.19159904862572982</c:v>
                  </c:pt>
                  <c:pt idx="3">
                    <c:v>0.29699593659532958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5c'!$L$1:$O$1</c:f>
              <c:strCache>
                <c:ptCount val="4"/>
                <c:pt idx="0">
                  <c:v>WT-A</c:v>
                </c:pt>
                <c:pt idx="1">
                  <c:v>WT-B</c:v>
                </c:pt>
                <c:pt idx="2">
                  <c:v>D1374N-A</c:v>
                </c:pt>
                <c:pt idx="3">
                  <c:v>D1374N-B</c:v>
                </c:pt>
              </c:strCache>
            </c:strRef>
          </c:cat>
          <c:val>
            <c:numRef>
              <c:f>('Figure 5c'!$C$13,'Figure 5c'!$E$13,'Figure 5c'!$G$13,'Figure 5c'!$I$13)</c:f>
              <c:numCache>
                <c:formatCode>General</c:formatCode>
                <c:ptCount val="4"/>
                <c:pt idx="0">
                  <c:v>1.2302284613338392</c:v>
                </c:pt>
                <c:pt idx="1">
                  <c:v>1.6547633141375768</c:v>
                </c:pt>
                <c:pt idx="2">
                  <c:v>0.13048067239910141</c:v>
                </c:pt>
                <c:pt idx="3">
                  <c:v>0.37047764017766571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21-435A-8E21-84A7177F29D8}"/>
            </c:ext>
          </c:extLst>
        </c:ser>
        <c:ser>
          <c:idx val="1"/>
          <c:order val="1"/>
          <c:tx>
            <c:strRef>
              <c:f>'Figure 5c'!$D$6</c:f>
              <c:strCache>
                <c:ptCount val="1"/>
                <c:pt idx="0">
                  <c:v>STS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('Figure 5c'!$D$14,'Figure 5c'!$F$14,'Figure 5c'!$H$14,'Figure 5c'!$J$14)</c:f>
                <c:numCache>
                  <c:formatCode>General</c:formatCode>
                  <c:ptCount val="4"/>
                  <c:pt idx="0">
                    <c:v>2.2276990939445653</c:v>
                  </c:pt>
                  <c:pt idx="1">
                    <c:v>3.0624340279267681</c:v>
                  </c:pt>
                  <c:pt idx="2">
                    <c:v>0.64084170448946354</c:v>
                  </c:pt>
                  <c:pt idx="3">
                    <c:v>0.65868383311846868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5c'!$L$1:$O$1</c:f>
              <c:strCache>
                <c:ptCount val="4"/>
                <c:pt idx="0">
                  <c:v>WT-A</c:v>
                </c:pt>
                <c:pt idx="1">
                  <c:v>WT-B</c:v>
                </c:pt>
                <c:pt idx="2">
                  <c:v>D1374N-A</c:v>
                </c:pt>
                <c:pt idx="3">
                  <c:v>D1374N-B</c:v>
                </c:pt>
              </c:strCache>
            </c:strRef>
          </c:cat>
          <c:val>
            <c:numRef>
              <c:f>('Figure 5c'!$D$13,'Figure 5c'!$F$13,'Figure 5c'!$H$13,'Figure 5c'!$J$13)</c:f>
              <c:numCache>
                <c:formatCode>General</c:formatCode>
                <c:ptCount val="4"/>
                <c:pt idx="0">
                  <c:v>18.966092788990544</c:v>
                </c:pt>
                <c:pt idx="1">
                  <c:v>14.308815933828903</c:v>
                </c:pt>
                <c:pt idx="2">
                  <c:v>2.5326257715486866</c:v>
                </c:pt>
                <c:pt idx="3">
                  <c:v>4.8631192773677139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21-435A-8E21-84A7177F2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10712704"/>
        <c:axId val="110714240"/>
      </c:barChart>
      <c:catAx>
        <c:axId val="11071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0714240"/>
        <c:crosses val="autoZero"/>
        <c:auto val="1"/>
        <c:lblAlgn val="ctr"/>
        <c:lblOffset val="100"/>
        <c:noMultiLvlLbl val="0"/>
      </c:catAx>
      <c:valAx>
        <c:axId val="1107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71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26379082283102"/>
          <c:y val="8.9999370078740148E-2"/>
          <c:w val="0.22513479432406763"/>
          <c:h val="0.12133459317585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97423049391554"/>
          <c:y val="5.8666666666666666E-2"/>
          <c:w val="0.74404276860969776"/>
          <c:h val="0.81760923884514436"/>
        </c:manualLayout>
      </c:layout>
      <c:barChart>
        <c:barDir val="col"/>
        <c:grouping val="clustered"/>
        <c:varyColors val="0"/>
        <c:ser>
          <c:idx val="0"/>
          <c:order val="0"/>
          <c:tx>
            <c:v>STS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4"/>
                <c:pt idx="0">
                  <c:v>2.1025058165103645</c:v>
                </c:pt>
                <c:pt idx="1">
                  <c:v>2.8528983025509094</c:v>
                </c:pt>
                <c:pt idx="2">
                  <c:v>1.0739103894182218</c:v>
                </c:pt>
                <c:pt idx="3">
                  <c:v>0.68231884715640212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4"/>
              <c:pt idx="0">
                <c:v>WT-A</c:v>
              </c:pt>
              <c:pt idx="1">
                <c:v>WT-B</c:v>
              </c:pt>
              <c:pt idx="2">
                <c:v>D1374N-A</c:v>
              </c:pt>
              <c:pt idx="3">
                <c:v>D1374N-B</c:v>
              </c:pt>
            </c:strLit>
          </c:cat>
          <c:val>
            <c:numLit>
              <c:formatCode>General</c:formatCode>
              <c:ptCount val="4"/>
              <c:pt idx="0">
                <c:v>19.90547001448164</c:v>
              </c:pt>
              <c:pt idx="1">
                <c:v>12.600390193623833</c:v>
              </c:pt>
              <c:pt idx="2">
                <c:v>5.7711392264523864</c:v>
              </c:pt>
              <c:pt idx="3">
                <c:v>7.9182233975866625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21-435A-8E21-84A7177F29D8}"/>
            </c:ext>
          </c:extLst>
        </c:ser>
        <c:ser>
          <c:idx val="1"/>
          <c:order val="1"/>
          <c:tx>
            <c:v>STS + xesto</c:v>
          </c:tx>
          <c:spPr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4"/>
                <c:pt idx="0">
                  <c:v>3.5042150716450995</c:v>
                </c:pt>
                <c:pt idx="1">
                  <c:v>1.1681951073641423</c:v>
                </c:pt>
                <c:pt idx="2">
                  <c:v>1.1007386567687454</c:v>
                </c:pt>
                <c:pt idx="3">
                  <c:v>1.6471374845612596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4"/>
              <c:pt idx="0">
                <c:v>WT-A</c:v>
              </c:pt>
              <c:pt idx="1">
                <c:v>WT-B</c:v>
              </c:pt>
              <c:pt idx="2">
                <c:v>D1374N-A</c:v>
              </c:pt>
              <c:pt idx="3">
                <c:v>D1374N-B</c:v>
              </c:pt>
            </c:strLit>
          </c:cat>
          <c:val>
            <c:numLit>
              <c:formatCode>General</c:formatCode>
              <c:ptCount val="4"/>
              <c:pt idx="0">
                <c:v>10.99413875383023</c:v>
              </c:pt>
              <c:pt idx="1">
                <c:v>5.7698734663351727</c:v>
              </c:pt>
              <c:pt idx="2">
                <c:v>8.4850954270597132</c:v>
              </c:pt>
              <c:pt idx="3">
                <c:v>7.9482005800071187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21-435A-8E21-84A7177F2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2831104"/>
        <c:axId val="132832640"/>
      </c:barChart>
      <c:catAx>
        <c:axId val="13283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2832640"/>
        <c:crosses val="autoZero"/>
        <c:auto val="1"/>
        <c:lblAlgn val="ctr"/>
        <c:lblOffset val="100"/>
        <c:noMultiLvlLbl val="0"/>
      </c:catAx>
      <c:valAx>
        <c:axId val="1328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83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26379082283102"/>
          <c:y val="8.9999370078740148E-2"/>
          <c:w val="0.32382700867054826"/>
          <c:h val="0.14082771817265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9968C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384-4466-B358-2BBB4180C1B8}"/>
              </c:ext>
            </c:extLst>
          </c:dPt>
          <c:errBars>
            <c:errBarType val="plus"/>
            <c:errValType val="cust"/>
            <c:noEndCap val="0"/>
            <c:plus>
              <c:numLit>
                <c:formatCode>General</c:formatCode>
                <c:ptCount val="2"/>
                <c:pt idx="0">
                  <c:v>7.4833147735478827</c:v>
                </c:pt>
                <c:pt idx="1">
                  <c:v>7.4833147735478827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2"/>
              <c:pt idx="0">
                <c:v>WT</c:v>
              </c:pt>
              <c:pt idx="1">
                <c:v>D1374N</c:v>
              </c:pt>
            </c:strLit>
          </c:cat>
          <c:val>
            <c:numLit>
              <c:formatCode>General</c:formatCode>
              <c:ptCount val="2"/>
              <c:pt idx="0">
                <c:v>102</c:v>
              </c:pt>
              <c:pt idx="1">
                <c:v>138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7B-430F-BF59-EE10E863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87392"/>
        <c:axId val="146188928"/>
      </c:barChart>
      <c:catAx>
        <c:axId val="1461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188928"/>
        <c:crosses val="autoZero"/>
        <c:auto val="1"/>
        <c:lblAlgn val="ctr"/>
        <c:lblOffset val="100"/>
        <c:noMultiLvlLbl val="0"/>
      </c:catAx>
      <c:valAx>
        <c:axId val="146188928"/>
        <c:scaling>
          <c:orientation val="minMax"/>
          <c:max val="1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effectLst/>
                  </a:rPr>
                  <a:t>concentration of Ca</a:t>
                </a:r>
                <a:r>
                  <a:rPr lang="en-US" sz="800" baseline="30000">
                    <a:effectLst/>
                  </a:rPr>
                  <a:t>2+</a:t>
                </a:r>
                <a:r>
                  <a:rPr lang="en-US" sz="800">
                    <a:effectLst/>
                  </a:rPr>
                  <a:t> leading to mitochondrial Ca</a:t>
                </a:r>
                <a:r>
                  <a:rPr lang="en-US" sz="800" baseline="30000">
                    <a:effectLst/>
                  </a:rPr>
                  <a:t>2+</a:t>
                </a:r>
                <a:r>
                  <a:rPr lang="en-US" sz="800">
                    <a:effectLst/>
                  </a:rPr>
                  <a:t> overload (µM)</a:t>
                </a:r>
                <a:endParaRPr lang="fr-FR" sz="8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18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695325</xdr:colOff>
      <xdr:row>4</xdr:row>
      <xdr:rowOff>19050</xdr:rowOff>
    </xdr:from>
    <xdr:to>
      <xdr:col>14</xdr:col>
      <xdr:colOff>38100</xdr:colOff>
      <xdr:row>16</xdr:row>
      <xdr:rowOff>95250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742950</xdr:colOff>
      <xdr:row>2</xdr:row>
      <xdr:rowOff>177165</xdr:rowOff>
    </xdr:from>
    <xdr:to>
      <xdr:col>14</xdr:col>
      <xdr:colOff>85725</xdr:colOff>
      <xdr:row>13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1</xdr:row>
      <xdr:rowOff>182880</xdr:rowOff>
    </xdr:from>
    <xdr:to>
      <xdr:col>6</xdr:col>
      <xdr:colOff>289560</xdr:colOff>
      <xdr:row>12</xdr:row>
      <xdr:rowOff>163829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B40" sqref="B40"/>
    </sheetView>
  </sheetViews>
  <sheetFormatPr baseColWidth="10" defaultRowHeight="15" x14ac:dyDescent="0.25"/>
  <cols>
    <col min="2" max="2" width="15.7109375" customWidth="1"/>
    <col min="4" max="7" width="12" bestFit="1" customWidth="1"/>
    <col min="11" max="11" width="12" bestFit="1" customWidth="1"/>
    <col min="14" max="14" width="12" bestFit="1" customWidth="1"/>
  </cols>
  <sheetData>
    <row r="1" spans="1:15" ht="14.45" x14ac:dyDescent="0.3">
      <c r="L1" s="3" t="s">
        <v>3</v>
      </c>
      <c r="M1" t="s">
        <v>4</v>
      </c>
      <c r="N1" s="3" t="s">
        <v>5</v>
      </c>
      <c r="O1" s="4" t="s">
        <v>6</v>
      </c>
    </row>
    <row r="3" spans="1:15" ht="14.45" x14ac:dyDescent="0.3">
      <c r="A3" t="s">
        <v>16</v>
      </c>
    </row>
    <row r="5" spans="1:15" ht="14.45" x14ac:dyDescent="0.3">
      <c r="B5" s="3"/>
      <c r="C5" s="40" t="s">
        <v>14</v>
      </c>
      <c r="D5" s="41"/>
      <c r="E5" s="41" t="s">
        <v>15</v>
      </c>
      <c r="F5" s="42"/>
      <c r="G5" s="43" t="s">
        <v>5</v>
      </c>
      <c r="H5" s="43"/>
      <c r="I5" s="43" t="s">
        <v>6</v>
      </c>
      <c r="J5" s="43"/>
    </row>
    <row r="6" spans="1:15" ht="14.45" x14ac:dyDescent="0.3">
      <c r="B6" s="3"/>
      <c r="C6" s="2" t="s">
        <v>7</v>
      </c>
      <c r="D6" s="1" t="s">
        <v>1</v>
      </c>
      <c r="E6" s="2" t="s">
        <v>7</v>
      </c>
      <c r="F6" s="1" t="s">
        <v>1</v>
      </c>
      <c r="G6" s="2" t="s">
        <v>7</v>
      </c>
      <c r="H6" s="1" t="s">
        <v>1</v>
      </c>
      <c r="I6" s="2" t="s">
        <v>7</v>
      </c>
      <c r="J6" s="1" t="s">
        <v>1</v>
      </c>
    </row>
    <row r="7" spans="1:15" ht="14.45" x14ac:dyDescent="0.3">
      <c r="B7" s="11" t="s">
        <v>8</v>
      </c>
      <c r="C7">
        <v>1.4336917562724014E-2</v>
      </c>
      <c r="D7">
        <v>0.21910112359550563</v>
      </c>
      <c r="E7">
        <v>5.9171597633136093E-3</v>
      </c>
      <c r="F7">
        <v>0.17180616740088106</v>
      </c>
      <c r="G7">
        <v>3.0211480362537764E-3</v>
      </c>
      <c r="H7">
        <v>2.9605263157894735E-2</v>
      </c>
      <c r="I7">
        <v>0</v>
      </c>
      <c r="J7">
        <v>4.230769230769231E-2</v>
      </c>
    </row>
    <row r="8" spans="1:15" ht="14.45" x14ac:dyDescent="0.3">
      <c r="B8" s="9" t="s">
        <v>9</v>
      </c>
      <c r="C8">
        <v>2.3972602739726026E-2</v>
      </c>
      <c r="D8">
        <v>0.17114093959731544</v>
      </c>
      <c r="E8">
        <v>2.3696682464454975E-2</v>
      </c>
      <c r="F8">
        <v>0.13471502590673576</v>
      </c>
      <c r="G8">
        <v>0</v>
      </c>
      <c r="H8">
        <v>3.1128404669260701E-2</v>
      </c>
      <c r="I8">
        <v>8.0645161290322578E-3</v>
      </c>
      <c r="J8">
        <v>6.097560975609756E-2</v>
      </c>
    </row>
    <row r="9" spans="1:15" ht="14.45" x14ac:dyDescent="0.3">
      <c r="B9" s="11" t="s">
        <v>10</v>
      </c>
      <c r="C9">
        <v>2.7247956403269754E-3</v>
      </c>
      <c r="D9">
        <v>0.20855614973262032</v>
      </c>
      <c r="E9">
        <v>1.5444015444015444E-2</v>
      </c>
      <c r="F9">
        <v>0.17928286852589642</v>
      </c>
      <c r="G9">
        <v>0</v>
      </c>
      <c r="H9">
        <v>2.3166023166023165E-2</v>
      </c>
      <c r="I9">
        <v>6.0975609756097563E-3</v>
      </c>
      <c r="J9">
        <v>4.7058823529411764E-2</v>
      </c>
    </row>
    <row r="10" spans="1:15" ht="14.45" x14ac:dyDescent="0.3">
      <c r="B10" s="9" t="s">
        <v>11</v>
      </c>
      <c r="C10">
        <v>1.607717041800643E-2</v>
      </c>
      <c r="D10">
        <v>0.19365079365079366</v>
      </c>
      <c r="E10">
        <v>1.953125E-2</v>
      </c>
      <c r="F10">
        <v>0.14925373134328357</v>
      </c>
      <c r="G10">
        <v>0</v>
      </c>
      <c r="H10">
        <v>1.858736059479554E-2</v>
      </c>
      <c r="I10">
        <v>0</v>
      </c>
      <c r="J10">
        <v>4.3478260869565216E-2</v>
      </c>
    </row>
    <row r="11" spans="1:15" ht="14.45" x14ac:dyDescent="0.3">
      <c r="B11" s="11" t="s">
        <v>12</v>
      </c>
      <c r="C11">
        <v>1.358695652173913E-2</v>
      </c>
      <c r="D11">
        <v>0.19305019305019305</v>
      </c>
      <c r="E11">
        <v>7.3529411764705881E-3</v>
      </c>
      <c r="F11">
        <v>8.5106382978723402E-2</v>
      </c>
      <c r="G11">
        <v>0</v>
      </c>
      <c r="H11">
        <v>3.3210332103321034E-2</v>
      </c>
      <c r="I11">
        <v>3.5211267605633804E-3</v>
      </c>
      <c r="J11">
        <v>4.4585987261146494E-2</v>
      </c>
    </row>
    <row r="12" spans="1:15" thickBot="1" x14ac:dyDescent="0.35">
      <c r="B12" s="10" t="s">
        <v>13</v>
      </c>
      <c r="C12">
        <v>3.1152647975077881E-3</v>
      </c>
      <c r="D12">
        <v>0.15246636771300448</v>
      </c>
      <c r="E12">
        <v>2.734375E-2</v>
      </c>
      <c r="F12">
        <v>0.13836477987421383</v>
      </c>
      <c r="G12">
        <v>4.807692307692308E-3</v>
      </c>
      <c r="H12">
        <v>1.6260162601626018E-2</v>
      </c>
      <c r="I12">
        <v>4.5454545454545452E-3</v>
      </c>
      <c r="J12">
        <v>5.3380782918149468E-2</v>
      </c>
    </row>
    <row r="13" spans="1:15" ht="14.45" x14ac:dyDescent="0.3">
      <c r="B13" s="12" t="s">
        <v>18</v>
      </c>
      <c r="C13" s="5">
        <f>AVERAGE(C7:C12)*100</f>
        <v>1.2302284613338392</v>
      </c>
      <c r="D13" s="5">
        <f t="shared" ref="D13:J13" si="0">AVERAGE(D7:D12)*100</f>
        <v>18.966092788990544</v>
      </c>
      <c r="E13" s="5">
        <f t="shared" si="0"/>
        <v>1.6547633141375768</v>
      </c>
      <c r="F13" s="5">
        <f t="shared" si="0"/>
        <v>14.308815933828903</v>
      </c>
      <c r="G13" s="5">
        <f t="shared" si="0"/>
        <v>0.13048067239910141</v>
      </c>
      <c r="H13" s="5">
        <f t="shared" si="0"/>
        <v>2.5326257715486866</v>
      </c>
      <c r="I13" s="5">
        <f t="shared" si="0"/>
        <v>0.37047764017766571</v>
      </c>
      <c r="J13" s="5">
        <f t="shared" si="0"/>
        <v>4.8631192773677139</v>
      </c>
    </row>
    <row r="14" spans="1:15" thickBot="1" x14ac:dyDescent="0.35">
      <c r="B14" s="6" t="s">
        <v>0</v>
      </c>
      <c r="C14" s="7">
        <f>STDEVP(C7:C12)*100</f>
        <v>0.74427350403481307</v>
      </c>
      <c r="D14" s="7">
        <f t="shared" ref="D14:J14" si="1">STDEVP(D7:D12)*100</f>
        <v>2.2276990939445653</v>
      </c>
      <c r="E14" s="7">
        <f t="shared" si="1"/>
        <v>0.79092173190637016</v>
      </c>
      <c r="F14" s="7">
        <f t="shared" si="1"/>
        <v>3.0624340279267681</v>
      </c>
      <c r="G14" s="7">
        <f t="shared" si="1"/>
        <v>0.19159904862572982</v>
      </c>
      <c r="H14" s="7">
        <f t="shared" si="1"/>
        <v>0.64084170448946354</v>
      </c>
      <c r="I14" s="7">
        <f t="shared" si="1"/>
        <v>0.29699593659532958</v>
      </c>
      <c r="J14" s="7">
        <f t="shared" si="1"/>
        <v>0.65868383311846868</v>
      </c>
    </row>
    <row r="15" spans="1:15" ht="14.45" x14ac:dyDescent="0.3">
      <c r="B15" s="8" t="s">
        <v>17</v>
      </c>
      <c r="C15" s="4"/>
      <c r="D15" s="4">
        <f>TTEST(C7:C12,D7:D12,1,2)</f>
        <v>5.5771765462421252E-9</v>
      </c>
      <c r="E15" s="4"/>
      <c r="F15" s="4">
        <f>TTEST(E7:E12,F7:F12,1,2)</f>
        <v>2.1841000542743501E-6</v>
      </c>
      <c r="G15" s="4"/>
      <c r="H15" s="4">
        <f>TTEST(G7:G12,H7:H12,1,2)</f>
        <v>5.6944601844173567E-6</v>
      </c>
      <c r="I15" s="4"/>
      <c r="J15" s="4">
        <f>TTEST(I7:I12,J7:J12,1,2)</f>
        <v>3.6176172327846856E-8</v>
      </c>
    </row>
    <row r="16" spans="1:15" ht="14.45" x14ac:dyDescent="0.3">
      <c r="B16" s="8"/>
      <c r="C16" s="4"/>
      <c r="D16" s="4" t="s">
        <v>2</v>
      </c>
      <c r="E16" s="4"/>
      <c r="F16" s="4" t="s">
        <v>2</v>
      </c>
      <c r="G16" s="4"/>
      <c r="H16" s="4" t="s">
        <v>2</v>
      </c>
      <c r="I16" s="4"/>
      <c r="J16" s="4" t="s">
        <v>2</v>
      </c>
    </row>
    <row r="18" spans="4:6" ht="14.45" x14ac:dyDescent="0.3">
      <c r="E18" t="s">
        <v>14</v>
      </c>
    </row>
    <row r="19" spans="4:6" ht="14.45" x14ac:dyDescent="0.3">
      <c r="D19" t="s">
        <v>5</v>
      </c>
      <c r="E19">
        <f>_xlfn.T.TEST(D7:D12,H7:H12,1,2)</f>
        <v>1.0267150336985059E-8</v>
      </c>
      <c r="F19" t="s">
        <v>2</v>
      </c>
    </row>
    <row r="20" spans="4:6" ht="14.45" x14ac:dyDescent="0.3">
      <c r="D20" t="s">
        <v>6</v>
      </c>
      <c r="E20">
        <f>_xlfn.T.TEST(D7:D12,I7:I12,1,2)</f>
        <v>2.2940985496979378E-9</v>
      </c>
      <c r="F20" t="s">
        <v>2</v>
      </c>
    </row>
    <row r="22" spans="4:6" ht="14.45" x14ac:dyDescent="0.3">
      <c r="E22" t="s">
        <v>15</v>
      </c>
    </row>
    <row r="23" spans="4:6" ht="14.45" x14ac:dyDescent="0.3">
      <c r="D23" t="s">
        <v>5</v>
      </c>
      <c r="E23">
        <f>_xlfn.T.TEST(F7:F12,H7:H12,1,2)</f>
        <v>3.7655131510850643E-6</v>
      </c>
      <c r="F23" t="s">
        <v>2</v>
      </c>
    </row>
    <row r="24" spans="4:6" ht="14.45" x14ac:dyDescent="0.3">
      <c r="D24" t="s">
        <v>6</v>
      </c>
      <c r="E24">
        <f>_xlfn.T.TEST(F7:F12,J7:J12,1,2)</f>
        <v>2.544041726489853E-5</v>
      </c>
      <c r="F24" t="s">
        <v>2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H32" sqref="H32"/>
    </sheetView>
  </sheetViews>
  <sheetFormatPr baseColWidth="10" defaultRowHeight="15" x14ac:dyDescent="0.25"/>
  <cols>
    <col min="2" max="2" width="15.7109375" customWidth="1"/>
    <col min="4" max="7" width="12" bestFit="1" customWidth="1"/>
    <col min="11" max="11" width="12" bestFit="1" customWidth="1"/>
    <col min="14" max="14" width="12" bestFit="1" customWidth="1"/>
  </cols>
  <sheetData>
    <row r="1" spans="1:15" x14ac:dyDescent="0.25">
      <c r="L1" s="3" t="s">
        <v>3</v>
      </c>
      <c r="M1" t="s">
        <v>4</v>
      </c>
      <c r="N1" s="3" t="s">
        <v>5</v>
      </c>
      <c r="O1" s="4" t="s">
        <v>6</v>
      </c>
    </row>
    <row r="3" spans="1:15" x14ac:dyDescent="0.25">
      <c r="A3" t="s">
        <v>16</v>
      </c>
    </row>
    <row r="5" spans="1:15" x14ac:dyDescent="0.25">
      <c r="B5" s="3"/>
      <c r="C5" s="40" t="s">
        <v>14</v>
      </c>
      <c r="D5" s="41"/>
      <c r="E5" s="41" t="s">
        <v>15</v>
      </c>
      <c r="F5" s="42"/>
      <c r="G5" s="43" t="s">
        <v>5</v>
      </c>
      <c r="H5" s="43"/>
      <c r="I5" s="43" t="s">
        <v>6</v>
      </c>
      <c r="J5" s="43"/>
    </row>
    <row r="6" spans="1:15" x14ac:dyDescent="0.25">
      <c r="B6" s="3"/>
      <c r="C6" s="13" t="s">
        <v>1</v>
      </c>
      <c r="D6" s="14" t="s">
        <v>19</v>
      </c>
      <c r="E6" s="13" t="s">
        <v>1</v>
      </c>
      <c r="F6" s="14" t="s">
        <v>19</v>
      </c>
      <c r="G6" s="13" t="s">
        <v>1</v>
      </c>
      <c r="H6" s="14" t="s">
        <v>19</v>
      </c>
      <c r="I6" s="13" t="s">
        <v>1</v>
      </c>
      <c r="J6" s="14" t="s">
        <v>19</v>
      </c>
    </row>
    <row r="7" spans="1:15" x14ac:dyDescent="0.25">
      <c r="B7" s="11" t="s">
        <v>8</v>
      </c>
      <c r="C7" s="15">
        <v>22.252747252747252</v>
      </c>
      <c r="D7" s="16">
        <v>11.343283582089553</v>
      </c>
      <c r="E7" s="15">
        <v>16.60649819494585</v>
      </c>
      <c r="F7" s="16">
        <v>4.5333333333333332</v>
      </c>
      <c r="G7" s="15">
        <v>5.9561128526645764</v>
      </c>
      <c r="H7" s="16">
        <v>9.6938775510204085</v>
      </c>
      <c r="I7" s="15">
        <v>6.982543640897755</v>
      </c>
      <c r="J7" s="17">
        <v>9.513742071881607</v>
      </c>
    </row>
    <row r="8" spans="1:15" x14ac:dyDescent="0.25">
      <c r="B8" s="9" t="s">
        <v>9</v>
      </c>
      <c r="C8" s="15">
        <v>17.151162790697676</v>
      </c>
      <c r="D8" s="16">
        <v>15.100671140939598</v>
      </c>
      <c r="E8" s="15">
        <v>11.011904761904761</v>
      </c>
      <c r="F8" s="16">
        <v>5.439330543933055</v>
      </c>
      <c r="G8" s="15">
        <v>4.3731778425655978</v>
      </c>
      <c r="H8" s="16">
        <v>8.7301587301587293</v>
      </c>
      <c r="I8" s="15">
        <v>8.1818181818181817</v>
      </c>
      <c r="J8" s="17">
        <v>8.6592178770949726</v>
      </c>
    </row>
    <row r="9" spans="1:15" ht="15.75" thickBot="1" x14ac:dyDescent="0.3">
      <c r="B9" s="11" t="s">
        <v>10</v>
      </c>
      <c r="C9" s="15">
        <v>20.3125</v>
      </c>
      <c r="D9" s="16">
        <v>6.5384615384615392</v>
      </c>
      <c r="E9" s="15">
        <v>10.182767624020887</v>
      </c>
      <c r="F9" s="16">
        <v>7.3369565217391308</v>
      </c>
      <c r="G9" s="15">
        <v>6.9841269841269842</v>
      </c>
      <c r="H9" s="16">
        <v>7.03125</v>
      </c>
      <c r="I9" s="15">
        <v>8.5903083700440526</v>
      </c>
      <c r="J9" s="17">
        <v>5.6716417910447765</v>
      </c>
    </row>
    <row r="10" spans="1:15" x14ac:dyDescent="0.25">
      <c r="B10" s="12" t="s">
        <v>18</v>
      </c>
      <c r="C10" s="5">
        <f>AVERAGE(C7:C9)</f>
        <v>19.90547001448164</v>
      </c>
      <c r="D10" s="5">
        <f t="shared" ref="D10:J10" si="0">AVERAGE(D7:D9)</f>
        <v>10.99413875383023</v>
      </c>
      <c r="E10" s="5">
        <f t="shared" si="0"/>
        <v>12.600390193623833</v>
      </c>
      <c r="F10" s="5">
        <f t="shared" si="0"/>
        <v>5.7698734663351727</v>
      </c>
      <c r="G10" s="5">
        <f t="shared" si="0"/>
        <v>5.7711392264523864</v>
      </c>
      <c r="H10" s="5">
        <f t="shared" si="0"/>
        <v>8.4850954270597132</v>
      </c>
      <c r="I10" s="5">
        <f t="shared" si="0"/>
        <v>7.9182233975866625</v>
      </c>
      <c r="J10" s="5">
        <f t="shared" si="0"/>
        <v>7.9482005800071187</v>
      </c>
    </row>
    <row r="11" spans="1:15" ht="15.75" thickBot="1" x14ac:dyDescent="0.3">
      <c r="B11" s="6" t="s">
        <v>0</v>
      </c>
      <c r="C11" s="7">
        <f>STDEVP(C7:C9)</f>
        <v>2.1025058165103645</v>
      </c>
      <c r="D11" s="7">
        <f t="shared" ref="D11:J11" si="1">STDEVP(D7:D9)</f>
        <v>3.5042150716450995</v>
      </c>
      <c r="E11" s="7">
        <f t="shared" si="1"/>
        <v>2.8528983025509094</v>
      </c>
      <c r="F11" s="7">
        <f t="shared" si="1"/>
        <v>1.1681951073641423</v>
      </c>
      <c r="G11" s="7">
        <f t="shared" si="1"/>
        <v>1.0739103894182218</v>
      </c>
      <c r="H11" s="7">
        <f t="shared" si="1"/>
        <v>1.1007386567687454</v>
      </c>
      <c r="I11" s="7">
        <f t="shared" si="1"/>
        <v>0.68231884715640212</v>
      </c>
      <c r="J11" s="7">
        <f t="shared" si="1"/>
        <v>1.6471374845612596</v>
      </c>
    </row>
    <row r="12" spans="1:15" x14ac:dyDescent="0.25">
      <c r="B12" s="8" t="s">
        <v>20</v>
      </c>
      <c r="C12" s="4"/>
      <c r="D12" s="4">
        <f>TTEST(C7:C9,D7:D9,1,2)</f>
        <v>1.8396096830035222E-2</v>
      </c>
      <c r="E12" s="4"/>
      <c r="F12" s="4">
        <f>TTEST(E7:E9,F7:F9,1,2)</f>
        <v>1.7534283164706094E-2</v>
      </c>
      <c r="G12" s="4"/>
      <c r="H12" s="4">
        <f>TTEST(G7:G9,H7:H9,1,2)</f>
        <v>3.3533324585725145E-2</v>
      </c>
      <c r="I12" s="4"/>
      <c r="J12" s="4">
        <f>TTEST(I7:I9,J7:J9,1,2)</f>
        <v>0.491084071950186</v>
      </c>
    </row>
    <row r="13" spans="1:15" x14ac:dyDescent="0.25">
      <c r="B13" s="8"/>
      <c r="C13" s="4"/>
      <c r="D13" s="4" t="s">
        <v>21</v>
      </c>
      <c r="E13" s="4"/>
      <c r="F13" s="4" t="s">
        <v>21</v>
      </c>
      <c r="G13" s="4"/>
      <c r="H13" s="4" t="s">
        <v>21</v>
      </c>
      <c r="I13" s="4"/>
      <c r="J13" s="4" t="s">
        <v>22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workbookViewId="0">
      <selection activeCell="E21" sqref="E21"/>
    </sheetView>
  </sheetViews>
  <sheetFormatPr baseColWidth="10" defaultRowHeight="15" x14ac:dyDescent="0.25"/>
  <sheetData>
    <row r="2" spans="1:4" ht="15.75" thickBot="1" x14ac:dyDescent="0.3">
      <c r="B2" s="44"/>
      <c r="C2" s="44"/>
    </row>
    <row r="3" spans="1:4" ht="30.75" thickBot="1" x14ac:dyDescent="0.3">
      <c r="A3" s="18" t="s">
        <v>23</v>
      </c>
      <c r="B3" s="45" t="s">
        <v>24</v>
      </c>
      <c r="C3" s="46"/>
    </row>
    <row r="4" spans="1:4" ht="15.75" thickBot="1" x14ac:dyDescent="0.3">
      <c r="B4" s="19" t="s">
        <v>25</v>
      </c>
      <c r="C4" s="20" t="s">
        <v>26</v>
      </c>
    </row>
    <row r="5" spans="1:4" ht="15.75" thickBot="1" x14ac:dyDescent="0.3">
      <c r="A5" s="21" t="s">
        <v>27</v>
      </c>
      <c r="B5" s="22">
        <v>90</v>
      </c>
      <c r="C5" s="23">
        <v>150</v>
      </c>
    </row>
    <row r="6" spans="1:4" ht="15.75" thickBot="1" x14ac:dyDescent="0.3">
      <c r="A6" s="24" t="s">
        <v>28</v>
      </c>
      <c r="B6" s="25" t="s">
        <v>29</v>
      </c>
      <c r="C6" s="26">
        <v>130</v>
      </c>
    </row>
    <row r="7" spans="1:4" x14ac:dyDescent="0.25">
      <c r="A7" s="47" t="s">
        <v>30</v>
      </c>
      <c r="B7" s="27">
        <v>110</v>
      </c>
      <c r="C7" s="28">
        <v>140</v>
      </c>
    </row>
    <row r="8" spans="1:4" ht="15.75" thickBot="1" x14ac:dyDescent="0.3">
      <c r="A8" s="48"/>
      <c r="B8" s="29">
        <v>110</v>
      </c>
      <c r="C8" s="30" t="s">
        <v>29</v>
      </c>
    </row>
    <row r="9" spans="1:4" x14ac:dyDescent="0.25">
      <c r="A9" s="47" t="s">
        <v>31</v>
      </c>
      <c r="B9" s="27">
        <v>100</v>
      </c>
      <c r="C9" s="28">
        <v>130</v>
      </c>
    </row>
    <row r="10" spans="1:4" ht="15.75" thickBot="1" x14ac:dyDescent="0.3">
      <c r="A10" s="48"/>
      <c r="B10" s="31">
        <v>100</v>
      </c>
      <c r="C10" s="32">
        <v>140</v>
      </c>
    </row>
    <row r="11" spans="1:4" ht="15.75" thickBot="1" x14ac:dyDescent="0.3">
      <c r="A11" s="21" t="s">
        <v>18</v>
      </c>
      <c r="B11" s="33">
        <f>AVERAGE(B5:B10)</f>
        <v>102</v>
      </c>
      <c r="C11" s="34">
        <f>AVERAGE(C5:C10)</f>
        <v>138</v>
      </c>
    </row>
    <row r="12" spans="1:4" ht="15.75" thickBot="1" x14ac:dyDescent="0.3">
      <c r="A12" s="35" t="s">
        <v>0</v>
      </c>
      <c r="B12" s="36">
        <f>STDEVP(B5:B10)</f>
        <v>7.4833147735478827</v>
      </c>
      <c r="C12" s="37">
        <f>STDEVP(C5:C10)</f>
        <v>7.4833147735478827</v>
      </c>
    </row>
    <row r="13" spans="1:4" x14ac:dyDescent="0.25">
      <c r="A13" s="38"/>
      <c r="B13" t="s">
        <v>32</v>
      </c>
      <c r="C13" s="39">
        <f>TTEST(B5:B10,C5:C10,1,2)</f>
        <v>6.867586347713104E-5</v>
      </c>
      <c r="D13" t="s">
        <v>2</v>
      </c>
    </row>
    <row r="14" spans="1:4" x14ac:dyDescent="0.25">
      <c r="A14" s="38"/>
      <c r="D14" s="3"/>
    </row>
    <row r="15" spans="1:4" x14ac:dyDescent="0.25">
      <c r="A15" s="49"/>
    </row>
    <row r="16" spans="1:4" x14ac:dyDescent="0.25">
      <c r="A16" s="49"/>
    </row>
  </sheetData>
  <mergeCells count="5">
    <mergeCell ref="B2:C2"/>
    <mergeCell ref="B3:C3"/>
    <mergeCell ref="A7:A8"/>
    <mergeCell ref="A9:A10"/>
    <mergeCell ref="A15:A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Figure 5c</vt:lpstr>
      <vt:lpstr>Figure 5d</vt:lpstr>
      <vt:lpstr>Figure 5f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Duplaquet</dc:creator>
  <cp:lastModifiedBy>David Tulasne</cp:lastModifiedBy>
  <cp:lastPrinted>2016-06-23T07:12:40Z</cp:lastPrinted>
  <dcterms:created xsi:type="dcterms:W3CDTF">2016-05-31T10:23:51Z</dcterms:created>
  <dcterms:modified xsi:type="dcterms:W3CDTF">2020-01-29T13:53:14Z</dcterms:modified>
</cp:coreProperties>
</file>