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 defaultThemeVersion="124226"/>
  <xr:revisionPtr revIDLastSave="0" documentId="13_ncr:1_{FD84DFE2-3FE4-4088-94B1-1AD6F694C5D8}" xr6:coauthVersionLast="45" xr6:coauthVersionMax="45" xr10:uidLastSave="{00000000-0000-0000-0000-000000000000}"/>
  <bookViews>
    <workbookView xWindow="25080" yWindow="270" windowWidth="19440" windowHeight="15600" firstSheet="2" activeTab="4" xr2:uid="{00000000-000D-0000-FFFF-FFFF00000000}"/>
  </bookViews>
  <sheets>
    <sheet name="Figure 2B-source data" sheetId="1" r:id="rId1"/>
    <sheet name="Figure 2D-source data" sheetId="2" r:id="rId2"/>
    <sheet name="Figure 2F-source data" sheetId="3" r:id="rId3"/>
    <sheet name="Figure 2H-source data" sheetId="4" r:id="rId4"/>
    <sheet name="Figure 2J-source dat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5" l="1"/>
  <c r="I4" i="5"/>
  <c r="H4" i="5"/>
  <c r="K4" i="5" s="1"/>
  <c r="F4" i="5"/>
  <c r="E4" i="5"/>
  <c r="K3" i="5"/>
  <c r="J3" i="5"/>
  <c r="I3" i="5"/>
  <c r="H3" i="5"/>
  <c r="L3" i="5" s="1"/>
  <c r="F3" i="5"/>
  <c r="E3" i="5"/>
  <c r="L4" i="5" l="1"/>
  <c r="J6" i="3" l="1"/>
  <c r="I6" i="3"/>
  <c r="H6" i="3"/>
  <c r="L6" i="3" s="1"/>
  <c r="F6" i="3"/>
  <c r="E6" i="3"/>
  <c r="J5" i="3"/>
  <c r="I5" i="3"/>
  <c r="H5" i="3"/>
  <c r="K5" i="3" s="1"/>
  <c r="F5" i="3"/>
  <c r="E5" i="3"/>
  <c r="K4" i="3"/>
  <c r="J4" i="3"/>
  <c r="I4" i="3"/>
  <c r="H4" i="3"/>
  <c r="L4" i="3" s="1"/>
  <c r="F4" i="3"/>
  <c r="E4" i="3"/>
  <c r="J3" i="3"/>
  <c r="I3" i="3"/>
  <c r="H3" i="3"/>
  <c r="L3" i="3" s="1"/>
  <c r="F3" i="3"/>
  <c r="E3" i="3"/>
  <c r="L5" i="3" l="1"/>
  <c r="K3" i="3"/>
  <c r="K6" i="3"/>
  <c r="J4" i="2" l="1"/>
  <c r="I4" i="2"/>
  <c r="H4" i="2"/>
  <c r="L4" i="2" s="1"/>
  <c r="F4" i="2"/>
  <c r="E4" i="2"/>
  <c r="J3" i="2"/>
  <c r="K3" i="2" s="1"/>
  <c r="I3" i="2"/>
  <c r="H3" i="2"/>
  <c r="L3" i="2" s="1"/>
  <c r="F3" i="2"/>
  <c r="E3" i="2"/>
  <c r="K4" i="2" l="1"/>
  <c r="H4" i="1" l="1"/>
  <c r="I4" i="1"/>
  <c r="J4" i="1"/>
  <c r="I3" i="1"/>
  <c r="J3" i="1"/>
  <c r="H3" i="1"/>
  <c r="L3" i="1" l="1"/>
  <c r="L4" i="1"/>
  <c r="K4" i="1" l="1"/>
  <c r="K3" i="1"/>
  <c r="F4" i="1"/>
  <c r="E4" i="1"/>
  <c r="F3" i="1"/>
  <c r="E3" i="1"/>
</calcChain>
</file>

<file path=xl/sharedStrings.xml><?xml version="1.0" encoding="utf-8"?>
<sst xmlns="http://schemas.openxmlformats.org/spreadsheetml/2006/main" count="71" uniqueCount="26">
  <si>
    <t>ave</t>
  </si>
  <si>
    <t>stdev</t>
  </si>
  <si>
    <t>Ctrl</t>
    <phoneticPr fontId="2" type="noConversion"/>
  </si>
  <si>
    <t>WASL KO</t>
    <phoneticPr fontId="2" type="noConversion"/>
  </si>
  <si>
    <t>Rep. 1</t>
    <phoneticPr fontId="2" type="noConversion"/>
  </si>
  <si>
    <t>Rep. 2</t>
  </si>
  <si>
    <t>Rep. 3</t>
  </si>
  <si>
    <t>normalized to Ctrl</t>
    <phoneticPr fontId="2" type="noConversion"/>
  </si>
  <si>
    <t>MOI 1 10h</t>
    <phoneticPr fontId="2" type="noConversion"/>
  </si>
  <si>
    <t>MOI 1 8h</t>
    <phoneticPr fontId="2" type="noConversion"/>
  </si>
  <si>
    <t>Normalized to DMSO</t>
    <phoneticPr fontId="2" type="noConversion"/>
  </si>
  <si>
    <t>AVE</t>
  </si>
  <si>
    <t>STDEV</t>
  </si>
  <si>
    <t>DMSO</t>
  </si>
  <si>
    <t>0.312uM</t>
  </si>
  <si>
    <t>1.25uM</t>
  </si>
  <si>
    <t>5uM</t>
  </si>
  <si>
    <t>EMCV MOI 1</t>
  </si>
  <si>
    <t>Normalized to Ctrl</t>
  </si>
  <si>
    <t>Rep.1</t>
  </si>
  <si>
    <t>Rep.2</t>
  </si>
  <si>
    <t>Rep.3</t>
  </si>
  <si>
    <t>ctrl</t>
  </si>
  <si>
    <t>NCK1 KO</t>
    <phoneticPr fontId="2" type="noConversion"/>
  </si>
  <si>
    <t>CVB3 MOI 1 8 h</t>
    <phoneticPr fontId="2" type="noConversion"/>
  </si>
  <si>
    <t>Normalized to Ctrl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</si>
</sst>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宋体"/>
      <family val="2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10" fontId="0" fillId="0" borderId="0" xfId="0" applyNumberFormat="1"/>
    <xf numFmtId="2" fontId="0" fillId="0" borderId="0" xfId="0" applyNumberFormat="1"/>
    <xf numFmtId="10" fontId="1" fillId="0" borderId="0" xfId="1" applyNumberForma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workbookViewId="0">
      <selection activeCell="D18" sqref="D18"/>
    </sheetView>
  </sheetViews>
  <sheetFormatPr defaultRowHeight="13.5"/>
  <cols>
    <col min="14" max="14" width="12" bestFit="1" customWidth="1"/>
  </cols>
  <sheetData>
    <row r="1" spans="1:12">
      <c r="B1" s="1" t="s">
        <v>8</v>
      </c>
      <c r="C1" s="1"/>
      <c r="D1" s="1"/>
      <c r="E1" s="1"/>
      <c r="F1" s="1"/>
      <c r="H1" t="s">
        <v>7</v>
      </c>
    </row>
    <row r="2" spans="1:12">
      <c r="B2" s="2" t="s">
        <v>4</v>
      </c>
      <c r="C2" s="2" t="s">
        <v>5</v>
      </c>
      <c r="D2" s="2" t="s">
        <v>6</v>
      </c>
      <c r="E2" s="1" t="s">
        <v>0</v>
      </c>
      <c r="F2" s="1" t="s">
        <v>1</v>
      </c>
      <c r="H2" s="2" t="s">
        <v>4</v>
      </c>
      <c r="I2" s="2" t="s">
        <v>5</v>
      </c>
      <c r="J2" s="2" t="s">
        <v>6</v>
      </c>
      <c r="K2" s="1" t="s">
        <v>0</v>
      </c>
      <c r="L2" s="1" t="s">
        <v>1</v>
      </c>
    </row>
    <row r="3" spans="1:12" ht="14.25">
      <c r="A3" t="s">
        <v>2</v>
      </c>
      <c r="B3" s="3">
        <v>0.54100000000000004</v>
      </c>
      <c r="C3" s="3">
        <v>0.55400000000000005</v>
      </c>
      <c r="D3" s="3">
        <v>0.504</v>
      </c>
      <c r="E3" s="1">
        <f t="shared" ref="E3:E4" si="0">AVERAGE(B3:D3)</f>
        <v>0.53300000000000003</v>
      </c>
      <c r="F3" s="1">
        <f t="shared" ref="F3:F4" si="1">STDEV(B3:D3)</f>
        <v>2.5942243542145717E-2</v>
      </c>
      <c r="H3">
        <f>B3/0.533*100</f>
        <v>101.50093808630393</v>
      </c>
      <c r="I3">
        <f t="shared" ref="I3:J3" si="2">C3/0.533*100</f>
        <v>103.93996247654785</v>
      </c>
      <c r="J3">
        <f t="shared" si="2"/>
        <v>94.559099437148205</v>
      </c>
      <c r="K3" s="2">
        <f t="shared" ref="K3:K4" si="3">AVERAGE(H3:J3)</f>
        <v>100</v>
      </c>
      <c r="L3" s="2">
        <f>STDEV(H3:J3)</f>
        <v>4.8672126720723705</v>
      </c>
    </row>
    <row r="4" spans="1:12" ht="14.25">
      <c r="A4" t="s">
        <v>3</v>
      </c>
      <c r="B4" s="3">
        <v>0.17199999999999999</v>
      </c>
      <c r="C4" s="3">
        <v>0.191</v>
      </c>
      <c r="D4" s="3">
        <v>0.215</v>
      </c>
      <c r="E4" s="1">
        <f t="shared" si="0"/>
        <v>0.19266666666666665</v>
      </c>
      <c r="F4" s="1">
        <f t="shared" si="1"/>
        <v>2.1548395145191985E-2</v>
      </c>
      <c r="H4">
        <f>B4/0.533*100</f>
        <v>32.270168855534706</v>
      </c>
      <c r="I4">
        <f t="shared" ref="I4" si="4">C4/0.533*100</f>
        <v>35.834896810506564</v>
      </c>
      <c r="J4">
        <f t="shared" ref="J4" si="5">D4/0.533*100</f>
        <v>40.337711069418383</v>
      </c>
      <c r="K4" s="2">
        <f t="shared" si="3"/>
        <v>36.14759224515322</v>
      </c>
      <c r="L4" s="2">
        <f t="shared" ref="L4" si="6">STDEV(H4:J4)</f>
        <v>4.042850871518195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"/>
  <sheetViews>
    <sheetView workbookViewId="0">
      <selection activeCell="F13" sqref="F13"/>
    </sheetView>
  </sheetViews>
  <sheetFormatPr defaultRowHeight="13.5"/>
  <sheetData>
    <row r="1" spans="1:12">
      <c r="B1" s="1" t="s">
        <v>9</v>
      </c>
      <c r="H1" t="s">
        <v>7</v>
      </c>
    </row>
    <row r="2" spans="1:12">
      <c r="B2" t="s">
        <v>4</v>
      </c>
      <c r="C2" t="s">
        <v>5</v>
      </c>
      <c r="D2" t="s">
        <v>6</v>
      </c>
      <c r="E2" s="1" t="s">
        <v>0</v>
      </c>
      <c r="F2" s="1" t="s">
        <v>1</v>
      </c>
      <c r="H2" s="2" t="s">
        <v>4</v>
      </c>
      <c r="I2" s="2" t="s">
        <v>5</v>
      </c>
      <c r="J2" s="2" t="s">
        <v>6</v>
      </c>
      <c r="K2" s="1" t="s">
        <v>0</v>
      </c>
      <c r="L2" s="1" t="s">
        <v>1</v>
      </c>
    </row>
    <row r="3" spans="1:12">
      <c r="A3" t="s">
        <v>2</v>
      </c>
      <c r="B3" s="1">
        <v>0.39800000000000002</v>
      </c>
      <c r="C3" s="1">
        <v>0.373</v>
      </c>
      <c r="D3" s="1">
        <v>0.39400000000000002</v>
      </c>
      <c r="E3" s="1">
        <f>AVERAGE(B3:D3)</f>
        <v>0.38833333333333336</v>
      </c>
      <c r="F3" s="1">
        <f>STDEV(B3:D3)</f>
        <v>1.3428824718989136E-2</v>
      </c>
      <c r="H3">
        <f>B3/0.3883*100</f>
        <v>102.49806850373425</v>
      </c>
      <c r="I3">
        <f t="shared" ref="I3:J4" si="0">C3/0.3883*100</f>
        <v>96.059747617821273</v>
      </c>
      <c r="J3">
        <f t="shared" si="0"/>
        <v>101.46793716198816</v>
      </c>
      <c r="K3" s="2">
        <f>AVERAGE(H3:J3)</f>
        <v>100.00858442784789</v>
      </c>
      <c r="L3" s="2">
        <f>STDEV(H3:J3)</f>
        <v>3.4583633064612815</v>
      </c>
    </row>
    <row r="4" spans="1:12">
      <c r="A4" t="s">
        <v>3</v>
      </c>
      <c r="B4" s="1">
        <v>0.28599999999999998</v>
      </c>
      <c r="C4" s="1">
        <v>0.29199999999999998</v>
      </c>
      <c r="D4" s="1">
        <v>0.32800000000000001</v>
      </c>
      <c r="E4" s="1">
        <f>AVERAGE(B4:D4)</f>
        <v>0.30199999999999999</v>
      </c>
      <c r="F4" s="1">
        <f>STDEV(B4:D4)</f>
        <v>2.2715633383201116E-2</v>
      </c>
      <c r="H4">
        <f>B4/0.3883*100</f>
        <v>73.654390934844187</v>
      </c>
      <c r="I4">
        <f t="shared" si="0"/>
        <v>75.1995879474633</v>
      </c>
      <c r="J4">
        <f t="shared" si="0"/>
        <v>84.470770023177963</v>
      </c>
      <c r="K4" s="2">
        <f>AVERAGE(H4:J4)</f>
        <v>77.774916301828497</v>
      </c>
      <c r="L4" s="2">
        <f>STDEV(H4:J4)</f>
        <v>5.8500214739122116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"/>
  <sheetViews>
    <sheetView workbookViewId="0">
      <selection activeCell="G21" sqref="G21"/>
    </sheetView>
  </sheetViews>
  <sheetFormatPr defaultRowHeight="13.5"/>
  <sheetData>
    <row r="1" spans="1:12">
      <c r="H1" t="s">
        <v>10</v>
      </c>
    </row>
    <row r="2" spans="1:12">
      <c r="B2" t="s">
        <v>4</v>
      </c>
      <c r="C2" t="s">
        <v>5</v>
      </c>
      <c r="D2" t="s">
        <v>6</v>
      </c>
      <c r="E2" t="s">
        <v>11</v>
      </c>
      <c r="F2" t="s">
        <v>12</v>
      </c>
      <c r="H2" t="s">
        <v>4</v>
      </c>
      <c r="I2" t="s">
        <v>5</v>
      </c>
      <c r="J2" t="s">
        <v>6</v>
      </c>
      <c r="K2" t="s">
        <v>11</v>
      </c>
      <c r="L2" t="s">
        <v>12</v>
      </c>
    </row>
    <row r="3" spans="1:12" ht="14.25">
      <c r="A3" t="s">
        <v>13</v>
      </c>
      <c r="B3" s="3">
        <v>0.152</v>
      </c>
      <c r="C3" s="3">
        <v>0.16400000000000001</v>
      </c>
      <c r="D3" s="3">
        <v>0.14499999999999999</v>
      </c>
      <c r="E3" s="1">
        <f t="shared" ref="E3:E6" si="0">AVERAGE(B3:D3)</f>
        <v>0.15366666666666665</v>
      </c>
      <c r="F3" s="1">
        <f t="shared" ref="F3:F6" si="1">STDEV(B3:D3)</f>
        <v>9.6090235369330583E-3</v>
      </c>
      <c r="H3">
        <f t="shared" ref="H3:J6" si="2">B3/0.1543*100</f>
        <v>98.509397278029809</v>
      </c>
      <c r="I3">
        <f t="shared" si="2"/>
        <v>106.28645495787427</v>
      </c>
      <c r="J3">
        <f t="shared" si="2"/>
        <v>93.97278029812054</v>
      </c>
      <c r="K3" s="2">
        <f t="shared" ref="K3:K6" si="3">AVERAGE(H3:J3)</f>
        <v>99.589544178008211</v>
      </c>
      <c r="L3" s="2">
        <f t="shared" ref="L3:L6" si="4">STDEV(H3:J3)</f>
        <v>6.2274941911426129</v>
      </c>
    </row>
    <row r="4" spans="1:12" ht="14.25">
      <c r="A4" t="s">
        <v>14</v>
      </c>
      <c r="B4" s="3">
        <v>0.13200000000000001</v>
      </c>
      <c r="C4" s="3">
        <v>0.13300000000000001</v>
      </c>
      <c r="D4" s="3">
        <v>0.15</v>
      </c>
      <c r="E4" s="1">
        <f t="shared" si="0"/>
        <v>0.13833333333333334</v>
      </c>
      <c r="F4" s="1">
        <f t="shared" si="1"/>
        <v>1.011599393699567E-2</v>
      </c>
      <c r="H4">
        <f t="shared" si="2"/>
        <v>85.547634478289055</v>
      </c>
      <c r="I4">
        <f t="shared" si="2"/>
        <v>86.195722618276093</v>
      </c>
      <c r="J4">
        <f t="shared" si="2"/>
        <v>97.213220998055732</v>
      </c>
      <c r="K4" s="2">
        <f t="shared" si="3"/>
        <v>89.652192698206974</v>
      </c>
      <c r="L4" s="2">
        <f t="shared" si="4"/>
        <v>6.5560556947476796</v>
      </c>
    </row>
    <row r="5" spans="1:12" ht="14.25">
      <c r="A5" t="s">
        <v>15</v>
      </c>
      <c r="B5" s="3">
        <v>8.6699999999999999E-2</v>
      </c>
      <c r="C5" s="3">
        <v>0.10100000000000001</v>
      </c>
      <c r="D5" s="3">
        <v>0.104</v>
      </c>
      <c r="E5" s="1">
        <f t="shared" si="0"/>
        <v>9.7233333333333338E-2</v>
      </c>
      <c r="F5" s="1">
        <f t="shared" si="1"/>
        <v>9.2446380855787606E-3</v>
      </c>
      <c r="H5">
        <f t="shared" si="2"/>
        <v>56.18924173687622</v>
      </c>
      <c r="I5">
        <f t="shared" si="2"/>
        <v>65.456902138690864</v>
      </c>
      <c r="J5">
        <f t="shared" si="2"/>
        <v>67.40116655865198</v>
      </c>
      <c r="K5" s="2">
        <f t="shared" si="3"/>
        <v>63.01577014473969</v>
      </c>
      <c r="L5" s="2">
        <f t="shared" si="4"/>
        <v>5.9913403017360718</v>
      </c>
    </row>
    <row r="6" spans="1:12" ht="14.25">
      <c r="A6" t="s">
        <v>16</v>
      </c>
      <c r="B6" s="3">
        <v>3.0200000000000001E-2</v>
      </c>
      <c r="C6" s="3">
        <v>3.4000000000000002E-2</v>
      </c>
      <c r="D6" s="3">
        <v>3.3799999999999997E-2</v>
      </c>
      <c r="E6" s="1">
        <f t="shared" si="0"/>
        <v>3.266666666666667E-2</v>
      </c>
      <c r="F6" s="1">
        <f t="shared" si="1"/>
        <v>2.1385353243127247E-3</v>
      </c>
      <c r="H6">
        <f t="shared" si="2"/>
        <v>19.572261827608557</v>
      </c>
      <c r="I6">
        <f t="shared" si="2"/>
        <v>22.034996759559302</v>
      </c>
      <c r="J6">
        <f t="shared" si="2"/>
        <v>21.90537913156189</v>
      </c>
      <c r="K6" s="2">
        <f t="shared" si="3"/>
        <v>21.170879239576582</v>
      </c>
      <c r="L6" s="2">
        <f t="shared" si="4"/>
        <v>1.3859593806304107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799A7-BDD8-4F3C-A56E-3CB9C1AA484B}">
  <dimension ref="A1:M4"/>
  <sheetViews>
    <sheetView workbookViewId="0">
      <selection activeCell="D14" sqref="D14"/>
    </sheetView>
  </sheetViews>
  <sheetFormatPr defaultRowHeight="13.5"/>
  <sheetData>
    <row r="1" spans="1:13">
      <c r="B1" t="s">
        <v>17</v>
      </c>
      <c r="H1" t="s">
        <v>18</v>
      </c>
    </row>
    <row r="2" spans="1:13">
      <c r="B2" t="s">
        <v>19</v>
      </c>
      <c r="C2" t="s">
        <v>20</v>
      </c>
      <c r="D2" t="s">
        <v>21</v>
      </c>
      <c r="E2" t="s">
        <v>0</v>
      </c>
      <c r="F2" t="s">
        <v>1</v>
      </c>
      <c r="H2" t="s">
        <v>19</v>
      </c>
      <c r="I2" t="s">
        <v>20</v>
      </c>
      <c r="J2" t="s">
        <v>21</v>
      </c>
      <c r="K2" t="s">
        <v>0</v>
      </c>
      <c r="L2" t="s">
        <v>1</v>
      </c>
    </row>
    <row r="3" spans="1:13">
      <c r="A3" t="s">
        <v>22</v>
      </c>
      <c r="B3" s="1">
        <v>0.438</v>
      </c>
      <c r="C3" s="1">
        <v>0.46600000000000003</v>
      </c>
      <c r="D3" s="1">
        <v>0.49</v>
      </c>
      <c r="E3" s="1">
        <v>0.4647</v>
      </c>
      <c r="F3">
        <v>2.6025627999999999E-2</v>
      </c>
      <c r="H3">
        <v>94.25</v>
      </c>
      <c r="I3">
        <v>100.28</v>
      </c>
      <c r="J3">
        <v>105.44</v>
      </c>
      <c r="K3">
        <v>99.99</v>
      </c>
      <c r="L3">
        <v>5.6</v>
      </c>
    </row>
    <row r="4" spans="1:13">
      <c r="A4" t="s">
        <v>23</v>
      </c>
      <c r="B4" s="1">
        <v>0.20699999999999999</v>
      </c>
      <c r="C4" s="1">
        <v>0.255</v>
      </c>
      <c r="D4" s="1">
        <v>0.251</v>
      </c>
      <c r="E4" s="1">
        <v>0.23769999999999999</v>
      </c>
      <c r="F4">
        <v>2.6633311999999999E-2</v>
      </c>
      <c r="H4">
        <v>44.54</v>
      </c>
      <c r="I4">
        <v>54.87</v>
      </c>
      <c r="J4">
        <v>54.01</v>
      </c>
      <c r="K4">
        <v>51.14</v>
      </c>
      <c r="L4">
        <v>5.73</v>
      </c>
      <c r="M4">
        <v>4.5521299999999999E-4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0230-C0D6-44F6-9A07-59FF74C5704E}">
  <dimension ref="A1:L4"/>
  <sheetViews>
    <sheetView tabSelected="1" workbookViewId="0">
      <selection activeCell="H24" sqref="H24"/>
    </sheetView>
  </sheetViews>
  <sheetFormatPr defaultRowHeight="13.5"/>
  <sheetData>
    <row r="1" spans="1:12">
      <c r="B1" t="s">
        <v>24</v>
      </c>
      <c r="H1" t="s">
        <v>25</v>
      </c>
    </row>
    <row r="2" spans="1:12">
      <c r="B2" t="s">
        <v>19</v>
      </c>
      <c r="C2" t="s">
        <v>20</v>
      </c>
      <c r="D2" t="s">
        <v>21</v>
      </c>
      <c r="E2" t="s">
        <v>0</v>
      </c>
      <c r="F2" t="s">
        <v>1</v>
      </c>
      <c r="H2" t="s">
        <v>19</v>
      </c>
      <c r="I2" t="s">
        <v>20</v>
      </c>
      <c r="J2" t="s">
        <v>21</v>
      </c>
      <c r="K2" t="s">
        <v>0</v>
      </c>
      <c r="L2" t="s">
        <v>1</v>
      </c>
    </row>
    <row r="3" spans="1:12">
      <c r="A3" t="s">
        <v>22</v>
      </c>
      <c r="B3" s="1">
        <v>0.438</v>
      </c>
      <c r="C3" s="1">
        <v>0.46600000000000003</v>
      </c>
      <c r="D3" s="1">
        <v>0.49</v>
      </c>
      <c r="E3" s="1">
        <f>AVERAGE(B3:D3)</f>
        <v>0.46466666666666673</v>
      </c>
      <c r="F3">
        <f>STDEV(B3:D3)</f>
        <v>2.6025628394590845E-2</v>
      </c>
      <c r="G3" s="1"/>
      <c r="H3" s="2">
        <f>B3/0.4647*100</f>
        <v>94.254357650096836</v>
      </c>
      <c r="I3" s="2">
        <f t="shared" ref="I3:J4" si="0">C3/0.4647*100</f>
        <v>100.27975037658705</v>
      </c>
      <c r="J3" s="2">
        <f t="shared" si="0"/>
        <v>105.44437271357864</v>
      </c>
      <c r="K3" s="2">
        <f>AVERAGE(H3:J3)</f>
        <v>99.992826913420842</v>
      </c>
      <c r="L3" s="2">
        <f>STDEV(H3:J3)</f>
        <v>5.6005225725394512</v>
      </c>
    </row>
    <row r="4" spans="1:12">
      <c r="A4" t="s">
        <v>23</v>
      </c>
      <c r="B4" s="1">
        <v>0.20699999999999999</v>
      </c>
      <c r="C4" s="1">
        <v>0.255</v>
      </c>
      <c r="D4" s="1">
        <v>0.251</v>
      </c>
      <c r="E4" s="1">
        <f t="shared" ref="E4" si="1">AVERAGE(B4:D4)</f>
        <v>0.23766666666666666</v>
      </c>
      <c r="F4">
        <f t="shared" ref="F4" si="2">STDEV(B4:D4)</f>
        <v>2.6633312473917578E-2</v>
      </c>
      <c r="G4" s="1"/>
      <c r="H4" s="2">
        <f>B4/0.4647*100</f>
        <v>44.544867656552611</v>
      </c>
      <c r="I4" s="2">
        <f t="shared" si="0"/>
        <v>54.87411233053583</v>
      </c>
      <c r="J4" s="2">
        <f t="shared" si="0"/>
        <v>54.013341941037233</v>
      </c>
      <c r="K4" s="2">
        <f t="shared" ref="K4" si="3">AVERAGE(H4:J4)</f>
        <v>51.144107309375222</v>
      </c>
      <c r="L4" s="2">
        <f t="shared" ref="L4" si="4">STDEV(H4:J4)</f>
        <v>5.7312916879529983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2B-source data</vt:lpstr>
      <vt:lpstr>Figure 2D-source data</vt:lpstr>
      <vt:lpstr>Figure 2F-source data</vt:lpstr>
      <vt:lpstr>Figure 2H-source data</vt:lpstr>
      <vt:lpstr>Figure 2J-source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2019-10-19T19:35:17Z</dcterms:modified>
</cp:coreProperties>
</file>