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u126178.DS\OneDrive - upf.edu\PhD\Papers\"/>
    </mc:Choice>
  </mc:AlternateContent>
  <xr:revisionPtr revIDLastSave="3" documentId="8_{D261FF08-975F-455B-8F2C-B02FD4CC0230}" xr6:coauthVersionLast="45" xr6:coauthVersionMax="45" xr10:uidLastSave="{39DCEF61-E120-47BB-B45F-6030B5981BDE}"/>
  <bookViews>
    <workbookView xWindow="300" yWindow="1500" windowWidth="18900" windowHeight="12600" tabRatio="842" activeTab="3" xr2:uid="{00000000-000D-0000-FFFF-FFFF00000000}"/>
  </bookViews>
  <sheets>
    <sheet name="Figure 1" sheetId="1" r:id="rId1"/>
    <sheet name="Figure 1-figure supplement 1" sheetId="4" r:id="rId2"/>
    <sheet name="Figure 1-figure supplement 2" sheetId="9" r:id="rId3"/>
    <sheet name="Figure 1-figure supplement 3"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C15" i="1" l="1"/>
  <c r="AZ7" i="1"/>
  <c r="BP15" i="1" l="1"/>
  <c r="BP14" i="1"/>
  <c r="BP13" i="1"/>
  <c r="BP12" i="1"/>
  <c r="BP11" i="1"/>
  <c r="BP10" i="1"/>
  <c r="BP9" i="1"/>
  <c r="BP8" i="1"/>
  <c r="BP7" i="1"/>
  <c r="BM8" i="1"/>
  <c r="BM9" i="1"/>
  <c r="BM10" i="1"/>
  <c r="BM11" i="1"/>
  <c r="BM12" i="1"/>
  <c r="BM13" i="1"/>
  <c r="BM14" i="1"/>
  <c r="BM15" i="1"/>
  <c r="BM7" i="1"/>
  <c r="BC14" i="1"/>
  <c r="BC13" i="1"/>
  <c r="BC12" i="1"/>
  <c r="BC11" i="1"/>
  <c r="BC10" i="1"/>
  <c r="BC9" i="1"/>
  <c r="BC8" i="1"/>
  <c r="BC7" i="1"/>
  <c r="AZ8" i="1"/>
  <c r="AZ9" i="1"/>
  <c r="AZ10" i="1"/>
  <c r="AZ11" i="1"/>
  <c r="AZ12" i="1"/>
  <c r="AZ13" i="1"/>
  <c r="AZ14" i="1"/>
  <c r="AZ15" i="1"/>
  <c r="N9" i="9" l="1"/>
  <c r="CP16" i="1"/>
  <c r="CP15" i="1"/>
  <c r="CP14" i="1"/>
  <c r="CP13" i="1"/>
  <c r="CP12" i="1"/>
  <c r="CP11" i="1"/>
  <c r="CP10" i="1"/>
  <c r="CP9" i="1"/>
  <c r="CP8" i="1"/>
  <c r="CP7" i="1"/>
  <c r="CM8" i="1"/>
  <c r="CM9" i="1"/>
  <c r="CM10" i="1"/>
  <c r="CM11" i="1"/>
  <c r="CM12" i="1"/>
  <c r="CM13" i="1"/>
  <c r="CM14" i="1"/>
  <c r="CM15" i="1"/>
  <c r="CM16" i="1"/>
  <c r="CM7" i="1"/>
  <c r="CL17" i="1"/>
  <c r="CN17" i="1"/>
  <c r="CO17" i="1"/>
  <c r="CL18" i="1"/>
  <c r="CL21" i="1" s="1"/>
  <c r="CN18" i="1"/>
  <c r="CN19" i="1" s="1"/>
  <c r="CO18" i="1"/>
  <c r="CO19" i="1" s="1"/>
  <c r="CK18" i="1"/>
  <c r="CK19" i="1" s="1"/>
  <c r="CK17" i="1"/>
  <c r="CC15" i="1"/>
  <c r="CC14" i="1"/>
  <c r="CC13" i="1"/>
  <c r="CC12" i="1"/>
  <c r="CC11" i="1"/>
  <c r="CC10" i="1"/>
  <c r="CC9" i="1"/>
  <c r="CC8" i="1"/>
  <c r="CC7" i="1"/>
  <c r="BZ8" i="1"/>
  <c r="BZ9" i="1"/>
  <c r="BZ10" i="1"/>
  <c r="BZ11" i="1"/>
  <c r="BZ12" i="1"/>
  <c r="BZ13" i="1"/>
  <c r="BZ14" i="1"/>
  <c r="BZ15" i="1"/>
  <c r="BZ7" i="1"/>
  <c r="BZ16" i="1" s="1"/>
  <c r="CB17" i="1"/>
  <c r="CA17" i="1"/>
  <c r="CA18" i="1" s="1"/>
  <c r="BY17" i="1"/>
  <c r="BY18" i="1" s="1"/>
  <c r="BX17" i="1"/>
  <c r="BX18" i="1" s="1"/>
  <c r="CB16" i="1"/>
  <c r="CA16" i="1"/>
  <c r="BY16" i="1"/>
  <c r="BY20" i="1" s="1"/>
  <c r="BX16" i="1"/>
  <c r="BX20" i="1" s="1"/>
  <c r="BP16" i="1"/>
  <c r="BO17" i="1"/>
  <c r="BO18" i="1" s="1"/>
  <c r="BN17" i="1"/>
  <c r="BN18" i="1" s="1"/>
  <c r="BL17" i="1"/>
  <c r="BL18" i="1" s="1"/>
  <c r="BK17" i="1"/>
  <c r="BK18" i="1" s="1"/>
  <c r="BO16" i="1"/>
  <c r="BN16" i="1"/>
  <c r="BL16" i="1"/>
  <c r="BK16" i="1"/>
  <c r="BK20" i="1" s="1"/>
  <c r="BA16" i="1"/>
  <c r="BB16" i="1"/>
  <c r="BA17" i="1"/>
  <c r="BA18" i="1" s="1"/>
  <c r="BB17" i="1"/>
  <c r="BB18" i="1" s="1"/>
  <c r="AY17" i="1"/>
  <c r="AY18" i="1" s="1"/>
  <c r="AX17" i="1"/>
  <c r="AX18" i="1" s="1"/>
  <c r="AY16" i="1"/>
  <c r="AX16" i="1"/>
  <c r="BN19" i="1" l="1"/>
  <c r="BM16" i="1"/>
  <c r="BP17" i="1"/>
  <c r="BP18" i="1" s="1"/>
  <c r="CC16" i="1"/>
  <c r="BL20" i="1"/>
  <c r="BA20" i="1"/>
  <c r="BA19" i="1"/>
  <c r="CB20" i="1"/>
  <c r="CA19" i="1"/>
  <c r="CL20" i="1"/>
  <c r="AX20" i="1"/>
  <c r="CB19" i="1"/>
  <c r="CM17" i="1"/>
  <c r="CL19" i="1"/>
  <c r="CP17" i="1"/>
  <c r="AY20" i="1"/>
  <c r="BO20" i="1"/>
  <c r="CP18" i="1"/>
  <c r="CP21" i="1" s="1"/>
  <c r="CO20" i="1"/>
  <c r="CM18" i="1"/>
  <c r="CN20" i="1"/>
  <c r="CO21" i="1"/>
  <c r="CN21" i="1"/>
  <c r="CK21" i="1"/>
  <c r="CK20" i="1"/>
  <c r="BX19" i="1"/>
  <c r="BZ17" i="1"/>
  <c r="BZ18" i="1" s="1"/>
  <c r="CB18" i="1"/>
  <c r="CC17" i="1"/>
  <c r="CC18" i="1" s="1"/>
  <c r="BY19" i="1"/>
  <c r="CA20" i="1"/>
  <c r="BM17" i="1"/>
  <c r="BM18" i="1" s="1"/>
  <c r="BK19" i="1"/>
  <c r="BO19" i="1"/>
  <c r="BL19" i="1"/>
  <c r="BN20" i="1"/>
  <c r="BB19" i="1"/>
  <c r="BB20" i="1"/>
  <c r="AX19" i="1"/>
  <c r="AY19" i="1"/>
  <c r="CP20" i="1" l="1"/>
  <c r="BP20" i="1"/>
  <c r="BP19" i="1"/>
  <c r="CM21" i="1"/>
  <c r="BM20" i="1"/>
  <c r="CP19" i="1"/>
  <c r="CM20" i="1"/>
  <c r="CM19" i="1"/>
  <c r="CC20" i="1"/>
  <c r="CC19" i="1"/>
  <c r="BZ20" i="1"/>
  <c r="BZ19" i="1"/>
  <c r="BM19" i="1"/>
  <c r="AZ16" i="1" l="1"/>
  <c r="AZ17" i="1"/>
  <c r="AZ18" i="1" s="1"/>
  <c r="BC16" i="1"/>
  <c r="BC19" i="1" s="1"/>
  <c r="BC17" i="1"/>
  <c r="CM9" i="9"/>
  <c r="BM9" i="9"/>
  <c r="CG34" i="9"/>
  <c r="CG35" i="9" s="1"/>
  <c r="CF34" i="9"/>
  <c r="CF35" i="9" s="1"/>
  <c r="CE34" i="9"/>
  <c r="CE35" i="9" s="1"/>
  <c r="CD34" i="9"/>
  <c r="CD35" i="9" s="1"/>
  <c r="CC34" i="9"/>
  <c r="CC35" i="9" s="1"/>
  <c r="CB34" i="9"/>
  <c r="CB35" i="9" s="1"/>
  <c r="BG34" i="9"/>
  <c r="BG35" i="9" s="1"/>
  <c r="BF34" i="9"/>
  <c r="BF35" i="9" s="1"/>
  <c r="BE34" i="9"/>
  <c r="BE35" i="9" s="1"/>
  <c r="BD34" i="9"/>
  <c r="BD35" i="9" s="1"/>
  <c r="BC34" i="9"/>
  <c r="BC35" i="9" s="1"/>
  <c r="BB34" i="9"/>
  <c r="BB35" i="9" s="1"/>
  <c r="CG33" i="9"/>
  <c r="CG37" i="9" s="1"/>
  <c r="CF33" i="9"/>
  <c r="CF36" i="9" s="1"/>
  <c r="CE33" i="9"/>
  <c r="CE36" i="9" s="1"/>
  <c r="CD33" i="9"/>
  <c r="CD37" i="9" s="1"/>
  <c r="CC33" i="9"/>
  <c r="CC37" i="9" s="1"/>
  <c r="CB33" i="9"/>
  <c r="CB36" i="9" s="1"/>
  <c r="BG33" i="9"/>
  <c r="BG37" i="9" s="1"/>
  <c r="BF33" i="9"/>
  <c r="BF37" i="9" s="1"/>
  <c r="BE33" i="9"/>
  <c r="BE36" i="9" s="1"/>
  <c r="BD33" i="9"/>
  <c r="BD36" i="9" s="1"/>
  <c r="BC33" i="9"/>
  <c r="BC37" i="9" s="1"/>
  <c r="BB33" i="9"/>
  <c r="BB37" i="9" s="1"/>
  <c r="CM32" i="9"/>
  <c r="BM32" i="9"/>
  <c r="CM31" i="9"/>
  <c r="BM31" i="9"/>
  <c r="CM30" i="9"/>
  <c r="BM30" i="9"/>
  <c r="CM29" i="9"/>
  <c r="BM29" i="9"/>
  <c r="CM28" i="9"/>
  <c r="BM28" i="9"/>
  <c r="CM27" i="9"/>
  <c r="BM27" i="9"/>
  <c r="CM26" i="9"/>
  <c r="BM26" i="9"/>
  <c r="CM25" i="9"/>
  <c r="BM25" i="9"/>
  <c r="CG18" i="9"/>
  <c r="CG19" i="9" s="1"/>
  <c r="CF18" i="9"/>
  <c r="CF19" i="9" s="1"/>
  <c r="CE18" i="9"/>
  <c r="CE19" i="9" s="1"/>
  <c r="CD18" i="9"/>
  <c r="CD19" i="9" s="1"/>
  <c r="CC18" i="9"/>
  <c r="CC19" i="9" s="1"/>
  <c r="CB18" i="9"/>
  <c r="CB19" i="9" s="1"/>
  <c r="BG18" i="9"/>
  <c r="BG19" i="9" s="1"/>
  <c r="BF18" i="9"/>
  <c r="BF19" i="9" s="1"/>
  <c r="BE18" i="9"/>
  <c r="BE19" i="9" s="1"/>
  <c r="BD18" i="9"/>
  <c r="BD19" i="9" s="1"/>
  <c r="BC18" i="9"/>
  <c r="BC19" i="9" s="1"/>
  <c r="BB18" i="9"/>
  <c r="BB19" i="9" s="1"/>
  <c r="CG17" i="9"/>
  <c r="CF17" i="9"/>
  <c r="CF21" i="9" s="1"/>
  <c r="CE17" i="9"/>
  <c r="CE21" i="9" s="1"/>
  <c r="CD17" i="9"/>
  <c r="CD20" i="9" s="1"/>
  <c r="CC17" i="9"/>
  <c r="CC20" i="9" s="1"/>
  <c r="CB17" i="9"/>
  <c r="CB21" i="9" s="1"/>
  <c r="BG17" i="9"/>
  <c r="BG20" i="9" s="1"/>
  <c r="BF17" i="9"/>
  <c r="BF20" i="9" s="1"/>
  <c r="BE17" i="9"/>
  <c r="BE21" i="9" s="1"/>
  <c r="BD17" i="9"/>
  <c r="BD21" i="9" s="1"/>
  <c r="BC17" i="9"/>
  <c r="BC20" i="9" s="1"/>
  <c r="BB17" i="9"/>
  <c r="BB20" i="9" s="1"/>
  <c r="CM16" i="9"/>
  <c r="BM16" i="9"/>
  <c r="CM15" i="9"/>
  <c r="BM15" i="9"/>
  <c r="CM14" i="9"/>
  <c r="BM14" i="9"/>
  <c r="CM13" i="9"/>
  <c r="BM13" i="9"/>
  <c r="CM12" i="9"/>
  <c r="BM12" i="9"/>
  <c r="CM11" i="9"/>
  <c r="BM11" i="9"/>
  <c r="CM10" i="9"/>
  <c r="CM18" i="9" s="1"/>
  <c r="CM19" i="9" s="1"/>
  <c r="BM10" i="9"/>
  <c r="BM17" i="9" s="1"/>
  <c r="BM33" i="9" l="1"/>
  <c r="BC20" i="1"/>
  <c r="BC18" i="1"/>
  <c r="AZ20" i="1"/>
  <c r="AZ19" i="1"/>
  <c r="CG20" i="9"/>
  <c r="CM33" i="9"/>
  <c r="CM36" i="9" s="1"/>
  <c r="CM34" i="9"/>
  <c r="CM35" i="9" s="1"/>
  <c r="BM34" i="9"/>
  <c r="BM35" i="9" s="1"/>
  <c r="BM18" i="9"/>
  <c r="BM19" i="9" s="1"/>
  <c r="BD20" i="9"/>
  <c r="CE20" i="9"/>
  <c r="BB21" i="9"/>
  <c r="BF21" i="9"/>
  <c r="CC21" i="9"/>
  <c r="CG21" i="9"/>
  <c r="BB36" i="9"/>
  <c r="BF36" i="9"/>
  <c r="CC36" i="9"/>
  <c r="CG36" i="9"/>
  <c r="BD37" i="9"/>
  <c r="CE37" i="9"/>
  <c r="CM17" i="9"/>
  <c r="BE20" i="9"/>
  <c r="CB20" i="9"/>
  <c r="CF20" i="9"/>
  <c r="BC21" i="9"/>
  <c r="BG21" i="9"/>
  <c r="CD21" i="9"/>
  <c r="BC36" i="9"/>
  <c r="BG36" i="9"/>
  <c r="CD36" i="9"/>
  <c r="BE37" i="9"/>
  <c r="CB37" i="9"/>
  <c r="CF37" i="9"/>
  <c r="BM20" i="9" l="1"/>
  <c r="CM37" i="9"/>
  <c r="BM37" i="9"/>
  <c r="BM36" i="9"/>
  <c r="CM20" i="9"/>
  <c r="CM21" i="9"/>
  <c r="BM21" i="9"/>
  <c r="Z30" i="1" l="1"/>
  <c r="Z31" i="1" s="1"/>
  <c r="Y30" i="1"/>
  <c r="Y31" i="1" s="1"/>
  <c r="Z29" i="1"/>
  <c r="Y29" i="1"/>
  <c r="Z15" i="1"/>
  <c r="Z16" i="1" s="1"/>
  <c r="Y15" i="1"/>
  <c r="Y16" i="1" s="1"/>
  <c r="Z14" i="1"/>
  <c r="Y14" i="1"/>
  <c r="Y33" i="1" l="1"/>
  <c r="Y17" i="1"/>
  <c r="Z17" i="1"/>
  <c r="Z33" i="1"/>
  <c r="Y18" i="1"/>
  <c r="Y32" i="1"/>
  <c r="Z18" i="1"/>
  <c r="Z32" i="1"/>
  <c r="C16" i="6"/>
  <c r="AH34" i="9"/>
  <c r="AH35" i="9" s="1"/>
  <c r="AG34" i="9"/>
  <c r="AG35" i="9" s="1"/>
  <c r="AF34" i="9"/>
  <c r="AF35" i="9" s="1"/>
  <c r="AE34" i="9"/>
  <c r="AE35" i="9" s="1"/>
  <c r="AD34" i="9"/>
  <c r="AD35" i="9" s="1"/>
  <c r="AC34" i="9"/>
  <c r="AC35" i="9" s="1"/>
  <c r="H34" i="9"/>
  <c r="H35" i="9" s="1"/>
  <c r="G34" i="9"/>
  <c r="G35" i="9" s="1"/>
  <c r="F34" i="9"/>
  <c r="F35" i="9" s="1"/>
  <c r="E34" i="9"/>
  <c r="E35" i="9" s="1"/>
  <c r="D34" i="9"/>
  <c r="D35" i="9" s="1"/>
  <c r="C34" i="9"/>
  <c r="C35" i="9" s="1"/>
  <c r="AH33" i="9"/>
  <c r="AH36" i="9" s="1"/>
  <c r="AG33" i="9"/>
  <c r="AF33" i="9"/>
  <c r="AE33" i="9"/>
  <c r="AD33" i="9"/>
  <c r="AD36" i="9" s="1"/>
  <c r="AC33" i="9"/>
  <c r="H33" i="9"/>
  <c r="G33" i="9"/>
  <c r="F33" i="9"/>
  <c r="E33" i="9"/>
  <c r="E37" i="9" s="1"/>
  <c r="D33" i="9"/>
  <c r="C33" i="9"/>
  <c r="AN32" i="9"/>
  <c r="N32" i="9"/>
  <c r="AN31" i="9"/>
  <c r="N31" i="9"/>
  <c r="AN30" i="9"/>
  <c r="N30" i="9"/>
  <c r="AN29" i="9"/>
  <c r="N29" i="9"/>
  <c r="AN28" i="9"/>
  <c r="N28" i="9"/>
  <c r="AN27" i="9"/>
  <c r="N27" i="9"/>
  <c r="AN26" i="9"/>
  <c r="N26" i="9"/>
  <c r="AN25" i="9"/>
  <c r="N25" i="9"/>
  <c r="AH18" i="9"/>
  <c r="AH19" i="9" s="1"/>
  <c r="AG18" i="9"/>
  <c r="AG19" i="9" s="1"/>
  <c r="AF18" i="9"/>
  <c r="AF19" i="9" s="1"/>
  <c r="AE18" i="9"/>
  <c r="AE19" i="9" s="1"/>
  <c r="AD18" i="9"/>
  <c r="AD19" i="9" s="1"/>
  <c r="AC18" i="9"/>
  <c r="AC19" i="9" s="1"/>
  <c r="H18" i="9"/>
  <c r="H19" i="9" s="1"/>
  <c r="G18" i="9"/>
  <c r="G19" i="9" s="1"/>
  <c r="F18" i="9"/>
  <c r="F19" i="9" s="1"/>
  <c r="E18" i="9"/>
  <c r="E19" i="9" s="1"/>
  <c r="D18" i="9"/>
  <c r="D19" i="9" s="1"/>
  <c r="C18" i="9"/>
  <c r="C19" i="9" s="1"/>
  <c r="AH17" i="9"/>
  <c r="AG17" i="9"/>
  <c r="AF17" i="9"/>
  <c r="AE17" i="9"/>
  <c r="AD17" i="9"/>
  <c r="AC17" i="9"/>
  <c r="H17" i="9"/>
  <c r="G17" i="9"/>
  <c r="F17" i="9"/>
  <c r="E17" i="9"/>
  <c r="D17" i="9"/>
  <c r="C17" i="9"/>
  <c r="AN16" i="9"/>
  <c r="N16" i="9"/>
  <c r="AN15" i="9"/>
  <c r="N15" i="9"/>
  <c r="AN14" i="9"/>
  <c r="N14" i="9"/>
  <c r="AN13" i="9"/>
  <c r="N13" i="9"/>
  <c r="AN12" i="9"/>
  <c r="N12" i="9"/>
  <c r="AN11" i="9"/>
  <c r="N11" i="9"/>
  <c r="AN10" i="9"/>
  <c r="N10" i="9"/>
  <c r="AN9" i="9"/>
  <c r="CT36" i="4"/>
  <c r="CT35" i="4"/>
  <c r="CT34" i="4"/>
  <c r="CT33" i="4"/>
  <c r="CT32" i="4"/>
  <c r="CT31" i="4"/>
  <c r="CT30" i="4"/>
  <c r="CT38" i="4" s="1"/>
  <c r="CT39" i="4" s="1"/>
  <c r="CT29" i="4"/>
  <c r="CT28" i="4"/>
  <c r="CT27" i="4"/>
  <c r="CT18" i="4"/>
  <c r="CT17" i="4"/>
  <c r="CT16" i="4"/>
  <c r="CT15" i="4"/>
  <c r="CT14" i="4"/>
  <c r="CT13" i="4"/>
  <c r="CT12" i="4"/>
  <c r="CT11" i="4"/>
  <c r="CT10" i="4"/>
  <c r="CT9" i="4"/>
  <c r="BW36" i="4"/>
  <c r="BW35" i="4"/>
  <c r="BW34" i="4"/>
  <c r="BW33" i="4"/>
  <c r="BW32" i="4"/>
  <c r="BW31" i="4"/>
  <c r="BW30" i="4"/>
  <c r="BW38" i="4" s="1"/>
  <c r="BW39" i="4" s="1"/>
  <c r="BW29" i="4"/>
  <c r="BW28" i="4"/>
  <c r="BW27" i="4"/>
  <c r="BW18" i="4"/>
  <c r="BW17" i="4"/>
  <c r="BW16" i="4"/>
  <c r="BW15" i="4"/>
  <c r="BW14" i="4"/>
  <c r="BW13" i="4"/>
  <c r="BW12" i="4"/>
  <c r="BW11" i="4"/>
  <c r="BW10" i="4"/>
  <c r="BW9" i="4"/>
  <c r="BA36" i="4"/>
  <c r="BA35" i="4"/>
  <c r="BA34" i="4"/>
  <c r="BA33" i="4"/>
  <c r="BA32" i="4"/>
  <c r="BA31" i="4"/>
  <c r="BA30" i="4"/>
  <c r="BA38" i="4" s="1"/>
  <c r="BA39" i="4" s="1"/>
  <c r="BA29" i="4"/>
  <c r="BA28" i="4"/>
  <c r="BA27" i="4"/>
  <c r="BA18" i="4"/>
  <c r="BA17" i="4"/>
  <c r="BA16" i="4"/>
  <c r="BA15" i="4"/>
  <c r="BA14" i="4"/>
  <c r="BA13" i="4"/>
  <c r="BA12" i="4"/>
  <c r="BA11" i="4"/>
  <c r="BA10" i="4"/>
  <c r="BA9" i="4"/>
  <c r="AF36" i="4"/>
  <c r="AF35" i="4"/>
  <c r="AF34" i="4"/>
  <c r="AF33" i="4"/>
  <c r="AF32" i="4"/>
  <c r="AF31" i="4"/>
  <c r="AF30" i="4"/>
  <c r="AF38" i="4" s="1"/>
  <c r="AF39" i="4" s="1"/>
  <c r="AF29" i="4"/>
  <c r="AF28" i="4"/>
  <c r="AF27" i="4"/>
  <c r="AF18" i="4"/>
  <c r="AF17" i="4"/>
  <c r="AF16" i="4"/>
  <c r="AF15" i="4"/>
  <c r="AF14" i="4"/>
  <c r="AF13" i="4"/>
  <c r="AF12" i="4"/>
  <c r="AF11" i="4"/>
  <c r="AF10" i="4"/>
  <c r="AF9" i="4"/>
  <c r="K36" i="4"/>
  <c r="K35" i="4"/>
  <c r="K34" i="4"/>
  <c r="K33" i="4"/>
  <c r="K32" i="4"/>
  <c r="K31" i="4"/>
  <c r="K30" i="4"/>
  <c r="K29" i="4"/>
  <c r="K28" i="4"/>
  <c r="K27" i="4"/>
  <c r="K10" i="4"/>
  <c r="K11" i="4"/>
  <c r="K12" i="4"/>
  <c r="K13" i="4"/>
  <c r="K14" i="4"/>
  <c r="K15" i="4"/>
  <c r="K16" i="4"/>
  <c r="K17" i="4"/>
  <c r="K18" i="4"/>
  <c r="K9" i="4"/>
  <c r="AL14" i="1"/>
  <c r="AL15" i="1" s="1"/>
  <c r="AK14" i="1"/>
  <c r="AK15" i="1" s="1"/>
  <c r="AL13" i="1"/>
  <c r="AK13" i="1"/>
  <c r="AF20" i="4" l="1"/>
  <c r="AF21" i="4" s="1"/>
  <c r="AF19" i="4"/>
  <c r="AF37" i="4"/>
  <c r="BA20" i="4"/>
  <c r="BA21" i="4" s="1"/>
  <c r="BA37" i="4"/>
  <c r="BW20" i="4"/>
  <c r="BW21" i="4" s="1"/>
  <c r="BW37" i="4"/>
  <c r="CT20" i="4"/>
  <c r="CT21" i="4" s="1"/>
  <c r="CT37" i="4"/>
  <c r="AK17" i="1"/>
  <c r="AL17" i="1"/>
  <c r="AE37" i="9"/>
  <c r="AH20" i="9"/>
  <c r="C21" i="9"/>
  <c r="G21" i="9"/>
  <c r="AF36" i="9"/>
  <c r="AN34" i="9"/>
  <c r="AN35" i="9" s="1"/>
  <c r="AN18" i="9"/>
  <c r="AN19" i="9" s="1"/>
  <c r="AE21" i="9"/>
  <c r="N33" i="9"/>
  <c r="AF21" i="9"/>
  <c r="AC37" i="9"/>
  <c r="AG37" i="9"/>
  <c r="AG36" i="9"/>
  <c r="AD20" i="9"/>
  <c r="AN33" i="9"/>
  <c r="AD37" i="9"/>
  <c r="AH37" i="9"/>
  <c r="AC36" i="9"/>
  <c r="AC20" i="9"/>
  <c r="AG20" i="9"/>
  <c r="AD21" i="9"/>
  <c r="AH21" i="9"/>
  <c r="AE20" i="9"/>
  <c r="D21" i="9"/>
  <c r="H21" i="9"/>
  <c r="E20" i="9"/>
  <c r="F37" i="9"/>
  <c r="F36" i="9"/>
  <c r="N34" i="9"/>
  <c r="N35" i="9" s="1"/>
  <c r="C37" i="9"/>
  <c r="G37" i="9"/>
  <c r="D36" i="9"/>
  <c r="H36" i="9"/>
  <c r="E36" i="9"/>
  <c r="N17" i="9"/>
  <c r="C20" i="9"/>
  <c r="N18" i="9"/>
  <c r="N19" i="9" s="1"/>
  <c r="F21" i="9"/>
  <c r="F20" i="9"/>
  <c r="G20" i="9"/>
  <c r="E21" i="9"/>
  <c r="AC21" i="9"/>
  <c r="AG21" i="9"/>
  <c r="D37" i="9"/>
  <c r="AN17" i="9"/>
  <c r="D20" i="9"/>
  <c r="H20" i="9"/>
  <c r="AF20" i="9"/>
  <c r="C36" i="9"/>
  <c r="G36" i="9"/>
  <c r="AE36" i="9"/>
  <c r="H37" i="9"/>
  <c r="AF37" i="9"/>
  <c r="CT41" i="4"/>
  <c r="CT40" i="4"/>
  <c r="CT19" i="4"/>
  <c r="BW41" i="4"/>
  <c r="BW40" i="4"/>
  <c r="BW19" i="4"/>
  <c r="BA41" i="4"/>
  <c r="BA40" i="4"/>
  <c r="BA19" i="4"/>
  <c r="AF22" i="4"/>
  <c r="AF23" i="4"/>
  <c r="AF41" i="4"/>
  <c r="AF40" i="4"/>
  <c r="AK16" i="1"/>
  <c r="AL16" i="1"/>
  <c r="N20" i="9" l="1"/>
  <c r="AN37" i="9"/>
  <c r="AN36" i="9"/>
  <c r="N36" i="9"/>
  <c r="N37" i="9"/>
  <c r="N21" i="9"/>
  <c r="AN21" i="9"/>
  <c r="AN20" i="9"/>
  <c r="CT22" i="4"/>
  <c r="CT23" i="4"/>
  <c r="BW22" i="4"/>
  <c r="BW23" i="4"/>
  <c r="BA22" i="4"/>
  <c r="BA23" i="4"/>
  <c r="N14" i="1" l="1"/>
  <c r="O30" i="1"/>
  <c r="O31" i="1" s="1"/>
  <c r="N30" i="1"/>
  <c r="N31" i="1" s="1"/>
  <c r="O29" i="1"/>
  <c r="N29" i="1"/>
  <c r="O15" i="1"/>
  <c r="O16" i="1" s="1"/>
  <c r="N15" i="1"/>
  <c r="N16" i="1" s="1"/>
  <c r="O14" i="1"/>
  <c r="O33" i="1" l="1"/>
  <c r="O17" i="1"/>
  <c r="N33" i="1"/>
  <c r="N18" i="1"/>
  <c r="O32" i="1"/>
  <c r="N17" i="1"/>
  <c r="N32" i="1"/>
  <c r="O18" i="1"/>
  <c r="R17" i="6" l="1"/>
  <c r="R18" i="6" s="1"/>
  <c r="Q17" i="6"/>
  <c r="Q18" i="6" s="1"/>
  <c r="D17" i="6"/>
  <c r="D18" i="6" s="1"/>
  <c r="C17" i="6"/>
  <c r="C18" i="6" s="1"/>
  <c r="R16" i="6"/>
  <c r="R20" i="6" s="1"/>
  <c r="Q16" i="6"/>
  <c r="D16" i="6"/>
  <c r="D19" i="6" s="1"/>
  <c r="C20" i="6" l="1"/>
  <c r="Q20" i="6"/>
  <c r="C19" i="6"/>
  <c r="D20" i="6"/>
  <c r="Q19" i="6"/>
  <c r="R19" i="6"/>
  <c r="AS19" i="4"/>
  <c r="AT19" i="4"/>
  <c r="AU19" i="4"/>
  <c r="AS20" i="4"/>
  <c r="AT20" i="4"/>
  <c r="AT21" i="4" s="1"/>
  <c r="AU20" i="4"/>
  <c r="AU21" i="4" s="1"/>
  <c r="AS37" i="4"/>
  <c r="AT37" i="4"/>
  <c r="AU37" i="4"/>
  <c r="AS38" i="4"/>
  <c r="AS39" i="4" s="1"/>
  <c r="AT38" i="4"/>
  <c r="AU38" i="4"/>
  <c r="AU39" i="4" s="1"/>
  <c r="AS41" i="4" l="1"/>
  <c r="AT40" i="4"/>
  <c r="AS40" i="4"/>
  <c r="AT22" i="4"/>
  <c r="AS22" i="4"/>
  <c r="AT41" i="4"/>
  <c r="AU41" i="4"/>
  <c r="AU40" i="4"/>
  <c r="AS23" i="4"/>
  <c r="AT23" i="4"/>
  <c r="AU22" i="4"/>
  <c r="AT39" i="4"/>
  <c r="AU23" i="4"/>
  <c r="AS21" i="4"/>
  <c r="K37" i="4" l="1"/>
  <c r="K38" i="4"/>
  <c r="K39" i="4" s="1"/>
  <c r="K19" i="4"/>
  <c r="K20" i="4"/>
  <c r="K21" i="4" s="1"/>
  <c r="CQ38" i="4"/>
  <c r="CQ39" i="4" s="1"/>
  <c r="CP38" i="4"/>
  <c r="CP39" i="4" s="1"/>
  <c r="CO38" i="4"/>
  <c r="CO39" i="4" s="1"/>
  <c r="CN38" i="4"/>
  <c r="CN39" i="4" s="1"/>
  <c r="CM38" i="4"/>
  <c r="CM39" i="4" s="1"/>
  <c r="CL38" i="4"/>
  <c r="CL39" i="4" s="1"/>
  <c r="CQ37" i="4"/>
  <c r="CP37" i="4"/>
  <c r="CO37" i="4"/>
  <c r="CN37" i="4"/>
  <c r="CM37" i="4"/>
  <c r="CL37" i="4"/>
  <c r="CQ20" i="4"/>
  <c r="CQ21" i="4" s="1"/>
  <c r="CP20" i="4"/>
  <c r="CP21" i="4" s="1"/>
  <c r="CO20" i="4"/>
  <c r="CO21" i="4" s="1"/>
  <c r="CN20" i="4"/>
  <c r="CM20" i="4"/>
  <c r="CM21" i="4" s="1"/>
  <c r="CL20" i="4"/>
  <c r="CL21" i="4" s="1"/>
  <c r="CQ19" i="4"/>
  <c r="CP19" i="4"/>
  <c r="CO19" i="4"/>
  <c r="CN19" i="4"/>
  <c r="CM19" i="4"/>
  <c r="CL19" i="4"/>
  <c r="BT38" i="4"/>
  <c r="BT39" i="4" s="1"/>
  <c r="BS38" i="4"/>
  <c r="BS39" i="4" s="1"/>
  <c r="BR38" i="4"/>
  <c r="BR39" i="4" s="1"/>
  <c r="BQ38" i="4"/>
  <c r="BQ39" i="4" s="1"/>
  <c r="BP38" i="4"/>
  <c r="BP39" i="4" s="1"/>
  <c r="BO38" i="4"/>
  <c r="BO39" i="4" s="1"/>
  <c r="BT37" i="4"/>
  <c r="BS37" i="4"/>
  <c r="BR37" i="4"/>
  <c r="BQ37" i="4"/>
  <c r="BP37" i="4"/>
  <c r="BO37" i="4"/>
  <c r="BT20" i="4"/>
  <c r="BT21" i="4" s="1"/>
  <c r="BS20" i="4"/>
  <c r="BS21" i="4" s="1"/>
  <c r="BR20" i="4"/>
  <c r="BR21" i="4" s="1"/>
  <c r="BQ20" i="4"/>
  <c r="BP20" i="4"/>
  <c r="BP21" i="4" s="1"/>
  <c r="BO20" i="4"/>
  <c r="BO21" i="4" s="1"/>
  <c r="BT19" i="4"/>
  <c r="BS19" i="4"/>
  <c r="BR19" i="4"/>
  <c r="BQ19" i="4"/>
  <c r="BP19" i="4"/>
  <c r="BO19" i="4"/>
  <c r="AX37" i="4"/>
  <c r="AX38" i="4"/>
  <c r="AX39" i="4" s="1"/>
  <c r="AC37" i="4"/>
  <c r="AC38" i="4"/>
  <c r="AW38" i="4"/>
  <c r="AW39" i="4" s="1"/>
  <c r="AV38" i="4"/>
  <c r="AV39" i="4" s="1"/>
  <c r="AW37" i="4"/>
  <c r="AV37" i="4"/>
  <c r="AX20" i="4"/>
  <c r="AX21" i="4" s="1"/>
  <c r="AW20" i="4"/>
  <c r="AW21" i="4" s="1"/>
  <c r="AV20" i="4"/>
  <c r="AV21" i="4" s="1"/>
  <c r="AX19" i="4"/>
  <c r="AW19" i="4"/>
  <c r="AV19" i="4"/>
  <c r="AB38" i="4"/>
  <c r="AB39" i="4" s="1"/>
  <c r="AA38" i="4"/>
  <c r="AA39" i="4" s="1"/>
  <c r="Z38" i="4"/>
  <c r="Z39" i="4" s="1"/>
  <c r="Y38" i="4"/>
  <c r="X38" i="4"/>
  <c r="X39" i="4" s="1"/>
  <c r="AB37" i="4"/>
  <c r="AA37" i="4"/>
  <c r="Z37" i="4"/>
  <c r="Y37" i="4"/>
  <c r="X37" i="4"/>
  <c r="AC20" i="4"/>
  <c r="AC21" i="4" s="1"/>
  <c r="AB20" i="4"/>
  <c r="AB21" i="4" s="1"/>
  <c r="AA20" i="4"/>
  <c r="AA21" i="4" s="1"/>
  <c r="Z20" i="4"/>
  <c r="Y20" i="4"/>
  <c r="Y21" i="4" s="1"/>
  <c r="X20" i="4"/>
  <c r="X21" i="4" s="1"/>
  <c r="AC19" i="4"/>
  <c r="AB19" i="4"/>
  <c r="AA19" i="4"/>
  <c r="Z19" i="4"/>
  <c r="Y19" i="4"/>
  <c r="X19" i="4"/>
  <c r="C37" i="4"/>
  <c r="H38" i="4"/>
  <c r="H39" i="4" s="1"/>
  <c r="G38" i="4"/>
  <c r="G39" i="4" s="1"/>
  <c r="F38" i="4"/>
  <c r="F39" i="4" s="1"/>
  <c r="E38" i="4"/>
  <c r="E39" i="4" s="1"/>
  <c r="D38" i="4"/>
  <c r="D39" i="4" s="1"/>
  <c r="C38" i="4"/>
  <c r="C39" i="4" s="1"/>
  <c r="H37" i="4"/>
  <c r="G37" i="4"/>
  <c r="F37" i="4"/>
  <c r="E37" i="4"/>
  <c r="D37" i="4"/>
  <c r="D19" i="4"/>
  <c r="E19" i="4"/>
  <c r="F19" i="4"/>
  <c r="G19" i="4"/>
  <c r="H19" i="4"/>
  <c r="D20" i="4"/>
  <c r="E20" i="4"/>
  <c r="E21" i="4" s="1"/>
  <c r="F20" i="4"/>
  <c r="F21" i="4" s="1"/>
  <c r="G20" i="4"/>
  <c r="G21" i="4" s="1"/>
  <c r="H20" i="4"/>
  <c r="C20" i="4"/>
  <c r="C19" i="4"/>
  <c r="F34" i="1"/>
  <c r="F35" i="1" s="1"/>
  <c r="E34" i="1"/>
  <c r="E35" i="1" s="1"/>
  <c r="D34" i="1"/>
  <c r="D35" i="1" s="1"/>
  <c r="C34" i="1"/>
  <c r="C35" i="1" s="1"/>
  <c r="B34" i="1"/>
  <c r="B35" i="1" s="1"/>
  <c r="F33" i="1"/>
  <c r="E33" i="1"/>
  <c r="D33" i="1"/>
  <c r="C33" i="1"/>
  <c r="B33" i="1"/>
  <c r="C16" i="1"/>
  <c r="D16" i="1"/>
  <c r="E16" i="1"/>
  <c r="F16" i="1"/>
  <c r="C17" i="1"/>
  <c r="C18" i="1" s="1"/>
  <c r="D17" i="1"/>
  <c r="D18" i="1" s="1"/>
  <c r="E17" i="1"/>
  <c r="E18" i="1" s="1"/>
  <c r="F17" i="1"/>
  <c r="F18" i="1" s="1"/>
  <c r="B16" i="1"/>
  <c r="B17" i="1"/>
  <c r="B18" i="1" s="1"/>
  <c r="E19" i="1" l="1"/>
  <c r="E20" i="1"/>
  <c r="F20" i="1"/>
  <c r="B37" i="1"/>
  <c r="F37" i="1"/>
  <c r="AA41" i="4"/>
  <c r="X23" i="4"/>
  <c r="AB22" i="4"/>
  <c r="AV22" i="4"/>
  <c r="Z22" i="4"/>
  <c r="G22" i="4"/>
  <c r="BS41" i="4"/>
  <c r="AW41" i="4"/>
  <c r="BP41" i="4"/>
  <c r="BT41" i="4"/>
  <c r="C22" i="4"/>
  <c r="BO41" i="4"/>
  <c r="CO40" i="4"/>
  <c r="F23" i="4"/>
  <c r="Y23" i="4"/>
  <c r="AC23" i="4"/>
  <c r="AX41" i="4"/>
  <c r="BR22" i="4"/>
  <c r="CM23" i="4"/>
  <c r="CQ23" i="4"/>
  <c r="H23" i="4"/>
  <c r="D23" i="4"/>
  <c r="Y41" i="4"/>
  <c r="AC41" i="4"/>
  <c r="BO22" i="4"/>
  <c r="BS22" i="4"/>
  <c r="BQ22" i="4"/>
  <c r="CN23" i="4"/>
  <c r="CN40" i="4"/>
  <c r="K41" i="4"/>
  <c r="Z40" i="4"/>
  <c r="AA40" i="4"/>
  <c r="AV40" i="4"/>
  <c r="H21" i="4"/>
  <c r="G23" i="4"/>
  <c r="G41" i="4"/>
  <c r="C41" i="4"/>
  <c r="AA22" i="4"/>
  <c r="X41" i="4"/>
  <c r="AB41" i="4"/>
  <c r="X40" i="4"/>
  <c r="AX23" i="4"/>
  <c r="AV41" i="4"/>
  <c r="BQ23" i="4"/>
  <c r="BR40" i="4"/>
  <c r="CL23" i="4"/>
  <c r="CP23" i="4"/>
  <c r="CN22" i="4"/>
  <c r="CM41" i="4"/>
  <c r="CQ41" i="4"/>
  <c r="K23" i="4"/>
  <c r="K40" i="4"/>
  <c r="Y40" i="4"/>
  <c r="AB40" i="4"/>
  <c r="E22" i="4"/>
  <c r="F40" i="4"/>
  <c r="Z23" i="4"/>
  <c r="AW23" i="4"/>
  <c r="AC40" i="4"/>
  <c r="BP23" i="4"/>
  <c r="BT23" i="4"/>
  <c r="BQ41" i="4"/>
  <c r="CO22" i="4"/>
  <c r="CL41" i="4"/>
  <c r="CP41" i="4"/>
  <c r="K22" i="4"/>
  <c r="D37" i="1"/>
  <c r="E40" i="4"/>
  <c r="D41" i="4"/>
  <c r="H41" i="4"/>
  <c r="D21" i="4"/>
  <c r="F22" i="4"/>
  <c r="C21" i="4"/>
  <c r="H22" i="4"/>
  <c r="D22" i="4"/>
  <c r="CQ40" i="4"/>
  <c r="CL40" i="4"/>
  <c r="CP40" i="4"/>
  <c r="CN41" i="4"/>
  <c r="CM40" i="4"/>
  <c r="CO41" i="4"/>
  <c r="CO23" i="4"/>
  <c r="CN21" i="4"/>
  <c r="CL22" i="4"/>
  <c r="CP22" i="4"/>
  <c r="CM22" i="4"/>
  <c r="CQ22" i="4"/>
  <c r="BT40" i="4"/>
  <c r="BQ40" i="4"/>
  <c r="BO40" i="4"/>
  <c r="BS40" i="4"/>
  <c r="BP40" i="4"/>
  <c r="BR41" i="4"/>
  <c r="BP22" i="4"/>
  <c r="BR23" i="4"/>
  <c r="BO23" i="4"/>
  <c r="BS23" i="4"/>
  <c r="BQ21" i="4"/>
  <c r="BT22" i="4"/>
  <c r="AX40" i="4"/>
  <c r="AC39" i="4"/>
  <c r="AW40" i="4"/>
  <c r="AW22" i="4"/>
  <c r="AX22" i="4"/>
  <c r="AV23" i="4"/>
  <c r="Z41" i="4"/>
  <c r="Y39" i="4"/>
  <c r="AB23" i="4"/>
  <c r="Z21" i="4"/>
  <c r="X22" i="4"/>
  <c r="Y22" i="4"/>
  <c r="AC22" i="4"/>
  <c r="AA23" i="4"/>
  <c r="C40" i="4"/>
  <c r="G40" i="4"/>
  <c r="E41" i="4"/>
  <c r="D40" i="4"/>
  <c r="H40" i="4"/>
  <c r="F41" i="4"/>
  <c r="E23" i="4"/>
  <c r="C23" i="4"/>
  <c r="B19" i="1"/>
  <c r="E37" i="1"/>
  <c r="F19" i="1"/>
  <c r="C36" i="1"/>
  <c r="E36" i="1"/>
  <c r="D36" i="1"/>
  <c r="C37" i="1"/>
  <c r="B36" i="1"/>
  <c r="F36" i="1"/>
  <c r="D20" i="1"/>
  <c r="D19" i="1"/>
  <c r="C20" i="1"/>
  <c r="C19" i="1"/>
  <c r="B20" i="1"/>
</calcChain>
</file>

<file path=xl/sharedStrings.xml><?xml version="1.0" encoding="utf-8"?>
<sst xmlns="http://schemas.openxmlformats.org/spreadsheetml/2006/main" count="3709" uniqueCount="288">
  <si>
    <t xml:space="preserve"> </t>
  </si>
  <si>
    <t>Sham</t>
  </si>
  <si>
    <t>Endo</t>
  </si>
  <si>
    <t>Day -1</t>
  </si>
  <si>
    <t>Day 7</t>
  </si>
  <si>
    <t>Day 14</t>
  </si>
  <si>
    <t>Day 21</t>
  </si>
  <si>
    <t>Day 28</t>
  </si>
  <si>
    <t>Discrimination Index</t>
  </si>
  <si>
    <t>AUC (a.u.)</t>
  </si>
  <si>
    <t>% of immunoreactive area</t>
  </si>
  <si>
    <t>Mean</t>
  </si>
  <si>
    <t>SD</t>
  </si>
  <si>
    <t>SEM</t>
  </si>
  <si>
    <t>Within-Subjects Factors</t>
  </si>
  <si>
    <t>Measure:Mechanicalsensitivity</t>
  </si>
  <si>
    <t>Time</t>
  </si>
  <si>
    <t>Dependent Variable</t>
  </si>
  <si>
    <t>1</t>
  </si>
  <si>
    <t>2</t>
  </si>
  <si>
    <t>3</t>
  </si>
  <si>
    <t>4</t>
  </si>
  <si>
    <t>5</t>
  </si>
  <si>
    <t>Between-Subjects Factors</t>
  </si>
  <si>
    <t>N</t>
  </si>
  <si>
    <t>Surgery</t>
  </si>
  <si>
    <t>Descriptive Statistics</t>
  </si>
  <si>
    <t>Std. Deviation</t>
  </si>
  <si>
    <t>Total</t>
  </si>
  <si>
    <t>Effect</t>
  </si>
  <si>
    <t>Value</t>
  </si>
  <si>
    <t>F</t>
  </si>
  <si>
    <t>Hypothesis df</t>
  </si>
  <si>
    <t>Error df</t>
  </si>
  <si>
    <t>Sig.</t>
  </si>
  <si>
    <t>Partial Eta Squared</t>
  </si>
  <si>
    <t>Noncent. Parameter</t>
  </si>
  <si>
    <t>Pillai's Trace</t>
  </si>
  <si>
    <t>Wilks' Lambda</t>
  </si>
  <si>
    <t>Hotelling's Trace</t>
  </si>
  <si>
    <t>Roy's Largest Root</t>
  </si>
  <si>
    <t>Time * Surgery</t>
  </si>
  <si>
    <t>Within Subjects Effect</t>
  </si>
  <si>
    <t>Mauchly's W</t>
  </si>
  <si>
    <t>Approx. Chi-Square</t>
  </si>
  <si>
    <t>df</t>
  </si>
  <si>
    <t>Greenhouse-Geisser</t>
  </si>
  <si>
    <t>Huynh-Feldt</t>
  </si>
  <si>
    <t>Lower-bound</t>
  </si>
  <si>
    <t>Tests the null hypothesis that the error covariance matrix of the orthonormalized transformed dependent variables is proportional to an identity matrix.</t>
  </si>
  <si>
    <t xml:space="preserve">a. May be used to adjust the degrees of freedom for the averaged tests of significance. Corrected tests are displayed in the Tests of Within-Subjects Effects table.
b. Design: Intercept + Surgery 
 Within Subjects Design: Time
</t>
  </si>
  <si>
    <t>Tests of Within-Subjects Effects</t>
  </si>
  <si>
    <t>Source</t>
  </si>
  <si>
    <t>Type III Sum of Squares</t>
  </si>
  <si>
    <t>Mean Square</t>
  </si>
  <si>
    <t>Sphericity Assumed</t>
  </si>
  <si>
    <t>Error(Time)</t>
  </si>
  <si>
    <t xml:space="preserve">a. Computed using alpha = ,05
</t>
  </si>
  <si>
    <t>Tests of Within-Subjects Contrasts</t>
  </si>
  <si>
    <t>Linear</t>
  </si>
  <si>
    <t>Quadratic</t>
  </si>
  <si>
    <t>Cubic</t>
  </si>
  <si>
    <t>Order 4</t>
  </si>
  <si>
    <t>Tests of Between-Subjects Effects</t>
  </si>
  <si>
    <t>Measure:Mechanicalsensitivity
Transformed Variable:Average</t>
  </si>
  <si>
    <t>Intercept</t>
  </si>
  <si>
    <t>Error</t>
  </si>
  <si>
    <t>Estimated Marginal Means</t>
  </si>
  <si>
    <t>1. Grand Mean</t>
  </si>
  <si>
    <t>Std. Error</t>
  </si>
  <si>
    <t>95% Confidence Interval</t>
  </si>
  <si>
    <t>Lower Bound</t>
  </si>
  <si>
    <t>Upper Bound</t>
  </si>
  <si>
    <t>2. Surgery</t>
  </si>
  <si>
    <t>Estimates</t>
  </si>
  <si>
    <t>Pairwise Comparisons</t>
  </si>
  <si>
    <t>(I) Surgery</t>
  </si>
  <si>
    <t>(J) Surgery</t>
  </si>
  <si>
    <t>Mean Difference (I-J)</t>
  </si>
  <si>
    <t>Based on estimated marginal means</t>
  </si>
  <si>
    <t>Univariate Tests</t>
  </si>
  <si>
    <t>Sum of Squares</t>
  </si>
  <si>
    <t>Contrast</t>
  </si>
  <si>
    <t>The F tests the effect of Surgery. This test is based on the linearly independent pairwise comparisons among the estimated marginal means.</t>
  </si>
  <si>
    <t>3. Time</t>
  </si>
  <si>
    <t>(I) Time</t>
  </si>
  <si>
    <t>(J) Time</t>
  </si>
  <si>
    <t>Multivariate Tests</t>
  </si>
  <si>
    <t>Pillai's trace</t>
  </si>
  <si>
    <t>Wilks' lambda</t>
  </si>
  <si>
    <t>Hotelling's trace</t>
  </si>
  <si>
    <t>Roy's largest root</t>
  </si>
  <si>
    <t>Each F tests the multivariate effect of Time. These tests are based on the linearly independent pairwise comparisons among the estimated marginal means.</t>
  </si>
  <si>
    <t>4. Surgery * Time</t>
  </si>
  <si>
    <t>Each F tests the multivariate simple effects of Time within each level combination of the other effects shown. These tests are based on the linearly independent pairwise comparisons among the estimated marginal means.</t>
  </si>
  <si>
    <t>5. Surgery * Time</t>
  </si>
  <si>
    <t>Each F tests the simple effects of Surgery within each level combination of the other effects shown. These tests are based on the linearly independent pairwise comparisons among the estimated marginal means.</t>
  </si>
  <si>
    <t>Measure:Mechanical sensitivity</t>
  </si>
  <si>
    <t>AUC</t>
  </si>
  <si>
    <t>Frequency of fresponse (out of ten applications)</t>
  </si>
  <si>
    <t>Filament</t>
  </si>
  <si>
    <t>6</t>
  </si>
  <si>
    <t>Value Label</t>
  </si>
  <si>
    <t>0</t>
  </si>
  <si>
    <t>1.65</t>
  </si>
  <si>
    <t>2.36</t>
  </si>
  <si>
    <t>2.44</t>
  </si>
  <si>
    <t>2.83</t>
  </si>
  <si>
    <t>3.22</t>
  </si>
  <si>
    <t>3.61</t>
  </si>
  <si>
    <t>Filament * Surgery</t>
  </si>
  <si>
    <t xml:space="preserve">a. Exact statistic
b. Computed using alpha = ,05
c. Design: Intercept + Surgery 
 Within Subjects Design: Filament
</t>
  </si>
  <si>
    <t xml:space="preserve">a. May be used to adjust the degrees of freedom for the averaged tests of significance. Corrected tests are displayed in the Tests of Within-Subjects Effects table.
b. Design: Intercept + Surgery 
 Within Subjects Design: Filament
</t>
  </si>
  <si>
    <t>Error(Filament)</t>
  </si>
  <si>
    <t>Order 5</t>
  </si>
  <si>
    <t xml:space="preserve">Endo </t>
  </si>
  <si>
    <t>Figure 1c: Cognitive performance</t>
  </si>
  <si>
    <t>Measure:Frequencyofresponse</t>
  </si>
  <si>
    <t>Measure:Frequencyofresponse
Transformed Variable:Average</t>
  </si>
  <si>
    <r>
      <t>Multivariate Tests</t>
    </r>
    <r>
      <rPr>
        <b/>
        <vertAlign val="superscript"/>
        <sz val="11"/>
        <color indexed="8"/>
        <rFont val="Arial"/>
        <family val="2"/>
      </rPr>
      <t>c</t>
    </r>
  </si>
  <si>
    <r>
      <t>Observed Power</t>
    </r>
    <r>
      <rPr>
        <vertAlign val="superscript"/>
        <sz val="11"/>
        <color indexed="8"/>
        <rFont val="Arial"/>
        <family val="2"/>
      </rPr>
      <t>b</t>
    </r>
  </si>
  <si>
    <r>
      <t>Mauchly's Test of Sphericity</t>
    </r>
    <r>
      <rPr>
        <b/>
        <vertAlign val="superscript"/>
        <sz val="11"/>
        <color indexed="8"/>
        <rFont val="Arial"/>
        <family val="2"/>
      </rPr>
      <t>b</t>
    </r>
  </si>
  <si>
    <r>
      <t>Epsilon</t>
    </r>
    <r>
      <rPr>
        <vertAlign val="superscript"/>
        <sz val="11"/>
        <color indexed="8"/>
        <rFont val="Arial"/>
        <family val="2"/>
      </rPr>
      <t>a</t>
    </r>
  </si>
  <si>
    <r>
      <t>Observed Power</t>
    </r>
    <r>
      <rPr>
        <vertAlign val="superscript"/>
        <sz val="11"/>
        <color indexed="8"/>
        <rFont val="Arial"/>
        <family val="2"/>
      </rPr>
      <t>a</t>
    </r>
  </si>
  <si>
    <r>
      <t>Sig.</t>
    </r>
    <r>
      <rPr>
        <vertAlign val="superscript"/>
        <sz val="11"/>
        <color indexed="8"/>
        <rFont val="Arial"/>
        <family val="2"/>
      </rPr>
      <t>a</t>
    </r>
  </si>
  <si>
    <r>
      <t>95% Confidence Interval for Difference</t>
    </r>
    <r>
      <rPr>
        <vertAlign val="superscript"/>
        <sz val="11"/>
        <color indexed="8"/>
        <rFont val="Arial"/>
        <family val="2"/>
      </rPr>
      <t>a</t>
    </r>
  </si>
  <si>
    <t>Figure 1.figure supplement 1</t>
  </si>
  <si>
    <t>21.353a</t>
  </si>
  <si>
    <t>2.318a</t>
  </si>
  <si>
    <t xml:space="preserve">a. Exact statistic
b. Computed using alpha = .05
c. Design: Intercept + Surgery 
 Within Subjects Design: Time
</t>
  </si>
  <si>
    <t xml:space="preserve">a. Computed using alpha = .05
</t>
  </si>
  <si>
    <t>3.307*</t>
  </si>
  <si>
    <t>-3.307*</t>
  </si>
  <si>
    <t xml:space="preserve">*. The mean difference is significant at the .05 level.
a. Adjustment for multiple comparisons: Bonferroni.
</t>
  </si>
  <si>
    <t>-5.574*</t>
  </si>
  <si>
    <t>-4.454*</t>
  </si>
  <si>
    <t>-3.558*</t>
  </si>
  <si>
    <t>-3.205*</t>
  </si>
  <si>
    <t>5.574*</t>
  </si>
  <si>
    <t>2.369*</t>
  </si>
  <si>
    <t>4.454*</t>
  </si>
  <si>
    <t>1.249*</t>
  </si>
  <si>
    <t>3.558*</t>
  </si>
  <si>
    <t>3.205*</t>
  </si>
  <si>
    <t>-2.369*</t>
  </si>
  <si>
    <t>-1.249*</t>
  </si>
  <si>
    <t xml:space="preserve">a. Exact statistic
b. Computed using alpha = .05
</t>
  </si>
  <si>
    <t>-6.037*</t>
  </si>
  <si>
    <t>-6.153*</t>
  </si>
  <si>
    <t>-6.288*</t>
  </si>
  <si>
    <t>-5.373*</t>
  </si>
  <si>
    <t>6.037*</t>
  </si>
  <si>
    <t>6.153*</t>
  </si>
  <si>
    <t>6.288*</t>
  </si>
  <si>
    <t>5.373*</t>
  </si>
  <si>
    <t>-5.110*</t>
  </si>
  <si>
    <t>5.110*</t>
  </si>
  <si>
    <t>2.355*</t>
  </si>
  <si>
    <t>4.282*</t>
  </si>
  <si>
    <t>4.074*</t>
  </si>
  <si>
    <t>-2.355*</t>
  </si>
  <si>
    <t>-4.282*</t>
  </si>
  <si>
    <t>-4.074*</t>
  </si>
  <si>
    <t>11.777a</t>
  </si>
  <si>
    <t>11.894a</t>
  </si>
  <si>
    <t>3.881*</t>
  </si>
  <si>
    <t>-3.881*</t>
  </si>
  <si>
    <t>5.943*</t>
  </si>
  <si>
    <t>-5.943*</t>
  </si>
  <si>
    <t>4.820*</t>
  </si>
  <si>
    <t>-4.820*</t>
  </si>
  <si>
    <t xml:space="preserve">a. Adjustment for multiple comparisons: Bonferroni.
*. The mean difference is significant at the .05 level.
</t>
  </si>
  <si>
    <t>von Frey filament</t>
  </si>
  <si>
    <t>Measure:Frequency of response</t>
  </si>
  <si>
    <t>Mechanical sensitivity (a.u.)</t>
  </si>
  <si>
    <t>Measure:Frequency of response
Transformed Variable:Average</t>
  </si>
  <si>
    <t>Raw Data</t>
  </si>
  <si>
    <t>Statistics</t>
  </si>
  <si>
    <t>Group Statistics</t>
  </si>
  <si>
    <t>Std. Error Mean</t>
  </si>
  <si>
    <t>Independent Samples Test</t>
  </si>
  <si>
    <t>Levene's Test for Equality of Variances</t>
  </si>
  <si>
    <t>t-test for Equality of Means</t>
  </si>
  <si>
    <t>t</t>
  </si>
  <si>
    <t>Sig. (2-tailed)</t>
  </si>
  <si>
    <t>Mean Difference</t>
  </si>
  <si>
    <t>Std. Error Difference</t>
  </si>
  <si>
    <t>95% Confidence Interval of the Difference</t>
  </si>
  <si>
    <t>Lower</t>
  </si>
  <si>
    <t>Upper</t>
  </si>
  <si>
    <t>Equal variances assumed</t>
  </si>
  <si>
    <t>Equal variances not assumed</t>
  </si>
  <si>
    <t>CI</t>
  </si>
  <si>
    <t>Day -2</t>
  </si>
  <si>
    <t>Nocifensive behavior</t>
  </si>
  <si>
    <t>Day -4</t>
  </si>
  <si>
    <t>Day 16</t>
  </si>
  <si>
    <t xml:space="preserve">Measure:   Frequencyofresponse  </t>
  </si>
  <si>
    <t>Filament1.65</t>
  </si>
  <si>
    <t>Filament2.36</t>
  </si>
  <si>
    <t>Filament2.44</t>
  </si>
  <si>
    <t>Filament2.83</t>
  </si>
  <si>
    <t>Filament3.22</t>
  </si>
  <si>
    <t>Filament3.61</t>
  </si>
  <si>
    <t xml:space="preserve">Measure:   Frequencyofresponse  Transformed Variable:   Average  </t>
  </si>
  <si>
    <t xml:space="preserve">Measure:   Frequency of response  </t>
  </si>
  <si>
    <t>Figure 1.figure supplement 1 a :  Frequency of response to von Frey filaments - pelvic area</t>
  </si>
  <si>
    <t>Measure:MEASURE_1</t>
  </si>
  <si>
    <t>Basal</t>
  </si>
  <si>
    <t>Day14</t>
  </si>
  <si>
    <t>.</t>
  </si>
  <si>
    <r>
      <t>Multivariate Tests</t>
    </r>
    <r>
      <rPr>
        <b/>
        <vertAlign val="superscript"/>
        <sz val="11"/>
        <color indexed="8"/>
        <rFont val="Arial Bold"/>
      </rPr>
      <t>c</t>
    </r>
  </si>
  <si>
    <r>
      <t>110.209</t>
    </r>
    <r>
      <rPr>
        <vertAlign val="superscript"/>
        <sz val="11"/>
        <color indexed="8"/>
        <rFont val="Arial"/>
        <family val="2"/>
      </rPr>
      <t>a</t>
    </r>
  </si>
  <si>
    <r>
      <t>85.608</t>
    </r>
    <r>
      <rPr>
        <vertAlign val="superscript"/>
        <sz val="11"/>
        <color indexed="8"/>
        <rFont val="Arial"/>
        <family val="2"/>
      </rPr>
      <t>a</t>
    </r>
  </si>
  <si>
    <r>
      <t>Mauchly's Test of Sphericity</t>
    </r>
    <r>
      <rPr>
        <b/>
        <vertAlign val="superscript"/>
        <sz val="11"/>
        <color indexed="8"/>
        <rFont val="Arial Bold"/>
      </rPr>
      <t>b</t>
    </r>
  </si>
  <si>
    <r>
      <t>2.896</t>
    </r>
    <r>
      <rPr>
        <vertAlign val="superscript"/>
        <sz val="11"/>
        <color indexed="8"/>
        <rFont val="Arial"/>
        <family val="2"/>
      </rPr>
      <t>*</t>
    </r>
  </si>
  <si>
    <r>
      <t>-2.896</t>
    </r>
    <r>
      <rPr>
        <vertAlign val="superscript"/>
        <sz val="11"/>
        <color indexed="8"/>
        <rFont val="Arial"/>
        <family val="2"/>
      </rPr>
      <t>*</t>
    </r>
  </si>
  <si>
    <r>
      <t>-3.603</t>
    </r>
    <r>
      <rPr>
        <vertAlign val="superscript"/>
        <sz val="11"/>
        <color indexed="8"/>
        <rFont val="Arial"/>
        <family val="2"/>
      </rPr>
      <t>*</t>
    </r>
  </si>
  <si>
    <r>
      <t>3.603</t>
    </r>
    <r>
      <rPr>
        <vertAlign val="superscript"/>
        <sz val="11"/>
        <color indexed="8"/>
        <rFont val="Arial"/>
        <family val="2"/>
      </rPr>
      <t>*</t>
    </r>
  </si>
  <si>
    <r>
      <t>6.071</t>
    </r>
    <r>
      <rPr>
        <vertAlign val="superscript"/>
        <sz val="11"/>
        <color indexed="8"/>
        <rFont val="Arial"/>
        <family val="2"/>
      </rPr>
      <t>*</t>
    </r>
  </si>
  <si>
    <r>
      <t>-6.071</t>
    </r>
    <r>
      <rPr>
        <vertAlign val="superscript"/>
        <sz val="11"/>
        <color indexed="8"/>
        <rFont val="Arial"/>
        <family val="2"/>
      </rPr>
      <t>*</t>
    </r>
  </si>
  <si>
    <r>
      <t>-6.779</t>
    </r>
    <r>
      <rPr>
        <vertAlign val="superscript"/>
        <sz val="11"/>
        <color indexed="8"/>
        <rFont val="Arial"/>
        <family val="2"/>
      </rPr>
      <t>*</t>
    </r>
  </si>
  <si>
    <r>
      <t>6.779</t>
    </r>
    <r>
      <rPr>
        <vertAlign val="superscript"/>
        <sz val="11"/>
        <color indexed="8"/>
        <rFont val="Arial"/>
        <family val="2"/>
      </rPr>
      <t>*</t>
    </r>
  </si>
  <si>
    <r>
      <t>195.041</t>
    </r>
    <r>
      <rPr>
        <vertAlign val="superscript"/>
        <sz val="11"/>
        <color indexed="8"/>
        <rFont val="Arial"/>
        <family val="2"/>
      </rPr>
      <t>a</t>
    </r>
  </si>
  <si>
    <r>
      <t>.776</t>
    </r>
    <r>
      <rPr>
        <vertAlign val="superscript"/>
        <sz val="11"/>
        <color indexed="8"/>
        <rFont val="Arial"/>
        <family val="2"/>
      </rPr>
      <t>a</t>
    </r>
  </si>
  <si>
    <t>Measure:Mechanicalsensitivitypaw</t>
  </si>
  <si>
    <t>Basalpaw</t>
  </si>
  <si>
    <t>Day16paw</t>
  </si>
  <si>
    <t>Measure:Mechanicalsensitivitypaw
Transformed Variable:Average</t>
  </si>
  <si>
    <t xml:space="preserve">a. Adjustment for multiple comparisons: Bonferroni.
</t>
  </si>
  <si>
    <r>
      <t>1.692</t>
    </r>
    <r>
      <rPr>
        <vertAlign val="superscript"/>
        <sz val="11"/>
        <color indexed="8"/>
        <rFont val="Arial"/>
        <family val="2"/>
      </rPr>
      <t>a</t>
    </r>
  </si>
  <si>
    <r>
      <t>.021</t>
    </r>
    <r>
      <rPr>
        <vertAlign val="superscript"/>
        <sz val="11"/>
        <color indexed="8"/>
        <rFont val="Arial"/>
        <family val="2"/>
      </rPr>
      <t>a</t>
    </r>
  </si>
  <si>
    <r>
      <t>.670</t>
    </r>
    <r>
      <rPr>
        <vertAlign val="superscript"/>
        <sz val="11"/>
        <color indexed="8"/>
        <rFont val="Arial"/>
        <family val="2"/>
      </rPr>
      <t>a</t>
    </r>
  </si>
  <si>
    <r>
      <t>1.043</t>
    </r>
    <r>
      <rPr>
        <vertAlign val="superscript"/>
        <sz val="11"/>
        <color indexed="8"/>
        <rFont val="Arial"/>
        <family val="2"/>
      </rPr>
      <t>a</t>
    </r>
  </si>
  <si>
    <t>Epsilon</t>
  </si>
  <si>
    <t xml:space="preserve">Transformed Variable:   Average  </t>
  </si>
  <si>
    <t xml:space="preserve">  </t>
  </si>
  <si>
    <t>Figure 1c: Nocifensive behavior (s)</t>
  </si>
  <si>
    <t>Time in open arms</t>
  </si>
  <si>
    <t>Time in closed arms</t>
  </si>
  <si>
    <t>Entries to open arms</t>
  </si>
  <si>
    <t>Entries to closed arms</t>
  </si>
  <si>
    <t>Total arm entries</t>
  </si>
  <si>
    <t>Time - New</t>
  </si>
  <si>
    <t>Time - Familiar</t>
  </si>
  <si>
    <t>Totalarmentries</t>
  </si>
  <si>
    <t>Figure 1d: Anxiety-like behavior: Total arm entries</t>
  </si>
  <si>
    <t>Figure 1b: Mechanical sensitivity (AUC) - Pelvic area</t>
  </si>
  <si>
    <t>Figure 1b: Mechanical sensitivity (AUC) - Hind paw</t>
  </si>
  <si>
    <t>FIlament2.44</t>
  </si>
  <si>
    <t>Filament2.82</t>
  </si>
  <si>
    <t xml:space="preserve">a. Exact statistic
b. Computed using alpha = .05
c. Design: Intercept + Surgery 
 Within Subjects Design: Filament
</t>
  </si>
  <si>
    <r>
      <t>Multivariate Tests</t>
    </r>
    <r>
      <rPr>
        <b/>
        <vertAlign val="superscript"/>
        <sz val="11"/>
        <color rgb="FF000000"/>
        <rFont val="Arial"/>
        <family val="2"/>
      </rPr>
      <t>a</t>
    </r>
  </si>
  <si>
    <r>
      <t>Observed Power</t>
    </r>
    <r>
      <rPr>
        <vertAlign val="superscript"/>
        <sz val="11"/>
        <color rgb="FF000000"/>
        <rFont val="Arial"/>
        <family val="2"/>
      </rPr>
      <t>c</t>
    </r>
  </si>
  <si>
    <r>
      <t>51.595</t>
    </r>
    <r>
      <rPr>
        <vertAlign val="superscript"/>
        <sz val="11"/>
        <color rgb="FF000000"/>
        <rFont val="Arial"/>
        <family val="2"/>
      </rPr>
      <t>b</t>
    </r>
  </si>
  <si>
    <r>
      <t>28.407</t>
    </r>
    <r>
      <rPr>
        <vertAlign val="superscript"/>
        <sz val="11"/>
        <color rgb="FF000000"/>
        <rFont val="Arial"/>
        <family val="2"/>
      </rPr>
      <t>b</t>
    </r>
  </si>
  <si>
    <r>
      <t>.287</t>
    </r>
    <r>
      <rPr>
        <vertAlign val="superscript"/>
        <sz val="11"/>
        <color rgb="FF000000"/>
        <rFont val="Arial"/>
        <family val="2"/>
      </rPr>
      <t>b</t>
    </r>
  </si>
  <si>
    <r>
      <t>2.156</t>
    </r>
    <r>
      <rPr>
        <vertAlign val="superscript"/>
        <sz val="11"/>
        <color rgb="FF000000"/>
        <rFont val="Arial"/>
        <family val="2"/>
      </rPr>
      <t>b</t>
    </r>
  </si>
  <si>
    <r>
      <t>Mauchly's Test of Sphericity</t>
    </r>
    <r>
      <rPr>
        <b/>
        <vertAlign val="superscript"/>
        <sz val="11"/>
        <color rgb="FF000000"/>
        <rFont val="Arial"/>
        <family val="2"/>
      </rPr>
      <t>a</t>
    </r>
  </si>
  <si>
    <r>
      <t>Epsilon</t>
    </r>
    <r>
      <rPr>
        <vertAlign val="superscript"/>
        <sz val="11"/>
        <color rgb="FF000000"/>
        <rFont val="Arial"/>
        <family val="2"/>
      </rPr>
      <t>b</t>
    </r>
  </si>
  <si>
    <r>
      <t>Observed Power</t>
    </r>
    <r>
      <rPr>
        <vertAlign val="superscript"/>
        <sz val="11"/>
        <color rgb="FF000000"/>
        <rFont val="Arial"/>
        <family val="2"/>
      </rPr>
      <t>a</t>
    </r>
  </si>
  <si>
    <t>Figure 1-figure suplement 3a: Mesometrium</t>
  </si>
  <si>
    <t>Figure 1-figure suplement 3b: Myometrium</t>
  </si>
  <si>
    <t>Mesometrium</t>
  </si>
  <si>
    <t>Myometrium</t>
  </si>
  <si>
    <r>
      <t>15,379</t>
    </r>
    <r>
      <rPr>
        <vertAlign val="superscript"/>
        <sz val="11"/>
        <color indexed="8"/>
        <rFont val="Arial"/>
        <family val="2"/>
      </rPr>
      <t>a</t>
    </r>
  </si>
  <si>
    <r>
      <t>4,386</t>
    </r>
    <r>
      <rPr>
        <vertAlign val="superscript"/>
        <sz val="11"/>
        <color indexed="8"/>
        <rFont val="Arial"/>
        <family val="2"/>
      </rPr>
      <t>a</t>
    </r>
  </si>
  <si>
    <r>
      <t>2,607</t>
    </r>
    <r>
      <rPr>
        <vertAlign val="superscript"/>
        <sz val="11"/>
        <color indexed="8"/>
        <rFont val="Arial"/>
        <family val="2"/>
      </rPr>
      <t>a</t>
    </r>
  </si>
  <si>
    <r>
      <t>4,600</t>
    </r>
    <r>
      <rPr>
        <vertAlign val="superscript"/>
        <sz val="11"/>
        <color indexed="8"/>
        <rFont val="Arial"/>
        <family val="2"/>
      </rPr>
      <t>a</t>
    </r>
  </si>
  <si>
    <r>
      <t>1,987</t>
    </r>
    <r>
      <rPr>
        <vertAlign val="superscript"/>
        <sz val="11"/>
        <color indexed="8"/>
        <rFont val="Arial"/>
        <family val="2"/>
      </rPr>
      <t>a</t>
    </r>
  </si>
  <si>
    <r>
      <t>,361</t>
    </r>
    <r>
      <rPr>
        <vertAlign val="superscript"/>
        <sz val="11"/>
        <color indexed="8"/>
        <rFont val="Arial"/>
        <family val="2"/>
      </rPr>
      <t>a</t>
    </r>
  </si>
  <si>
    <r>
      <t>,520</t>
    </r>
    <r>
      <rPr>
        <vertAlign val="superscript"/>
        <sz val="11"/>
        <color indexed="8"/>
        <rFont val="Arial"/>
        <family val="2"/>
      </rPr>
      <t>a</t>
    </r>
  </si>
  <si>
    <r>
      <t>,348</t>
    </r>
    <r>
      <rPr>
        <vertAlign val="superscript"/>
        <sz val="11"/>
        <color indexed="8"/>
        <rFont val="Arial"/>
        <family val="2"/>
      </rPr>
      <t>a</t>
    </r>
  </si>
  <si>
    <r>
      <t>3,288</t>
    </r>
    <r>
      <rPr>
        <vertAlign val="superscript"/>
        <sz val="11"/>
        <color indexed="8"/>
        <rFont val="Arial"/>
        <family val="2"/>
      </rPr>
      <t>a</t>
    </r>
  </si>
  <si>
    <r>
      <t>,509</t>
    </r>
    <r>
      <rPr>
        <vertAlign val="superscript"/>
        <sz val="11"/>
        <color indexed="8"/>
        <rFont val="Arial"/>
        <family val="2"/>
      </rPr>
      <t>a</t>
    </r>
  </si>
  <si>
    <r>
      <t>20.995</t>
    </r>
    <r>
      <rPr>
        <vertAlign val="superscript"/>
        <sz val="11"/>
        <color indexed="8"/>
        <rFont val="Arial"/>
        <family val="2"/>
      </rPr>
      <t>a</t>
    </r>
  </si>
  <si>
    <r>
      <t>41.698</t>
    </r>
    <r>
      <rPr>
        <vertAlign val="superscript"/>
        <sz val="11"/>
        <color indexed="8"/>
        <rFont val="Arial"/>
        <family val="2"/>
      </rPr>
      <t>a</t>
    </r>
  </si>
  <si>
    <r>
      <t>1.019</t>
    </r>
    <r>
      <rPr>
        <vertAlign val="superscript"/>
        <sz val="11"/>
        <color indexed="8"/>
        <rFont val="Arial"/>
        <family val="2"/>
      </rPr>
      <t>a</t>
    </r>
  </si>
  <si>
    <r>
      <t>3.308</t>
    </r>
    <r>
      <rPr>
        <vertAlign val="superscript"/>
        <sz val="11"/>
        <color indexed="8"/>
        <rFont val="Arial"/>
        <family val="2"/>
      </rPr>
      <t>a</t>
    </r>
  </si>
  <si>
    <t>Figure 1.figure supplement 1 b :  Frequency of response to von Frey filaments - hind paw</t>
  </si>
  <si>
    <t>AJC</t>
  </si>
  <si>
    <t>Figure 1a: Pelvic mechanical sensitivity (AUC)</t>
  </si>
  <si>
    <t>% time in open arms</t>
  </si>
  <si>
    <t>% time open arms</t>
  </si>
  <si>
    <t>% entries to open arms</t>
  </si>
  <si>
    <t>% entries open arms</t>
  </si>
  <si>
    <t>Figure 1d: Anxiety-like behavior: % of time in open arms</t>
  </si>
  <si>
    <t>Figure 1d: Anxiety-like behavior: % of entries to open arms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</si>
</sst>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00"/>
    <numFmt numFmtId="166" formatCode="####.00000"/>
    <numFmt numFmtId="167" formatCode="####.000"/>
  </numFmts>
  <fonts count="16">
    <font>
      <sz val="11"/>
      <color theme="1"/>
      <name val="Calibri"/>
      <family val="2"/>
      <scheme val="minor"/>
    </font>
    <font>
      <b/>
      <sz val="11"/>
      <color theme="1"/>
      <name val="Arial"/>
      <family val="2"/>
    </font>
    <font>
      <sz val="11"/>
      <color theme="1"/>
      <name val="Arial"/>
      <family val="2"/>
    </font>
    <font>
      <sz val="11"/>
      <name val="Arial"/>
      <family val="2"/>
    </font>
    <font>
      <b/>
      <sz val="11"/>
      <name val="Arial"/>
      <family val="2"/>
    </font>
    <font>
      <b/>
      <sz val="11"/>
      <color indexed="8"/>
      <name val="Arial"/>
      <family val="2"/>
    </font>
    <font>
      <sz val="11"/>
      <color indexed="8"/>
      <name val="Arial"/>
      <family val="2"/>
    </font>
    <font>
      <b/>
      <vertAlign val="superscript"/>
      <sz val="11"/>
      <color indexed="8"/>
      <name val="Arial"/>
      <family val="2"/>
    </font>
    <font>
      <vertAlign val="superscript"/>
      <sz val="11"/>
      <color indexed="8"/>
      <name val="Arial"/>
      <family val="2"/>
    </font>
    <font>
      <b/>
      <sz val="11"/>
      <color rgb="FFFF0000"/>
      <name val="Arial"/>
      <family val="2"/>
    </font>
    <font>
      <b/>
      <sz val="11"/>
      <color indexed="8"/>
      <name val="Arial Bold"/>
    </font>
    <font>
      <b/>
      <vertAlign val="superscript"/>
      <sz val="11"/>
      <color indexed="8"/>
      <name val="Arial Bold"/>
    </font>
    <font>
      <b/>
      <sz val="9"/>
      <color indexed="8"/>
      <name val="Arial Bold"/>
    </font>
    <font>
      <b/>
      <vertAlign val="superscript"/>
      <sz val="11"/>
      <color rgb="FF000000"/>
      <name val="Arial"/>
      <family val="2"/>
    </font>
    <font>
      <vertAlign val="superscript"/>
      <sz val="11"/>
      <color rgb="FF000000"/>
      <name val="Arial"/>
      <family val="2"/>
    </font>
    <font>
      <sz val="9"/>
      <color indexed="8"/>
      <name val="Arial"/>
      <family val="2"/>
    </font>
  </fonts>
  <fills count="4">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top style="thin">
        <color indexed="8"/>
      </top>
      <bottom style="thin">
        <color indexed="8"/>
      </bottom>
      <diagonal/>
    </border>
    <border>
      <left/>
      <right style="medium">
        <color indexed="8"/>
      </right>
      <top style="thin">
        <color indexed="8"/>
      </top>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top style="thin">
        <color indexed="8"/>
      </top>
      <bottom style="medium">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thin">
        <color indexed="8"/>
      </left>
      <right style="medium">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right/>
      <top style="medium">
        <color indexed="8"/>
      </top>
      <bottom style="medium">
        <color indexed="8"/>
      </bottom>
      <diagonal/>
    </border>
    <border>
      <left/>
      <right/>
      <top/>
      <bottom style="medium">
        <color indexed="8"/>
      </bottom>
      <diagonal/>
    </border>
    <border>
      <left/>
      <right/>
      <top/>
      <bottom style="thin">
        <color indexed="8"/>
      </bottom>
      <diagonal/>
    </border>
    <border>
      <left/>
      <right/>
      <top style="thin">
        <color indexed="8"/>
      </top>
      <bottom style="thin">
        <color indexed="8"/>
      </bottom>
      <diagonal/>
    </border>
    <border>
      <left/>
      <right/>
      <top style="thin">
        <color indexed="8"/>
      </top>
      <bottom style="medium">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style="medium">
        <color indexed="8"/>
      </top>
      <bottom style="thin">
        <color indexed="8"/>
      </bottom>
      <diagonal/>
    </border>
    <border>
      <left style="medium">
        <color indexed="8"/>
      </left>
      <right/>
      <top style="thin">
        <color indexed="8"/>
      </top>
      <bottom/>
      <diagonal/>
    </border>
    <border>
      <left style="medium">
        <color indexed="8"/>
      </left>
      <right/>
      <top style="medium">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style="thin">
        <color indexed="8"/>
      </left>
      <right/>
      <top/>
      <bottom style="thin">
        <color indexed="8"/>
      </bottom>
      <diagonal/>
    </border>
    <border>
      <left/>
      <right style="thin">
        <color indexed="8"/>
      </right>
      <top/>
      <bottom/>
      <diagonal/>
    </border>
    <border>
      <left/>
      <right style="thin">
        <color indexed="8"/>
      </right>
      <top/>
      <bottom style="thin">
        <color indexed="8"/>
      </bottom>
      <diagonal/>
    </border>
    <border>
      <left style="thin">
        <color indexed="64"/>
      </left>
      <right style="thin">
        <color indexed="64"/>
      </right>
      <top/>
      <bottom/>
      <diagonal/>
    </border>
    <border>
      <left style="medium">
        <color indexed="64"/>
      </left>
      <right style="medium">
        <color indexed="8"/>
      </right>
      <top style="medium">
        <color indexed="64"/>
      </top>
      <bottom style="medium">
        <color indexed="8"/>
      </bottom>
      <diagonal/>
    </border>
    <border>
      <left/>
      <right style="medium">
        <color indexed="8"/>
      </right>
      <top style="medium">
        <color indexed="64"/>
      </top>
      <bottom style="medium">
        <color indexed="8"/>
      </bottom>
      <diagonal/>
    </border>
    <border>
      <left style="medium">
        <color indexed="8"/>
      </left>
      <right style="medium">
        <color indexed="64"/>
      </right>
      <top style="medium">
        <color indexed="64"/>
      </top>
      <bottom style="medium">
        <color indexed="8"/>
      </bottom>
      <diagonal/>
    </border>
    <border>
      <left style="medium">
        <color indexed="64"/>
      </left>
      <right/>
      <top style="medium">
        <color indexed="8"/>
      </top>
      <bottom style="medium">
        <color indexed="8"/>
      </bottom>
      <diagonal/>
    </border>
    <border>
      <left style="medium">
        <color indexed="8"/>
      </left>
      <right style="medium">
        <color indexed="64"/>
      </right>
      <top style="medium">
        <color indexed="8"/>
      </top>
      <bottom/>
      <diagonal/>
    </border>
    <border>
      <left style="medium">
        <color indexed="64"/>
      </left>
      <right/>
      <top/>
      <bottom style="medium">
        <color indexed="64"/>
      </bottom>
      <diagonal/>
    </border>
    <border>
      <left/>
      <right style="medium">
        <color indexed="8"/>
      </right>
      <top/>
      <bottom style="medium">
        <color indexed="64"/>
      </bottom>
      <diagonal/>
    </border>
    <border>
      <left style="medium">
        <color indexed="8"/>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472">
    <xf numFmtId="0" fontId="0" fillId="0" borderId="0" xfId="0"/>
    <xf numFmtId="0" fontId="2" fillId="0" borderId="0" xfId="0" applyFont="1"/>
    <xf numFmtId="2" fontId="3" fillId="0" borderId="1" xfId="0" applyNumberFormat="1" applyFont="1" applyBorder="1" applyAlignment="1">
      <alignment horizontal="center" vertical="center"/>
    </xf>
    <xf numFmtId="49" fontId="4" fillId="0" borderId="1" xfId="0" applyNumberFormat="1" applyFont="1" applyBorder="1" applyAlignment="1">
      <alignment horizontal="left" vertical="top"/>
    </xf>
    <xf numFmtId="2" fontId="2" fillId="0" borderId="1" xfId="0" applyNumberFormat="1" applyFont="1" applyBorder="1" applyAlignment="1">
      <alignment horizontal="center" vertical="center"/>
    </xf>
    <xf numFmtId="2" fontId="2" fillId="0" borderId="1" xfId="0" applyNumberFormat="1" applyFont="1" applyBorder="1" applyAlignment="1">
      <alignment horizontal="left" vertical="center"/>
    </xf>
    <xf numFmtId="49" fontId="1" fillId="0" borderId="1" xfId="0" applyNumberFormat="1" applyFont="1" applyBorder="1" applyAlignment="1">
      <alignment horizontal="left" vertical="top"/>
    </xf>
    <xf numFmtId="0" fontId="2" fillId="0" borderId="26" xfId="0" applyFont="1" applyBorder="1" applyAlignment="1">
      <alignment horizontal="center" vertical="center"/>
    </xf>
    <xf numFmtId="0" fontId="2" fillId="0" borderId="41" xfId="0" applyFont="1" applyBorder="1" applyAlignment="1">
      <alignment horizontal="center" vertical="center"/>
    </xf>
    <xf numFmtId="0" fontId="2" fillId="0" borderId="12" xfId="0" applyFont="1" applyBorder="1" applyAlignment="1">
      <alignment horizontal="center" vertical="center"/>
    </xf>
    <xf numFmtId="0" fontId="2" fillId="0" borderId="36" xfId="0" applyFont="1" applyBorder="1" applyAlignment="1">
      <alignment horizontal="center" vertical="center"/>
    </xf>
    <xf numFmtId="2" fontId="3" fillId="0" borderId="1" xfId="0" applyNumberFormat="1" applyFont="1" applyBorder="1" applyAlignment="1">
      <alignment horizontal="center"/>
    </xf>
    <xf numFmtId="0" fontId="6" fillId="0" borderId="7" xfId="0" applyFont="1" applyBorder="1" applyAlignment="1">
      <alignment horizontal="center" wrapText="1"/>
    </xf>
    <xf numFmtId="0" fontId="6" fillId="0" borderId="8" xfId="0" applyFont="1" applyBorder="1" applyAlignment="1">
      <alignment horizontal="left" vertical="top" wrapText="1"/>
    </xf>
    <xf numFmtId="0" fontId="6" fillId="0" borderId="8" xfId="0" applyFont="1" applyBorder="1" applyAlignment="1">
      <alignment vertical="top" wrapText="1"/>
    </xf>
    <xf numFmtId="0" fontId="6" fillId="0" borderId="9" xfId="0" applyFont="1" applyBorder="1" applyAlignment="1">
      <alignment horizontal="left" vertical="top" wrapText="1"/>
    </xf>
    <xf numFmtId="0" fontId="6" fillId="0" borderId="9" xfId="0" applyFont="1" applyBorder="1" applyAlignment="1">
      <alignment vertical="top" wrapText="1"/>
    </xf>
    <xf numFmtId="166" fontId="6" fillId="0" borderId="21" xfId="0" applyNumberFormat="1" applyFont="1" applyBorder="1" applyAlignment="1">
      <alignment horizontal="right" vertical="top"/>
    </xf>
    <xf numFmtId="166" fontId="6" fillId="0" borderId="26" xfId="0" applyNumberFormat="1" applyFont="1" applyBorder="1" applyAlignment="1">
      <alignment horizontal="right" vertical="top"/>
    </xf>
    <xf numFmtId="0" fontId="6" fillId="0" borderId="10" xfId="0" applyFont="1" applyBorder="1" applyAlignment="1">
      <alignment horizontal="left" vertical="top" wrapText="1"/>
    </xf>
    <xf numFmtId="166" fontId="6" fillId="0" borderId="40" xfId="0" applyNumberFormat="1" applyFont="1" applyBorder="1" applyAlignment="1">
      <alignment horizontal="right" vertical="top"/>
    </xf>
    <xf numFmtId="0" fontId="6" fillId="0" borderId="10" xfId="0" applyFont="1" applyBorder="1" applyAlignment="1">
      <alignment vertical="top" wrapText="1"/>
    </xf>
    <xf numFmtId="0" fontId="6" fillId="0" borderId="18" xfId="0" applyFont="1" applyBorder="1" applyAlignment="1">
      <alignment horizontal="center" wrapText="1"/>
    </xf>
    <xf numFmtId="0" fontId="6" fillId="0" borderId="13" xfId="0" applyFont="1" applyBorder="1" applyAlignment="1">
      <alignment horizontal="left" vertical="top" wrapText="1"/>
    </xf>
    <xf numFmtId="167" fontId="6" fillId="0" borderId="20" xfId="0" applyNumberFormat="1" applyFont="1" applyBorder="1" applyAlignment="1">
      <alignment horizontal="right" vertical="top"/>
    </xf>
    <xf numFmtId="164" fontId="6" fillId="0" borderId="21" xfId="0" applyNumberFormat="1" applyFont="1" applyBorder="1" applyAlignment="1">
      <alignment horizontal="right" vertical="top"/>
    </xf>
    <xf numFmtId="167" fontId="6" fillId="0" borderId="21" xfId="0" applyNumberFormat="1" applyFont="1" applyBorder="1" applyAlignment="1">
      <alignment horizontal="right" vertical="top"/>
    </xf>
    <xf numFmtId="0" fontId="6" fillId="0" borderId="15" xfId="0" applyFont="1" applyBorder="1" applyAlignment="1">
      <alignment horizontal="left" vertical="top" wrapText="1"/>
    </xf>
    <xf numFmtId="167" fontId="6" fillId="0" borderId="25" xfId="0" applyNumberFormat="1" applyFont="1" applyBorder="1" applyAlignment="1">
      <alignment horizontal="right" vertical="top"/>
    </xf>
    <xf numFmtId="164" fontId="6" fillId="0" borderId="26" xfId="0" applyNumberFormat="1" applyFont="1" applyBorder="1" applyAlignment="1">
      <alignment horizontal="right" vertical="top"/>
    </xf>
    <xf numFmtId="167" fontId="6" fillId="0" borderId="26" xfId="0" applyNumberFormat="1" applyFont="1" applyBorder="1" applyAlignment="1">
      <alignment horizontal="right" vertical="top"/>
    </xf>
    <xf numFmtId="167" fontId="6" fillId="0" borderId="39" xfId="0" applyNumberFormat="1" applyFont="1" applyBorder="1" applyAlignment="1">
      <alignment horizontal="right" vertical="top"/>
    </xf>
    <xf numFmtId="164" fontId="6" fillId="0" borderId="40" xfId="0" applyNumberFormat="1" applyFont="1" applyBorder="1" applyAlignment="1">
      <alignment horizontal="right" vertical="top"/>
    </xf>
    <xf numFmtId="165" fontId="6" fillId="0" borderId="20" xfId="0" applyNumberFormat="1" applyFont="1" applyBorder="1" applyAlignment="1">
      <alignment horizontal="right" vertical="top"/>
    </xf>
    <xf numFmtId="164" fontId="6" fillId="0" borderId="22" xfId="0" applyNumberFormat="1" applyFont="1" applyBorder="1" applyAlignment="1">
      <alignment horizontal="right" vertical="top"/>
    </xf>
    <xf numFmtId="0" fontId="6" fillId="0" borderId="24" xfId="0" applyFont="1" applyBorder="1" applyAlignment="1">
      <alignment horizontal="left" vertical="top" wrapText="1"/>
    </xf>
    <xf numFmtId="165" fontId="6" fillId="0" borderId="25" xfId="0" applyNumberFormat="1" applyFont="1" applyBorder="1" applyAlignment="1">
      <alignment horizontal="right" vertical="top"/>
    </xf>
    <xf numFmtId="164" fontId="6" fillId="0" borderId="27" xfId="0" applyNumberFormat="1" applyFont="1" applyBorder="1" applyAlignment="1">
      <alignment horizontal="right" vertical="top"/>
    </xf>
    <xf numFmtId="0" fontId="6" fillId="0" borderId="29" xfId="0" applyFont="1" applyBorder="1" applyAlignment="1">
      <alignment horizontal="left" vertical="top" wrapText="1"/>
    </xf>
    <xf numFmtId="165" fontId="6" fillId="0" borderId="30" xfId="0" applyNumberFormat="1" applyFont="1" applyBorder="1" applyAlignment="1">
      <alignment horizontal="right" vertical="top"/>
    </xf>
    <xf numFmtId="166" fontId="6" fillId="0" borderId="31" xfId="0" applyNumberFormat="1" applyFont="1" applyBorder="1" applyAlignment="1">
      <alignment horizontal="right" vertical="top"/>
    </xf>
    <xf numFmtId="164" fontId="6" fillId="0" borderId="32" xfId="0" applyNumberFormat="1" applyFont="1" applyBorder="1" applyAlignment="1">
      <alignment horizontal="right" vertical="top"/>
    </xf>
    <xf numFmtId="0" fontId="6" fillId="0" borderId="34" xfId="0" applyFont="1" applyBorder="1" applyAlignment="1">
      <alignment horizontal="left" vertical="top" wrapText="1"/>
    </xf>
    <xf numFmtId="165" fontId="6" fillId="0" borderId="35" xfId="0" applyNumberFormat="1" applyFont="1" applyBorder="1" applyAlignment="1">
      <alignment horizontal="right" vertical="top"/>
    </xf>
    <xf numFmtId="166" fontId="6" fillId="0" borderId="36" xfId="0" applyNumberFormat="1" applyFont="1" applyBorder="1" applyAlignment="1">
      <alignment horizontal="right" vertical="top"/>
    </xf>
    <xf numFmtId="164" fontId="6" fillId="0" borderId="37" xfId="0" applyNumberFormat="1" applyFont="1" applyBorder="1" applyAlignment="1">
      <alignment horizontal="right" vertical="top"/>
    </xf>
    <xf numFmtId="165" fontId="6" fillId="0" borderId="39" xfId="0" applyNumberFormat="1" applyFont="1" applyBorder="1" applyAlignment="1">
      <alignment horizontal="right" vertical="top"/>
    </xf>
    <xf numFmtId="164" fontId="6" fillId="0" borderId="41" xfId="0" applyNumberFormat="1" applyFont="1" applyBorder="1" applyAlignment="1">
      <alignment horizontal="right" vertical="top"/>
    </xf>
    <xf numFmtId="0" fontId="6" fillId="0" borderId="21" xfId="0" applyFont="1" applyBorder="1" applyAlignment="1">
      <alignment horizontal="right" vertical="top"/>
    </xf>
    <xf numFmtId="167" fontId="6" fillId="0" borderId="22" xfId="0" applyNumberFormat="1" applyFont="1" applyBorder="1" applyAlignment="1">
      <alignment horizontal="right" vertical="top"/>
    </xf>
    <xf numFmtId="0" fontId="6" fillId="0" borderId="26" xfId="0" applyFont="1" applyBorder="1" applyAlignment="1">
      <alignment horizontal="right" vertical="top"/>
    </xf>
    <xf numFmtId="167" fontId="6" fillId="0" borderId="27" xfId="0" applyNumberFormat="1" applyFont="1" applyBorder="1" applyAlignment="1">
      <alignment horizontal="right" vertical="top"/>
    </xf>
    <xf numFmtId="167" fontId="6" fillId="0" borderId="30" xfId="0" applyNumberFormat="1" applyFont="1" applyBorder="1" applyAlignment="1">
      <alignment horizontal="right" vertical="top"/>
    </xf>
    <xf numFmtId="0" fontId="6" fillId="0" borderId="31" xfId="0" applyFont="1" applyBorder="1" applyAlignment="1">
      <alignment horizontal="right" vertical="top"/>
    </xf>
    <xf numFmtId="167" fontId="6" fillId="0" borderId="31" xfId="0" applyNumberFormat="1" applyFont="1" applyBorder="1" applyAlignment="1">
      <alignment horizontal="right" vertical="top"/>
    </xf>
    <xf numFmtId="167" fontId="6" fillId="0" borderId="35" xfId="0" applyNumberFormat="1" applyFont="1" applyBorder="1" applyAlignment="1">
      <alignment horizontal="right" vertical="top"/>
    </xf>
    <xf numFmtId="0" fontId="6" fillId="0" borderId="36" xfId="0" applyFont="1" applyBorder="1" applyAlignment="1">
      <alignment horizontal="right" vertical="top"/>
    </xf>
    <xf numFmtId="167" fontId="6" fillId="0" borderId="36" xfId="0" applyNumberFormat="1" applyFont="1" applyBorder="1" applyAlignment="1">
      <alignment horizontal="right" vertical="top"/>
    </xf>
    <xf numFmtId="0" fontId="6" fillId="0" borderId="40" xfId="0" applyFont="1" applyBorder="1" applyAlignment="1">
      <alignment horizontal="right" vertical="top"/>
    </xf>
    <xf numFmtId="167" fontId="6" fillId="0" borderId="40" xfId="0" applyNumberFormat="1" applyFont="1" applyBorder="1" applyAlignment="1">
      <alignment horizontal="right" vertical="top"/>
    </xf>
    <xf numFmtId="0" fontId="6" fillId="0" borderId="46" xfId="0" applyFont="1" applyBorder="1" applyAlignment="1">
      <alignment horizontal="center" wrapText="1"/>
    </xf>
    <xf numFmtId="0" fontId="6" fillId="0" borderId="7" xfId="0" applyFont="1" applyBorder="1" applyAlignment="1">
      <alignment horizontal="left" vertical="top" wrapText="1"/>
    </xf>
    <xf numFmtId="167" fontId="6" fillId="0" borderId="16" xfId="0" applyNumberFormat="1" applyFont="1" applyBorder="1" applyAlignment="1">
      <alignment horizontal="right" vertical="top"/>
    </xf>
    <xf numFmtId="167" fontId="6" fillId="0" borderId="17" xfId="0" applyNumberFormat="1" applyFont="1" applyBorder="1" applyAlignment="1">
      <alignment horizontal="right" vertical="top"/>
    </xf>
    <xf numFmtId="164" fontId="6" fillId="0" borderId="17" xfId="0" applyNumberFormat="1" applyFont="1" applyBorder="1" applyAlignment="1">
      <alignment horizontal="right" vertical="top"/>
    </xf>
    <xf numFmtId="167" fontId="6" fillId="0" borderId="18" xfId="0" applyNumberFormat="1" applyFont="1" applyBorder="1" applyAlignment="1">
      <alignment horizontal="right" vertical="top"/>
    </xf>
    <xf numFmtId="164" fontId="6" fillId="0" borderId="36" xfId="0" applyNumberFormat="1" applyFont="1" applyBorder="1" applyAlignment="1">
      <alignment horizontal="right" vertical="top"/>
    </xf>
    <xf numFmtId="164" fontId="6" fillId="0" borderId="31" xfId="0" applyNumberFormat="1" applyFont="1" applyBorder="1" applyAlignment="1">
      <alignment horizontal="right" vertical="top"/>
    </xf>
    <xf numFmtId="0" fontId="1" fillId="0" borderId="0" xfId="0" applyFont="1"/>
    <xf numFmtId="0" fontId="2" fillId="0" borderId="1" xfId="0" applyFont="1" applyBorder="1"/>
    <xf numFmtId="0" fontId="2" fillId="0" borderId="0" xfId="0" applyFont="1" applyBorder="1"/>
    <xf numFmtId="0" fontId="2" fillId="0" borderId="0" xfId="0" applyFont="1" applyBorder="1" applyAlignment="1"/>
    <xf numFmtId="0" fontId="2" fillId="0" borderId="0" xfId="0" applyFont="1" applyBorder="1" applyAlignment="1">
      <alignment vertical="center"/>
    </xf>
    <xf numFmtId="0" fontId="3" fillId="0" borderId="1" xfId="0" applyFont="1" applyBorder="1" applyAlignment="1">
      <alignment horizontal="center"/>
    </xf>
    <xf numFmtId="0" fontId="3" fillId="0" borderId="1" xfId="0" applyFont="1" applyBorder="1" applyAlignment="1">
      <alignment horizontal="left"/>
    </xf>
    <xf numFmtId="0" fontId="3" fillId="0" borderId="1" xfId="0" applyFont="1" applyBorder="1"/>
    <xf numFmtId="0" fontId="3" fillId="0" borderId="0" xfId="0" applyFont="1" applyBorder="1"/>
    <xf numFmtId="0" fontId="6" fillId="0" borderId="0" xfId="0" applyFont="1" applyBorder="1" applyAlignment="1">
      <alignment horizontal="center" wrapText="1"/>
    </xf>
    <xf numFmtId="167" fontId="6" fillId="0" borderId="0" xfId="0" applyNumberFormat="1" applyFont="1" applyBorder="1" applyAlignment="1">
      <alignment horizontal="right" vertical="top"/>
    </xf>
    <xf numFmtId="0" fontId="6" fillId="0" borderId="0" xfId="0" applyFont="1" applyBorder="1" applyAlignment="1">
      <alignment horizontal="left" vertical="top" wrapText="1"/>
    </xf>
    <xf numFmtId="0" fontId="6" fillId="0" borderId="0" xfId="0" applyFont="1" applyBorder="1" applyAlignment="1">
      <alignment vertical="top" wrapText="1"/>
    </xf>
    <xf numFmtId="0" fontId="6" fillId="0" borderId="0" xfId="0" applyFont="1" applyBorder="1" applyAlignment="1">
      <alignment horizontal="right" vertical="top"/>
    </xf>
    <xf numFmtId="167" fontId="6" fillId="0" borderId="0" xfId="0" applyNumberFormat="1" applyFont="1" applyBorder="1" applyAlignment="1">
      <alignment vertical="top"/>
    </xf>
    <xf numFmtId="0" fontId="6" fillId="0" borderId="0" xfId="0" applyFont="1" applyBorder="1" applyAlignment="1">
      <alignment vertical="top"/>
    </xf>
    <xf numFmtId="0" fontId="2" fillId="0" borderId="0" xfId="0" applyFont="1" applyAlignment="1">
      <alignment horizontal="center"/>
    </xf>
    <xf numFmtId="0" fontId="1" fillId="3" borderId="0" xfId="0" applyFont="1" applyFill="1" applyAlignment="1">
      <alignment horizontal="center" vertical="center"/>
    </xf>
    <xf numFmtId="0" fontId="2" fillId="0" borderId="0" xfId="0" applyFont="1" applyAlignment="1">
      <alignment horizontal="center" vertical="center"/>
    </xf>
    <xf numFmtId="49" fontId="4" fillId="0" borderId="1" xfId="0" applyNumberFormat="1" applyFont="1" applyBorder="1" applyAlignment="1">
      <alignment horizontal="center" vertical="top"/>
    </xf>
    <xf numFmtId="49" fontId="1" fillId="0" borderId="1" xfId="0" applyNumberFormat="1" applyFont="1" applyBorder="1" applyAlignment="1">
      <alignment horizontal="center" vertical="top"/>
    </xf>
    <xf numFmtId="2" fontId="2" fillId="0" borderId="0" xfId="0" applyNumberFormat="1" applyFont="1"/>
    <xf numFmtId="2" fontId="2" fillId="0" borderId="0" xfId="0" applyNumberFormat="1" applyFont="1" applyBorder="1" applyAlignment="1">
      <alignment vertical="center"/>
    </xf>
    <xf numFmtId="2" fontId="6" fillId="0" borderId="18" xfId="0" applyNumberFormat="1" applyFont="1" applyBorder="1" applyAlignment="1">
      <alignment horizontal="center" wrapText="1"/>
    </xf>
    <xf numFmtId="2" fontId="6" fillId="0" borderId="22" xfId="0" applyNumberFormat="1" applyFont="1" applyBorder="1" applyAlignment="1">
      <alignment horizontal="right" vertical="top"/>
    </xf>
    <xf numFmtId="2" fontId="6" fillId="0" borderId="27" xfId="0" applyNumberFormat="1" applyFont="1" applyBorder="1" applyAlignment="1">
      <alignment horizontal="right" vertical="top"/>
    </xf>
    <xf numFmtId="2" fontId="6" fillId="0" borderId="32" xfId="0" applyNumberFormat="1" applyFont="1" applyBorder="1" applyAlignment="1">
      <alignment horizontal="right" vertical="top"/>
    </xf>
    <xf numFmtId="2" fontId="6" fillId="0" borderId="37" xfId="0" applyNumberFormat="1" applyFont="1" applyBorder="1" applyAlignment="1">
      <alignment horizontal="right" vertical="top"/>
    </xf>
    <xf numFmtId="2" fontId="6" fillId="0" borderId="41" xfId="0" applyNumberFormat="1" applyFont="1" applyBorder="1" applyAlignment="1">
      <alignment horizontal="right" vertical="top"/>
    </xf>
    <xf numFmtId="2" fontId="2" fillId="0" borderId="37" xfId="0" applyNumberFormat="1" applyFont="1" applyBorder="1" applyAlignment="1">
      <alignment horizontal="center" vertical="center"/>
    </xf>
    <xf numFmtId="2" fontId="2" fillId="0" borderId="27" xfId="0" applyNumberFormat="1" applyFont="1" applyBorder="1" applyAlignment="1">
      <alignment horizontal="center" vertical="center"/>
    </xf>
    <xf numFmtId="2" fontId="2" fillId="0" borderId="41" xfId="0" applyNumberFormat="1" applyFont="1" applyBorder="1" applyAlignment="1">
      <alignment horizontal="center" vertical="center"/>
    </xf>
    <xf numFmtId="2" fontId="6" fillId="0" borderId="0" xfId="0" applyNumberFormat="1" applyFont="1" applyBorder="1" applyAlignment="1">
      <alignment horizontal="right" vertical="top"/>
    </xf>
    <xf numFmtId="2" fontId="6" fillId="0" borderId="0" xfId="0" applyNumberFormat="1" applyFont="1" applyBorder="1" applyAlignment="1">
      <alignment vertical="top"/>
    </xf>
    <xf numFmtId="2" fontId="2" fillId="0" borderId="0" xfId="0" applyNumberFormat="1" applyFont="1" applyBorder="1"/>
    <xf numFmtId="2" fontId="2" fillId="0" borderId="0" xfId="0" applyNumberFormat="1" applyFont="1" applyBorder="1" applyAlignment="1">
      <alignment horizontal="center" vertical="center"/>
    </xf>
    <xf numFmtId="0" fontId="6" fillId="0" borderId="12" xfId="0" applyFont="1" applyBorder="1" applyAlignment="1">
      <alignment horizontal="left" wrapText="1"/>
    </xf>
    <xf numFmtId="0" fontId="6" fillId="0" borderId="72" xfId="0" applyFont="1" applyBorder="1" applyAlignment="1">
      <alignment horizontal="center" wrapText="1"/>
    </xf>
    <xf numFmtId="0" fontId="6" fillId="0" borderId="74" xfId="0" applyFont="1" applyBorder="1" applyAlignment="1">
      <alignment vertical="top" wrapText="1"/>
    </xf>
    <xf numFmtId="0" fontId="6" fillId="0" borderId="76" xfId="0" applyFont="1" applyBorder="1" applyAlignment="1">
      <alignment horizontal="left" vertical="top" wrapText="1"/>
    </xf>
    <xf numFmtId="0" fontId="6" fillId="0" borderId="77" xfId="0" applyFont="1" applyBorder="1" applyAlignment="1">
      <alignment vertical="top" wrapText="1"/>
    </xf>
    <xf numFmtId="0" fontId="0" fillId="0" borderId="0" xfId="0" applyFont="1"/>
    <xf numFmtId="0" fontId="0" fillId="0" borderId="12" xfId="0" applyFont="1" applyBorder="1" applyAlignment="1">
      <alignment horizontal="center" vertical="center"/>
    </xf>
    <xf numFmtId="164" fontId="6" fillId="0" borderId="20" xfId="0" applyNumberFormat="1" applyFont="1" applyBorder="1" applyAlignment="1">
      <alignment horizontal="right" vertical="top"/>
    </xf>
    <xf numFmtId="165" fontId="6" fillId="0" borderId="21" xfId="0" applyNumberFormat="1" applyFont="1" applyBorder="1" applyAlignment="1">
      <alignment horizontal="right" vertical="top"/>
    </xf>
    <xf numFmtId="166" fontId="6" fillId="0" borderId="22" xfId="0" applyNumberFormat="1" applyFont="1" applyBorder="1" applyAlignment="1">
      <alignment horizontal="right" vertical="top"/>
    </xf>
    <xf numFmtId="164" fontId="6" fillId="0" borderId="39" xfId="0" applyNumberFormat="1" applyFont="1" applyBorder="1" applyAlignment="1">
      <alignment horizontal="right" vertical="top"/>
    </xf>
    <xf numFmtId="165" fontId="6" fillId="0" borderId="40" xfId="0" applyNumberFormat="1" applyFont="1" applyBorder="1" applyAlignment="1">
      <alignment horizontal="right" vertical="top"/>
    </xf>
    <xf numFmtId="166" fontId="6" fillId="0" borderId="41" xfId="0" applyNumberFormat="1" applyFont="1" applyBorder="1" applyAlignment="1">
      <alignment horizontal="right" vertical="top"/>
    </xf>
    <xf numFmtId="167" fontId="9" fillId="0" borderId="21" xfId="0" applyNumberFormat="1" applyFont="1" applyBorder="1" applyAlignment="1">
      <alignment horizontal="right" vertical="top"/>
    </xf>
    <xf numFmtId="0" fontId="6" fillId="0" borderId="11" xfId="0" applyFont="1" applyBorder="1" applyAlignment="1">
      <alignment horizontal="left" wrapText="1"/>
    </xf>
    <xf numFmtId="0" fontId="0" fillId="0" borderId="39" xfId="0" applyFont="1" applyBorder="1" applyAlignment="1">
      <alignment horizontal="center" vertical="center"/>
    </xf>
    <xf numFmtId="0" fontId="6" fillId="0" borderId="45" xfId="0" applyFont="1" applyBorder="1" applyAlignment="1">
      <alignment horizontal="center" wrapText="1"/>
    </xf>
    <xf numFmtId="0" fontId="0" fillId="0" borderId="40" xfId="0" applyFont="1" applyBorder="1" applyAlignment="1">
      <alignment horizontal="center" vertical="center"/>
    </xf>
    <xf numFmtId="0" fontId="6" fillId="0" borderId="7" xfId="0" applyFont="1" applyBorder="1" applyAlignment="1">
      <alignment horizontal="left" wrapText="1"/>
    </xf>
    <xf numFmtId="0" fontId="6" fillId="0" borderId="16" xfId="0" applyFont="1" applyBorder="1" applyAlignment="1">
      <alignment horizontal="center" wrapText="1"/>
    </xf>
    <xf numFmtId="0" fontId="6" fillId="0" borderId="17" xfId="0" applyFont="1" applyBorder="1" applyAlignment="1">
      <alignment horizontal="center" wrapText="1"/>
    </xf>
    <xf numFmtId="0" fontId="5" fillId="0" borderId="0" xfId="0" applyFont="1" applyAlignment="1">
      <alignment horizontal="center" vertical="center" wrapText="1"/>
    </xf>
    <xf numFmtId="0" fontId="2" fillId="0" borderId="0" xfId="0" applyFont="1" applyAlignment="1">
      <alignment horizontal="center" vertical="center"/>
    </xf>
    <xf numFmtId="2" fontId="2" fillId="0" borderId="1" xfId="0" applyNumberFormat="1" applyFont="1" applyBorder="1" applyAlignment="1">
      <alignment horizontal="center"/>
    </xf>
    <xf numFmtId="0" fontId="2" fillId="0" borderId="40" xfId="0" applyFont="1" applyBorder="1" applyAlignment="1">
      <alignment horizontal="center"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1" fillId="2" borderId="0" xfId="0" applyFont="1" applyFill="1" applyAlignment="1">
      <alignment horizontal="center"/>
    </xf>
    <xf numFmtId="2" fontId="2" fillId="0" borderId="1" xfId="0" applyNumberFormat="1" applyFont="1" applyBorder="1" applyAlignment="1">
      <alignment horizontal="center" vertical="center"/>
    </xf>
    <xf numFmtId="2" fontId="1" fillId="0" borderId="0" xfId="0" applyNumberFormat="1" applyFont="1" applyAlignment="1">
      <alignment horizontal="left" vertical="center"/>
    </xf>
    <xf numFmtId="2" fontId="1" fillId="0" borderId="0" xfId="0" applyNumberFormat="1" applyFont="1" applyAlignment="1">
      <alignment vertical="center"/>
    </xf>
    <xf numFmtId="2" fontId="1" fillId="3" borderId="0" xfId="0" applyNumberFormat="1" applyFont="1" applyFill="1" applyAlignment="1">
      <alignment horizontal="center" vertical="center"/>
    </xf>
    <xf numFmtId="2" fontId="2" fillId="0" borderId="0" xfId="0" applyNumberFormat="1" applyFont="1" applyAlignment="1">
      <alignment horizontal="left"/>
    </xf>
    <xf numFmtId="2" fontId="2" fillId="0" borderId="1" xfId="0" applyNumberFormat="1" applyFont="1" applyBorder="1" applyAlignment="1">
      <alignment horizontal="left" vertical="top"/>
    </xf>
    <xf numFmtId="2" fontId="2" fillId="0" borderId="1" xfId="0" applyNumberFormat="1" applyFont="1" applyBorder="1" applyAlignment="1">
      <alignment horizontal="center" vertical="top"/>
    </xf>
    <xf numFmtId="2" fontId="4" fillId="0" borderId="1" xfId="0" applyNumberFormat="1" applyFont="1" applyBorder="1" applyAlignment="1">
      <alignment horizontal="center" vertical="top"/>
    </xf>
    <xf numFmtId="2" fontId="1" fillId="0" borderId="1" xfId="0" applyNumberFormat="1" applyFont="1" applyBorder="1" applyAlignment="1">
      <alignment horizontal="center" vertical="top"/>
    </xf>
    <xf numFmtId="2" fontId="4" fillId="0" borderId="1" xfId="0" applyNumberFormat="1" applyFont="1" applyBorder="1" applyAlignment="1">
      <alignment horizontal="left" vertical="top"/>
    </xf>
    <xf numFmtId="2" fontId="1" fillId="0" borderId="5" xfId="0" applyNumberFormat="1" applyFont="1" applyBorder="1" applyAlignment="1">
      <alignment horizontal="center" vertical="center"/>
    </xf>
    <xf numFmtId="2" fontId="1" fillId="0" borderId="1" xfId="0" applyNumberFormat="1" applyFont="1" applyBorder="1" applyAlignment="1">
      <alignment horizontal="left" vertical="top"/>
    </xf>
    <xf numFmtId="2" fontId="1" fillId="0" borderId="6" xfId="0" applyNumberFormat="1" applyFont="1" applyBorder="1" applyAlignment="1">
      <alignment horizontal="center" vertical="center"/>
    </xf>
    <xf numFmtId="2" fontId="2" fillId="0" borderId="0" xfId="0" applyNumberFormat="1" applyFont="1" applyAlignment="1">
      <alignment horizontal="center" vertical="top"/>
    </xf>
    <xf numFmtId="2" fontId="2" fillId="0" borderId="0" xfId="0" applyNumberFormat="1" applyFont="1" applyAlignment="1">
      <alignment horizontal="center"/>
    </xf>
    <xf numFmtId="2" fontId="2" fillId="0" borderId="0" xfId="0" applyNumberFormat="1" applyFont="1" applyAlignment="1">
      <alignment horizontal="left" vertical="top"/>
    </xf>
    <xf numFmtId="2" fontId="2" fillId="0" borderId="0" xfId="0" applyNumberFormat="1" applyFont="1" applyAlignment="1">
      <alignment horizontal="center" vertical="center"/>
    </xf>
    <xf numFmtId="2" fontId="0" fillId="0" borderId="0" xfId="0" applyNumberFormat="1" applyFont="1"/>
    <xf numFmtId="2" fontId="0" fillId="0" borderId="12" xfId="0" applyNumberFormat="1" applyFont="1" applyBorder="1" applyAlignment="1">
      <alignment horizontal="center" vertical="center"/>
    </xf>
    <xf numFmtId="2" fontId="6" fillId="0" borderId="7" xfId="0" applyNumberFormat="1" applyFont="1" applyBorder="1" applyAlignment="1">
      <alignment horizontal="center" wrapText="1"/>
    </xf>
    <xf numFmtId="2" fontId="6" fillId="0" borderId="13" xfId="0" applyNumberFormat="1" applyFont="1" applyBorder="1" applyAlignment="1">
      <alignment horizontal="left" vertical="top" wrapText="1"/>
    </xf>
    <xf numFmtId="2" fontId="6" fillId="0" borderId="20" xfId="0" applyNumberFormat="1" applyFont="1" applyBorder="1" applyAlignment="1">
      <alignment horizontal="right" vertical="top"/>
    </xf>
    <xf numFmtId="2" fontId="6" fillId="0" borderId="21" xfId="0" applyNumberFormat="1" applyFont="1" applyBorder="1" applyAlignment="1">
      <alignment horizontal="right" vertical="top"/>
    </xf>
    <xf numFmtId="2" fontId="6" fillId="0" borderId="8" xfId="0" applyNumberFormat="1" applyFont="1" applyBorder="1" applyAlignment="1">
      <alignment horizontal="left" vertical="top" wrapText="1"/>
    </xf>
    <xf numFmtId="2" fontId="6" fillId="0" borderId="8" xfId="0" applyNumberFormat="1" applyFont="1" applyBorder="1" applyAlignment="1">
      <alignment vertical="top" wrapText="1"/>
    </xf>
    <xf numFmtId="2" fontId="6" fillId="0" borderId="15" xfId="0" applyNumberFormat="1" applyFont="1" applyBorder="1" applyAlignment="1">
      <alignment horizontal="left" vertical="top" wrapText="1"/>
    </xf>
    <xf numFmtId="2" fontId="6" fillId="0" borderId="39" xfId="0" applyNumberFormat="1" applyFont="1" applyBorder="1" applyAlignment="1">
      <alignment horizontal="right" vertical="top"/>
    </xf>
    <xf numFmtId="2" fontId="6" fillId="0" borderId="40" xfId="0" applyNumberFormat="1" applyFont="1" applyBorder="1" applyAlignment="1">
      <alignment horizontal="right" vertical="top"/>
    </xf>
    <xf numFmtId="2" fontId="6" fillId="0" borderId="9" xfId="0" applyNumberFormat="1" applyFont="1" applyBorder="1" applyAlignment="1">
      <alignment horizontal="left" vertical="top" wrapText="1"/>
    </xf>
    <xf numFmtId="2" fontId="6" fillId="0" borderId="9" xfId="0" applyNumberFormat="1" applyFont="1" applyBorder="1" applyAlignment="1">
      <alignment vertical="top" wrapText="1"/>
    </xf>
    <xf numFmtId="2" fontId="6" fillId="0" borderId="10" xfId="0" applyNumberFormat="1" applyFont="1" applyBorder="1" applyAlignment="1">
      <alignment horizontal="left" vertical="top" wrapText="1"/>
    </xf>
    <xf numFmtId="2" fontId="6" fillId="0" borderId="10" xfId="0" applyNumberFormat="1" applyFont="1" applyBorder="1" applyAlignment="1">
      <alignment vertical="top" wrapText="1"/>
    </xf>
    <xf numFmtId="2" fontId="6" fillId="0" borderId="45" xfId="0" applyNumberFormat="1" applyFont="1" applyBorder="1" applyAlignment="1">
      <alignment horizontal="center" wrapText="1"/>
    </xf>
    <xf numFmtId="2" fontId="6" fillId="0" borderId="46" xfId="0" applyNumberFormat="1" applyFont="1" applyBorder="1" applyAlignment="1">
      <alignment horizontal="center" wrapText="1"/>
    </xf>
    <xf numFmtId="2" fontId="9" fillId="0" borderId="21" xfId="0" applyNumberFormat="1" applyFont="1" applyBorder="1" applyAlignment="1">
      <alignment horizontal="right" vertical="top"/>
    </xf>
    <xf numFmtId="2" fontId="0" fillId="0" borderId="39" xfId="0" applyNumberFormat="1" applyFont="1" applyBorder="1" applyAlignment="1">
      <alignment horizontal="center" vertical="center"/>
    </xf>
    <xf numFmtId="2" fontId="0" fillId="0" borderId="40" xfId="0" applyNumberFormat="1" applyFont="1" applyBorder="1" applyAlignment="1">
      <alignment horizontal="center" vertical="center"/>
    </xf>
    <xf numFmtId="2" fontId="6" fillId="0" borderId="8" xfId="0" applyNumberFormat="1" applyFont="1" applyBorder="1" applyAlignment="1">
      <alignment horizontal="right" vertical="top"/>
    </xf>
    <xf numFmtId="2" fontId="6" fillId="0" borderId="10" xfId="0" applyNumberFormat="1" applyFont="1" applyBorder="1" applyAlignment="1">
      <alignment horizontal="right" vertical="top"/>
    </xf>
    <xf numFmtId="2" fontId="2" fillId="0" borderId="12" xfId="0" applyNumberFormat="1" applyFont="1" applyBorder="1" applyAlignment="1">
      <alignment horizontal="center" vertical="center"/>
    </xf>
    <xf numFmtId="2" fontId="6" fillId="0" borderId="24" xfId="0" applyNumberFormat="1" applyFont="1" applyBorder="1" applyAlignment="1">
      <alignment horizontal="left" vertical="top" wrapText="1"/>
    </xf>
    <xf numFmtId="2" fontId="6" fillId="0" borderId="25" xfId="0" applyNumberFormat="1" applyFont="1" applyBorder="1" applyAlignment="1">
      <alignment horizontal="right" vertical="top"/>
    </xf>
    <xf numFmtId="2" fontId="6" fillId="0" borderId="26" xfId="0" applyNumberFormat="1" applyFont="1" applyBorder="1" applyAlignment="1">
      <alignment horizontal="right" vertical="top"/>
    </xf>
    <xf numFmtId="2" fontId="6" fillId="0" borderId="29" xfId="0" applyNumberFormat="1" applyFont="1" applyBorder="1" applyAlignment="1">
      <alignment horizontal="left" vertical="top" wrapText="1"/>
    </xf>
    <xf numFmtId="2" fontId="6" fillId="0" borderId="30" xfId="0" applyNumberFormat="1" applyFont="1" applyBorder="1" applyAlignment="1">
      <alignment horizontal="right" vertical="top"/>
    </xf>
    <xf numFmtId="2" fontId="6" fillId="0" borderId="31" xfId="0" applyNumberFormat="1" applyFont="1" applyBorder="1" applyAlignment="1">
      <alignment horizontal="right" vertical="top"/>
    </xf>
    <xf numFmtId="2" fontId="6" fillId="0" borderId="34" xfId="0" applyNumberFormat="1" applyFont="1" applyBorder="1" applyAlignment="1">
      <alignment horizontal="left" vertical="top" wrapText="1"/>
    </xf>
    <xf numFmtId="2" fontId="6" fillId="0" borderId="35" xfId="0" applyNumberFormat="1" applyFont="1" applyBorder="1" applyAlignment="1">
      <alignment horizontal="right" vertical="top"/>
    </xf>
    <xf numFmtId="2" fontId="6" fillId="0" borderId="36" xfId="0" applyNumberFormat="1" applyFont="1" applyBorder="1" applyAlignment="1">
      <alignment horizontal="right" vertical="top"/>
    </xf>
    <xf numFmtId="2" fontId="6" fillId="0" borderId="7" xfId="0" applyNumberFormat="1" applyFont="1" applyBorder="1" applyAlignment="1">
      <alignment horizontal="left" wrapText="1"/>
    </xf>
    <xf numFmtId="2" fontId="6" fillId="0" borderId="16" xfId="0" applyNumberFormat="1" applyFont="1" applyBorder="1" applyAlignment="1">
      <alignment horizontal="center" wrapText="1"/>
    </xf>
    <xf numFmtId="2" fontId="6" fillId="0" borderId="17" xfId="0" applyNumberFormat="1" applyFont="1" applyBorder="1" applyAlignment="1">
      <alignment horizontal="center" wrapText="1"/>
    </xf>
    <xf numFmtId="2" fontId="6" fillId="0" borderId="7" xfId="0" applyNumberFormat="1" applyFont="1" applyBorder="1" applyAlignment="1">
      <alignment horizontal="left" vertical="top" wrapText="1"/>
    </xf>
    <xf numFmtId="2" fontId="6" fillId="0" borderId="16" xfId="0" applyNumberFormat="1" applyFont="1" applyBorder="1" applyAlignment="1">
      <alignment horizontal="right" vertical="top"/>
    </xf>
    <xf numFmtId="2" fontId="6" fillId="0" borderId="17" xfId="0" applyNumberFormat="1" applyFont="1" applyBorder="1" applyAlignment="1">
      <alignment horizontal="right" vertical="top"/>
    </xf>
    <xf numFmtId="2" fontId="6" fillId="0" borderId="18" xfId="0" applyNumberFormat="1" applyFont="1" applyBorder="1" applyAlignment="1">
      <alignment horizontal="right" vertical="top"/>
    </xf>
    <xf numFmtId="2" fontId="6" fillId="0" borderId="17" xfId="0" applyNumberFormat="1" applyFont="1" applyBorder="1" applyAlignment="1">
      <alignment horizontal="right" vertical="top" wrapText="1"/>
    </xf>
    <xf numFmtId="2" fontId="2" fillId="0" borderId="21" xfId="0" applyNumberFormat="1" applyFont="1" applyBorder="1" applyAlignment="1">
      <alignment horizontal="right" vertical="top"/>
    </xf>
    <xf numFmtId="2" fontId="2" fillId="0" borderId="26" xfId="0" applyNumberFormat="1" applyFont="1" applyBorder="1" applyAlignment="1">
      <alignment horizontal="right" vertical="top"/>
    </xf>
    <xf numFmtId="2" fontId="2" fillId="0" borderId="31" xfId="0" applyNumberFormat="1" applyFont="1" applyBorder="1" applyAlignment="1">
      <alignment horizontal="right" vertical="top"/>
    </xf>
    <xf numFmtId="2" fontId="2" fillId="0" borderId="36" xfId="0" applyNumberFormat="1" applyFont="1" applyBorder="1" applyAlignment="1">
      <alignment horizontal="right" vertical="top"/>
    </xf>
    <xf numFmtId="2" fontId="2" fillId="0" borderId="36" xfId="0" applyNumberFormat="1" applyFont="1" applyBorder="1" applyAlignment="1">
      <alignment horizontal="center" vertical="center"/>
    </xf>
    <xf numFmtId="2" fontId="0" fillId="0" borderId="36" xfId="0" applyNumberFormat="1" applyFont="1" applyBorder="1" applyAlignment="1">
      <alignment horizontal="center" vertical="center"/>
    </xf>
    <xf numFmtId="2" fontId="0" fillId="0" borderId="37" xfId="0" applyNumberFormat="1" applyFont="1" applyBorder="1" applyAlignment="1">
      <alignment horizontal="center" vertical="center"/>
    </xf>
    <xf numFmtId="2" fontId="2" fillId="0" borderId="26" xfId="0" applyNumberFormat="1" applyFont="1" applyBorder="1" applyAlignment="1">
      <alignment horizontal="center" vertical="center"/>
    </xf>
    <xf numFmtId="2" fontId="0" fillId="0" borderId="26" xfId="0" applyNumberFormat="1" applyFont="1" applyBorder="1" applyAlignment="1">
      <alignment horizontal="center" vertical="center"/>
    </xf>
    <xf numFmtId="2" fontId="0" fillId="0" borderId="27" xfId="0" applyNumberFormat="1" applyFont="1" applyBorder="1" applyAlignment="1">
      <alignment horizontal="center" vertical="center"/>
    </xf>
    <xf numFmtId="2" fontId="2" fillId="0" borderId="40" xfId="0" applyNumberFormat="1" applyFont="1" applyBorder="1" applyAlignment="1">
      <alignment horizontal="center" vertical="center"/>
    </xf>
    <xf numFmtId="2" fontId="0" fillId="0" borderId="41" xfId="0" applyNumberFormat="1" applyFont="1" applyBorder="1" applyAlignment="1">
      <alignment horizontal="center" vertical="center"/>
    </xf>
    <xf numFmtId="2" fontId="6" fillId="0" borderId="19" xfId="0" applyNumberFormat="1" applyFont="1" applyBorder="1" applyAlignment="1">
      <alignment horizontal="left" vertical="top" wrapText="1"/>
    </xf>
    <xf numFmtId="2" fontId="6" fillId="0" borderId="44" xfId="0" applyNumberFormat="1" applyFont="1" applyBorder="1" applyAlignment="1">
      <alignment horizontal="left" vertical="top" wrapText="1"/>
    </xf>
    <xf numFmtId="2" fontId="6" fillId="0" borderId="47" xfId="0" applyNumberFormat="1" applyFont="1" applyBorder="1" applyAlignment="1">
      <alignment horizontal="right" vertical="top"/>
    </xf>
    <xf numFmtId="2" fontId="6" fillId="0" borderId="48" xfId="0" applyNumberFormat="1" applyFont="1" applyBorder="1" applyAlignment="1">
      <alignment horizontal="right" vertical="top"/>
    </xf>
    <xf numFmtId="2" fontId="6" fillId="0" borderId="42" xfId="0" applyNumberFormat="1" applyFont="1" applyBorder="1" applyAlignment="1">
      <alignment horizontal="right" vertical="top"/>
    </xf>
    <xf numFmtId="2" fontId="6" fillId="0" borderId="33" xfId="0" applyNumberFormat="1" applyFont="1" applyBorder="1" applyAlignment="1">
      <alignment horizontal="left" vertical="top" wrapText="1"/>
    </xf>
    <xf numFmtId="2" fontId="6" fillId="0" borderId="56" xfId="0" applyNumberFormat="1" applyFont="1" applyBorder="1" applyAlignment="1">
      <alignment horizontal="left" vertical="top" wrapText="1"/>
    </xf>
    <xf numFmtId="2" fontId="6" fillId="0" borderId="57" xfId="0" applyNumberFormat="1" applyFont="1" applyBorder="1" applyAlignment="1">
      <alignment horizontal="right" vertical="top"/>
    </xf>
    <xf numFmtId="2" fontId="6" fillId="0" borderId="58" xfId="0" applyNumberFormat="1" applyFont="1" applyBorder="1" applyAlignment="1">
      <alignment horizontal="right" vertical="top"/>
    </xf>
    <xf numFmtId="2" fontId="6" fillId="0" borderId="59" xfId="0" applyNumberFormat="1" applyFont="1" applyBorder="1" applyAlignment="1">
      <alignment horizontal="right" vertical="top"/>
    </xf>
    <xf numFmtId="2" fontId="6" fillId="0" borderId="38" xfId="0" applyNumberFormat="1" applyFont="1" applyBorder="1" applyAlignment="1">
      <alignment horizontal="left" vertical="top" wrapText="1"/>
    </xf>
    <xf numFmtId="2" fontId="6" fillId="0" borderId="49" xfId="0" applyNumberFormat="1" applyFont="1" applyBorder="1" applyAlignment="1">
      <alignment horizontal="left" vertical="top" wrapText="1"/>
    </xf>
    <xf numFmtId="2" fontId="6" fillId="0" borderId="50" xfId="0" applyNumberFormat="1" applyFont="1" applyBorder="1" applyAlignment="1">
      <alignment horizontal="right" vertical="top"/>
    </xf>
    <xf numFmtId="2" fontId="6" fillId="0" borderId="45" xfId="0" applyNumberFormat="1" applyFont="1" applyBorder="1" applyAlignment="1">
      <alignment horizontal="right" vertical="top"/>
    </xf>
    <xf numFmtId="2" fontId="0" fillId="0" borderId="45" xfId="0" applyNumberFormat="1" applyFont="1" applyBorder="1" applyAlignment="1">
      <alignment horizontal="center" vertical="center"/>
    </xf>
    <xf numFmtId="2" fontId="0" fillId="0" borderId="46" xfId="0" applyNumberFormat="1" applyFont="1" applyBorder="1" applyAlignment="1">
      <alignment horizontal="center" vertical="center"/>
    </xf>
    <xf numFmtId="2" fontId="10" fillId="0" borderId="0" xfId="0" applyNumberFormat="1" applyFont="1"/>
    <xf numFmtId="2" fontId="5" fillId="0" borderId="0" xfId="0" applyNumberFormat="1" applyFont="1"/>
    <xf numFmtId="2" fontId="6" fillId="0" borderId="12" xfId="0" applyNumberFormat="1" applyFont="1" applyBorder="1" applyAlignment="1">
      <alignment horizontal="left" wrapText="1"/>
    </xf>
    <xf numFmtId="2" fontId="6" fillId="0" borderId="11" xfId="0" applyNumberFormat="1" applyFont="1" applyBorder="1" applyAlignment="1">
      <alignment horizontal="left" wrapText="1"/>
    </xf>
    <xf numFmtId="2" fontId="6" fillId="0" borderId="46" xfId="0" applyNumberFormat="1" applyFont="1" applyBorder="1" applyAlignment="1">
      <alignment horizontal="right" vertical="top"/>
    </xf>
    <xf numFmtId="2" fontId="0" fillId="0" borderId="7" xfId="0" applyNumberFormat="1" applyFont="1" applyBorder="1" applyAlignment="1">
      <alignment horizontal="center" vertical="center" wrapText="1"/>
    </xf>
    <xf numFmtId="2" fontId="2" fillId="0" borderId="7" xfId="0" applyNumberFormat="1" applyFont="1" applyBorder="1" applyAlignment="1">
      <alignment horizontal="center" vertical="center" wrapText="1"/>
    </xf>
    <xf numFmtId="2" fontId="9" fillId="0" borderId="58" xfId="0" applyNumberFormat="1" applyFont="1" applyBorder="1" applyAlignment="1">
      <alignment horizontal="right" vertical="top"/>
    </xf>
    <xf numFmtId="2" fontId="9" fillId="0" borderId="45" xfId="0" applyNumberFormat="1" applyFont="1" applyBorder="1" applyAlignment="1">
      <alignment horizontal="right" vertical="top"/>
    </xf>
    <xf numFmtId="2" fontId="0" fillId="0" borderId="31" xfId="0" applyNumberFormat="1" applyFont="1" applyBorder="1" applyAlignment="1">
      <alignment horizontal="center" vertical="center"/>
    </xf>
    <xf numFmtId="2" fontId="0" fillId="0" borderId="32" xfId="0" applyNumberFormat="1" applyFont="1" applyBorder="1" applyAlignment="1">
      <alignment horizontal="center" vertical="center"/>
    </xf>
    <xf numFmtId="2" fontId="9" fillId="0" borderId="48" xfId="0" applyNumberFormat="1" applyFont="1" applyBorder="1" applyAlignment="1">
      <alignment horizontal="right" vertical="top"/>
    </xf>
    <xf numFmtId="2" fontId="6" fillId="0" borderId="43" xfId="0" applyNumberFormat="1" applyFont="1" applyBorder="1" applyAlignment="1">
      <alignment horizontal="left" vertical="top" wrapText="1"/>
    </xf>
    <xf numFmtId="2" fontId="9" fillId="0" borderId="21" xfId="0" applyNumberFormat="1" applyFont="1" applyFill="1" applyBorder="1" applyAlignment="1">
      <alignment horizontal="right" vertical="top"/>
    </xf>
    <xf numFmtId="2" fontId="9" fillId="0" borderId="26" xfId="0" applyNumberFormat="1" applyFont="1" applyFill="1" applyBorder="1" applyAlignment="1">
      <alignment horizontal="right" vertical="top"/>
    </xf>
    <xf numFmtId="2" fontId="9" fillId="0" borderId="31" xfId="0" applyNumberFormat="1" applyFont="1" applyFill="1" applyBorder="1" applyAlignment="1">
      <alignment horizontal="right" vertical="top"/>
    </xf>
    <xf numFmtId="2" fontId="6" fillId="0" borderId="54" xfId="0" applyNumberFormat="1" applyFont="1" applyBorder="1" applyAlignment="1">
      <alignment horizontal="left" vertical="top" wrapText="1"/>
    </xf>
    <xf numFmtId="2" fontId="9" fillId="0" borderId="36" xfId="0" applyNumberFormat="1" applyFont="1" applyFill="1" applyBorder="1" applyAlignment="1">
      <alignment horizontal="right" vertical="top"/>
    </xf>
    <xf numFmtId="2" fontId="6" fillId="0" borderId="63" xfId="0" applyNumberFormat="1" applyFont="1" applyBorder="1" applyAlignment="1">
      <alignment horizontal="right" vertical="top"/>
    </xf>
    <xf numFmtId="2" fontId="9" fillId="0" borderId="5" xfId="0" applyNumberFormat="1" applyFont="1" applyFill="1" applyBorder="1" applyAlignment="1">
      <alignment horizontal="right" vertical="top"/>
    </xf>
    <xf numFmtId="2" fontId="6" fillId="0" borderId="64" xfId="0" applyNumberFormat="1" applyFont="1" applyBorder="1" applyAlignment="1">
      <alignment horizontal="right" vertical="top"/>
    </xf>
    <xf numFmtId="2" fontId="6" fillId="0" borderId="65" xfId="0" applyNumberFormat="1" applyFont="1" applyBorder="1" applyAlignment="1">
      <alignment horizontal="right" vertical="top"/>
    </xf>
    <xf numFmtId="2" fontId="6" fillId="0" borderId="69" xfId="0" applyNumberFormat="1" applyFont="1" applyBorder="1" applyAlignment="1">
      <alignment horizontal="right" vertical="top"/>
    </xf>
    <xf numFmtId="2" fontId="6" fillId="0" borderId="67" xfId="0" applyNumberFormat="1" applyFont="1" applyBorder="1" applyAlignment="1">
      <alignment horizontal="right" vertical="top"/>
    </xf>
    <xf numFmtId="2" fontId="6" fillId="0" borderId="66" xfId="0" applyNumberFormat="1" applyFont="1" applyBorder="1" applyAlignment="1">
      <alignment horizontal="right" vertical="top"/>
    </xf>
    <xf numFmtId="2" fontId="6" fillId="0" borderId="6" xfId="0" applyNumberFormat="1" applyFont="1" applyBorder="1" applyAlignment="1">
      <alignment horizontal="right" vertical="top"/>
    </xf>
    <xf numFmtId="2" fontId="6" fillId="0" borderId="68" xfId="0" applyNumberFormat="1" applyFont="1" applyBorder="1" applyAlignment="1">
      <alignment horizontal="right" vertical="top"/>
    </xf>
    <xf numFmtId="2" fontId="6" fillId="0" borderId="55" xfId="0" applyNumberFormat="1" applyFont="1" applyBorder="1" applyAlignment="1">
      <alignment horizontal="left" vertical="top" wrapText="1"/>
    </xf>
    <xf numFmtId="2" fontId="9" fillId="0" borderId="58" xfId="0" applyNumberFormat="1" applyFont="1" applyFill="1" applyBorder="1" applyAlignment="1">
      <alignment horizontal="right" vertical="top"/>
    </xf>
    <xf numFmtId="2" fontId="9" fillId="0" borderId="45" xfId="0" applyNumberFormat="1" applyFont="1" applyFill="1" applyBorder="1" applyAlignment="1">
      <alignment horizontal="right" vertical="top"/>
    </xf>
    <xf numFmtId="2" fontId="2" fillId="0" borderId="31" xfId="0" applyNumberFormat="1" applyFont="1" applyBorder="1" applyAlignment="1">
      <alignment horizontal="center" vertical="center"/>
    </xf>
    <xf numFmtId="2" fontId="2" fillId="0" borderId="32" xfId="0" applyNumberFormat="1" applyFont="1" applyBorder="1" applyAlignment="1">
      <alignment horizontal="center" vertical="center"/>
    </xf>
    <xf numFmtId="167" fontId="9" fillId="0" borderId="40" xfId="0" applyNumberFormat="1" applyFont="1" applyBorder="1" applyAlignment="1">
      <alignment horizontal="right" vertical="top"/>
    </xf>
    <xf numFmtId="2" fontId="0" fillId="0" borderId="0" xfId="0" applyNumberFormat="1" applyFont="1" applyAlignment="1">
      <alignment horizontal="center" vertical="center"/>
    </xf>
    <xf numFmtId="2" fontId="0" fillId="0" borderId="0" xfId="0" applyNumberFormat="1" applyFont="1" applyBorder="1" applyAlignment="1">
      <alignment horizontal="center" vertical="center"/>
    </xf>
    <xf numFmtId="2" fontId="6" fillId="0" borderId="0" xfId="0" applyNumberFormat="1" applyFont="1" applyBorder="1" applyAlignment="1">
      <alignment horizontal="center" wrapText="1"/>
    </xf>
    <xf numFmtId="2" fontId="2" fillId="0" borderId="1" xfId="0" applyNumberFormat="1" applyFont="1" applyFill="1" applyBorder="1" applyAlignment="1">
      <alignment horizontal="center" vertical="center"/>
    </xf>
    <xf numFmtId="2" fontId="4" fillId="0" borderId="2" xfId="0" applyNumberFormat="1" applyFont="1" applyBorder="1" applyAlignment="1">
      <alignment horizontal="left" vertical="top"/>
    </xf>
    <xf numFmtId="2" fontId="1" fillId="0" borderId="2" xfId="0" applyNumberFormat="1" applyFont="1" applyBorder="1" applyAlignment="1">
      <alignment horizontal="left" vertical="top"/>
    </xf>
    <xf numFmtId="2" fontId="2" fillId="0" borderId="1" xfId="0" applyNumberFormat="1" applyFont="1" applyBorder="1"/>
    <xf numFmtId="2" fontId="2" fillId="0" borderId="4" xfId="0" applyNumberFormat="1" applyFont="1" applyFill="1" applyBorder="1" applyAlignment="1">
      <alignment horizontal="center" vertical="center"/>
    </xf>
    <xf numFmtId="0" fontId="0" fillId="0" borderId="12"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41" xfId="0" applyFont="1" applyBorder="1" applyAlignment="1">
      <alignment horizontal="center" vertical="center"/>
    </xf>
    <xf numFmtId="0" fontId="0" fillId="0" borderId="0" xfId="0" applyFont="1" applyAlignment="1">
      <alignment vertical="center"/>
    </xf>
    <xf numFmtId="0" fontId="0" fillId="0" borderId="0" xfId="0" applyFont="1" applyBorder="1" applyAlignment="1">
      <alignment vertical="center"/>
    </xf>
    <xf numFmtId="0" fontId="0" fillId="0" borderId="0" xfId="0" applyFont="1" applyBorder="1" applyAlignment="1">
      <alignment horizontal="center" vertical="center"/>
    </xf>
    <xf numFmtId="166" fontId="6" fillId="0" borderId="0" xfId="0" applyNumberFormat="1" applyFont="1" applyBorder="1" applyAlignment="1">
      <alignment horizontal="right" vertical="top"/>
    </xf>
    <xf numFmtId="0" fontId="9" fillId="0" borderId="40" xfId="0" applyFont="1" applyBorder="1" applyAlignment="1">
      <alignment horizontal="center" vertical="center"/>
    </xf>
    <xf numFmtId="0" fontId="15" fillId="0" borderId="11" xfId="0" applyFont="1" applyBorder="1" applyAlignment="1">
      <alignment horizontal="left" wrapText="1"/>
    </xf>
    <xf numFmtId="0" fontId="15" fillId="0" borderId="16" xfId="0" applyFont="1" applyBorder="1" applyAlignment="1">
      <alignment horizontal="center" wrapText="1"/>
    </xf>
    <xf numFmtId="0" fontId="15" fillId="0" borderId="17" xfId="0" applyFont="1" applyBorder="1" applyAlignment="1">
      <alignment horizontal="center" wrapText="1"/>
    </xf>
    <xf numFmtId="0" fontId="15" fillId="0" borderId="18" xfId="0" applyFont="1" applyBorder="1" applyAlignment="1">
      <alignment horizontal="center" wrapText="1"/>
    </xf>
    <xf numFmtId="0" fontId="15" fillId="0" borderId="13" xfId="0" applyFont="1" applyBorder="1" applyAlignment="1">
      <alignment horizontal="left" vertical="top" wrapText="1"/>
    </xf>
    <xf numFmtId="164" fontId="15" fillId="0" borderId="20" xfId="0" applyNumberFormat="1" applyFont="1" applyBorder="1" applyAlignment="1">
      <alignment horizontal="right" vertical="top"/>
    </xf>
    <xf numFmtId="165" fontId="15" fillId="0" borderId="21" xfId="0" applyNumberFormat="1" applyFont="1" applyBorder="1" applyAlignment="1">
      <alignment horizontal="right" vertical="top"/>
    </xf>
    <xf numFmtId="166" fontId="15" fillId="0" borderId="21" xfId="0" applyNumberFormat="1" applyFont="1" applyBorder="1" applyAlignment="1">
      <alignment horizontal="right" vertical="top"/>
    </xf>
    <xf numFmtId="166" fontId="15" fillId="0" borderId="22" xfId="0" applyNumberFormat="1" applyFont="1" applyBorder="1" applyAlignment="1">
      <alignment horizontal="right" vertical="top"/>
    </xf>
    <xf numFmtId="0" fontId="15" fillId="0" borderId="15" xfId="0" applyFont="1" applyBorder="1" applyAlignment="1">
      <alignment horizontal="left" vertical="top" wrapText="1"/>
    </xf>
    <xf numFmtId="164" fontId="15" fillId="0" borderId="39" xfId="0" applyNumberFormat="1" applyFont="1" applyBorder="1" applyAlignment="1">
      <alignment horizontal="right" vertical="top"/>
    </xf>
    <xf numFmtId="165" fontId="15" fillId="0" borderId="40" xfId="0" applyNumberFormat="1" applyFont="1" applyBorder="1" applyAlignment="1">
      <alignment horizontal="right" vertical="top"/>
    </xf>
    <xf numFmtId="166" fontId="15" fillId="0" borderId="40" xfId="0" applyNumberFormat="1" applyFont="1" applyBorder="1" applyAlignment="1">
      <alignment horizontal="right" vertical="top"/>
    </xf>
    <xf numFmtId="166" fontId="15" fillId="0" borderId="41" xfId="0" applyNumberFormat="1" applyFont="1" applyBorder="1" applyAlignment="1">
      <alignment horizontal="right" vertical="top"/>
    </xf>
    <xf numFmtId="0" fontId="15" fillId="0" borderId="45" xfId="0" applyFont="1" applyBorder="1" applyAlignment="1">
      <alignment horizontal="center" wrapText="1"/>
    </xf>
    <xf numFmtId="0" fontId="15" fillId="0" borderId="46" xfId="0" applyFont="1" applyBorder="1" applyAlignment="1">
      <alignment horizontal="center" wrapText="1"/>
    </xf>
    <xf numFmtId="167" fontId="15" fillId="0" borderId="20" xfId="0" applyNumberFormat="1" applyFont="1" applyBorder="1" applyAlignment="1">
      <alignment horizontal="right" vertical="top"/>
    </xf>
    <xf numFmtId="167" fontId="15" fillId="0" borderId="21" xfId="0" applyNumberFormat="1" applyFont="1" applyBorder="1" applyAlignment="1">
      <alignment horizontal="right" vertical="top"/>
    </xf>
    <xf numFmtId="164" fontId="15" fillId="0" borderId="21" xfId="0" applyNumberFormat="1" applyFont="1" applyBorder="1" applyAlignment="1">
      <alignment horizontal="right" vertical="top"/>
    </xf>
    <xf numFmtId="167" fontId="15" fillId="0" borderId="40" xfId="0" applyNumberFormat="1" applyFont="1" applyBorder="1" applyAlignment="1">
      <alignment horizontal="right" vertical="top"/>
    </xf>
    <xf numFmtId="0" fontId="2" fillId="0" borderId="0" xfId="0" applyFont="1" applyAlignment="1">
      <alignment wrapText="1"/>
    </xf>
    <xf numFmtId="0" fontId="6" fillId="0" borderId="20" xfId="0" applyFont="1" applyBorder="1" applyAlignment="1">
      <alignment vertical="top" wrapText="1"/>
    </xf>
    <xf numFmtId="0" fontId="6" fillId="0" borderId="39" xfId="0" applyFont="1" applyBorder="1" applyAlignment="1">
      <alignment vertical="top" wrapText="1"/>
    </xf>
    <xf numFmtId="0" fontId="2" fillId="0" borderId="0" xfId="0" applyFont="1" applyAlignment="1">
      <alignment vertical="center"/>
    </xf>
    <xf numFmtId="167" fontId="6" fillId="0" borderId="32" xfId="0" applyNumberFormat="1" applyFont="1" applyBorder="1" applyAlignment="1">
      <alignment horizontal="right" vertical="top"/>
    </xf>
    <xf numFmtId="167" fontId="6" fillId="0" borderId="37" xfId="0" applyNumberFormat="1" applyFont="1" applyBorder="1" applyAlignment="1">
      <alignment horizontal="right" vertical="top"/>
    </xf>
    <xf numFmtId="167" fontId="6" fillId="0" borderId="41" xfId="0" applyNumberFormat="1" applyFont="1" applyBorder="1" applyAlignment="1">
      <alignment horizontal="right" vertical="top"/>
    </xf>
    <xf numFmtId="0" fontId="5" fillId="0" borderId="0" xfId="0" applyFont="1" applyAlignment="1">
      <alignment vertical="center" wrapText="1"/>
    </xf>
    <xf numFmtId="0" fontId="2" fillId="0" borderId="0" xfId="0" applyFont="1" applyBorder="1" applyAlignment="1">
      <alignment horizontal="center" vertical="center"/>
    </xf>
    <xf numFmtId="0" fontId="2" fillId="0" borderId="37" xfId="0" applyFont="1" applyBorder="1" applyAlignment="1">
      <alignment horizontal="center" vertical="center"/>
    </xf>
    <xf numFmtId="0" fontId="2" fillId="0" borderId="27" xfId="0" applyFont="1" applyBorder="1" applyAlignment="1">
      <alignment horizontal="center" vertical="center"/>
    </xf>
    <xf numFmtId="167" fontId="9" fillId="0" borderId="26" xfId="0" applyNumberFormat="1" applyFont="1" applyBorder="1" applyAlignment="1">
      <alignment horizontal="right" vertical="top"/>
    </xf>
    <xf numFmtId="0" fontId="5" fillId="0" borderId="0" xfId="0" applyFont="1"/>
    <xf numFmtId="0" fontId="6" fillId="0" borderId="0" xfId="0" applyFont="1" applyAlignment="1">
      <alignment vertical="top"/>
    </xf>
    <xf numFmtId="164" fontId="6" fillId="0" borderId="8" xfId="0" applyNumberFormat="1" applyFont="1" applyBorder="1" applyAlignment="1">
      <alignment horizontal="right" vertical="top"/>
    </xf>
    <xf numFmtId="164" fontId="6" fillId="0" borderId="10" xfId="0" applyNumberFormat="1" applyFont="1" applyBorder="1" applyAlignment="1">
      <alignment horizontal="right" vertical="top"/>
    </xf>
    <xf numFmtId="2" fontId="2" fillId="0" borderId="2" xfId="0" applyNumberFormat="1" applyFont="1" applyBorder="1" applyAlignment="1">
      <alignment horizontal="center" vertical="center"/>
    </xf>
    <xf numFmtId="2" fontId="2" fillId="0" borderId="3" xfId="0" applyNumberFormat="1" applyFont="1" applyBorder="1" applyAlignment="1">
      <alignment horizontal="center" vertical="center"/>
    </xf>
    <xf numFmtId="2" fontId="2" fillId="0" borderId="4" xfId="0" applyNumberFormat="1" applyFont="1" applyBorder="1" applyAlignment="1">
      <alignment horizontal="center" vertical="center"/>
    </xf>
    <xf numFmtId="0" fontId="6" fillId="0" borderId="45" xfId="0" applyFont="1" applyBorder="1" applyAlignment="1">
      <alignment horizontal="center" wrapText="1"/>
    </xf>
    <xf numFmtId="0" fontId="0" fillId="0" borderId="40" xfId="0" applyFont="1" applyBorder="1" applyAlignment="1">
      <alignment horizontal="center" vertical="center"/>
    </xf>
    <xf numFmtId="0" fontId="6" fillId="0" borderId="59" xfId="0" applyFont="1" applyBorder="1" applyAlignment="1">
      <alignment horizontal="center" wrapText="1"/>
    </xf>
    <xf numFmtId="0" fontId="0" fillId="0" borderId="56" xfId="0" applyFont="1" applyBorder="1" applyAlignment="1">
      <alignment horizontal="center" vertical="center"/>
    </xf>
    <xf numFmtId="0" fontId="6" fillId="0" borderId="12" xfId="0" applyFont="1" applyBorder="1" applyAlignment="1">
      <alignment horizontal="left" vertical="top" wrapText="1"/>
    </xf>
    <xf numFmtId="0" fontId="0" fillId="0" borderId="14" xfId="0" applyFont="1" applyBorder="1" applyAlignment="1">
      <alignment horizontal="center" vertical="center"/>
    </xf>
    <xf numFmtId="2" fontId="1" fillId="0" borderId="5" xfId="0" applyNumberFormat="1" applyFont="1" applyBorder="1" applyAlignment="1">
      <alignment horizontal="left" vertical="center"/>
    </xf>
    <xf numFmtId="2" fontId="1" fillId="0" borderId="6" xfId="0" applyNumberFormat="1" applyFont="1" applyBorder="1" applyAlignment="1">
      <alignment horizontal="left" vertical="center"/>
    </xf>
    <xf numFmtId="2" fontId="10" fillId="0" borderId="0" xfId="0" applyNumberFormat="1" applyFont="1" applyAlignment="1">
      <alignment horizontal="center" vertical="center" wrapText="1"/>
    </xf>
    <xf numFmtId="2" fontId="0" fillId="0" borderId="0" xfId="0" applyNumberFormat="1" applyFont="1" applyAlignment="1">
      <alignment horizontal="center" vertical="center"/>
    </xf>
    <xf numFmtId="2" fontId="6" fillId="0" borderId="12" xfId="0" applyNumberFormat="1" applyFont="1" applyBorder="1" applyAlignment="1">
      <alignment horizontal="left" vertical="top" wrapText="1"/>
    </xf>
    <xf numFmtId="2" fontId="0" fillId="0" borderId="14" xfId="0" applyNumberFormat="1" applyFont="1" applyBorder="1" applyAlignment="1">
      <alignment horizontal="center" vertical="center"/>
    </xf>
    <xf numFmtId="2" fontId="6" fillId="0" borderId="42" xfId="0" applyNumberFormat="1" applyFont="1" applyBorder="1" applyAlignment="1">
      <alignment horizontal="center" wrapText="1"/>
    </xf>
    <xf numFmtId="2" fontId="0" fillId="0" borderId="43" xfId="0" applyNumberFormat="1" applyFont="1" applyBorder="1" applyAlignment="1">
      <alignment horizontal="center" vertical="center"/>
    </xf>
    <xf numFmtId="2" fontId="0" fillId="0" borderId="44" xfId="0" applyNumberFormat="1" applyFont="1" applyBorder="1" applyAlignment="1">
      <alignment horizontal="center" vertical="center"/>
    </xf>
    <xf numFmtId="2" fontId="6" fillId="0" borderId="50" xfId="0" applyNumberFormat="1" applyFont="1" applyBorder="1" applyAlignment="1">
      <alignment horizontal="center" wrapText="1"/>
    </xf>
    <xf numFmtId="2" fontId="0" fillId="0" borderId="39" xfId="0" applyNumberFormat="1" applyFont="1" applyBorder="1" applyAlignment="1">
      <alignment horizontal="center" vertical="center"/>
    </xf>
    <xf numFmtId="2" fontId="6" fillId="0" borderId="45" xfId="0" applyNumberFormat="1" applyFont="1" applyBorder="1" applyAlignment="1">
      <alignment horizontal="center" wrapText="1"/>
    </xf>
    <xf numFmtId="2" fontId="0" fillId="0" borderId="40" xfId="0" applyNumberFormat="1" applyFont="1" applyBorder="1" applyAlignment="1">
      <alignment horizontal="center" vertical="center"/>
    </xf>
    <xf numFmtId="2" fontId="6" fillId="0" borderId="59" xfId="0" applyNumberFormat="1" applyFont="1" applyBorder="1" applyAlignment="1">
      <alignment horizontal="center" wrapText="1"/>
    </xf>
    <xf numFmtId="2" fontId="0" fillId="0" borderId="56" xfId="0" applyNumberFormat="1" applyFont="1" applyBorder="1" applyAlignment="1">
      <alignment horizontal="center" vertical="center"/>
    </xf>
    <xf numFmtId="2" fontId="5" fillId="0" borderId="0" xfId="0" applyNumberFormat="1" applyFont="1" applyAlignment="1">
      <alignment horizontal="center" vertical="center" wrapText="1"/>
    </xf>
    <xf numFmtId="2" fontId="2" fillId="0" borderId="0" xfId="0" applyNumberFormat="1" applyFont="1" applyAlignment="1">
      <alignment horizontal="center" vertical="center"/>
    </xf>
    <xf numFmtId="2" fontId="6" fillId="0" borderId="0" xfId="0" applyNumberFormat="1" applyFont="1" applyAlignment="1">
      <alignment horizontal="left"/>
    </xf>
    <xf numFmtId="2" fontId="2" fillId="0" borderId="7" xfId="0" applyNumberFormat="1" applyFont="1" applyBorder="1" applyAlignment="1">
      <alignment horizontal="center" vertical="center" wrapText="1"/>
    </xf>
    <xf numFmtId="2" fontId="2" fillId="0" borderId="11" xfId="0" applyNumberFormat="1" applyFont="1" applyBorder="1" applyAlignment="1">
      <alignment horizontal="center" vertical="center"/>
    </xf>
    <xf numFmtId="2" fontId="2" fillId="0" borderId="14" xfId="0" applyNumberFormat="1" applyFont="1" applyBorder="1" applyAlignment="1">
      <alignment horizontal="center" vertical="center"/>
    </xf>
    <xf numFmtId="0" fontId="10" fillId="0" borderId="0" xfId="0" applyFont="1" applyAlignment="1">
      <alignment horizontal="center" vertical="center" wrapText="1"/>
    </xf>
    <xf numFmtId="0" fontId="0" fillId="0" borderId="0" xfId="0" applyFont="1" applyAlignment="1">
      <alignment horizontal="center" vertical="center"/>
    </xf>
    <xf numFmtId="0" fontId="0" fillId="0" borderId="7" xfId="0" applyFont="1" applyBorder="1" applyAlignment="1">
      <alignment horizontal="center" vertical="center" wrapText="1"/>
    </xf>
    <xf numFmtId="0" fontId="0" fillId="0" borderId="13"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15" xfId="0" applyFont="1" applyBorder="1" applyAlignment="1">
      <alignment horizontal="center" vertical="center"/>
    </xf>
    <xf numFmtId="0" fontId="6" fillId="0" borderId="47" xfId="0" applyFont="1" applyBorder="1" applyAlignment="1">
      <alignment horizontal="center" wrapText="1"/>
    </xf>
    <xf numFmtId="0" fontId="0" fillId="0" borderId="60" xfId="0" applyFont="1" applyBorder="1" applyAlignment="1">
      <alignment horizontal="center" vertical="center"/>
    </xf>
    <xf numFmtId="0" fontId="6" fillId="0" borderId="42" xfId="0" applyFont="1" applyBorder="1" applyAlignment="1">
      <alignment horizontal="center" wrapText="1"/>
    </xf>
    <xf numFmtId="0" fontId="0" fillId="0" borderId="43" xfId="0" applyFont="1" applyBorder="1" applyAlignment="1">
      <alignment horizontal="center" vertical="center"/>
    </xf>
    <xf numFmtId="0" fontId="0" fillId="0" borderId="44" xfId="0" applyFont="1" applyBorder="1" applyAlignment="1">
      <alignment horizontal="center" vertical="center"/>
    </xf>
    <xf numFmtId="0" fontId="6" fillId="0" borderId="50" xfId="0" applyFont="1" applyBorder="1" applyAlignment="1">
      <alignment horizontal="center" wrapText="1"/>
    </xf>
    <xf numFmtId="0" fontId="0" fillId="0" borderId="39" xfId="0" applyFont="1" applyBorder="1" applyAlignment="1">
      <alignment horizontal="center" vertical="center"/>
    </xf>
    <xf numFmtId="2" fontId="6" fillId="0" borderId="19" xfId="0" applyNumberFormat="1" applyFont="1" applyBorder="1" applyAlignment="1">
      <alignment horizontal="left" vertical="top" wrapText="1"/>
    </xf>
    <xf numFmtId="2" fontId="2" fillId="0" borderId="23" xfId="0" applyNumberFormat="1" applyFont="1" applyBorder="1" applyAlignment="1">
      <alignment horizontal="center" vertical="center"/>
    </xf>
    <xf numFmtId="2" fontId="2" fillId="0" borderId="28" xfId="0" applyNumberFormat="1" applyFont="1" applyBorder="1" applyAlignment="1">
      <alignment horizontal="center" vertical="center"/>
    </xf>
    <xf numFmtId="2" fontId="6" fillId="0" borderId="7" xfId="0" applyNumberFormat="1" applyFont="1" applyBorder="1" applyAlignment="1">
      <alignment horizontal="left" wrapText="1"/>
    </xf>
    <xf numFmtId="2" fontId="6" fillId="0" borderId="38" xfId="0" applyNumberFormat="1" applyFont="1" applyBorder="1" applyAlignment="1">
      <alignment horizontal="left" vertical="top" wrapText="1"/>
    </xf>
    <xf numFmtId="2" fontId="6" fillId="0" borderId="0" xfId="0" applyNumberFormat="1" applyFont="1" applyAlignment="1">
      <alignment horizontal="left" vertical="top" wrapText="1"/>
    </xf>
    <xf numFmtId="2" fontId="6" fillId="0" borderId="33" xfId="0" applyNumberFormat="1" applyFont="1" applyBorder="1" applyAlignment="1">
      <alignment horizontal="left" vertical="top" wrapText="1"/>
    </xf>
    <xf numFmtId="2" fontId="6" fillId="0" borderId="0" xfId="0" applyNumberFormat="1" applyFont="1" applyAlignment="1">
      <alignment horizontal="left" vertical="top"/>
    </xf>
    <xf numFmtId="2" fontId="2" fillId="0" borderId="10" xfId="0" applyNumberFormat="1" applyFont="1" applyBorder="1" applyAlignment="1">
      <alignment horizontal="center" vertical="center"/>
    </xf>
    <xf numFmtId="2" fontId="6" fillId="0" borderId="16" xfId="0" applyNumberFormat="1" applyFont="1" applyBorder="1" applyAlignment="1">
      <alignment horizontal="center" wrapText="1"/>
    </xf>
    <xf numFmtId="2" fontId="2" fillId="0" borderId="39" xfId="0" applyNumberFormat="1" applyFont="1" applyBorder="1" applyAlignment="1">
      <alignment horizontal="center" vertical="center"/>
    </xf>
    <xf numFmtId="2" fontId="6" fillId="0" borderId="17" xfId="0" applyNumberFormat="1" applyFont="1" applyBorder="1" applyAlignment="1">
      <alignment horizontal="center" wrapText="1"/>
    </xf>
    <xf numFmtId="2" fontId="2" fillId="0" borderId="40" xfId="0" applyNumberFormat="1" applyFont="1" applyBorder="1" applyAlignment="1">
      <alignment horizontal="center" vertical="center"/>
    </xf>
    <xf numFmtId="2" fontId="2" fillId="0" borderId="43" xfId="0" applyNumberFormat="1" applyFont="1" applyBorder="1" applyAlignment="1">
      <alignment horizontal="center" vertical="center"/>
    </xf>
    <xf numFmtId="2" fontId="2" fillId="0" borderId="44" xfId="0" applyNumberFormat="1" applyFont="1" applyBorder="1" applyAlignment="1">
      <alignment horizontal="center" vertical="center"/>
    </xf>
    <xf numFmtId="2" fontId="6" fillId="0" borderId="12" xfId="0" applyNumberFormat="1" applyFont="1" applyBorder="1" applyAlignment="1">
      <alignment horizontal="left" wrapText="1"/>
    </xf>
    <xf numFmtId="2" fontId="6" fillId="0" borderId="11" xfId="0" applyNumberFormat="1" applyFont="1" applyBorder="1" applyAlignment="1">
      <alignment horizontal="left" wrapText="1"/>
    </xf>
    <xf numFmtId="2" fontId="2" fillId="0" borderId="15" xfId="0" applyNumberFormat="1" applyFont="1" applyBorder="1" applyAlignment="1">
      <alignment horizontal="center" vertical="center"/>
    </xf>
    <xf numFmtId="2" fontId="0" fillId="0" borderId="7" xfId="0" applyNumberFormat="1" applyFont="1" applyBorder="1" applyAlignment="1">
      <alignment horizontal="center" vertical="center" wrapText="1"/>
    </xf>
    <xf numFmtId="2" fontId="0" fillId="0" borderId="13" xfId="0" applyNumberFormat="1" applyFont="1" applyBorder="1" applyAlignment="1">
      <alignment horizontal="center" vertical="center"/>
    </xf>
    <xf numFmtId="2" fontId="0" fillId="0" borderId="23" xfId="0" applyNumberFormat="1" applyFont="1" applyBorder="1" applyAlignment="1">
      <alignment horizontal="center" vertical="center"/>
    </xf>
    <xf numFmtId="2" fontId="0" fillId="0" borderId="24" xfId="0" applyNumberFormat="1" applyFont="1" applyBorder="1" applyAlignment="1">
      <alignment horizontal="center" vertical="center"/>
    </xf>
    <xf numFmtId="2" fontId="0" fillId="0" borderId="15" xfId="0" applyNumberFormat="1" applyFont="1" applyBorder="1" applyAlignment="1">
      <alignment horizontal="center" vertical="center"/>
    </xf>
    <xf numFmtId="2" fontId="6" fillId="0" borderId="47" xfId="0" applyNumberFormat="1" applyFont="1" applyBorder="1" applyAlignment="1">
      <alignment horizontal="center" wrapText="1"/>
    </xf>
    <xf numFmtId="2" fontId="0" fillId="0" borderId="60" xfId="0" applyNumberFormat="1" applyFont="1" applyBorder="1" applyAlignment="1">
      <alignment horizontal="center" vertical="center"/>
    </xf>
    <xf numFmtId="2" fontId="6" fillId="0" borderId="54" xfId="0" applyNumberFormat="1" applyFont="1" applyBorder="1" applyAlignment="1">
      <alignment horizontal="left" vertical="top" wrapText="1"/>
    </xf>
    <xf numFmtId="2" fontId="2" fillId="0" borderId="53" xfId="0" applyNumberFormat="1" applyFont="1" applyBorder="1" applyAlignment="1">
      <alignment horizontal="center" vertical="center"/>
    </xf>
    <xf numFmtId="2" fontId="6" fillId="0" borderId="55" xfId="0" applyNumberFormat="1" applyFont="1" applyBorder="1" applyAlignment="1">
      <alignment horizontal="left" vertical="top" wrapText="1"/>
    </xf>
    <xf numFmtId="2" fontId="2" fillId="0" borderId="52" xfId="0" applyNumberFormat="1" applyFont="1" applyBorder="1" applyAlignment="1">
      <alignment horizontal="center" vertical="center"/>
    </xf>
    <xf numFmtId="2" fontId="6" fillId="0" borderId="43" xfId="0" applyNumberFormat="1" applyFont="1" applyBorder="1" applyAlignment="1">
      <alignment horizontal="left" vertical="top" wrapText="1"/>
    </xf>
    <xf numFmtId="2" fontId="6" fillId="0" borderId="51" xfId="0" applyNumberFormat="1" applyFont="1" applyBorder="1" applyAlignment="1">
      <alignment horizontal="left" wrapText="1"/>
    </xf>
    <xf numFmtId="2" fontId="10" fillId="0" borderId="52" xfId="0" applyNumberFormat="1" applyFont="1" applyBorder="1" applyAlignment="1">
      <alignment horizontal="center" vertical="center" wrapText="1"/>
    </xf>
    <xf numFmtId="2" fontId="6" fillId="0" borderId="62" xfId="0" applyNumberFormat="1" applyFont="1" applyBorder="1" applyAlignment="1">
      <alignment horizontal="left" vertical="top" wrapText="1"/>
    </xf>
    <xf numFmtId="2" fontId="6" fillId="0" borderId="14" xfId="0" applyNumberFormat="1" applyFont="1" applyBorder="1" applyAlignment="1">
      <alignment horizontal="left" vertical="top" wrapText="1"/>
    </xf>
    <xf numFmtId="2" fontId="0" fillId="0" borderId="11" xfId="0" applyNumberFormat="1" applyFont="1" applyBorder="1" applyAlignment="1">
      <alignment horizontal="center" vertical="center"/>
    </xf>
    <xf numFmtId="2" fontId="0" fillId="0" borderId="28" xfId="0" applyNumberFormat="1" applyFont="1" applyBorder="1" applyAlignment="1">
      <alignment horizontal="center" vertical="center"/>
    </xf>
    <xf numFmtId="2" fontId="0" fillId="0" borderId="10" xfId="0" applyNumberFormat="1" applyFont="1" applyBorder="1" applyAlignment="1">
      <alignment horizontal="center" vertical="center"/>
    </xf>
    <xf numFmtId="2" fontId="0" fillId="0" borderId="52" xfId="0" applyNumberFormat="1" applyFont="1" applyBorder="1" applyAlignment="1">
      <alignment horizontal="center" vertical="center"/>
    </xf>
    <xf numFmtId="2" fontId="1" fillId="0" borderId="78" xfId="0" applyNumberFormat="1" applyFont="1" applyBorder="1" applyAlignment="1">
      <alignment horizontal="left" vertical="center"/>
    </xf>
    <xf numFmtId="2" fontId="1" fillId="0" borderId="79" xfId="0" applyNumberFormat="1" applyFont="1" applyBorder="1" applyAlignment="1">
      <alignment horizontal="left" vertical="center"/>
    </xf>
    <xf numFmtId="2" fontId="1" fillId="0" borderId="0" xfId="0" applyNumberFormat="1" applyFont="1" applyAlignment="1">
      <alignment horizontal="left" vertical="center"/>
    </xf>
    <xf numFmtId="2" fontId="2" fillId="0" borderId="1" xfId="0" applyNumberFormat="1" applyFont="1" applyBorder="1" applyAlignment="1">
      <alignment horizontal="center" vertical="center"/>
    </xf>
    <xf numFmtId="0" fontId="6" fillId="0" borderId="0" xfId="0" applyFont="1" applyAlignment="1">
      <alignment horizontal="left"/>
    </xf>
    <xf numFmtId="0" fontId="2" fillId="0" borderId="0" xfId="0" applyFont="1" applyAlignment="1">
      <alignment horizontal="center" vertical="center"/>
    </xf>
    <xf numFmtId="0" fontId="6" fillId="0" borderId="38" xfId="0" applyFont="1" applyBorder="1" applyAlignment="1">
      <alignment horizontal="left" vertical="top" wrapText="1"/>
    </xf>
    <xf numFmtId="0" fontId="2" fillId="0" borderId="23" xfId="0" applyFont="1" applyBorder="1" applyAlignment="1">
      <alignment horizontal="center" vertical="center"/>
    </xf>
    <xf numFmtId="0" fontId="2" fillId="0" borderId="14" xfId="0" applyFont="1" applyBorder="1" applyAlignment="1">
      <alignment horizontal="center" vertical="center"/>
    </xf>
    <xf numFmtId="0" fontId="6" fillId="0" borderId="0" xfId="0" applyFont="1" applyAlignment="1">
      <alignment horizontal="left" vertical="top" wrapText="1"/>
    </xf>
    <xf numFmtId="0" fontId="5" fillId="0" borderId="0" xfId="0" applyFont="1" applyAlignment="1">
      <alignment horizontal="center" vertical="center" wrapText="1"/>
    </xf>
    <xf numFmtId="0" fontId="6" fillId="0" borderId="19" xfId="0" applyFont="1" applyBorder="1" applyAlignment="1">
      <alignment horizontal="left" vertical="top" wrapText="1"/>
    </xf>
    <xf numFmtId="0" fontId="2" fillId="0" borderId="28" xfId="0" applyFont="1" applyBorder="1" applyAlignment="1">
      <alignment horizontal="center" vertical="center"/>
    </xf>
    <xf numFmtId="0" fontId="6" fillId="0" borderId="33" xfId="0" applyFont="1" applyBorder="1" applyAlignment="1">
      <alignment horizontal="left" vertical="top" wrapText="1"/>
    </xf>
    <xf numFmtId="0" fontId="6" fillId="0" borderId="17" xfId="0" applyFont="1" applyBorder="1" applyAlignment="1">
      <alignment horizontal="center" wrapText="1"/>
    </xf>
    <xf numFmtId="0" fontId="2" fillId="0" borderId="40" xfId="0" applyFont="1" applyBorder="1" applyAlignment="1">
      <alignment horizontal="center" vertical="center"/>
    </xf>
    <xf numFmtId="0" fontId="6" fillId="0" borderId="7" xfId="0" applyFont="1" applyBorder="1" applyAlignment="1">
      <alignment horizontal="left" wrapText="1"/>
    </xf>
    <xf numFmtId="0" fontId="2" fillId="0" borderId="11" xfId="0" applyFont="1" applyBorder="1" applyAlignment="1">
      <alignment horizontal="center" vertical="center"/>
    </xf>
    <xf numFmtId="0" fontId="6" fillId="0" borderId="0" xfId="0" applyFont="1" applyAlignment="1">
      <alignment horizontal="left" vertical="top"/>
    </xf>
    <xf numFmtId="0" fontId="6" fillId="0" borderId="16" xfId="0" applyFont="1" applyBorder="1" applyAlignment="1">
      <alignment horizontal="center" wrapText="1"/>
    </xf>
    <xf numFmtId="0" fontId="2" fillId="0" borderId="39" xfId="0" applyFont="1" applyBorder="1" applyAlignment="1">
      <alignment horizontal="center" vertical="center"/>
    </xf>
    <xf numFmtId="0" fontId="2" fillId="0" borderId="10"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6" fillId="0" borderId="0" xfId="0" applyFont="1" applyAlignment="1">
      <alignment horizontal="left" wrapText="1"/>
    </xf>
    <xf numFmtId="0" fontId="6" fillId="0" borderId="62" xfId="0" applyFont="1" applyBorder="1" applyAlignment="1">
      <alignment horizontal="left" vertical="top" wrapText="1"/>
    </xf>
    <xf numFmtId="0" fontId="6" fillId="0" borderId="23" xfId="0" applyFont="1" applyBorder="1" applyAlignment="1">
      <alignment horizontal="left" vertical="top" wrapText="1"/>
    </xf>
    <xf numFmtId="0" fontId="6" fillId="0" borderId="28" xfId="0" applyFont="1" applyBorder="1" applyAlignment="1">
      <alignment horizontal="left" vertical="top" wrapText="1"/>
    </xf>
    <xf numFmtId="0" fontId="6" fillId="0" borderId="61" xfId="0" applyFont="1" applyBorder="1" applyAlignment="1">
      <alignment horizontal="left" vertical="top" wrapText="1"/>
    </xf>
    <xf numFmtId="0" fontId="6" fillId="0" borderId="14" xfId="0" applyFont="1" applyBorder="1" applyAlignment="1">
      <alignment horizontal="left" vertical="top" wrapText="1"/>
    </xf>
    <xf numFmtId="0" fontId="6" fillId="0" borderId="12" xfId="0" applyFont="1" applyBorder="1" applyAlignment="1">
      <alignment horizontal="left" wrapText="1"/>
    </xf>
    <xf numFmtId="0" fontId="6" fillId="0" borderId="11" xfId="0" applyFont="1" applyBorder="1" applyAlignment="1">
      <alignment horizontal="left" wrapText="1"/>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5" fillId="0" borderId="52" xfId="0" applyFont="1" applyBorder="1" applyAlignment="1">
      <alignment horizontal="center" vertical="center" wrapText="1"/>
    </xf>
    <xf numFmtId="0" fontId="6" fillId="0" borderId="52" xfId="0" applyFont="1" applyBorder="1" applyAlignment="1">
      <alignment horizontal="center"/>
    </xf>
    <xf numFmtId="0" fontId="6" fillId="0" borderId="8" xfId="0" applyFont="1" applyBorder="1" applyAlignment="1">
      <alignment horizontal="left" wrapText="1"/>
    </xf>
    <xf numFmtId="0" fontId="6" fillId="0" borderId="10" xfId="0" applyFont="1" applyBorder="1" applyAlignment="1">
      <alignment horizontal="left" wrapText="1"/>
    </xf>
    <xf numFmtId="0" fontId="6" fillId="0" borderId="20" xfId="0" applyFont="1" applyBorder="1" applyAlignment="1">
      <alignment horizontal="center" wrapText="1"/>
    </xf>
    <xf numFmtId="0" fontId="6" fillId="0" borderId="39" xfId="0" applyFont="1" applyBorder="1" applyAlignment="1">
      <alignment horizontal="center" wrapText="1"/>
    </xf>
    <xf numFmtId="0" fontId="6" fillId="0" borderId="21" xfId="0" applyFont="1" applyBorder="1" applyAlignment="1">
      <alignment horizontal="center" wrapText="1"/>
    </xf>
    <xf numFmtId="0" fontId="6" fillId="0" borderId="40" xfId="0" applyFont="1" applyBorder="1" applyAlignment="1">
      <alignment horizontal="center" wrapText="1"/>
    </xf>
    <xf numFmtId="0" fontId="1" fillId="2" borderId="0" xfId="0" applyFont="1" applyFill="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6" fillId="0" borderId="52" xfId="0" applyFont="1" applyBorder="1" applyAlignment="1">
      <alignment horizontal="left" wrapText="1"/>
    </xf>
    <xf numFmtId="0" fontId="1" fillId="0" borderId="0" xfId="0" applyFont="1" applyAlignment="1">
      <alignment horizontal="left"/>
    </xf>
    <xf numFmtId="49" fontId="1" fillId="0" borderId="5" xfId="0" applyNumberFormat="1" applyFont="1" applyBorder="1" applyAlignment="1">
      <alignment horizontal="left" vertical="center"/>
    </xf>
    <xf numFmtId="49" fontId="1" fillId="0" borderId="6" xfId="0" applyNumberFormat="1" applyFont="1" applyBorder="1" applyAlignment="1">
      <alignment horizontal="left" vertical="center"/>
    </xf>
    <xf numFmtId="0" fontId="2" fillId="0" borderId="70" xfId="0" applyFont="1" applyBorder="1" applyAlignment="1">
      <alignment horizontal="center" vertical="center" wrapText="1"/>
    </xf>
    <xf numFmtId="0" fontId="2" fillId="0" borderId="71" xfId="0" applyFont="1" applyBorder="1" applyAlignment="1">
      <alignment horizontal="center" vertical="center"/>
    </xf>
    <xf numFmtId="0" fontId="6" fillId="0" borderId="73" xfId="0" applyFont="1" applyBorder="1" applyAlignment="1">
      <alignment horizontal="left" vertical="top" wrapText="1"/>
    </xf>
    <xf numFmtId="0" fontId="2" fillId="0" borderId="75" xfId="0" applyFont="1" applyBorder="1" applyAlignment="1">
      <alignment horizontal="center" vertical="center"/>
    </xf>
    <xf numFmtId="0" fontId="0" fillId="0" borderId="11" xfId="0" applyFont="1" applyBorder="1" applyAlignment="1">
      <alignment horizontal="center" vertical="center"/>
    </xf>
    <xf numFmtId="0" fontId="0" fillId="0" borderId="28" xfId="0" applyFont="1" applyBorder="1" applyAlignment="1">
      <alignment horizontal="center" vertical="center"/>
    </xf>
    <xf numFmtId="0" fontId="0" fillId="0" borderId="10" xfId="0" applyFont="1" applyBorder="1" applyAlignment="1">
      <alignment horizontal="center" vertical="center"/>
    </xf>
    <xf numFmtId="2" fontId="2" fillId="0" borderId="1" xfId="0" applyNumberFormat="1" applyFont="1" applyBorder="1" applyAlignment="1">
      <alignment horizontal="center"/>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2" fillId="0" borderId="0" xfId="0" applyFont="1" applyAlignment="1">
      <alignment horizontal="center" vertical="center" wrapText="1"/>
    </xf>
    <xf numFmtId="0" fontId="0" fillId="0" borderId="0" xfId="0" applyAlignment="1">
      <alignment horizontal="center" vertical="center"/>
    </xf>
    <xf numFmtId="0" fontId="15" fillId="0" borderId="12" xfId="0" applyFont="1" applyBorder="1" applyAlignment="1">
      <alignment horizontal="left" vertical="top" wrapText="1"/>
    </xf>
    <xf numFmtId="0" fontId="0" fillId="0" borderId="14" xfId="0" applyBorder="1" applyAlignment="1">
      <alignment horizontal="center" vertical="center"/>
    </xf>
    <xf numFmtId="0" fontId="0" fillId="0" borderId="7" xfId="0" applyBorder="1" applyAlignment="1">
      <alignment horizontal="center" vertical="center" wrapText="1"/>
    </xf>
    <xf numFmtId="0" fontId="0" fillId="0" borderId="13"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5" xfId="0" applyBorder="1" applyAlignment="1">
      <alignment horizontal="center" vertical="center"/>
    </xf>
    <xf numFmtId="0" fontId="15" fillId="0" borderId="47" xfId="0" applyFont="1" applyBorder="1" applyAlignment="1">
      <alignment horizontal="center" wrapText="1"/>
    </xf>
    <xf numFmtId="0" fontId="0" fillId="0" borderId="60" xfId="0" applyBorder="1" applyAlignment="1">
      <alignment horizontal="center" vertical="center"/>
    </xf>
    <xf numFmtId="0" fontId="15" fillId="0" borderId="42" xfId="0" applyFont="1" applyBorder="1" applyAlignment="1">
      <alignment horizontal="center" wrapText="1"/>
    </xf>
    <xf numFmtId="0" fontId="0" fillId="0" borderId="43" xfId="0" applyBorder="1" applyAlignment="1">
      <alignment horizontal="center" vertical="center"/>
    </xf>
    <xf numFmtId="0" fontId="0" fillId="0" borderId="44" xfId="0" applyBorder="1" applyAlignment="1">
      <alignment horizontal="center" vertical="center"/>
    </xf>
    <xf numFmtId="0" fontId="15" fillId="0" borderId="50" xfId="0" applyFont="1" applyBorder="1" applyAlignment="1">
      <alignment horizontal="center" wrapText="1"/>
    </xf>
    <xf numFmtId="0" fontId="0" fillId="0" borderId="39" xfId="0" applyBorder="1" applyAlignment="1">
      <alignment horizontal="center" vertical="center"/>
    </xf>
    <xf numFmtId="0" fontId="15" fillId="0" borderId="45" xfId="0" applyFont="1" applyBorder="1" applyAlignment="1">
      <alignment horizontal="center" wrapText="1"/>
    </xf>
    <xf numFmtId="0" fontId="0" fillId="0" borderId="40" xfId="0" applyBorder="1" applyAlignment="1">
      <alignment horizontal="center" vertical="center"/>
    </xf>
    <xf numFmtId="0" fontId="15" fillId="0" borderId="59" xfId="0" applyFont="1" applyBorder="1" applyAlignment="1">
      <alignment horizontal="center" wrapText="1"/>
    </xf>
    <xf numFmtId="0" fontId="0" fillId="0" borderId="56"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T347"/>
  <sheetViews>
    <sheetView topLeftCell="CE1" zoomScale="66" zoomScaleNormal="66" workbookViewId="0">
      <selection activeCell="CC25" sqref="CC25"/>
    </sheetView>
  </sheetViews>
  <sheetFormatPr defaultColWidth="12.7109375" defaultRowHeight="14.25"/>
  <cols>
    <col min="1" max="1" width="27.85546875" style="149" bestFit="1" customWidth="1"/>
    <col min="2" max="3" width="23.7109375" style="149" bestFit="1" customWidth="1"/>
    <col min="4" max="4" width="22.140625" style="149" bestFit="1" customWidth="1"/>
    <col min="5" max="5" width="14.85546875" style="149" bestFit="1" customWidth="1"/>
    <col min="6" max="6" width="23" style="149" bestFit="1" customWidth="1"/>
    <col min="7" max="7" width="19.28515625" style="149" bestFit="1" customWidth="1"/>
    <col min="8" max="9" width="20.85546875" style="149" bestFit="1" customWidth="1"/>
    <col min="10" max="10" width="12.85546875" style="149" bestFit="1" customWidth="1"/>
    <col min="11" max="12" width="12.7109375" style="149" customWidth="1"/>
    <col min="13" max="13" width="27.85546875" style="149" bestFit="1" customWidth="1"/>
    <col min="14" max="15" width="23.7109375" style="149" bestFit="1" customWidth="1"/>
    <col min="16" max="16" width="22.140625" style="149" bestFit="1" customWidth="1"/>
    <col min="17" max="17" width="14.85546875" style="149" bestFit="1" customWidth="1"/>
    <col min="18" max="18" width="23" style="149" bestFit="1" customWidth="1"/>
    <col min="19" max="19" width="19.28515625" style="149" bestFit="1" customWidth="1"/>
    <col min="20" max="21" width="20.85546875" style="149" bestFit="1" customWidth="1"/>
    <col min="22" max="22" width="12.85546875" style="149" bestFit="1" customWidth="1"/>
    <col min="23" max="23" width="12.7109375" style="149" customWidth="1"/>
    <col min="24" max="24" width="27.85546875" style="149" bestFit="1" customWidth="1"/>
    <col min="25" max="26" width="23.7109375" style="149" bestFit="1" customWidth="1"/>
    <col min="27" max="27" width="22.140625" style="149" bestFit="1" customWidth="1"/>
    <col min="28" max="28" width="14.85546875" style="149" bestFit="1" customWidth="1"/>
    <col min="29" max="29" width="23" style="149" bestFit="1" customWidth="1"/>
    <col min="30" max="30" width="19.28515625" style="149" bestFit="1" customWidth="1"/>
    <col min="31" max="32" width="20.85546875" style="149" bestFit="1" customWidth="1"/>
    <col min="33" max="33" width="12.85546875" style="149" bestFit="1" customWidth="1"/>
    <col min="34" max="35" width="12.7109375" style="149"/>
    <col min="36" max="36" width="11.42578125" style="149" bestFit="1" customWidth="1"/>
    <col min="37" max="37" width="30.7109375" style="149" bestFit="1" customWidth="1"/>
    <col min="38" max="38" width="7" style="149" bestFit="1" customWidth="1"/>
    <col min="39" max="39" width="9.42578125" style="149" bestFit="1" customWidth="1"/>
    <col min="40" max="40" width="14.28515625" style="149" bestFit="1" customWidth="1"/>
    <col min="41" max="41" width="16" style="149" bestFit="1" customWidth="1"/>
    <col min="42" max="42" width="14" style="149" bestFit="1" customWidth="1"/>
    <col min="43" max="43" width="17.140625" style="149" bestFit="1" customWidth="1"/>
    <col min="44" max="44" width="20.85546875" style="149" bestFit="1" customWidth="1"/>
    <col min="45" max="46" width="10.28515625" style="149" bestFit="1" customWidth="1"/>
    <col min="47" max="47" width="12.7109375" style="149"/>
    <col min="48" max="48" width="12.7109375" style="89"/>
    <col min="49" max="49" width="19.7109375" style="89" bestFit="1" customWidth="1"/>
    <col min="50" max="50" width="30.7109375" style="89" bestFit="1" customWidth="1"/>
    <col min="51" max="51" width="20.85546875" style="89" bestFit="1" customWidth="1"/>
    <col min="52" max="52" width="22.140625" style="89" bestFit="1" customWidth="1"/>
    <col min="53" max="53" width="18.85546875" style="89" bestFit="1" customWidth="1"/>
    <col min="54" max="54" width="20.85546875" style="89" bestFit="1" customWidth="1"/>
    <col min="55" max="55" width="22.140625" style="89" bestFit="1" customWidth="1"/>
    <col min="56" max="56" width="17.140625" style="89" bestFit="1" customWidth="1"/>
    <col min="57" max="57" width="20.85546875" style="89" bestFit="1" customWidth="1"/>
    <col min="58" max="58" width="7.85546875" style="89" bestFit="1" customWidth="1"/>
    <col min="59" max="59" width="6.7109375" style="89" bestFit="1" customWidth="1"/>
    <col min="60" max="61" width="12.7109375" style="89"/>
    <col min="62" max="62" width="23" style="89" bestFit="1" customWidth="1"/>
    <col min="63" max="63" width="30.7109375" style="89" bestFit="1" customWidth="1"/>
    <col min="64" max="64" width="23" style="89" bestFit="1" customWidth="1"/>
    <col min="65" max="65" width="25.28515625" style="89" bestFit="1" customWidth="1"/>
    <col min="66" max="66" width="21.28515625" style="89" bestFit="1" customWidth="1"/>
    <col min="67" max="67" width="24.140625" style="89" bestFit="1" customWidth="1"/>
    <col min="68" max="68" width="25" style="89" bestFit="1" customWidth="1"/>
    <col min="69" max="69" width="17.140625" style="89" bestFit="1" customWidth="1"/>
    <col min="70" max="70" width="20.85546875" style="89" bestFit="1" customWidth="1"/>
    <col min="71" max="71" width="7.85546875" style="89" bestFit="1" customWidth="1"/>
    <col min="72" max="72" width="6.7109375" style="89" bestFit="1" customWidth="1"/>
    <col min="73" max="74" width="12.7109375" style="89"/>
    <col min="75" max="75" width="16.42578125" style="89" bestFit="1" customWidth="1"/>
    <col min="76" max="76" width="30.7109375" style="89" bestFit="1" customWidth="1"/>
    <col min="77" max="77" width="23" style="89" bestFit="1" customWidth="1"/>
    <col min="78" max="78" width="17.140625" style="89" bestFit="1" customWidth="1"/>
    <col min="79" max="79" width="21.28515625" style="89" bestFit="1" customWidth="1"/>
    <col min="80" max="80" width="23" style="89" bestFit="1" customWidth="1"/>
    <col min="81" max="82" width="17.140625" style="89" bestFit="1" customWidth="1"/>
    <col min="83" max="83" width="20.85546875" style="89" bestFit="1" customWidth="1"/>
    <col min="84" max="84" width="11.42578125" style="89" customWidth="1"/>
    <col min="85" max="85" width="9.42578125" style="89" bestFit="1" customWidth="1"/>
    <col min="86" max="87" width="12.7109375" style="89"/>
    <col min="88" max="88" width="21.28515625" style="89" bestFit="1" customWidth="1"/>
    <col min="89" max="89" width="30.7109375" style="89" bestFit="1" customWidth="1"/>
    <col min="90" max="90" width="15.140625" style="89" bestFit="1" customWidth="1"/>
    <col min="91" max="91" width="21.28515625" style="89" bestFit="1" customWidth="1"/>
    <col min="92" max="92" width="14.28515625" style="89" bestFit="1" customWidth="1"/>
    <col min="93" max="93" width="16" style="89" bestFit="1" customWidth="1"/>
    <col min="94" max="94" width="21.28515625" style="89" bestFit="1" customWidth="1"/>
    <col min="95" max="95" width="17.140625" style="89" bestFit="1" customWidth="1"/>
    <col min="96" max="96" width="20.85546875" style="89" bestFit="1" customWidth="1"/>
    <col min="97" max="98" width="6.140625" style="89" bestFit="1" customWidth="1"/>
    <col min="99" max="16384" width="12.7109375" style="89"/>
  </cols>
  <sheetData>
    <row r="2" spans="1:94" ht="15">
      <c r="A2" s="392" t="s">
        <v>281</v>
      </c>
      <c r="B2" s="392"/>
      <c r="C2" s="392"/>
      <c r="D2" s="392"/>
      <c r="E2" s="392"/>
      <c r="F2" s="392"/>
      <c r="M2" s="392" t="s">
        <v>247</v>
      </c>
      <c r="N2" s="392"/>
      <c r="O2" s="392"/>
      <c r="P2" s="392"/>
      <c r="Q2" s="392"/>
      <c r="R2" s="392"/>
      <c r="X2" s="392" t="s">
        <v>248</v>
      </c>
      <c r="Y2" s="392"/>
      <c r="Z2" s="392"/>
      <c r="AA2" s="392"/>
      <c r="AB2" s="392"/>
      <c r="AC2" s="392"/>
      <c r="AJ2" s="392" t="s">
        <v>237</v>
      </c>
      <c r="AK2" s="392"/>
      <c r="AW2" s="392" t="s">
        <v>286</v>
      </c>
      <c r="AX2" s="392"/>
      <c r="AY2" s="392"/>
      <c r="AZ2" s="392"/>
      <c r="BA2" s="392"/>
      <c r="BB2" s="392"/>
      <c r="BC2" s="392"/>
      <c r="CJ2" s="392" t="s">
        <v>116</v>
      </c>
      <c r="CK2" s="392"/>
      <c r="CL2" s="392"/>
      <c r="CM2" s="392"/>
      <c r="CN2" s="392"/>
      <c r="CO2" s="392"/>
      <c r="CP2" s="392"/>
    </row>
    <row r="3" spans="1:94" ht="15">
      <c r="A3" s="134"/>
      <c r="AJ3" s="136" t="s">
        <v>176</v>
      </c>
      <c r="AK3" s="393" t="s">
        <v>194</v>
      </c>
      <c r="AL3" s="393"/>
      <c r="AW3" s="134"/>
      <c r="BJ3" s="392" t="s">
        <v>287</v>
      </c>
      <c r="BK3" s="392"/>
      <c r="BL3" s="392"/>
      <c r="BM3" s="392"/>
      <c r="BN3" s="392"/>
      <c r="BO3" s="392"/>
      <c r="BP3" s="392"/>
      <c r="BW3" s="392" t="s">
        <v>246</v>
      </c>
      <c r="BX3" s="392"/>
      <c r="BY3" s="392"/>
      <c r="BZ3" s="392"/>
      <c r="CA3" s="392"/>
      <c r="CB3" s="392"/>
      <c r="CC3" s="392"/>
      <c r="CJ3" s="135"/>
      <c r="CK3" s="135"/>
      <c r="CL3" s="135"/>
      <c r="CM3" s="135"/>
      <c r="CN3" s="135"/>
      <c r="CO3" s="135"/>
      <c r="CP3" s="135"/>
    </row>
    <row r="4" spans="1:94" ht="15">
      <c r="A4" s="136" t="s">
        <v>176</v>
      </c>
      <c r="B4" s="308" t="s">
        <v>174</v>
      </c>
      <c r="C4" s="309"/>
      <c r="D4" s="309"/>
      <c r="E4" s="309"/>
      <c r="F4" s="310"/>
      <c r="M4" s="136" t="s">
        <v>176</v>
      </c>
      <c r="N4" s="308" t="s">
        <v>174</v>
      </c>
      <c r="O4" s="310"/>
      <c r="X4" s="136" t="s">
        <v>176</v>
      </c>
      <c r="Y4" s="308" t="s">
        <v>174</v>
      </c>
      <c r="Z4" s="310"/>
      <c r="AK4" s="133" t="s">
        <v>1</v>
      </c>
      <c r="AL4" s="133" t="s">
        <v>2</v>
      </c>
      <c r="BW4" s="135"/>
      <c r="BX4" s="135"/>
      <c r="BY4" s="135"/>
      <c r="BZ4" s="135"/>
      <c r="CA4" s="135"/>
      <c r="CB4" s="135"/>
      <c r="CC4" s="135"/>
    </row>
    <row r="5" spans="1:94" ht="15">
      <c r="B5" s="133" t="s">
        <v>3</v>
      </c>
      <c r="C5" s="133" t="s">
        <v>4</v>
      </c>
      <c r="D5" s="133" t="s">
        <v>5</v>
      </c>
      <c r="E5" s="133" t="s">
        <v>6</v>
      </c>
      <c r="F5" s="133" t="s">
        <v>7</v>
      </c>
      <c r="N5" s="133" t="s">
        <v>193</v>
      </c>
      <c r="O5" s="133" t="s">
        <v>5</v>
      </c>
      <c r="Y5" s="133" t="s">
        <v>195</v>
      </c>
      <c r="Z5" s="133" t="s">
        <v>196</v>
      </c>
      <c r="AK5" s="133">
        <v>0</v>
      </c>
      <c r="AL5" s="133">
        <v>3.66</v>
      </c>
      <c r="AW5" s="136" t="s">
        <v>176</v>
      </c>
      <c r="AX5" s="308" t="s">
        <v>1</v>
      </c>
      <c r="AY5" s="309"/>
      <c r="AZ5" s="310"/>
      <c r="BA5" s="308" t="s">
        <v>2</v>
      </c>
      <c r="BB5" s="309"/>
      <c r="BC5" s="310"/>
      <c r="BK5" s="308" t="s">
        <v>1</v>
      </c>
      <c r="BL5" s="309"/>
      <c r="BM5" s="310"/>
      <c r="BN5" s="308" t="s">
        <v>2</v>
      </c>
      <c r="BO5" s="309"/>
      <c r="BP5" s="310"/>
      <c r="BX5" s="308" t="s">
        <v>1</v>
      </c>
      <c r="BY5" s="309"/>
      <c r="BZ5" s="310"/>
      <c r="CA5" s="308" t="s">
        <v>2</v>
      </c>
      <c r="CB5" s="309"/>
      <c r="CC5" s="310"/>
      <c r="CJ5" s="136" t="s">
        <v>176</v>
      </c>
      <c r="CK5" s="308" t="s">
        <v>1</v>
      </c>
      <c r="CL5" s="309"/>
      <c r="CM5" s="310"/>
      <c r="CN5" s="308" t="s">
        <v>2</v>
      </c>
      <c r="CO5" s="309"/>
      <c r="CP5" s="310"/>
    </row>
    <row r="6" spans="1:94">
      <c r="A6" s="138" t="s">
        <v>1</v>
      </c>
      <c r="B6" s="2">
        <v>7.7</v>
      </c>
      <c r="C6" s="2">
        <v>11.72</v>
      </c>
      <c r="D6" s="2">
        <v>9.4499999999999993</v>
      </c>
      <c r="E6" s="2">
        <v>7.49</v>
      </c>
      <c r="F6" s="2">
        <v>8.08</v>
      </c>
      <c r="M6" s="139" t="s">
        <v>1</v>
      </c>
      <c r="N6" s="2">
        <v>6.5349999999999993</v>
      </c>
      <c r="O6" s="2">
        <v>7.6749999999999998</v>
      </c>
      <c r="X6" s="139" t="s">
        <v>1</v>
      </c>
      <c r="Y6" s="2">
        <v>1.9499999999999997</v>
      </c>
      <c r="Z6" s="2">
        <v>4.9699999999999989</v>
      </c>
      <c r="AK6" s="133">
        <v>2.2200000000000002</v>
      </c>
      <c r="AL6" s="133">
        <v>0.29199999999999998</v>
      </c>
      <c r="AW6" s="137"/>
      <c r="AX6" s="133" t="s">
        <v>238</v>
      </c>
      <c r="AY6" s="133" t="s">
        <v>239</v>
      </c>
      <c r="AZ6" s="133" t="s">
        <v>282</v>
      </c>
      <c r="BA6" s="133" t="s">
        <v>238</v>
      </c>
      <c r="BB6" s="133" t="s">
        <v>239</v>
      </c>
      <c r="BC6" s="133" t="s">
        <v>282</v>
      </c>
      <c r="BK6" s="133" t="s">
        <v>240</v>
      </c>
      <c r="BL6" s="133" t="s">
        <v>241</v>
      </c>
      <c r="BM6" s="133" t="s">
        <v>284</v>
      </c>
      <c r="BN6" s="133" t="s">
        <v>240</v>
      </c>
      <c r="BO6" s="133" t="s">
        <v>241</v>
      </c>
      <c r="BP6" s="133" t="s">
        <v>284</v>
      </c>
      <c r="BX6" s="133" t="s">
        <v>240</v>
      </c>
      <c r="BY6" s="133" t="s">
        <v>241</v>
      </c>
      <c r="BZ6" s="133" t="s">
        <v>242</v>
      </c>
      <c r="CA6" s="133" t="s">
        <v>240</v>
      </c>
      <c r="CB6" s="133" t="s">
        <v>241</v>
      </c>
      <c r="CC6" s="133" t="s">
        <v>242</v>
      </c>
      <c r="CK6" s="133" t="s">
        <v>243</v>
      </c>
      <c r="CL6" s="133" t="s">
        <v>244</v>
      </c>
      <c r="CM6" s="133" t="s">
        <v>8</v>
      </c>
      <c r="CN6" s="133" t="s">
        <v>243</v>
      </c>
      <c r="CO6" s="133" t="s">
        <v>244</v>
      </c>
      <c r="CP6" s="133" t="s">
        <v>8</v>
      </c>
    </row>
    <row r="7" spans="1:94">
      <c r="A7" s="138" t="s">
        <v>1</v>
      </c>
      <c r="B7" s="2">
        <v>4.9400000000000004</v>
      </c>
      <c r="C7" s="2">
        <v>8.9</v>
      </c>
      <c r="D7" s="2">
        <v>4.3499999999999996</v>
      </c>
      <c r="E7" s="2">
        <v>3.88</v>
      </c>
      <c r="F7" s="2">
        <v>2.35</v>
      </c>
      <c r="M7" s="139" t="s">
        <v>1</v>
      </c>
      <c r="N7" s="2">
        <v>5.5549999999999997</v>
      </c>
      <c r="O7" s="2">
        <v>5.7199999999999989</v>
      </c>
      <c r="X7" s="139" t="s">
        <v>1</v>
      </c>
      <c r="Y7" s="2">
        <v>4.0649999999999995</v>
      </c>
      <c r="Z7" s="2">
        <v>1.9549999999999996</v>
      </c>
      <c r="AK7" s="133">
        <v>1.39</v>
      </c>
      <c r="AL7" s="133">
        <v>3.37</v>
      </c>
      <c r="AW7" s="137"/>
      <c r="AX7" s="254">
        <v>30.25</v>
      </c>
      <c r="AY7" s="254">
        <v>210.18</v>
      </c>
      <c r="AZ7" s="254">
        <f>100*AX7/(AX7+AY7)</f>
        <v>12.581624589277544</v>
      </c>
      <c r="BA7" s="254">
        <v>11.04</v>
      </c>
      <c r="BB7" s="254">
        <v>271.70999999999998</v>
      </c>
      <c r="BC7" s="254">
        <f>100*BA7/(BA7+BB7)</f>
        <v>3.9045092838196287</v>
      </c>
      <c r="BK7" s="257">
        <v>8</v>
      </c>
      <c r="BL7" s="257">
        <v>24</v>
      </c>
      <c r="BM7" s="254">
        <f>100*BK7/(BK7+BL7)</f>
        <v>25</v>
      </c>
      <c r="BN7" s="257">
        <v>3</v>
      </c>
      <c r="BO7" s="257">
        <v>9</v>
      </c>
      <c r="BP7" s="254">
        <f>100*BN7/(BN7+BO7)</f>
        <v>25</v>
      </c>
      <c r="BX7" s="257">
        <v>8</v>
      </c>
      <c r="BY7" s="257">
        <v>24</v>
      </c>
      <c r="BZ7" s="254">
        <f>SUM(BX7:BY7)</f>
        <v>32</v>
      </c>
      <c r="CA7" s="257">
        <v>3</v>
      </c>
      <c r="CB7" s="257">
        <v>9</v>
      </c>
      <c r="CC7" s="254">
        <f>SUM(CA7:CB7)</f>
        <v>12</v>
      </c>
      <c r="CK7" s="127">
        <v>13.76</v>
      </c>
      <c r="CL7" s="127">
        <v>9.35</v>
      </c>
      <c r="CM7" s="258">
        <f>(CK7-CL7)/(CK7+CL7)</f>
        <v>0.1908264820424059</v>
      </c>
      <c r="CN7" s="133">
        <v>7.94</v>
      </c>
      <c r="CO7" s="133">
        <v>8.2899999999999991</v>
      </c>
      <c r="CP7" s="258">
        <f>(CN7-CO7)/(CN7+CO7)</f>
        <v>-2.1565003080714649E-2</v>
      </c>
    </row>
    <row r="8" spans="1:94">
      <c r="A8" s="138" t="s">
        <v>1</v>
      </c>
      <c r="B8" s="2">
        <v>5.99</v>
      </c>
      <c r="C8" s="2">
        <v>10.82</v>
      </c>
      <c r="D8" s="2">
        <v>7.53</v>
      </c>
      <c r="E8" s="2">
        <v>4.74</v>
      </c>
      <c r="F8" s="2">
        <v>5.0199999999999996</v>
      </c>
      <c r="M8" s="139" t="s">
        <v>1</v>
      </c>
      <c r="N8" s="2">
        <v>6.07</v>
      </c>
      <c r="O8" s="2">
        <v>7.68</v>
      </c>
      <c r="X8" s="139" t="s">
        <v>1</v>
      </c>
      <c r="Y8" s="2">
        <v>1.9899999999999995</v>
      </c>
      <c r="Z8" s="2">
        <v>1.1699999999999997</v>
      </c>
      <c r="AK8" s="133">
        <v>0</v>
      </c>
      <c r="AL8" s="133">
        <v>2.04</v>
      </c>
      <c r="AW8" s="137"/>
      <c r="AX8" s="254">
        <v>7.56</v>
      </c>
      <c r="AY8" s="254">
        <v>256.48</v>
      </c>
      <c r="AZ8" s="254">
        <f t="shared" ref="AZ8:AZ15" si="0">100*AX8/(AX8+AY8)</f>
        <v>2.8632025450689289</v>
      </c>
      <c r="BA8" s="254">
        <v>19.07</v>
      </c>
      <c r="BB8" s="254">
        <v>237.91</v>
      </c>
      <c r="BC8" s="254">
        <f t="shared" ref="BC8:BC14" si="1">100*BA8/(BA8+BB8)</f>
        <v>7.4208109580512094</v>
      </c>
      <c r="BK8" s="257">
        <v>3</v>
      </c>
      <c r="BL8" s="257">
        <v>5</v>
      </c>
      <c r="BM8" s="254">
        <f t="shared" ref="BM8:BM15" si="2">100*BK8/(BK8+BL8)</f>
        <v>37.5</v>
      </c>
      <c r="BN8" s="257">
        <v>8</v>
      </c>
      <c r="BO8" s="257">
        <v>15</v>
      </c>
      <c r="BP8" s="254">
        <f t="shared" ref="BP8:BP15" si="3">100*BN8/(BN8+BO8)</f>
        <v>34.782608695652172</v>
      </c>
      <c r="BX8" s="257">
        <v>3</v>
      </c>
      <c r="BY8" s="257">
        <v>5</v>
      </c>
      <c r="BZ8" s="254">
        <f t="shared" ref="BZ8:BZ15" si="4">SUM(BX8:BY8)</f>
        <v>8</v>
      </c>
      <c r="CA8" s="257">
        <v>8</v>
      </c>
      <c r="CB8" s="257">
        <v>15</v>
      </c>
      <c r="CC8" s="254">
        <f t="shared" ref="CC8:CC15" si="5">SUM(CA8:CB8)</f>
        <v>23</v>
      </c>
      <c r="CK8" s="127">
        <v>11.34</v>
      </c>
      <c r="CL8" s="127">
        <v>5.39</v>
      </c>
      <c r="CM8" s="258">
        <f t="shared" ref="CM8:CM16" si="6">(CK8-CL8)/(CK8+CL8)</f>
        <v>0.35564853556485354</v>
      </c>
      <c r="CN8" s="133">
        <v>9.4</v>
      </c>
      <c r="CO8" s="133">
        <v>10.8</v>
      </c>
      <c r="CP8" s="258">
        <f t="shared" ref="CP8:CP16" si="7">(CN8-CO8)/(CN8+CO8)</f>
        <v>-6.9306930693069313E-2</v>
      </c>
    </row>
    <row r="9" spans="1:94">
      <c r="A9" s="138" t="s">
        <v>1</v>
      </c>
      <c r="B9" s="2">
        <v>4.93</v>
      </c>
      <c r="C9" s="2">
        <v>10.9</v>
      </c>
      <c r="D9" s="2">
        <v>9.2899999999999991</v>
      </c>
      <c r="E9" s="2">
        <v>10</v>
      </c>
      <c r="F9" s="2">
        <v>9.9600000000000009</v>
      </c>
      <c r="M9" s="139" t="s">
        <v>1</v>
      </c>
      <c r="N9" s="2">
        <v>6.3</v>
      </c>
      <c r="O9" s="2">
        <v>6.5</v>
      </c>
      <c r="X9" s="139" t="s">
        <v>1</v>
      </c>
      <c r="Y9" s="2">
        <v>1.9899999999999995</v>
      </c>
      <c r="Z9" s="2">
        <v>2.7349999999999994</v>
      </c>
      <c r="AK9" s="133">
        <v>2.23</v>
      </c>
      <c r="AL9" s="133">
        <v>2.76</v>
      </c>
      <c r="AW9" s="137"/>
      <c r="AX9" s="254">
        <v>60.65</v>
      </c>
      <c r="AY9" s="254">
        <v>192.33</v>
      </c>
      <c r="AZ9" s="254">
        <f t="shared" si="0"/>
        <v>23.974227211637281</v>
      </c>
      <c r="BA9" s="254">
        <v>7.51</v>
      </c>
      <c r="BB9" s="254">
        <v>248.85</v>
      </c>
      <c r="BC9" s="254">
        <f t="shared" si="1"/>
        <v>2.9294741769386796</v>
      </c>
      <c r="BJ9" s="137"/>
      <c r="BK9" s="257">
        <v>14</v>
      </c>
      <c r="BL9" s="257">
        <v>22</v>
      </c>
      <c r="BM9" s="254">
        <f t="shared" si="2"/>
        <v>38.888888888888886</v>
      </c>
      <c r="BN9" s="257">
        <v>6</v>
      </c>
      <c r="BO9" s="257">
        <v>20</v>
      </c>
      <c r="BP9" s="254">
        <f t="shared" si="3"/>
        <v>23.076923076923077</v>
      </c>
      <c r="BW9" s="137"/>
      <c r="BX9" s="257">
        <v>14</v>
      </c>
      <c r="BY9" s="257">
        <v>22</v>
      </c>
      <c r="BZ9" s="254">
        <f t="shared" si="4"/>
        <v>36</v>
      </c>
      <c r="CA9" s="257">
        <v>6</v>
      </c>
      <c r="CB9" s="257">
        <v>20</v>
      </c>
      <c r="CC9" s="254">
        <f t="shared" si="5"/>
        <v>26</v>
      </c>
      <c r="CK9" s="127">
        <v>10.65</v>
      </c>
      <c r="CL9" s="127">
        <v>5.1100000000000003</v>
      </c>
      <c r="CM9" s="258">
        <f t="shared" si="6"/>
        <v>0.35152284263959388</v>
      </c>
      <c r="CN9" s="133">
        <v>10.81</v>
      </c>
      <c r="CO9" s="133">
        <v>9.9700000000000006</v>
      </c>
      <c r="CP9" s="258">
        <f t="shared" si="7"/>
        <v>4.0423484119345515E-2</v>
      </c>
    </row>
    <row r="10" spans="1:94">
      <c r="A10" s="138" t="s">
        <v>1</v>
      </c>
      <c r="B10" s="2">
        <v>5.05</v>
      </c>
      <c r="C10" s="2">
        <v>12.03</v>
      </c>
      <c r="D10" s="2">
        <v>10.35</v>
      </c>
      <c r="E10" s="2">
        <v>9.5299999999999994</v>
      </c>
      <c r="F10" s="2">
        <v>7.97</v>
      </c>
      <c r="M10" s="139" t="s">
        <v>1</v>
      </c>
      <c r="N10" s="2">
        <v>7.9049999999999994</v>
      </c>
      <c r="O10" s="2">
        <v>7.3199999999999994</v>
      </c>
      <c r="X10" s="139" t="s">
        <v>1</v>
      </c>
      <c r="Y10" s="2">
        <v>5.4749999999999996</v>
      </c>
      <c r="Z10" s="2">
        <v>3.4049999999999998</v>
      </c>
      <c r="AK10" s="133">
        <v>1.87</v>
      </c>
      <c r="AL10" s="133">
        <v>1.69</v>
      </c>
      <c r="AW10" s="137"/>
      <c r="AX10" s="254">
        <v>48.27</v>
      </c>
      <c r="AY10" s="254">
        <v>193.87</v>
      </c>
      <c r="AZ10" s="254">
        <f t="shared" si="0"/>
        <v>19.934748492607582</v>
      </c>
      <c r="BA10" s="254">
        <v>5.76</v>
      </c>
      <c r="BB10" s="254">
        <v>266.81</v>
      </c>
      <c r="BC10" s="254">
        <f t="shared" si="1"/>
        <v>2.113218622739113</v>
      </c>
      <c r="BJ10" s="137"/>
      <c r="BK10" s="257">
        <v>13</v>
      </c>
      <c r="BL10" s="257">
        <v>15</v>
      </c>
      <c r="BM10" s="254">
        <f t="shared" si="2"/>
        <v>46.428571428571431</v>
      </c>
      <c r="BN10" s="257">
        <v>3</v>
      </c>
      <c r="BO10" s="257">
        <v>9</v>
      </c>
      <c r="BP10" s="254">
        <f t="shared" si="3"/>
        <v>25</v>
      </c>
      <c r="BW10" s="137"/>
      <c r="BX10" s="257">
        <v>13</v>
      </c>
      <c r="BY10" s="257">
        <v>15</v>
      </c>
      <c r="BZ10" s="254">
        <f t="shared" si="4"/>
        <v>28</v>
      </c>
      <c r="CA10" s="257">
        <v>3</v>
      </c>
      <c r="CB10" s="257">
        <v>9</v>
      </c>
      <c r="CC10" s="254">
        <f t="shared" si="5"/>
        <v>12</v>
      </c>
      <c r="CK10" s="127">
        <v>9.6199999999999992</v>
      </c>
      <c r="CL10" s="127">
        <v>5.04</v>
      </c>
      <c r="CM10" s="258">
        <f t="shared" si="6"/>
        <v>0.31241473396998631</v>
      </c>
      <c r="CN10" s="133">
        <v>5.8</v>
      </c>
      <c r="CO10" s="133">
        <v>5.97</v>
      </c>
      <c r="CP10" s="258">
        <f t="shared" si="7"/>
        <v>-1.444350042480883E-2</v>
      </c>
    </row>
    <row r="11" spans="1:94">
      <c r="A11" s="138" t="s">
        <v>1</v>
      </c>
      <c r="B11" s="2">
        <v>7.84</v>
      </c>
      <c r="C11" s="2">
        <v>12.62</v>
      </c>
      <c r="D11" s="2">
        <v>7.8</v>
      </c>
      <c r="E11" s="2">
        <v>5.29</v>
      </c>
      <c r="F11" s="2">
        <v>8.15</v>
      </c>
      <c r="M11" s="139" t="s">
        <v>1</v>
      </c>
      <c r="N11" s="2">
        <v>5.7149999999999999</v>
      </c>
      <c r="O11" s="2">
        <v>6.1099999999999994</v>
      </c>
      <c r="X11" s="139" t="s">
        <v>1</v>
      </c>
      <c r="Y11" s="2">
        <v>1.7949999999999997</v>
      </c>
      <c r="Z11" s="2">
        <v>1.5599999999999996</v>
      </c>
      <c r="AK11" s="133">
        <v>1.95</v>
      </c>
      <c r="AL11" s="133">
        <v>5.67</v>
      </c>
      <c r="AW11" s="137"/>
      <c r="AX11" s="254">
        <v>34</v>
      </c>
      <c r="AY11" s="254">
        <v>223.44</v>
      </c>
      <c r="AZ11" s="254">
        <f t="shared" si="0"/>
        <v>13.206960845245494</v>
      </c>
      <c r="BA11" s="254">
        <v>19.22</v>
      </c>
      <c r="BB11" s="254">
        <v>235.11</v>
      </c>
      <c r="BC11" s="254">
        <f t="shared" si="1"/>
        <v>7.5571108402469225</v>
      </c>
      <c r="BJ11" s="137"/>
      <c r="BK11" s="257">
        <v>13</v>
      </c>
      <c r="BL11" s="257">
        <v>21</v>
      </c>
      <c r="BM11" s="254">
        <f t="shared" si="2"/>
        <v>38.235294117647058</v>
      </c>
      <c r="BN11" s="257">
        <v>7</v>
      </c>
      <c r="BO11" s="257">
        <v>16</v>
      </c>
      <c r="BP11" s="254">
        <f t="shared" si="3"/>
        <v>30.434782608695652</v>
      </c>
      <c r="BW11" s="137"/>
      <c r="BX11" s="257">
        <v>13</v>
      </c>
      <c r="BY11" s="257">
        <v>21</v>
      </c>
      <c r="BZ11" s="254">
        <f t="shared" si="4"/>
        <v>34</v>
      </c>
      <c r="CA11" s="257">
        <v>7</v>
      </c>
      <c r="CB11" s="257">
        <v>16</v>
      </c>
      <c r="CC11" s="254">
        <f t="shared" si="5"/>
        <v>23</v>
      </c>
      <c r="CK11" s="127">
        <v>9.2200000000000006</v>
      </c>
      <c r="CL11" s="127">
        <v>6.38</v>
      </c>
      <c r="CM11" s="258">
        <f t="shared" si="6"/>
        <v>0.18205128205128207</v>
      </c>
      <c r="CN11" s="133">
        <v>15.72</v>
      </c>
      <c r="CO11" s="133">
        <v>14.88</v>
      </c>
      <c r="CP11" s="258">
        <f t="shared" si="7"/>
        <v>2.7450980392156855E-2</v>
      </c>
    </row>
    <row r="12" spans="1:94">
      <c r="A12" s="138" t="s">
        <v>1</v>
      </c>
      <c r="B12" s="2">
        <v>6.65</v>
      </c>
      <c r="C12" s="2">
        <v>9.41</v>
      </c>
      <c r="D12" s="2">
        <v>6</v>
      </c>
      <c r="E12" s="2">
        <v>2.98</v>
      </c>
      <c r="F12" s="2">
        <v>4.78</v>
      </c>
      <c r="M12" s="139" t="s">
        <v>1</v>
      </c>
      <c r="N12" s="2">
        <v>6.5350000000000001</v>
      </c>
      <c r="O12" s="2">
        <v>7.085</v>
      </c>
      <c r="X12" s="139" t="s">
        <v>1</v>
      </c>
      <c r="Y12" s="2">
        <v>3.4049999999999998</v>
      </c>
      <c r="Z12" s="2">
        <v>1.4049999999999998</v>
      </c>
      <c r="AK12" s="133">
        <v>0</v>
      </c>
      <c r="AL12" s="133"/>
      <c r="AW12" s="137"/>
      <c r="AX12" s="254">
        <v>30.5</v>
      </c>
      <c r="AY12" s="254">
        <v>223.78</v>
      </c>
      <c r="AZ12" s="254">
        <f t="shared" si="0"/>
        <v>11.994651565203712</v>
      </c>
      <c r="BA12" s="254">
        <v>14.48</v>
      </c>
      <c r="BB12" s="254">
        <v>235.44</v>
      </c>
      <c r="BC12" s="254">
        <f t="shared" si="1"/>
        <v>5.7938540332906534</v>
      </c>
      <c r="BJ12" s="137"/>
      <c r="BK12" s="257">
        <v>11</v>
      </c>
      <c r="BL12" s="257">
        <v>16</v>
      </c>
      <c r="BM12" s="254">
        <f t="shared" si="2"/>
        <v>40.74074074074074</v>
      </c>
      <c r="BN12" s="257">
        <v>9</v>
      </c>
      <c r="BO12" s="257">
        <v>22</v>
      </c>
      <c r="BP12" s="254">
        <f t="shared" si="3"/>
        <v>29.032258064516128</v>
      </c>
      <c r="BW12" s="137"/>
      <c r="BX12" s="257">
        <v>11</v>
      </c>
      <c r="BY12" s="257">
        <v>16</v>
      </c>
      <c r="BZ12" s="254">
        <f t="shared" si="4"/>
        <v>27</v>
      </c>
      <c r="CA12" s="257">
        <v>9</v>
      </c>
      <c r="CB12" s="257">
        <v>22</v>
      </c>
      <c r="CC12" s="254">
        <f t="shared" si="5"/>
        <v>31</v>
      </c>
      <c r="CK12" s="127">
        <v>16.34</v>
      </c>
      <c r="CL12" s="127">
        <v>10.11</v>
      </c>
      <c r="CM12" s="258">
        <f t="shared" si="6"/>
        <v>0.23553875236294899</v>
      </c>
      <c r="CN12" s="133">
        <v>6.39</v>
      </c>
      <c r="CO12" s="133">
        <v>7.4</v>
      </c>
      <c r="CP12" s="258">
        <f t="shared" si="7"/>
        <v>-7.324147933284994E-2</v>
      </c>
    </row>
    <row r="13" spans="1:94" ht="15">
      <c r="A13" s="138" t="s">
        <v>1</v>
      </c>
      <c r="B13" s="2">
        <v>3.99</v>
      </c>
      <c r="C13" s="2">
        <v>7.81</v>
      </c>
      <c r="D13" s="2">
        <v>11.13</v>
      </c>
      <c r="E13" s="2">
        <v>10.78</v>
      </c>
      <c r="F13" s="2">
        <v>8.51</v>
      </c>
      <c r="M13" s="139" t="s">
        <v>1</v>
      </c>
      <c r="N13" s="2">
        <v>5.7549999999999999</v>
      </c>
      <c r="O13" s="2">
        <v>5.7199999999999989</v>
      </c>
      <c r="X13" s="139" t="s">
        <v>1</v>
      </c>
      <c r="Y13" s="2">
        <v>3.0949999999999993</v>
      </c>
      <c r="Z13" s="2">
        <v>2.3849999999999998</v>
      </c>
      <c r="AJ13" s="140" t="s">
        <v>11</v>
      </c>
      <c r="AK13" s="133">
        <f>AVERAGE(AK5:AK12)</f>
        <v>1.2075</v>
      </c>
      <c r="AL13" s="133">
        <f>AVERAGE(AL5:AL12)</f>
        <v>2.7831428571428569</v>
      </c>
      <c r="AW13" s="137"/>
      <c r="AX13" s="254">
        <v>27.1</v>
      </c>
      <c r="AY13" s="254">
        <v>230.51</v>
      </c>
      <c r="AZ13" s="254">
        <f t="shared" si="0"/>
        <v>10.519777958930165</v>
      </c>
      <c r="BA13" s="254">
        <v>24.99</v>
      </c>
      <c r="BB13" s="254">
        <v>235.6</v>
      </c>
      <c r="BC13" s="254">
        <f t="shared" si="1"/>
        <v>9.5897770443992485</v>
      </c>
      <c r="BJ13" s="137"/>
      <c r="BK13" s="257">
        <v>7</v>
      </c>
      <c r="BL13" s="257">
        <v>9</v>
      </c>
      <c r="BM13" s="254">
        <f t="shared" si="2"/>
        <v>43.75</v>
      </c>
      <c r="BN13" s="257">
        <v>10</v>
      </c>
      <c r="BO13" s="257">
        <v>24</v>
      </c>
      <c r="BP13" s="254">
        <f t="shared" si="3"/>
        <v>29.411764705882351</v>
      </c>
      <c r="BW13" s="137"/>
      <c r="BX13" s="257">
        <v>7</v>
      </c>
      <c r="BY13" s="257">
        <v>9</v>
      </c>
      <c r="BZ13" s="254">
        <f t="shared" si="4"/>
        <v>16</v>
      </c>
      <c r="CA13" s="257">
        <v>10</v>
      </c>
      <c r="CB13" s="257">
        <v>24</v>
      </c>
      <c r="CC13" s="254">
        <f t="shared" si="5"/>
        <v>34</v>
      </c>
      <c r="CK13" s="127">
        <v>12.58</v>
      </c>
      <c r="CL13" s="127">
        <v>4.68</v>
      </c>
      <c r="CM13" s="258">
        <f t="shared" si="6"/>
        <v>0.45770567786790273</v>
      </c>
      <c r="CN13" s="133">
        <v>9.84</v>
      </c>
      <c r="CO13" s="133">
        <v>9.89</v>
      </c>
      <c r="CP13" s="258">
        <f t="shared" si="7"/>
        <v>-2.5342118601115412E-3</v>
      </c>
    </row>
    <row r="14" spans="1:94" ht="15">
      <c r="A14" s="138" t="s">
        <v>1</v>
      </c>
      <c r="B14" s="2">
        <v>8.51</v>
      </c>
      <c r="C14" s="2">
        <v>15.05</v>
      </c>
      <c r="D14" s="2">
        <v>14.96</v>
      </c>
      <c r="E14" s="2">
        <v>10.24</v>
      </c>
      <c r="F14" s="2">
        <v>11.25</v>
      </c>
      <c r="M14" s="140" t="s">
        <v>11</v>
      </c>
      <c r="N14" s="133">
        <f>AVERAGE(N21:N28)</f>
        <v>6.0174999999999992</v>
      </c>
      <c r="O14" s="133">
        <f>AVERAGE(O21:O28)</f>
        <v>12.795625000000001</v>
      </c>
      <c r="X14" s="140" t="s">
        <v>11</v>
      </c>
      <c r="Y14" s="133">
        <f>AVERAGE(Y21:Y28)</f>
        <v>2.6468749999999992</v>
      </c>
      <c r="Z14" s="133">
        <f>AVERAGE(Z21:Z28)</f>
        <v>2.2281249999999995</v>
      </c>
      <c r="AJ14" s="141" t="s">
        <v>12</v>
      </c>
      <c r="AK14" s="133">
        <f>STDEV(AK5:AK12)</f>
        <v>1.032911972462873</v>
      </c>
      <c r="AL14" s="133">
        <f>STDEV(AL5:AL12)</f>
        <v>1.7029765538189718</v>
      </c>
      <c r="AW14" s="137"/>
      <c r="AX14" s="254">
        <v>29.4</v>
      </c>
      <c r="AY14" s="254">
        <v>227.17</v>
      </c>
      <c r="AZ14" s="254">
        <f t="shared" si="0"/>
        <v>11.458861129516311</v>
      </c>
      <c r="BA14" s="254">
        <v>16.96</v>
      </c>
      <c r="BB14" s="254">
        <v>238.21</v>
      </c>
      <c r="BC14" s="254">
        <f t="shared" si="1"/>
        <v>6.6465493592506952</v>
      </c>
      <c r="BJ14" s="137"/>
      <c r="BK14" s="257">
        <v>9</v>
      </c>
      <c r="BL14" s="257">
        <v>12</v>
      </c>
      <c r="BM14" s="254">
        <f t="shared" si="2"/>
        <v>42.857142857142854</v>
      </c>
      <c r="BN14" s="257">
        <v>9</v>
      </c>
      <c r="BO14" s="257">
        <v>21</v>
      </c>
      <c r="BP14" s="254">
        <f t="shared" si="3"/>
        <v>30</v>
      </c>
      <c r="BW14" s="137"/>
      <c r="BX14" s="257">
        <v>9</v>
      </c>
      <c r="BY14" s="257">
        <v>12</v>
      </c>
      <c r="BZ14" s="254">
        <f t="shared" si="4"/>
        <v>21</v>
      </c>
      <c r="CA14" s="257">
        <v>9</v>
      </c>
      <c r="CB14" s="257">
        <v>21</v>
      </c>
      <c r="CC14" s="254">
        <f t="shared" si="5"/>
        <v>30</v>
      </c>
      <c r="CK14" s="127">
        <v>19.600000000000001</v>
      </c>
      <c r="CL14" s="127">
        <v>11.23</v>
      </c>
      <c r="CM14" s="258">
        <f t="shared" si="6"/>
        <v>0.27148880960103794</v>
      </c>
      <c r="CN14" s="133">
        <v>6.49</v>
      </c>
      <c r="CO14" s="133">
        <v>6.45</v>
      </c>
      <c r="CP14" s="258">
        <f t="shared" si="7"/>
        <v>3.0911901081916563E-3</v>
      </c>
    </row>
    <row r="15" spans="1:94" ht="15">
      <c r="A15" s="138" t="s">
        <v>1</v>
      </c>
      <c r="B15" s="2">
        <v>4.58</v>
      </c>
      <c r="C15" s="2">
        <v>12.02</v>
      </c>
      <c r="D15" s="2">
        <v>6.87</v>
      </c>
      <c r="E15" s="2">
        <v>3.53</v>
      </c>
      <c r="F15" s="2">
        <v>4.47</v>
      </c>
      <c r="M15" s="141" t="s">
        <v>12</v>
      </c>
      <c r="N15" s="133">
        <f>STDEV(N21:N28)</f>
        <v>1.6042599539974869</v>
      </c>
      <c r="O15" s="133">
        <f>STDEV(O21:O28)</f>
        <v>2.8453513936896084</v>
      </c>
      <c r="X15" s="141" t="s">
        <v>12</v>
      </c>
      <c r="Y15" s="133">
        <f>STDEV(Y21:Y28)</f>
        <v>0.82257842656925095</v>
      </c>
      <c r="Z15" s="133">
        <f>STDEV(Z21:Z28)</f>
        <v>1.3198645425627149</v>
      </c>
      <c r="AJ15" s="141" t="s">
        <v>13</v>
      </c>
      <c r="AK15" s="133">
        <f>AK14/SQRT(COUNT(AK5:AK12))</f>
        <v>0.36518953004863497</v>
      </c>
      <c r="AL15" s="133">
        <f>AL14/SQRT(COUNT(AL5:AL12))</f>
        <v>0.64366463571125754</v>
      </c>
      <c r="AW15" s="137"/>
      <c r="AX15" s="254">
        <v>40.31</v>
      </c>
      <c r="AY15" s="254">
        <v>219.53</v>
      </c>
      <c r="AZ15" s="254">
        <f t="shared" si="0"/>
        <v>15.513392857142856</v>
      </c>
      <c r="BA15" s="254">
        <v>6.88</v>
      </c>
      <c r="BB15" s="254">
        <v>256.44</v>
      </c>
      <c r="BC15" s="254">
        <f>100*BA15/(BA15+BB15)</f>
        <v>2.6127905210390399</v>
      </c>
      <c r="BJ15" s="137"/>
      <c r="BK15" s="257">
        <v>10</v>
      </c>
      <c r="BL15" s="257">
        <v>14</v>
      </c>
      <c r="BM15" s="254">
        <f t="shared" si="2"/>
        <v>41.666666666666664</v>
      </c>
      <c r="BN15" s="257">
        <v>5</v>
      </c>
      <c r="BO15" s="257">
        <v>16</v>
      </c>
      <c r="BP15" s="254">
        <f t="shared" si="3"/>
        <v>23.80952380952381</v>
      </c>
      <c r="BW15" s="137"/>
      <c r="BX15" s="257">
        <v>10</v>
      </c>
      <c r="BY15" s="257">
        <v>14</v>
      </c>
      <c r="BZ15" s="254">
        <f t="shared" si="4"/>
        <v>24</v>
      </c>
      <c r="CA15" s="257">
        <v>5</v>
      </c>
      <c r="CB15" s="257">
        <v>16</v>
      </c>
      <c r="CC15" s="254">
        <f t="shared" si="5"/>
        <v>21</v>
      </c>
      <c r="CK15" s="127">
        <v>6.56</v>
      </c>
      <c r="CL15" s="127">
        <v>4.54</v>
      </c>
      <c r="CM15" s="258">
        <f t="shared" si="6"/>
        <v>0.18198198198198196</v>
      </c>
      <c r="CN15" s="133">
        <v>6.85</v>
      </c>
      <c r="CO15" s="133">
        <v>11.89</v>
      </c>
      <c r="CP15" s="258">
        <f t="shared" si="7"/>
        <v>-0.26894343649946639</v>
      </c>
    </row>
    <row r="16" spans="1:94" ht="15">
      <c r="A16" s="142" t="s">
        <v>11</v>
      </c>
      <c r="B16" s="133">
        <f>AVERAGE(B6:B15)</f>
        <v>6.0179999999999998</v>
      </c>
      <c r="C16" s="133">
        <f t="shared" ref="C16:F16" si="8">AVERAGE(C6:C15)</f>
        <v>11.128</v>
      </c>
      <c r="D16" s="133">
        <f t="shared" si="8"/>
        <v>8.7729999999999997</v>
      </c>
      <c r="E16" s="133">
        <f t="shared" si="8"/>
        <v>6.8459999999999992</v>
      </c>
      <c r="F16" s="133">
        <f t="shared" si="8"/>
        <v>7.0539999999999994</v>
      </c>
      <c r="M16" s="141" t="s">
        <v>13</v>
      </c>
      <c r="N16" s="133">
        <f>N15/SQRT(COUNT(N21:N28))</f>
        <v>0.56719154612882083</v>
      </c>
      <c r="O16" s="133">
        <f>O15/SQRT(COUNT(O21:O28))</f>
        <v>1.0059836326682579</v>
      </c>
      <c r="X16" s="141" t="s">
        <v>13</v>
      </c>
      <c r="Y16" s="133">
        <f>Y15/SQRT(COUNT(Y21:Y28))</f>
        <v>0.29082539174243893</v>
      </c>
      <c r="Z16" s="133">
        <f>Z15/SQRT(COUNT(Z21:Z28))</f>
        <v>0.46664258414688814</v>
      </c>
      <c r="AJ16" s="143" t="s">
        <v>192</v>
      </c>
      <c r="AK16" s="133">
        <f>AK13-(2*AK14)</f>
        <v>-0.85832394492574604</v>
      </c>
      <c r="AL16" s="133">
        <f t="shared" ref="AL16" si="9">AL13-(2*AL14)</f>
        <v>-0.62281025049508676</v>
      </c>
      <c r="AW16" s="142" t="s">
        <v>11</v>
      </c>
      <c r="AX16" s="133">
        <f>AVERAGE(AX7:AX15)</f>
        <v>34.226666666666667</v>
      </c>
      <c r="AY16" s="133">
        <f>AVERAGE(AY7:AY15)</f>
        <v>219.69888888888889</v>
      </c>
      <c r="AZ16" s="133">
        <f t="shared" ref="AZ16:BC16" si="10">AVERAGE(AZ7:AZ15)</f>
        <v>13.560827466069986</v>
      </c>
      <c r="BA16" s="133">
        <f t="shared" si="10"/>
        <v>13.99</v>
      </c>
      <c r="BB16" s="133">
        <f t="shared" si="10"/>
        <v>247.3422222222222</v>
      </c>
      <c r="BC16" s="133">
        <f t="shared" si="10"/>
        <v>5.3964549821972438</v>
      </c>
      <c r="BJ16" s="255" t="s">
        <v>11</v>
      </c>
      <c r="BK16" s="133">
        <f>AVERAGE(BK7:BK15)</f>
        <v>9.7777777777777786</v>
      </c>
      <c r="BL16" s="133">
        <f>AVERAGE(BL7:BL15)</f>
        <v>15.333333333333334</v>
      </c>
      <c r="BM16" s="133">
        <f t="shared" ref="BM16" si="11">AVERAGE(BM7:BM15)</f>
        <v>39.451922744406403</v>
      </c>
      <c r="BN16" s="133">
        <f t="shared" ref="BN16" si="12">AVERAGE(BN7:BN15)</f>
        <v>6.666666666666667</v>
      </c>
      <c r="BO16" s="133">
        <f t="shared" ref="BO16" si="13">AVERAGE(BO7:BO15)</f>
        <v>16.888888888888889</v>
      </c>
      <c r="BP16" s="133">
        <f t="shared" ref="BP16" si="14">AVERAGE(BP7:BP15)</f>
        <v>27.838651217910353</v>
      </c>
      <c r="BW16" s="255" t="s">
        <v>11</v>
      </c>
      <c r="BX16" s="133">
        <f>AVERAGE(BX7:BX15)</f>
        <v>9.7777777777777786</v>
      </c>
      <c r="BY16" s="133">
        <f>AVERAGE(BY7:BY15)</f>
        <v>15.333333333333334</v>
      </c>
      <c r="BZ16" s="133">
        <f t="shared" ref="BZ16" si="15">AVERAGE(BZ7:BZ15)</f>
        <v>25.111111111111111</v>
      </c>
      <c r="CA16" s="133">
        <f t="shared" ref="CA16" si="16">AVERAGE(CA7:CA15)</f>
        <v>6.666666666666667</v>
      </c>
      <c r="CB16" s="133">
        <f t="shared" ref="CB16" si="17">AVERAGE(CB7:CB15)</f>
        <v>16.888888888888889</v>
      </c>
      <c r="CC16" s="133">
        <f t="shared" ref="CC16" si="18">AVERAGE(CC7:CC15)</f>
        <v>23.555555555555557</v>
      </c>
      <c r="CK16" s="127">
        <v>16.02</v>
      </c>
      <c r="CL16" s="127">
        <v>9.9700000000000006</v>
      </c>
      <c r="CM16" s="258">
        <f t="shared" si="6"/>
        <v>0.23278183916891107</v>
      </c>
      <c r="CN16" s="149">
        <v>5.21</v>
      </c>
      <c r="CO16" s="149">
        <v>5.75</v>
      </c>
      <c r="CP16" s="258">
        <f t="shared" si="7"/>
        <v>-4.9270072992700732E-2</v>
      </c>
    </row>
    <row r="17" spans="1:94" ht="15">
      <c r="A17" s="144" t="s">
        <v>12</v>
      </c>
      <c r="B17" s="133">
        <f>STDEV(B6:B15)</f>
        <v>1.5713603448392537</v>
      </c>
      <c r="C17" s="133">
        <f t="shared" ref="C17:F17" si="19">STDEV(C6:C15)</f>
        <v>2.0720188759328875</v>
      </c>
      <c r="D17" s="133">
        <f t="shared" si="19"/>
        <v>2.9891026152416491</v>
      </c>
      <c r="E17" s="133">
        <f t="shared" si="19"/>
        <v>3.0940308121715088</v>
      </c>
      <c r="F17" s="133">
        <f t="shared" si="19"/>
        <v>2.7764293616081828</v>
      </c>
      <c r="M17" s="143" t="s">
        <v>192</v>
      </c>
      <c r="N17" s="133">
        <f>N14-(2*N15)</f>
        <v>2.8089800920050254</v>
      </c>
      <c r="O17" s="133">
        <f t="shared" ref="O17" si="20">O14-(2*O15)</f>
        <v>7.1049222126207843</v>
      </c>
      <c r="X17" s="143" t="s">
        <v>192</v>
      </c>
      <c r="Y17" s="133">
        <f>Y14-(2*Y15)</f>
        <v>1.0017181468614973</v>
      </c>
      <c r="Z17" s="133">
        <f t="shared" ref="Z17" si="21">Z14-(2*Z15)</f>
        <v>-0.41160408512543034</v>
      </c>
      <c r="AJ17" s="145"/>
      <c r="AK17" s="133">
        <f t="shared" ref="AK17:AL17" si="22">AK13+(2*AK14)</f>
        <v>3.2733239449257461</v>
      </c>
      <c r="AL17" s="133">
        <f t="shared" si="22"/>
        <v>6.189095964780801</v>
      </c>
      <c r="AW17" s="144" t="s">
        <v>12</v>
      </c>
      <c r="AX17" s="133">
        <f>STDEV(AX7:AX15)</f>
        <v>14.779061201578394</v>
      </c>
      <c r="AY17" s="133">
        <f>STDEV(AY7:AY15)</f>
        <v>19.567270149694135</v>
      </c>
      <c r="AZ17" s="133">
        <f t="shared" ref="AZ17:BC17" si="23">STDEV(AZ7:AZ15)</f>
        <v>5.963646802365818</v>
      </c>
      <c r="BA17" s="133">
        <f t="shared" si="23"/>
        <v>6.6351168037947952</v>
      </c>
      <c r="BB17" s="133">
        <f t="shared" si="23"/>
        <v>14.402083857707684</v>
      </c>
      <c r="BC17" s="133">
        <f t="shared" si="23"/>
        <v>2.6199090588559888</v>
      </c>
      <c r="BJ17" s="256" t="s">
        <v>12</v>
      </c>
      <c r="BK17" s="133">
        <f>STDEV(BK7:BK15)</f>
        <v>3.4920544732928271</v>
      </c>
      <c r="BL17" s="133">
        <f>STDEV(BL7:BL15)</f>
        <v>6.2449979983983983</v>
      </c>
      <c r="BM17" s="133">
        <f t="shared" ref="BM17:BP17" si="24">STDEV(BM7:BM15)</f>
        <v>6.1214175971613889</v>
      </c>
      <c r="BN17" s="133">
        <f t="shared" si="24"/>
        <v>2.598076211353316</v>
      </c>
      <c r="BO17" s="133">
        <f t="shared" si="24"/>
        <v>5.3954713520795465</v>
      </c>
      <c r="BP17" s="133">
        <f t="shared" si="24"/>
        <v>3.8495626309137707</v>
      </c>
      <c r="BW17" s="256" t="s">
        <v>12</v>
      </c>
      <c r="BX17" s="133">
        <f>STDEV(BX7:BX15)</f>
        <v>3.4920544732928271</v>
      </c>
      <c r="BY17" s="133">
        <f>STDEV(BY7:BY15)</f>
        <v>6.2449979983983983</v>
      </c>
      <c r="BZ17" s="133">
        <f t="shared" ref="BZ17:CC17" si="25">STDEV(BZ7:BZ15)</f>
        <v>9.0200394184898709</v>
      </c>
      <c r="CA17" s="133">
        <f t="shared" si="25"/>
        <v>2.598076211353316</v>
      </c>
      <c r="CB17" s="133">
        <f t="shared" si="25"/>
        <v>5.3954713520795465</v>
      </c>
      <c r="CC17" s="133">
        <f t="shared" si="25"/>
        <v>7.7960103756843369</v>
      </c>
      <c r="CJ17" s="142" t="s">
        <v>11</v>
      </c>
      <c r="CK17" s="133">
        <f>AVERAGE(CK7:CK16)</f>
        <v>12.568999999999999</v>
      </c>
      <c r="CL17" s="133">
        <f t="shared" ref="CL17:CP17" si="26">AVERAGE(CL7:CL16)</f>
        <v>7.18</v>
      </c>
      <c r="CM17" s="133">
        <f t="shared" si="26"/>
        <v>0.27719609372509041</v>
      </c>
      <c r="CN17" s="133">
        <f t="shared" si="26"/>
        <v>8.4449999999999967</v>
      </c>
      <c r="CO17" s="133">
        <f t="shared" si="26"/>
        <v>9.1290000000000013</v>
      </c>
      <c r="CP17" s="133">
        <f t="shared" si="26"/>
        <v>-4.2833898026402736E-2</v>
      </c>
    </row>
    <row r="18" spans="1:94" ht="15">
      <c r="A18" s="144" t="s">
        <v>13</v>
      </c>
      <c r="B18" s="133">
        <f>B17/SQRT(COUNT(B6:B15))</f>
        <v>0.49690777145596526</v>
      </c>
      <c r="C18" s="133">
        <f t="shared" ref="C18:F18" si="27">C17/SQRT(COUNT(C6:C15))</f>
        <v>0.65522990028097661</v>
      </c>
      <c r="D18" s="133">
        <f t="shared" si="27"/>
        <v>0.94523724241295448</v>
      </c>
      <c r="E18" s="133">
        <f t="shared" si="27"/>
        <v>0.97841845172025887</v>
      </c>
      <c r="F18" s="133">
        <f t="shared" si="27"/>
        <v>0.87798405452491113</v>
      </c>
      <c r="M18" s="145"/>
      <c r="N18" s="133">
        <f t="shared" ref="N18:O18" si="28">N14+(2*N15)</f>
        <v>9.2260199079949725</v>
      </c>
      <c r="O18" s="133">
        <f t="shared" si="28"/>
        <v>18.486327787379217</v>
      </c>
      <c r="X18" s="145"/>
      <c r="Y18" s="133">
        <f t="shared" ref="Y18:Z18" si="29">Y14+(2*Y15)</f>
        <v>4.2920318531385009</v>
      </c>
      <c r="Z18" s="133">
        <f t="shared" si="29"/>
        <v>4.8678540851254297</v>
      </c>
      <c r="AW18" s="144" t="s">
        <v>13</v>
      </c>
      <c r="AX18" s="133">
        <f>AX17/SQRT(COUNT(AX7:AX15))</f>
        <v>4.9263537338594645</v>
      </c>
      <c r="AY18" s="133">
        <f>AY17/SQRT(COUNT(AY7:AY15))</f>
        <v>6.522423383231378</v>
      </c>
      <c r="AZ18" s="133">
        <f t="shared" ref="AZ18:BC18" si="30">AZ17/SQRT(COUNT(AZ7:AZ15))</f>
        <v>1.9878822674552727</v>
      </c>
      <c r="BA18" s="133">
        <f t="shared" si="30"/>
        <v>2.2117056012649319</v>
      </c>
      <c r="BB18" s="133">
        <f t="shared" si="30"/>
        <v>4.8006946192358946</v>
      </c>
      <c r="BC18" s="133">
        <f t="shared" si="30"/>
        <v>0.87330301961866297</v>
      </c>
      <c r="BJ18" s="256" t="s">
        <v>13</v>
      </c>
      <c r="BK18" s="133">
        <f>BK17/SQRT(COUNT(BK7:BK15))</f>
        <v>1.1640181577642756</v>
      </c>
      <c r="BL18" s="133">
        <f>BL17/SQRT(COUNT(BL7:BL15))</f>
        <v>2.0816659994661326</v>
      </c>
      <c r="BM18" s="133">
        <f t="shared" ref="BM18" si="31">BM17/SQRT(COUNT(BM7:BM15))</f>
        <v>2.0404725323871298</v>
      </c>
      <c r="BN18" s="133">
        <f t="shared" ref="BN18" si="32">BN17/SQRT(COUNT(BN7:BN15))</f>
        <v>0.86602540378443871</v>
      </c>
      <c r="BO18" s="133">
        <f t="shared" ref="BO18" si="33">BO17/SQRT(COUNT(BO7:BO15))</f>
        <v>1.7984904506931823</v>
      </c>
      <c r="BP18" s="133">
        <f t="shared" ref="BP18" si="34">BP17/SQRT(COUNT(BP7:BP15))</f>
        <v>1.2831875436379236</v>
      </c>
      <c r="BW18" s="256" t="s">
        <v>13</v>
      </c>
      <c r="BX18" s="133">
        <f>BX17/SQRT(COUNT(BX7:BX15))</f>
        <v>1.1640181577642756</v>
      </c>
      <c r="BY18" s="133">
        <f>BY17/SQRT(COUNT(BY7:BY15))</f>
        <v>2.0816659994661326</v>
      </c>
      <c r="BZ18" s="133">
        <f t="shared" ref="BZ18" si="35">BZ17/SQRT(COUNT(BZ7:BZ15))</f>
        <v>3.0066798061632904</v>
      </c>
      <c r="CA18" s="133">
        <f t="shared" ref="CA18" si="36">CA17/SQRT(COUNT(CA7:CA15))</f>
        <v>0.86602540378443871</v>
      </c>
      <c r="CB18" s="133">
        <f t="shared" ref="CB18" si="37">CB17/SQRT(COUNT(CB7:CB15))</f>
        <v>1.7984904506931823</v>
      </c>
      <c r="CC18" s="133">
        <f t="shared" ref="CC18" si="38">CC17/SQRT(COUNT(CC7:CC15))</f>
        <v>2.5986701252281121</v>
      </c>
      <c r="CJ18" s="144" t="s">
        <v>12</v>
      </c>
      <c r="CK18" s="133">
        <f>STDEV(CK7:CK16)</f>
        <v>3.918572444143408</v>
      </c>
      <c r="CL18" s="133">
        <f t="shared" ref="CL18:CP18" si="39">STDEV(CL7:CL16)</f>
        <v>2.6543172380105604</v>
      </c>
      <c r="CM18" s="133">
        <f t="shared" si="39"/>
        <v>9.1178590992159025E-2</v>
      </c>
      <c r="CN18" s="133">
        <f t="shared" si="39"/>
        <v>3.1566904258169646</v>
      </c>
      <c r="CO18" s="133">
        <f t="shared" si="39"/>
        <v>2.9258064415359608</v>
      </c>
      <c r="CP18" s="133">
        <f t="shared" si="39"/>
        <v>8.7974557563038416E-2</v>
      </c>
    </row>
    <row r="19" spans="1:94" ht="15">
      <c r="A19" s="317" t="s">
        <v>192</v>
      </c>
      <c r="B19" s="133">
        <f>B16-(2*B17)</f>
        <v>2.8752793103214924</v>
      </c>
      <c r="C19" s="133">
        <f t="shared" ref="C19:F19" si="40">C16-(2*C17)</f>
        <v>6.9839622481342252</v>
      </c>
      <c r="D19" s="133">
        <f t="shared" si="40"/>
        <v>2.7947947695167015</v>
      </c>
      <c r="E19" s="133">
        <f t="shared" si="40"/>
        <v>0.65793837565698166</v>
      </c>
      <c r="F19" s="133">
        <f t="shared" si="40"/>
        <v>1.5011412767836338</v>
      </c>
      <c r="M19" s="146"/>
      <c r="N19" s="308" t="s">
        <v>174</v>
      </c>
      <c r="O19" s="310"/>
      <c r="X19" s="146"/>
      <c r="Y19" s="308" t="s">
        <v>174</v>
      </c>
      <c r="Z19" s="310"/>
      <c r="AW19" s="317" t="s">
        <v>192</v>
      </c>
      <c r="AX19" s="133">
        <f>AX16-(2*AX17)</f>
        <v>4.6685442635098795</v>
      </c>
      <c r="AY19" s="133">
        <f>AY16-(2*AY17)</f>
        <v>180.56434858950061</v>
      </c>
      <c r="AZ19" s="133">
        <f t="shared" ref="AZ19:BC19" si="41">AZ16-(2*AZ17)</f>
        <v>1.6335338613383499</v>
      </c>
      <c r="BA19" s="133">
        <f t="shared" si="41"/>
        <v>0.71976639241040985</v>
      </c>
      <c r="BB19" s="133">
        <f t="shared" si="41"/>
        <v>218.53805450680684</v>
      </c>
      <c r="BC19" s="133">
        <f t="shared" si="41"/>
        <v>0.15663686448526626</v>
      </c>
      <c r="BJ19" s="390" t="s">
        <v>192</v>
      </c>
      <c r="BK19" s="133">
        <f>BK16-(2*BK17)</f>
        <v>2.7936688311921243</v>
      </c>
      <c r="BL19" s="133">
        <f>BL16-(2*BL17)</f>
        <v>2.8433373365365373</v>
      </c>
      <c r="BM19" s="133">
        <f t="shared" ref="BM19:BP19" si="42">BM16-(2*BM17)</f>
        <v>27.209087550083623</v>
      </c>
      <c r="BN19" s="133">
        <f t="shared" si="42"/>
        <v>1.4705142439600349</v>
      </c>
      <c r="BO19" s="133">
        <f t="shared" si="42"/>
        <v>6.0979461847297962</v>
      </c>
      <c r="BP19" s="133">
        <f t="shared" si="42"/>
        <v>20.139525956082814</v>
      </c>
      <c r="BW19" s="390" t="s">
        <v>192</v>
      </c>
      <c r="BX19" s="133">
        <f>BX16-(2*BX17)</f>
        <v>2.7936688311921243</v>
      </c>
      <c r="BY19" s="133">
        <f>BY16-(2*BY17)</f>
        <v>2.8433373365365373</v>
      </c>
      <c r="BZ19" s="133">
        <f t="shared" ref="BZ19:CC19" si="43">BZ16-(2*BZ17)</f>
        <v>7.0710322741313689</v>
      </c>
      <c r="CA19" s="133">
        <f t="shared" si="43"/>
        <v>1.4705142439600349</v>
      </c>
      <c r="CB19" s="133">
        <f t="shared" si="43"/>
        <v>6.0979461847297962</v>
      </c>
      <c r="CC19" s="133">
        <f t="shared" si="43"/>
        <v>7.9635348041868834</v>
      </c>
      <c r="CJ19" s="144" t="s">
        <v>13</v>
      </c>
      <c r="CK19" s="133">
        <f>CK18/SQRT(COUNT(CK7:CK16))</f>
        <v>1.2391614099866102</v>
      </c>
      <c r="CL19" s="133">
        <f t="shared" ref="CL19:CP19" si="44">CL18/SQRT(COUNT(CL7:CL16))</f>
        <v>0.83936881047606293</v>
      </c>
      <c r="CM19" s="133">
        <f t="shared" si="44"/>
        <v>2.8833202138013429E-2</v>
      </c>
      <c r="CN19" s="133">
        <f t="shared" si="44"/>
        <v>0.99823316136283946</v>
      </c>
      <c r="CO19" s="133">
        <f t="shared" si="44"/>
        <v>0.92522123480459095</v>
      </c>
      <c r="CP19" s="133">
        <f t="shared" si="44"/>
        <v>2.781999780447935E-2</v>
      </c>
    </row>
    <row r="20" spans="1:94">
      <c r="A20" s="318"/>
      <c r="B20" s="133">
        <f t="shared" ref="B20:F20" si="45">B16+(2*B17)</f>
        <v>9.1607206896785076</v>
      </c>
      <c r="C20" s="133">
        <f t="shared" si="45"/>
        <v>15.272037751865774</v>
      </c>
      <c r="D20" s="133">
        <f t="shared" si="45"/>
        <v>14.751205230483297</v>
      </c>
      <c r="E20" s="133">
        <f t="shared" si="45"/>
        <v>13.034061624343018</v>
      </c>
      <c r="F20" s="133">
        <f t="shared" si="45"/>
        <v>12.606858723216366</v>
      </c>
      <c r="M20" s="147"/>
      <c r="N20" s="133" t="s">
        <v>193</v>
      </c>
      <c r="O20" s="133" t="s">
        <v>5</v>
      </c>
      <c r="X20" s="147"/>
      <c r="Y20" s="133" t="s">
        <v>195</v>
      </c>
      <c r="Z20" s="133" t="s">
        <v>196</v>
      </c>
      <c r="AW20" s="318"/>
      <c r="AX20" s="133">
        <f>AX16+(2*AX17)</f>
        <v>63.784789069823454</v>
      </c>
      <c r="AY20" s="133">
        <f>AY16+(2*AY17)</f>
        <v>258.83342918827714</v>
      </c>
      <c r="AZ20" s="133">
        <f t="shared" ref="AZ20:BC20" si="46">AZ16+(2*AZ17)</f>
        <v>25.488121070801622</v>
      </c>
      <c r="BA20" s="133">
        <f t="shared" si="46"/>
        <v>27.260233607589591</v>
      </c>
      <c r="BB20" s="133">
        <f t="shared" si="46"/>
        <v>276.14638993763759</v>
      </c>
      <c r="BC20" s="133">
        <f t="shared" si="46"/>
        <v>10.636273099909221</v>
      </c>
      <c r="BJ20" s="391"/>
      <c r="BK20" s="133">
        <f>BK16+(2*BK17)</f>
        <v>16.761886724363432</v>
      </c>
      <c r="BL20" s="133">
        <f>BL16+(2*BL17)</f>
        <v>27.823329330130129</v>
      </c>
      <c r="BM20" s="133">
        <f t="shared" ref="BM20:BP20" si="47">BM16+(2*BM17)</f>
        <v>51.694757938729182</v>
      </c>
      <c r="BN20" s="133">
        <f t="shared" si="47"/>
        <v>11.8628190893733</v>
      </c>
      <c r="BO20" s="133">
        <f t="shared" si="47"/>
        <v>27.679831593047982</v>
      </c>
      <c r="BP20" s="133">
        <f t="shared" si="47"/>
        <v>35.537776479737893</v>
      </c>
      <c r="BW20" s="391"/>
      <c r="BX20" s="133">
        <f>BX16+(2*BX17)</f>
        <v>16.761886724363432</v>
      </c>
      <c r="BY20" s="133">
        <f>BY16+(2*BY17)</f>
        <v>27.823329330130129</v>
      </c>
      <c r="BZ20" s="133">
        <f t="shared" ref="BZ20:CC20" si="48">BZ16+(2*BZ17)</f>
        <v>43.151189948090853</v>
      </c>
      <c r="CA20" s="133">
        <f t="shared" si="48"/>
        <v>11.8628190893733</v>
      </c>
      <c r="CB20" s="133">
        <f t="shared" si="48"/>
        <v>27.679831593047982</v>
      </c>
      <c r="CC20" s="133">
        <f t="shared" si="48"/>
        <v>39.147576306924229</v>
      </c>
      <c r="CJ20" s="317" t="s">
        <v>192</v>
      </c>
      <c r="CK20" s="133">
        <f>CK17-(2*CK18)</f>
        <v>4.7318551117131831</v>
      </c>
      <c r="CL20" s="133">
        <f t="shared" ref="CL20:CP20" si="49">CL17-(2*CL18)</f>
        <v>1.8713655239788789</v>
      </c>
      <c r="CM20" s="133">
        <f t="shared" si="49"/>
        <v>9.4838911740772358E-2</v>
      </c>
      <c r="CN20" s="133">
        <f t="shared" si="49"/>
        <v>2.1316191483660676</v>
      </c>
      <c r="CO20" s="133">
        <f t="shared" si="49"/>
        <v>3.2773871169280797</v>
      </c>
      <c r="CP20" s="133">
        <f t="shared" si="49"/>
        <v>-0.21878301315247956</v>
      </c>
    </row>
    <row r="21" spans="1:94">
      <c r="A21" s="148"/>
      <c r="B21" s="308" t="s">
        <v>174</v>
      </c>
      <c r="C21" s="309"/>
      <c r="D21" s="309"/>
      <c r="E21" s="309"/>
      <c r="F21" s="310"/>
      <c r="M21" s="139" t="s">
        <v>2</v>
      </c>
      <c r="N21" s="2">
        <v>4.93</v>
      </c>
      <c r="O21" s="2">
        <v>14.01</v>
      </c>
      <c r="X21" s="139" t="s">
        <v>2</v>
      </c>
      <c r="Y21" s="2">
        <v>2.6149999999999998</v>
      </c>
      <c r="Z21" s="2">
        <v>3.5649999999999995</v>
      </c>
      <c r="BM21" s="137"/>
      <c r="BZ21" s="137"/>
      <c r="CJ21" s="318"/>
      <c r="CK21" s="133">
        <f>CK17+(2*CK18)</f>
        <v>20.406144888286814</v>
      </c>
      <c r="CL21" s="133">
        <f t="shared" ref="CL21:CP21" si="50">CL17+(2*CL18)</f>
        <v>12.488634476021121</v>
      </c>
      <c r="CM21" s="133">
        <f t="shared" si="50"/>
        <v>0.45955327570940846</v>
      </c>
      <c r="CN21" s="133">
        <f t="shared" si="50"/>
        <v>14.758380851633927</v>
      </c>
      <c r="CO21" s="133">
        <f t="shared" si="50"/>
        <v>14.980612883071924</v>
      </c>
      <c r="CP21" s="133">
        <f t="shared" si="50"/>
        <v>0.13311521709967411</v>
      </c>
    </row>
    <row r="22" spans="1:94">
      <c r="A22" s="89"/>
      <c r="B22" s="133" t="s">
        <v>3</v>
      </c>
      <c r="C22" s="133" t="s">
        <v>4</v>
      </c>
      <c r="D22" s="133" t="s">
        <v>5</v>
      </c>
      <c r="E22" s="133" t="s">
        <v>6</v>
      </c>
      <c r="F22" s="133" t="s">
        <v>7</v>
      </c>
      <c r="G22" s="89"/>
      <c r="H22" s="89"/>
      <c r="I22" s="89"/>
      <c r="J22" s="89"/>
      <c r="K22" s="89"/>
      <c r="L22" s="89"/>
      <c r="M22" s="139" t="s">
        <v>2</v>
      </c>
      <c r="N22" s="2">
        <v>5.5149999999999997</v>
      </c>
      <c r="O22" s="2">
        <v>9.4699999999999989</v>
      </c>
      <c r="P22" s="89"/>
      <c r="Q22" s="89"/>
      <c r="R22" s="89"/>
      <c r="S22" s="89"/>
      <c r="T22" s="89"/>
      <c r="U22" s="89"/>
      <c r="V22" s="89"/>
      <c r="W22" s="89"/>
      <c r="X22" s="139" t="s">
        <v>2</v>
      </c>
      <c r="Y22" s="2">
        <v>2.339999999999999</v>
      </c>
      <c r="Z22" s="2">
        <v>0.38999999999999968</v>
      </c>
      <c r="AA22" s="89"/>
      <c r="AB22" s="89"/>
      <c r="AC22" s="89"/>
      <c r="AD22" s="89"/>
      <c r="AE22" s="89"/>
      <c r="AF22" s="89"/>
      <c r="AG22" s="89"/>
      <c r="AH22" s="89"/>
      <c r="AI22" s="89"/>
      <c r="AJ22" s="89"/>
      <c r="AK22" s="89"/>
      <c r="AM22" s="89"/>
      <c r="AN22" s="89"/>
      <c r="AO22" s="89"/>
      <c r="AP22" s="89"/>
      <c r="AQ22" s="89"/>
      <c r="AR22" s="89"/>
      <c r="AS22" s="89"/>
      <c r="AT22" s="89"/>
      <c r="AU22" s="89"/>
    </row>
    <row r="23" spans="1:94">
      <c r="A23" s="138" t="s">
        <v>2</v>
      </c>
      <c r="B23" s="2">
        <v>4.3499999999999996</v>
      </c>
      <c r="C23" s="2">
        <v>8.4600000000000009</v>
      </c>
      <c r="D23" s="2">
        <v>12.05</v>
      </c>
      <c r="E23" s="2">
        <v>12.72</v>
      </c>
      <c r="F23" s="2">
        <v>13.76</v>
      </c>
      <c r="G23" s="89"/>
      <c r="H23" s="89"/>
      <c r="I23" s="89"/>
      <c r="J23" s="89"/>
      <c r="K23" s="89"/>
      <c r="L23" s="89"/>
      <c r="M23" s="139" t="s">
        <v>2</v>
      </c>
      <c r="N23" s="2">
        <v>6.38</v>
      </c>
      <c r="O23" s="2">
        <v>12.065</v>
      </c>
      <c r="P23" s="89"/>
      <c r="Q23" s="89"/>
      <c r="R23" s="89"/>
      <c r="S23" s="89"/>
      <c r="T23" s="89"/>
      <c r="X23" s="139" t="s">
        <v>2</v>
      </c>
      <c r="Y23" s="2">
        <v>2.7699999999999996</v>
      </c>
      <c r="Z23" s="2">
        <v>1.5999999999999996</v>
      </c>
      <c r="AA23" s="89"/>
      <c r="AB23" s="89"/>
      <c r="AC23" s="89"/>
      <c r="AD23" s="89"/>
      <c r="AE23" s="89"/>
      <c r="AF23" s="89"/>
      <c r="AG23" s="89"/>
      <c r="AH23" s="89"/>
      <c r="AI23" s="89"/>
      <c r="AJ23" s="89"/>
      <c r="AK23" s="89"/>
      <c r="AM23" s="89"/>
      <c r="AN23" s="89"/>
      <c r="AO23" s="89"/>
      <c r="AP23" s="89"/>
      <c r="AQ23" s="89"/>
      <c r="AR23" s="89"/>
      <c r="AS23" s="89"/>
      <c r="AT23" s="89"/>
      <c r="AU23" s="89"/>
    </row>
    <row r="24" spans="1:94">
      <c r="A24" s="138" t="s">
        <v>2</v>
      </c>
      <c r="B24" s="2">
        <v>2.4300000000000002</v>
      </c>
      <c r="C24" s="2">
        <v>9.48</v>
      </c>
      <c r="D24" s="2">
        <v>8.43</v>
      </c>
      <c r="E24" s="2">
        <v>6.94</v>
      </c>
      <c r="F24" s="2">
        <v>6.74</v>
      </c>
      <c r="G24" s="89"/>
      <c r="H24" s="89"/>
      <c r="I24" s="89"/>
      <c r="J24" s="89"/>
      <c r="K24" s="89"/>
      <c r="L24" s="89"/>
      <c r="M24" s="139" t="s">
        <v>2</v>
      </c>
      <c r="N24" s="2">
        <v>6.38</v>
      </c>
      <c r="O24" s="2">
        <v>12.065</v>
      </c>
      <c r="P24" s="89"/>
      <c r="Q24" s="89"/>
      <c r="R24" s="89"/>
      <c r="S24" s="89"/>
      <c r="T24" s="89"/>
      <c r="X24" s="139" t="s">
        <v>2</v>
      </c>
      <c r="Y24" s="2">
        <v>2.7699999999999996</v>
      </c>
      <c r="Z24" s="2">
        <v>1.5999999999999996</v>
      </c>
      <c r="AA24" s="89"/>
      <c r="AB24" s="89"/>
      <c r="AC24" s="89"/>
      <c r="AD24" s="89"/>
      <c r="AE24" s="89"/>
      <c r="AF24" s="89"/>
      <c r="AG24" s="89"/>
      <c r="AH24" s="89"/>
      <c r="AI24" s="89"/>
      <c r="AJ24" s="89"/>
      <c r="AK24" s="89"/>
      <c r="AM24" s="89"/>
      <c r="AN24" s="89"/>
      <c r="AO24" s="89"/>
      <c r="AP24" s="89"/>
      <c r="AQ24" s="89"/>
      <c r="AR24" s="89"/>
      <c r="AS24" s="89"/>
      <c r="AT24" s="89"/>
      <c r="AU24" s="89"/>
    </row>
    <row r="25" spans="1:94">
      <c r="A25" s="138" t="s">
        <v>2</v>
      </c>
      <c r="B25" s="2">
        <v>9.52</v>
      </c>
      <c r="C25" s="2">
        <v>11.25</v>
      </c>
      <c r="D25" s="2">
        <v>10.98</v>
      </c>
      <c r="E25" s="2">
        <v>12.97</v>
      </c>
      <c r="F25" s="2">
        <v>10.81</v>
      </c>
      <c r="G25" s="89"/>
      <c r="H25" s="89"/>
      <c r="I25" s="89"/>
      <c r="J25" s="89"/>
      <c r="K25" s="89"/>
      <c r="L25" s="89"/>
      <c r="M25" s="139" t="s">
        <v>2</v>
      </c>
      <c r="N25" s="2">
        <v>6.34</v>
      </c>
      <c r="O25" s="2">
        <v>14.404999999999999</v>
      </c>
      <c r="P25" s="89"/>
      <c r="Q25" s="89"/>
      <c r="R25" s="89"/>
      <c r="S25" s="89"/>
      <c r="T25" s="89"/>
      <c r="X25" s="139" t="s">
        <v>2</v>
      </c>
      <c r="Y25" s="2">
        <v>2.9699999999999998</v>
      </c>
      <c r="Z25" s="2">
        <v>4.0599999999999987</v>
      </c>
      <c r="AA25" s="89"/>
      <c r="AB25" s="89"/>
      <c r="AC25" s="89"/>
      <c r="AD25" s="89"/>
      <c r="AE25" s="89"/>
      <c r="AF25" s="89"/>
      <c r="AG25" s="89"/>
      <c r="AH25" s="89"/>
      <c r="AI25" s="89"/>
      <c r="AJ25" s="89"/>
      <c r="AK25" s="89"/>
      <c r="AM25" s="89"/>
      <c r="AN25" s="89"/>
      <c r="AO25" s="89"/>
      <c r="AP25" s="89"/>
      <c r="AQ25" s="89"/>
      <c r="AR25" s="89"/>
      <c r="AS25" s="89"/>
      <c r="AT25" s="89"/>
      <c r="AU25" s="89"/>
    </row>
    <row r="26" spans="1:94">
      <c r="A26" s="138" t="s">
        <v>2</v>
      </c>
      <c r="B26" s="2">
        <v>15.04</v>
      </c>
      <c r="C26" s="2">
        <v>18.18</v>
      </c>
      <c r="D26" s="2">
        <v>16.489999999999998</v>
      </c>
      <c r="E26" s="2">
        <v>18.89</v>
      </c>
      <c r="F26" s="2">
        <v>15.51</v>
      </c>
      <c r="G26" s="89"/>
      <c r="H26" s="89"/>
      <c r="I26" s="89"/>
      <c r="J26" s="89"/>
      <c r="K26" s="89"/>
      <c r="L26" s="89"/>
      <c r="M26" s="139" t="s">
        <v>2</v>
      </c>
      <c r="N26" s="2">
        <v>4.1849999999999996</v>
      </c>
      <c r="O26" s="2">
        <v>10.455</v>
      </c>
      <c r="P26" s="89"/>
      <c r="Q26" s="89"/>
      <c r="R26" s="89"/>
      <c r="S26" s="89"/>
      <c r="T26" s="89"/>
      <c r="X26" s="139" t="s">
        <v>2</v>
      </c>
      <c r="Y26" s="2">
        <v>1.1699999999999995</v>
      </c>
      <c r="Z26" s="2">
        <v>1.1699999999999995</v>
      </c>
      <c r="AA26" s="89"/>
      <c r="AB26" s="89"/>
      <c r="AC26" s="89"/>
      <c r="AD26" s="89"/>
      <c r="AE26" s="89"/>
      <c r="AF26" s="89"/>
      <c r="AG26" s="89"/>
      <c r="AH26" s="89"/>
      <c r="AI26" s="89"/>
      <c r="AJ26" s="89"/>
      <c r="AK26" s="89"/>
      <c r="AM26" s="89"/>
      <c r="AN26" s="89"/>
      <c r="AO26" s="89"/>
      <c r="AP26" s="89"/>
      <c r="AQ26" s="89"/>
      <c r="AR26" s="89"/>
      <c r="AS26" s="89"/>
      <c r="AT26" s="89"/>
      <c r="AU26" s="89"/>
    </row>
    <row r="27" spans="1:94">
      <c r="A27" s="138" t="s">
        <v>2</v>
      </c>
      <c r="B27" s="2">
        <v>3.72</v>
      </c>
      <c r="C27" s="2">
        <v>13.49</v>
      </c>
      <c r="D27" s="2">
        <v>12.82</v>
      </c>
      <c r="E27" s="2">
        <v>15.28</v>
      </c>
      <c r="F27" s="2">
        <v>14.98</v>
      </c>
      <c r="G27" s="89"/>
      <c r="H27" s="89"/>
      <c r="I27" s="89"/>
      <c r="J27" s="89"/>
      <c r="K27" s="89"/>
      <c r="L27" s="89"/>
      <c r="M27" s="139" t="s">
        <v>2</v>
      </c>
      <c r="N27" s="2">
        <v>4.9649999999999999</v>
      </c>
      <c r="O27" s="2">
        <v>11.36</v>
      </c>
      <c r="P27" s="89"/>
      <c r="Q27" s="89"/>
      <c r="R27" s="89"/>
      <c r="S27" s="89"/>
      <c r="T27" s="89"/>
      <c r="X27" s="139" t="s">
        <v>2</v>
      </c>
      <c r="Y27" s="2">
        <v>2.39</v>
      </c>
      <c r="Z27" s="2">
        <v>1.9199999999999995</v>
      </c>
      <c r="AA27" s="89"/>
      <c r="AB27" s="89"/>
      <c r="AC27" s="89"/>
      <c r="AD27" s="89"/>
      <c r="AE27" s="89"/>
      <c r="AF27" s="89"/>
      <c r="AG27" s="89"/>
      <c r="AH27" s="89"/>
      <c r="AI27" s="89"/>
      <c r="AJ27" s="89"/>
      <c r="AK27" s="89"/>
      <c r="AM27" s="89"/>
      <c r="AN27" s="89"/>
      <c r="AO27" s="89"/>
      <c r="AP27" s="89"/>
      <c r="AQ27" s="89"/>
      <c r="AR27" s="89"/>
      <c r="AS27" s="89"/>
      <c r="AT27" s="89"/>
      <c r="AU27" s="89"/>
    </row>
    <row r="28" spans="1:94">
      <c r="A28" s="138" t="s">
        <v>2</v>
      </c>
      <c r="B28" s="2">
        <v>5.83</v>
      </c>
      <c r="C28" s="2">
        <v>15.99</v>
      </c>
      <c r="D28" s="2">
        <v>15</v>
      </c>
      <c r="E28" s="2">
        <v>17.48</v>
      </c>
      <c r="F28" s="2">
        <v>14.02</v>
      </c>
      <c r="G28" s="89"/>
      <c r="H28" s="89"/>
      <c r="I28" s="89"/>
      <c r="J28" s="89"/>
      <c r="K28" s="89"/>
      <c r="L28" s="89"/>
      <c r="M28" s="139" t="s">
        <v>2</v>
      </c>
      <c r="N28" s="2">
        <v>9.4450000000000003</v>
      </c>
      <c r="O28" s="2">
        <v>18.535000000000004</v>
      </c>
      <c r="P28" s="89"/>
      <c r="Q28" s="89"/>
      <c r="R28" s="89"/>
      <c r="S28" s="89"/>
      <c r="T28" s="89"/>
      <c r="X28" s="139" t="s">
        <v>2</v>
      </c>
      <c r="Y28" s="2">
        <v>4.1499999999999995</v>
      </c>
      <c r="Z28" s="2">
        <v>3.5199999999999996</v>
      </c>
      <c r="AA28" s="89"/>
      <c r="AB28" s="89"/>
      <c r="AC28" s="89"/>
      <c r="AD28" s="89"/>
      <c r="AE28" s="89"/>
      <c r="AF28" s="89"/>
      <c r="AG28" s="89"/>
      <c r="AH28" s="89"/>
      <c r="AI28" s="89"/>
      <c r="AJ28" s="89"/>
      <c r="AK28" s="89"/>
      <c r="AL28" s="89"/>
      <c r="AM28" s="89"/>
      <c r="AN28" s="89"/>
      <c r="AO28" s="89"/>
      <c r="AP28" s="89"/>
      <c r="AQ28" s="89"/>
      <c r="AR28" s="89"/>
      <c r="AS28" s="89"/>
      <c r="AT28" s="89"/>
      <c r="AU28" s="89"/>
    </row>
    <row r="29" spans="1:94" ht="15">
      <c r="A29" s="138" t="s">
        <v>2</v>
      </c>
      <c r="B29" s="2">
        <v>8.42</v>
      </c>
      <c r="C29" s="2">
        <v>11.13</v>
      </c>
      <c r="D29" s="2">
        <v>8.67</v>
      </c>
      <c r="E29" s="2">
        <v>7.71</v>
      </c>
      <c r="F29" s="2">
        <v>6.75</v>
      </c>
      <c r="G29" s="89"/>
      <c r="H29" s="89"/>
      <c r="I29" s="89"/>
      <c r="J29" s="89"/>
      <c r="K29" s="89"/>
      <c r="L29" s="89"/>
      <c r="M29" s="140" t="s">
        <v>11</v>
      </c>
      <c r="N29" s="133">
        <f>AVERAGE(N6:N13)</f>
        <v>6.2962499999999997</v>
      </c>
      <c r="O29" s="133">
        <f>AVERAGE(O6:O13)</f>
        <v>6.7262499999999994</v>
      </c>
      <c r="P29" s="89"/>
      <c r="Q29" s="89"/>
      <c r="R29" s="89"/>
      <c r="S29" s="89"/>
      <c r="T29" s="89"/>
      <c r="X29" s="140" t="s">
        <v>11</v>
      </c>
      <c r="Y29" s="133">
        <f>AVERAGE(Y6:Y13)</f>
        <v>2.9706249999999996</v>
      </c>
      <c r="Z29" s="133">
        <f>AVERAGE(Z6:Z13)</f>
        <v>2.4481250000000001</v>
      </c>
      <c r="AA29" s="89"/>
      <c r="AB29" s="89"/>
      <c r="AC29" s="89"/>
      <c r="AD29" s="89"/>
      <c r="AE29" s="89"/>
      <c r="AF29" s="89"/>
      <c r="AG29" s="89"/>
      <c r="AH29" s="89"/>
      <c r="AI29" s="89"/>
      <c r="AJ29" s="89"/>
      <c r="AK29" s="89"/>
      <c r="AM29" s="89"/>
      <c r="AN29" s="89"/>
      <c r="AO29" s="89"/>
      <c r="AP29" s="89"/>
      <c r="AQ29" s="89"/>
      <c r="AR29" s="89"/>
      <c r="AS29" s="89"/>
      <c r="AT29" s="89"/>
      <c r="AU29" s="89"/>
    </row>
    <row r="30" spans="1:94" ht="15">
      <c r="A30" s="138" t="s">
        <v>2</v>
      </c>
      <c r="B30" s="2">
        <v>2.82</v>
      </c>
      <c r="C30" s="2">
        <v>13.59</v>
      </c>
      <c r="D30" s="2">
        <v>14.47</v>
      </c>
      <c r="E30" s="2">
        <v>9.9499999999999993</v>
      </c>
      <c r="F30" s="2">
        <v>10.63</v>
      </c>
      <c r="G30" s="89"/>
      <c r="H30" s="89"/>
      <c r="I30" s="89"/>
      <c r="J30" s="89"/>
      <c r="K30" s="89"/>
      <c r="L30" s="89"/>
      <c r="M30" s="141" t="s">
        <v>12</v>
      </c>
      <c r="N30" s="133">
        <f>STDEV(N6:N13)</f>
        <v>0.74962252405555996</v>
      </c>
      <c r="O30" s="133">
        <f>STDEV(O6:O13)</f>
        <v>0.82349754965374311</v>
      </c>
      <c r="P30" s="89"/>
      <c r="Q30" s="89"/>
      <c r="R30" s="89"/>
      <c r="S30" s="89"/>
      <c r="T30" s="89"/>
      <c r="X30" s="141" t="s">
        <v>12</v>
      </c>
      <c r="Y30" s="133">
        <f>STDEV(Y6:Y13)</f>
        <v>1.3104373247671397</v>
      </c>
      <c r="Z30" s="133">
        <f>STDEV(Z6:Z13)</f>
        <v>1.2601245332449136</v>
      </c>
      <c r="AA30" s="89"/>
      <c r="AB30" s="89"/>
      <c r="AC30" s="89"/>
      <c r="AD30" s="89"/>
      <c r="AE30" s="89"/>
      <c r="AF30" s="89"/>
      <c r="AG30" s="89"/>
      <c r="AH30" s="89"/>
      <c r="AI30" s="89"/>
      <c r="AJ30" s="89"/>
      <c r="AK30" s="89"/>
      <c r="AM30" s="89"/>
      <c r="AN30" s="89"/>
      <c r="AO30" s="89"/>
      <c r="AP30" s="89"/>
      <c r="AQ30" s="89"/>
      <c r="AR30" s="89"/>
      <c r="AS30" s="89"/>
      <c r="AT30" s="89"/>
      <c r="AU30" s="89"/>
    </row>
    <row r="31" spans="1:94" ht="15">
      <c r="A31" s="138" t="s">
        <v>2</v>
      </c>
      <c r="B31" s="2">
        <v>5.21</v>
      </c>
      <c r="C31" s="2">
        <v>13.9</v>
      </c>
      <c r="D31" s="2">
        <v>17.21</v>
      </c>
      <c r="E31" s="2">
        <v>17.88</v>
      </c>
      <c r="F31" s="2">
        <v>18.420000000000002</v>
      </c>
      <c r="G31" s="89"/>
      <c r="H31" s="89"/>
      <c r="I31" s="89"/>
      <c r="J31" s="89"/>
      <c r="K31" s="89"/>
      <c r="L31" s="89"/>
      <c r="M31" s="141" t="s">
        <v>13</v>
      </c>
      <c r="N31" s="133">
        <f>N30/SQRT(COUNT(N6:N13))</f>
        <v>0.26503158504493113</v>
      </c>
      <c r="O31" s="133">
        <f>O30/SQRT(COUNT(O6:O13))</f>
        <v>0.29115035082533369</v>
      </c>
      <c r="P31" s="89"/>
      <c r="Q31" s="89"/>
      <c r="R31" s="89"/>
      <c r="S31" s="89"/>
      <c r="T31" s="89"/>
      <c r="X31" s="141" t="s">
        <v>13</v>
      </c>
      <c r="Y31" s="133">
        <f>Y30/SQRT(COUNT(Y6:Y13))</f>
        <v>0.46330955933140128</v>
      </c>
      <c r="Z31" s="133">
        <f>Z30/SQRT(COUNT(Z6:Z13))</f>
        <v>0.4455213012985057</v>
      </c>
      <c r="AA31" s="89"/>
      <c r="AB31" s="89"/>
      <c r="AC31" s="89"/>
      <c r="AD31" s="89"/>
      <c r="AE31" s="89"/>
      <c r="AF31" s="89"/>
      <c r="AG31" s="89"/>
      <c r="AH31" s="89"/>
      <c r="AI31" s="89"/>
      <c r="AJ31" s="89"/>
      <c r="AK31" s="89"/>
      <c r="AM31" s="89"/>
      <c r="AN31" s="89"/>
      <c r="AO31" s="89"/>
      <c r="AP31" s="89"/>
      <c r="AQ31" s="89"/>
      <c r="AR31" s="89"/>
      <c r="AS31" s="89"/>
      <c r="AT31" s="89"/>
      <c r="AU31" s="89"/>
    </row>
    <row r="32" spans="1:94" ht="15">
      <c r="A32" s="138" t="s">
        <v>2</v>
      </c>
      <c r="B32" s="2">
        <v>7.67</v>
      </c>
      <c r="C32" s="2">
        <v>9.91</v>
      </c>
      <c r="D32" s="2">
        <v>10.42</v>
      </c>
      <c r="E32" s="2">
        <v>8.07</v>
      </c>
      <c r="F32" s="2">
        <v>7.12</v>
      </c>
      <c r="G32" s="89"/>
      <c r="H32" s="89"/>
      <c r="I32" s="89"/>
      <c r="J32" s="89"/>
      <c r="K32" s="89"/>
      <c r="L32" s="89"/>
      <c r="M32" s="143" t="s">
        <v>192</v>
      </c>
      <c r="N32" s="133">
        <f>N29-(2*N30)</f>
        <v>4.79700495188888</v>
      </c>
      <c r="O32" s="133">
        <f>O29-(2*O30)</f>
        <v>5.0792549006925132</v>
      </c>
      <c r="P32" s="89"/>
      <c r="Q32" s="89"/>
      <c r="R32" s="89"/>
      <c r="S32" s="89"/>
      <c r="T32" s="89"/>
      <c r="U32" s="89"/>
      <c r="V32" s="89"/>
      <c r="W32" s="89"/>
      <c r="X32" s="143" t="s">
        <v>192</v>
      </c>
      <c r="Y32" s="133">
        <f>Y29-(2*Y30)</f>
        <v>0.34975035046572023</v>
      </c>
      <c r="Z32" s="133">
        <f>Z29-(2*Z30)</f>
        <v>-7.2124066489827054E-2</v>
      </c>
      <c r="AA32" s="89"/>
      <c r="AB32" s="89"/>
      <c r="AC32" s="89"/>
      <c r="AD32" s="89"/>
      <c r="AE32" s="89"/>
      <c r="AF32" s="89"/>
      <c r="AG32" s="89"/>
      <c r="AH32" s="89"/>
      <c r="AI32" s="89"/>
      <c r="AJ32" s="89"/>
      <c r="AK32" s="89"/>
      <c r="AM32" s="89"/>
      <c r="AN32" s="89"/>
      <c r="AO32" s="89"/>
      <c r="AP32" s="89"/>
      <c r="AQ32" s="89"/>
      <c r="AR32" s="89"/>
      <c r="AS32" s="89"/>
      <c r="AT32" s="89"/>
      <c r="AU32" s="89"/>
    </row>
    <row r="33" spans="1:98" ht="15">
      <c r="A33" s="142" t="s">
        <v>11</v>
      </c>
      <c r="B33" s="133">
        <f>AVERAGE(B23:B32)</f>
        <v>6.5009999999999994</v>
      </c>
      <c r="C33" s="133">
        <f t="shared" ref="C33" si="51">AVERAGE(C23:C32)</f>
        <v>12.538</v>
      </c>
      <c r="D33" s="133">
        <f t="shared" ref="D33" si="52">AVERAGE(D23:D32)</f>
        <v>12.654</v>
      </c>
      <c r="E33" s="133">
        <f t="shared" ref="E33" si="53">AVERAGE(E23:E32)</f>
        <v>12.788999999999998</v>
      </c>
      <c r="F33" s="133">
        <f t="shared" ref="F33" si="54">AVERAGE(F23:F32)</f>
        <v>11.873999999999999</v>
      </c>
      <c r="G33" s="89"/>
      <c r="H33" s="89"/>
      <c r="I33" s="89"/>
      <c r="J33" s="89"/>
      <c r="K33" s="89"/>
      <c r="L33" s="89"/>
      <c r="M33" s="145"/>
      <c r="N33" s="133">
        <f>N29+(2*N30)</f>
        <v>7.7954950481111194</v>
      </c>
      <c r="O33" s="133">
        <f>O29+(2*O30)</f>
        <v>8.3732450993074856</v>
      </c>
      <c r="P33" s="89"/>
      <c r="Q33" s="89"/>
      <c r="R33" s="89"/>
      <c r="S33" s="89"/>
      <c r="T33" s="89"/>
      <c r="U33" s="89"/>
      <c r="V33" s="89"/>
      <c r="W33" s="89"/>
      <c r="X33" s="145"/>
      <c r="Y33" s="133">
        <f>Y29+(2*Y30)</f>
        <v>5.5914996495342795</v>
      </c>
      <c r="Z33" s="133">
        <f>Z29+(2*Z30)</f>
        <v>4.9683740664898277</v>
      </c>
      <c r="AA33" s="89"/>
      <c r="AB33" s="89"/>
      <c r="AC33" s="89"/>
      <c r="AD33" s="89"/>
      <c r="AE33" s="89"/>
      <c r="AF33" s="89"/>
      <c r="AG33" s="89"/>
      <c r="AH33" s="89"/>
      <c r="AI33" s="89"/>
      <c r="AJ33" s="89"/>
      <c r="AK33" s="89"/>
      <c r="AM33" s="89"/>
      <c r="AN33" s="89"/>
      <c r="AO33" s="89"/>
      <c r="AP33" s="89"/>
      <c r="AQ33" s="89"/>
      <c r="AR33" s="89"/>
      <c r="AS33" s="89"/>
      <c r="AT33" s="89"/>
      <c r="AU33" s="89"/>
    </row>
    <row r="34" spans="1:98" ht="15">
      <c r="A34" s="144" t="s">
        <v>12</v>
      </c>
      <c r="B34" s="133">
        <f>STDEV(B23:B32)</f>
        <v>3.8250416119740902</v>
      </c>
      <c r="C34" s="133">
        <f t="shared" ref="C34:F34" si="55">STDEV(C23:C32)</f>
        <v>3.057699934409666</v>
      </c>
      <c r="D34" s="133">
        <f t="shared" si="55"/>
        <v>3.094321681187441</v>
      </c>
      <c r="E34" s="133">
        <f t="shared" si="55"/>
        <v>4.4935075386606433</v>
      </c>
      <c r="F34" s="133">
        <f t="shared" si="55"/>
        <v>4.1065481584632355</v>
      </c>
      <c r="G34" s="89"/>
      <c r="H34" s="89"/>
      <c r="I34" s="89"/>
      <c r="J34" s="89"/>
      <c r="K34" s="89"/>
      <c r="L34" s="89"/>
      <c r="P34" s="89"/>
      <c r="Q34" s="89"/>
      <c r="R34" s="89"/>
      <c r="S34" s="89"/>
      <c r="T34" s="89"/>
      <c r="U34" s="89"/>
      <c r="V34" s="89"/>
      <c r="W34" s="89"/>
      <c r="AA34" s="89"/>
      <c r="AB34" s="89"/>
      <c r="AC34" s="89"/>
      <c r="AD34" s="89"/>
      <c r="AE34" s="89"/>
      <c r="AF34" s="89"/>
      <c r="AG34" s="89"/>
      <c r="AH34" s="89"/>
      <c r="AI34" s="89"/>
      <c r="AJ34" s="89"/>
      <c r="AK34" s="89"/>
      <c r="AM34" s="89"/>
      <c r="AN34" s="89"/>
      <c r="AO34" s="89"/>
      <c r="AP34" s="89"/>
      <c r="AQ34" s="89"/>
      <c r="AR34" s="89"/>
      <c r="AS34" s="89"/>
      <c r="AT34" s="89"/>
      <c r="AU34" s="89"/>
    </row>
    <row r="35" spans="1:98" ht="15">
      <c r="A35" s="144" t="s">
        <v>13</v>
      </c>
      <c r="B35" s="133">
        <f>B34/SQRT(COUNT(B23:B32))</f>
        <v>1.2095843638760111</v>
      </c>
      <c r="C35" s="133">
        <f t="shared" ref="C35" si="56">C34/SQRT(COUNT(C23:C32))</f>
        <v>0.96692961940820055</v>
      </c>
      <c r="D35" s="133">
        <f t="shared" ref="D35" si="57">D34/SQRT(COUNT(D23:D32))</f>
        <v>0.97851043257937065</v>
      </c>
      <c r="E35" s="133">
        <f t="shared" ref="E35" si="58">E34/SQRT(COUNT(E23:E32))</f>
        <v>1.4209718505304751</v>
      </c>
      <c r="F35" s="133">
        <f t="shared" ref="F35" si="59">F34/SQRT(COUNT(F23:F32))</f>
        <v>1.2986045501913888</v>
      </c>
      <c r="G35" s="89"/>
      <c r="H35" s="89"/>
      <c r="I35" s="89"/>
      <c r="J35" s="89"/>
      <c r="K35" s="89"/>
      <c r="L35" s="89"/>
      <c r="P35" s="89"/>
      <c r="Q35" s="89"/>
      <c r="R35" s="89"/>
      <c r="S35" s="89"/>
      <c r="T35" s="89"/>
      <c r="U35" s="89"/>
      <c r="V35" s="89"/>
      <c r="W35" s="89"/>
      <c r="AA35" s="89"/>
      <c r="AB35" s="89"/>
      <c r="AC35" s="89"/>
      <c r="AD35" s="89"/>
      <c r="AE35" s="89"/>
      <c r="AF35" s="89"/>
      <c r="AG35" s="89"/>
      <c r="AH35" s="89"/>
      <c r="AI35" s="89"/>
      <c r="AJ35" s="89"/>
      <c r="AK35" s="89"/>
      <c r="AM35" s="89"/>
      <c r="AN35" s="89"/>
      <c r="AO35" s="89"/>
      <c r="AP35" s="89"/>
      <c r="AQ35" s="89"/>
      <c r="AR35" s="89"/>
      <c r="AS35" s="89"/>
      <c r="AT35" s="89"/>
      <c r="AU35" s="89"/>
    </row>
    <row r="36" spans="1:98" ht="14.25" customHeight="1">
      <c r="A36" s="317" t="s">
        <v>192</v>
      </c>
      <c r="B36" s="133">
        <f>B33-(2*B34)</f>
        <v>-1.149083223948181</v>
      </c>
      <c r="C36" s="133">
        <f t="shared" ref="C36:F36" si="60">C33-(2*C34)</f>
        <v>6.4226001311806682</v>
      </c>
      <c r="D36" s="133">
        <f t="shared" si="60"/>
        <v>6.4653566376251179</v>
      </c>
      <c r="E36" s="133">
        <f t="shared" si="60"/>
        <v>3.8019849226787112</v>
      </c>
      <c r="F36" s="133">
        <f t="shared" si="60"/>
        <v>3.6609036830735278</v>
      </c>
      <c r="G36" s="89"/>
      <c r="H36" s="89"/>
      <c r="I36" s="89"/>
      <c r="J36" s="89"/>
      <c r="K36" s="89"/>
      <c r="L36" s="89"/>
      <c r="P36" s="89"/>
      <c r="Q36" s="89"/>
      <c r="R36" s="89"/>
      <c r="S36" s="89"/>
      <c r="T36" s="89"/>
      <c r="U36" s="89"/>
      <c r="V36" s="89"/>
      <c r="W36" s="89"/>
      <c r="AA36" s="89"/>
      <c r="AB36" s="89"/>
      <c r="AC36" s="89"/>
      <c r="AD36" s="89"/>
      <c r="AE36" s="89"/>
      <c r="AF36" s="89"/>
      <c r="AG36" s="89"/>
      <c r="AH36" s="89"/>
      <c r="AI36" s="89"/>
      <c r="AJ36" s="89"/>
      <c r="AK36" s="89"/>
      <c r="AM36" s="89"/>
      <c r="AN36" s="89"/>
      <c r="AO36" s="89"/>
      <c r="AP36" s="89"/>
      <c r="AQ36" s="89"/>
      <c r="AR36" s="89"/>
      <c r="AS36" s="89"/>
      <c r="AT36" s="89"/>
      <c r="AU36" s="89"/>
    </row>
    <row r="37" spans="1:98" ht="14.25" customHeight="1">
      <c r="A37" s="318"/>
      <c r="B37" s="133">
        <f t="shared" ref="B37:F37" si="61">B33+(2*B34)</f>
        <v>14.151083223948181</v>
      </c>
      <c r="C37" s="133">
        <f t="shared" si="61"/>
        <v>18.653399868819331</v>
      </c>
      <c r="D37" s="133">
        <f t="shared" si="61"/>
        <v>18.842643362374883</v>
      </c>
      <c r="E37" s="133">
        <f t="shared" si="61"/>
        <v>21.776015077321283</v>
      </c>
      <c r="F37" s="133">
        <f t="shared" si="61"/>
        <v>20.08709631692647</v>
      </c>
    </row>
    <row r="39" spans="1:98" ht="15">
      <c r="A39" s="136" t="s">
        <v>177</v>
      </c>
      <c r="M39" s="136" t="s">
        <v>177</v>
      </c>
      <c r="X39" s="136" t="s">
        <v>177</v>
      </c>
      <c r="AJ39" s="136" t="s">
        <v>177</v>
      </c>
      <c r="AW39" s="136" t="s">
        <v>177</v>
      </c>
      <c r="CJ39" s="136" t="s">
        <v>177</v>
      </c>
    </row>
    <row r="40" spans="1:98" ht="29.1" customHeight="1" thickBot="1">
      <c r="A40" s="332" t="s">
        <v>14</v>
      </c>
      <c r="B40" s="333"/>
      <c r="C40" s="89"/>
      <c r="D40" s="89"/>
      <c r="E40" s="89"/>
      <c r="F40" s="89"/>
      <c r="G40" s="89"/>
      <c r="H40" s="89"/>
      <c r="I40" s="89"/>
      <c r="J40" s="89"/>
      <c r="K40" s="89"/>
      <c r="L40" s="89"/>
      <c r="M40" s="332" t="s">
        <v>14</v>
      </c>
      <c r="N40" s="333"/>
      <c r="O40" s="147"/>
      <c r="P40" s="89"/>
      <c r="Q40" s="89"/>
      <c r="R40" s="89"/>
      <c r="S40" s="89"/>
      <c r="T40" s="89"/>
      <c r="U40" s="89"/>
      <c r="V40" s="89"/>
      <c r="W40" s="89"/>
      <c r="X40" s="319" t="s">
        <v>14</v>
      </c>
      <c r="Y40" s="320"/>
      <c r="Z40" s="150"/>
      <c r="AA40" s="150"/>
      <c r="AB40" s="150"/>
      <c r="AC40" s="89"/>
      <c r="AD40" s="89"/>
      <c r="AE40" s="89"/>
      <c r="AF40" s="89"/>
      <c r="AG40" s="89"/>
      <c r="AH40" s="89"/>
      <c r="AI40" s="89"/>
      <c r="AJ40" s="338" t="s">
        <v>178</v>
      </c>
      <c r="AK40" s="339"/>
      <c r="AL40" s="339"/>
      <c r="AM40" s="339"/>
      <c r="AN40" s="339"/>
      <c r="AO40" s="339"/>
      <c r="AP40" s="109"/>
      <c r="AQ40" s="109"/>
      <c r="AR40" s="109"/>
      <c r="AS40" s="109"/>
      <c r="AT40" s="109"/>
      <c r="AU40" s="89"/>
      <c r="AW40" s="319" t="s">
        <v>178</v>
      </c>
      <c r="AX40" s="320"/>
      <c r="AY40" s="320"/>
      <c r="AZ40" s="320"/>
      <c r="BA40" s="320"/>
      <c r="BB40" s="320"/>
      <c r="BC40" s="150"/>
      <c r="BD40" s="150"/>
      <c r="BE40" s="150"/>
      <c r="BF40" s="150"/>
      <c r="BG40" s="150"/>
      <c r="BH40" s="150"/>
      <c r="BJ40" s="319" t="s">
        <v>178</v>
      </c>
      <c r="BK40" s="320"/>
      <c r="BL40" s="320"/>
      <c r="BM40" s="320"/>
      <c r="BN40" s="320"/>
      <c r="BO40" s="320"/>
      <c r="BP40" s="150"/>
      <c r="BQ40" s="150"/>
      <c r="BR40" s="150"/>
      <c r="BS40" s="150"/>
      <c r="BT40" s="150"/>
      <c r="BW40" s="338" t="s">
        <v>178</v>
      </c>
      <c r="BX40" s="339"/>
      <c r="BY40" s="339"/>
      <c r="BZ40" s="339"/>
      <c r="CA40" s="339"/>
      <c r="CB40" s="339"/>
      <c r="CC40" s="150"/>
      <c r="CD40" s="150"/>
      <c r="CE40" s="150"/>
      <c r="CF40" s="150"/>
      <c r="CG40" s="150"/>
      <c r="CJ40" s="383" t="s">
        <v>178</v>
      </c>
      <c r="CK40" s="383"/>
      <c r="CL40" s="383"/>
      <c r="CM40" s="383"/>
      <c r="CN40" s="383"/>
      <c r="CO40" s="383"/>
      <c r="CP40" s="150"/>
      <c r="CQ40" s="150"/>
      <c r="CR40" s="150"/>
      <c r="CS40" s="150"/>
      <c r="CT40" s="150"/>
    </row>
    <row r="41" spans="1:98" ht="24.95" customHeight="1" thickBot="1">
      <c r="A41" s="334" t="s">
        <v>97</v>
      </c>
      <c r="B41" s="333"/>
      <c r="C41" s="89"/>
      <c r="D41" s="89"/>
      <c r="E41" s="89"/>
      <c r="F41" s="89"/>
      <c r="G41" s="89"/>
      <c r="H41" s="89"/>
      <c r="I41" s="89"/>
      <c r="J41" s="89"/>
      <c r="K41" s="89"/>
      <c r="L41" s="89"/>
      <c r="M41" s="334" t="s">
        <v>97</v>
      </c>
      <c r="N41" s="333"/>
      <c r="O41" s="147"/>
      <c r="P41" s="89"/>
      <c r="Q41" s="89"/>
      <c r="R41" s="89"/>
      <c r="S41" s="89"/>
      <c r="T41" s="89"/>
      <c r="U41" s="89"/>
      <c r="V41" s="89"/>
      <c r="W41" s="89"/>
      <c r="X41" s="334" t="s">
        <v>225</v>
      </c>
      <c r="Y41" s="320"/>
      <c r="AH41" s="89"/>
      <c r="AI41" s="89"/>
      <c r="AJ41" s="110"/>
      <c r="AK41" s="118" t="s">
        <v>25</v>
      </c>
      <c r="AL41" s="123" t="s">
        <v>24</v>
      </c>
      <c r="AM41" s="124" t="s">
        <v>11</v>
      </c>
      <c r="AN41" s="124" t="s">
        <v>27</v>
      </c>
      <c r="AO41" s="22" t="s">
        <v>179</v>
      </c>
      <c r="AP41" s="109"/>
      <c r="AQ41" s="109"/>
      <c r="AR41" s="109"/>
      <c r="AS41" s="109"/>
      <c r="AT41" s="109"/>
      <c r="AU41" s="89"/>
      <c r="AW41" s="151"/>
      <c r="AX41" s="221" t="s">
        <v>25</v>
      </c>
      <c r="AY41" s="183" t="s">
        <v>24</v>
      </c>
      <c r="AZ41" s="184" t="s">
        <v>11</v>
      </c>
      <c r="BA41" s="184" t="s">
        <v>27</v>
      </c>
      <c r="BB41" s="91" t="s">
        <v>179</v>
      </c>
      <c r="BC41" s="150"/>
      <c r="BD41" s="150"/>
      <c r="BE41" s="150"/>
      <c r="BF41" s="150"/>
      <c r="BG41" s="150"/>
      <c r="BH41" s="150"/>
      <c r="BJ41" s="151"/>
      <c r="BK41" s="221" t="s">
        <v>25</v>
      </c>
      <c r="BL41" s="183" t="s">
        <v>24</v>
      </c>
      <c r="BM41" s="184" t="s">
        <v>11</v>
      </c>
      <c r="BN41" s="184" t="s">
        <v>27</v>
      </c>
      <c r="BO41" s="91" t="s">
        <v>179</v>
      </c>
      <c r="BP41" s="150"/>
      <c r="BQ41" s="150"/>
      <c r="BR41" s="150"/>
      <c r="BS41" s="150"/>
      <c r="BT41" s="150"/>
      <c r="BW41" s="110"/>
      <c r="BX41" s="118" t="s">
        <v>25</v>
      </c>
      <c r="BY41" s="123" t="s">
        <v>24</v>
      </c>
      <c r="BZ41" s="124" t="s">
        <v>11</v>
      </c>
      <c r="CA41" s="124" t="s">
        <v>27</v>
      </c>
      <c r="CB41" s="22" t="s">
        <v>179</v>
      </c>
      <c r="CC41" s="150"/>
      <c r="CD41" s="150"/>
      <c r="CE41" s="150"/>
      <c r="CF41" s="150"/>
      <c r="CG41" s="150"/>
      <c r="CJ41" s="151"/>
      <c r="CK41" s="221" t="s">
        <v>25</v>
      </c>
      <c r="CL41" s="183" t="s">
        <v>24</v>
      </c>
      <c r="CM41" s="184" t="s">
        <v>11</v>
      </c>
      <c r="CN41" s="184" t="s">
        <v>27</v>
      </c>
      <c r="CO41" s="91" t="s">
        <v>179</v>
      </c>
      <c r="CP41" s="150"/>
      <c r="CQ41" s="150"/>
      <c r="CR41" s="150"/>
      <c r="CS41" s="150"/>
      <c r="CT41" s="150"/>
    </row>
    <row r="42" spans="1:98" ht="27" customHeight="1" thickBot="1">
      <c r="A42" s="182" t="s">
        <v>16</v>
      </c>
      <c r="B42" s="152" t="s">
        <v>17</v>
      </c>
      <c r="C42" s="89"/>
      <c r="D42" s="89"/>
      <c r="E42" s="89"/>
      <c r="F42" s="89"/>
      <c r="G42" s="89"/>
      <c r="H42" s="89"/>
      <c r="I42" s="89"/>
      <c r="J42" s="89"/>
      <c r="K42" s="89"/>
      <c r="L42" s="89"/>
      <c r="M42" s="182" t="s">
        <v>16</v>
      </c>
      <c r="N42" s="152" t="s">
        <v>17</v>
      </c>
      <c r="O42" s="147"/>
      <c r="P42" s="89"/>
      <c r="Q42" s="89"/>
      <c r="R42" s="89"/>
      <c r="S42" s="89"/>
      <c r="T42" s="89"/>
      <c r="U42" s="89"/>
      <c r="V42" s="89"/>
      <c r="W42" s="89"/>
      <c r="X42" s="182" t="s">
        <v>16</v>
      </c>
      <c r="Y42" s="152" t="s">
        <v>17</v>
      </c>
      <c r="AE42" s="150"/>
      <c r="AF42" s="150"/>
      <c r="AG42" s="150"/>
      <c r="AH42" s="89"/>
      <c r="AI42" s="89"/>
      <c r="AJ42" s="315" t="s">
        <v>209</v>
      </c>
      <c r="AK42" s="23" t="s">
        <v>1</v>
      </c>
      <c r="AL42" s="111">
        <v>8</v>
      </c>
      <c r="AM42" s="112">
        <v>6.7274999999999991</v>
      </c>
      <c r="AN42" s="17">
        <v>0.82463411800108555</v>
      </c>
      <c r="AO42" s="113">
        <v>0.29155218841817765</v>
      </c>
      <c r="AP42" s="109"/>
      <c r="AQ42" s="109"/>
      <c r="AR42" s="109"/>
      <c r="AS42" s="109"/>
      <c r="AT42" s="109"/>
      <c r="AU42" s="89"/>
      <c r="AW42" s="321" t="s">
        <v>283</v>
      </c>
      <c r="AX42" s="153" t="s">
        <v>1</v>
      </c>
      <c r="AY42" s="154">
        <v>9</v>
      </c>
      <c r="AZ42" s="155">
        <v>13.558888888888887</v>
      </c>
      <c r="BA42" s="155">
        <v>5.9627687453993303</v>
      </c>
      <c r="BB42" s="92">
        <v>1.9875895817997768</v>
      </c>
      <c r="BC42" s="150"/>
      <c r="BD42" s="150"/>
      <c r="BE42" s="150"/>
      <c r="BF42" s="150"/>
      <c r="BG42" s="150"/>
      <c r="BH42" s="150"/>
      <c r="BJ42" s="321" t="s">
        <v>285</v>
      </c>
      <c r="BK42" s="153" t="s">
        <v>1</v>
      </c>
      <c r="BL42" s="154">
        <v>9</v>
      </c>
      <c r="BM42" s="155">
        <v>39.45333333333334</v>
      </c>
      <c r="BN42" s="155">
        <v>6.1218216243206562</v>
      </c>
      <c r="BO42" s="92">
        <v>2.0406072081068856</v>
      </c>
      <c r="BP42" s="150"/>
      <c r="BQ42" s="150"/>
      <c r="BR42" s="150"/>
      <c r="BS42" s="150"/>
      <c r="BT42" s="150"/>
      <c r="BW42" s="315" t="s">
        <v>245</v>
      </c>
      <c r="BX42" s="23" t="s">
        <v>1</v>
      </c>
      <c r="BY42" s="111">
        <v>9</v>
      </c>
      <c r="BZ42" s="112">
        <v>25.111111111111111</v>
      </c>
      <c r="CA42" s="17">
        <v>9.0200394184898727</v>
      </c>
      <c r="CB42" s="113">
        <v>3.0066798061632909</v>
      </c>
      <c r="CC42" s="150"/>
      <c r="CD42" s="150"/>
      <c r="CE42" s="150"/>
      <c r="CF42" s="150"/>
      <c r="CG42" s="150"/>
      <c r="CJ42" s="384" t="s">
        <v>8</v>
      </c>
      <c r="CK42" s="153" t="s">
        <v>1</v>
      </c>
      <c r="CL42" s="154">
        <v>10</v>
      </c>
      <c r="CM42" s="155">
        <v>0.27700000000000002</v>
      </c>
      <c r="CN42" s="155">
        <v>9.2382056939886562E-2</v>
      </c>
      <c r="CO42" s="92">
        <v>2.9213771486140648E-2</v>
      </c>
      <c r="CP42" s="150"/>
      <c r="CQ42" s="150"/>
      <c r="CR42" s="150"/>
      <c r="CS42" s="150"/>
      <c r="CT42" s="150"/>
    </row>
    <row r="43" spans="1:98" ht="15.75" thickBot="1">
      <c r="A43" s="156" t="s">
        <v>18</v>
      </c>
      <c r="B43" s="157" t="s">
        <v>3</v>
      </c>
      <c r="C43" s="89"/>
      <c r="D43" s="89"/>
      <c r="E43" s="89"/>
      <c r="F43" s="89"/>
      <c r="G43" s="89"/>
      <c r="H43" s="89"/>
      <c r="I43" s="89"/>
      <c r="J43" s="89"/>
      <c r="K43" s="89"/>
      <c r="L43" s="89"/>
      <c r="M43" s="156" t="s">
        <v>18</v>
      </c>
      <c r="N43" s="157" t="s">
        <v>208</v>
      </c>
      <c r="O43" s="147"/>
      <c r="P43" s="89"/>
      <c r="Q43" s="89"/>
      <c r="R43" s="89"/>
      <c r="S43" s="89"/>
      <c r="T43" s="89"/>
      <c r="U43" s="89"/>
      <c r="V43" s="89"/>
      <c r="W43" s="89"/>
      <c r="X43" s="156" t="s">
        <v>18</v>
      </c>
      <c r="Y43" s="157" t="s">
        <v>226</v>
      </c>
      <c r="AE43" s="150"/>
      <c r="AF43" s="150"/>
      <c r="AG43" s="150"/>
      <c r="AH43" s="89"/>
      <c r="AI43" s="89"/>
      <c r="AJ43" s="316"/>
      <c r="AK43" s="27" t="s">
        <v>2</v>
      </c>
      <c r="AL43" s="114">
        <v>8</v>
      </c>
      <c r="AM43" s="115">
        <v>12.798750000000002</v>
      </c>
      <c r="AN43" s="20">
        <v>2.8462428241957345</v>
      </c>
      <c r="AO43" s="116">
        <v>1.0062988009461771</v>
      </c>
      <c r="AP43" s="109"/>
      <c r="AQ43" s="109"/>
      <c r="AR43" s="109"/>
      <c r="AS43" s="109"/>
      <c r="AT43" s="109"/>
      <c r="AU43" s="89"/>
      <c r="AW43" s="322"/>
      <c r="AX43" s="158" t="s">
        <v>2</v>
      </c>
      <c r="AY43" s="159">
        <v>9</v>
      </c>
      <c r="AZ43" s="160">
        <v>5.3955555555555552</v>
      </c>
      <c r="BA43" s="160">
        <v>2.6214409735444697</v>
      </c>
      <c r="BB43" s="96">
        <v>0.87381365784815657</v>
      </c>
      <c r="BC43" s="150"/>
      <c r="BD43" s="150"/>
      <c r="BE43" s="150"/>
      <c r="BF43" s="150"/>
      <c r="BG43" s="150"/>
      <c r="BH43" s="150"/>
      <c r="BJ43" s="322"/>
      <c r="BK43" s="158" t="s">
        <v>2</v>
      </c>
      <c r="BL43" s="159">
        <v>9</v>
      </c>
      <c r="BM43" s="160">
        <v>27.837777777777777</v>
      </c>
      <c r="BN43" s="160">
        <v>3.8478558242798617</v>
      </c>
      <c r="BO43" s="96">
        <v>1.2826186080932871</v>
      </c>
      <c r="BP43" s="150"/>
      <c r="BQ43" s="150"/>
      <c r="BR43" s="150"/>
      <c r="BS43" s="150"/>
      <c r="BT43" s="150"/>
      <c r="BW43" s="316"/>
      <c r="BX43" s="27" t="s">
        <v>2</v>
      </c>
      <c r="BY43" s="114">
        <v>9</v>
      </c>
      <c r="BZ43" s="115">
        <v>23.555555555555557</v>
      </c>
      <c r="CA43" s="20">
        <v>7.7960103756843333</v>
      </c>
      <c r="CB43" s="116">
        <v>2.5986701252281112</v>
      </c>
      <c r="CC43" s="150"/>
      <c r="CD43" s="150"/>
      <c r="CE43" s="150"/>
      <c r="CF43" s="150"/>
      <c r="CG43" s="150"/>
      <c r="CJ43" s="385"/>
      <c r="CK43" s="158" t="s">
        <v>2</v>
      </c>
      <c r="CL43" s="159">
        <v>10</v>
      </c>
      <c r="CM43" s="160">
        <v>1.1799999999999998E-2</v>
      </c>
      <c r="CN43" s="160">
        <v>9.7599863387882541E-2</v>
      </c>
      <c r="CO43" s="96">
        <v>3.0863786762698665E-2</v>
      </c>
      <c r="CP43" s="150"/>
      <c r="CQ43" s="150"/>
      <c r="CR43" s="150"/>
      <c r="CS43" s="150"/>
      <c r="CT43" s="150"/>
    </row>
    <row r="44" spans="1:98" ht="15.95" customHeight="1" thickBot="1">
      <c r="A44" s="161" t="s">
        <v>19</v>
      </c>
      <c r="B44" s="162" t="s">
        <v>4</v>
      </c>
      <c r="C44" s="89"/>
      <c r="D44" s="89"/>
      <c r="E44" s="89"/>
      <c r="F44" s="89"/>
      <c r="G44" s="89"/>
      <c r="H44" s="89"/>
      <c r="I44" s="89"/>
      <c r="J44" s="89"/>
      <c r="K44" s="89"/>
      <c r="L44" s="89"/>
      <c r="M44" s="163" t="s">
        <v>19</v>
      </c>
      <c r="N44" s="164" t="s">
        <v>209</v>
      </c>
      <c r="O44" s="147"/>
      <c r="P44" s="89"/>
      <c r="Q44" s="89"/>
      <c r="R44" s="89"/>
      <c r="S44" s="89"/>
      <c r="T44" s="89"/>
      <c r="U44" s="89"/>
      <c r="V44" s="89"/>
      <c r="W44" s="89"/>
      <c r="X44" s="163" t="s">
        <v>19</v>
      </c>
      <c r="Y44" s="164" t="s">
        <v>227</v>
      </c>
      <c r="AE44" s="150"/>
      <c r="AF44" s="150"/>
      <c r="AG44" s="150"/>
      <c r="AH44" s="89"/>
      <c r="AI44" s="89"/>
      <c r="AJ44" s="109"/>
      <c r="AK44" s="109"/>
      <c r="AL44" s="109"/>
      <c r="AM44" s="109"/>
      <c r="AN44" s="109"/>
      <c r="AO44" s="109"/>
      <c r="AP44" s="109"/>
      <c r="AQ44" s="109"/>
      <c r="AR44" s="109"/>
      <c r="AS44" s="109"/>
      <c r="AT44" s="109"/>
      <c r="AU44" s="89"/>
      <c r="AW44" s="150"/>
      <c r="AX44" s="150"/>
      <c r="AY44" s="150"/>
      <c r="AZ44" s="150"/>
      <c r="BA44" s="150"/>
      <c r="BB44" s="150"/>
      <c r="BC44" s="150"/>
      <c r="BD44" s="150"/>
      <c r="BE44" s="150"/>
      <c r="BF44" s="150"/>
      <c r="BG44" s="150"/>
      <c r="BH44" s="150"/>
      <c r="BJ44" s="150"/>
      <c r="BK44" s="150"/>
      <c r="BL44" s="150"/>
      <c r="BM44" s="150"/>
      <c r="BN44" s="150"/>
      <c r="BO44" s="150"/>
      <c r="BP44" s="150"/>
      <c r="BQ44" s="150"/>
      <c r="BR44" s="150"/>
      <c r="BS44" s="150"/>
      <c r="BT44" s="150"/>
      <c r="BW44" s="150"/>
      <c r="BX44" s="150"/>
      <c r="BY44" s="150"/>
      <c r="BZ44" s="150"/>
      <c r="CA44" s="150"/>
      <c r="CB44" s="150"/>
      <c r="CC44" s="150"/>
      <c r="CD44" s="150"/>
      <c r="CE44" s="150"/>
      <c r="CF44" s="150"/>
      <c r="CG44" s="150"/>
      <c r="CJ44" s="150"/>
      <c r="CK44" s="150"/>
      <c r="CL44" s="150"/>
      <c r="CM44" s="150"/>
      <c r="CN44" s="150"/>
      <c r="CO44" s="150"/>
      <c r="CP44" s="150"/>
      <c r="CQ44" s="150"/>
      <c r="CR44" s="150"/>
      <c r="CS44" s="150"/>
      <c r="CT44" s="150"/>
    </row>
    <row r="45" spans="1:98" ht="15.95" customHeight="1" thickBot="1">
      <c r="A45" s="161" t="s">
        <v>20</v>
      </c>
      <c r="B45" s="162" t="s">
        <v>5</v>
      </c>
      <c r="C45" s="89"/>
      <c r="D45" s="89"/>
      <c r="E45" s="89"/>
      <c r="F45" s="89"/>
      <c r="G45" s="89"/>
      <c r="H45" s="89"/>
      <c r="I45" s="89"/>
      <c r="J45" s="89"/>
      <c r="K45" s="89"/>
      <c r="L45" s="89"/>
      <c r="M45" s="147"/>
      <c r="N45" s="147"/>
      <c r="O45" s="147"/>
      <c r="P45" s="89"/>
      <c r="Q45" s="89"/>
      <c r="R45" s="89"/>
      <c r="S45" s="89"/>
      <c r="T45" s="89"/>
      <c r="U45" s="89"/>
      <c r="V45" s="89"/>
      <c r="W45" s="89"/>
      <c r="AE45" s="150"/>
      <c r="AF45" s="150"/>
      <c r="AG45" s="150"/>
      <c r="AH45" s="89"/>
      <c r="AI45" s="89"/>
      <c r="AJ45" s="338" t="s">
        <v>180</v>
      </c>
      <c r="AK45" s="339"/>
      <c r="AL45" s="339"/>
      <c r="AM45" s="339"/>
      <c r="AN45" s="339"/>
      <c r="AO45" s="339"/>
      <c r="AP45" s="339"/>
      <c r="AQ45" s="339"/>
      <c r="AR45" s="339"/>
      <c r="AS45" s="339"/>
      <c r="AT45" s="339"/>
      <c r="AU45" s="89"/>
      <c r="AW45" s="319" t="s">
        <v>180</v>
      </c>
      <c r="AX45" s="320"/>
      <c r="AY45" s="320"/>
      <c r="AZ45" s="320"/>
      <c r="BA45" s="320"/>
      <c r="BB45" s="320"/>
      <c r="BC45" s="320"/>
      <c r="BD45" s="320"/>
      <c r="BE45" s="320"/>
      <c r="BF45" s="320"/>
      <c r="BG45" s="320"/>
      <c r="BH45" s="251"/>
      <c r="BJ45" s="319" t="s">
        <v>180</v>
      </c>
      <c r="BK45" s="320"/>
      <c r="BL45" s="320"/>
      <c r="BM45" s="320"/>
      <c r="BN45" s="320"/>
      <c r="BO45" s="320"/>
      <c r="BP45" s="320"/>
      <c r="BQ45" s="320"/>
      <c r="BR45" s="320"/>
      <c r="BS45" s="320"/>
      <c r="BT45" s="320"/>
      <c r="BW45" s="338" t="s">
        <v>180</v>
      </c>
      <c r="BX45" s="339"/>
      <c r="BY45" s="339"/>
      <c r="BZ45" s="339"/>
      <c r="CA45" s="339"/>
      <c r="CB45" s="339"/>
      <c r="CC45" s="339"/>
      <c r="CD45" s="339"/>
      <c r="CE45" s="339"/>
      <c r="CF45" s="339"/>
      <c r="CG45" s="339"/>
      <c r="CJ45" s="319" t="s">
        <v>180</v>
      </c>
      <c r="CK45" s="320"/>
      <c r="CL45" s="320"/>
      <c r="CM45" s="320"/>
      <c r="CN45" s="320"/>
      <c r="CO45" s="320"/>
      <c r="CP45" s="320"/>
      <c r="CQ45" s="320"/>
      <c r="CR45" s="320"/>
      <c r="CS45" s="320"/>
      <c r="CT45" s="320"/>
    </row>
    <row r="46" spans="1:98" ht="27.75" customHeight="1" thickBot="1">
      <c r="A46" s="161" t="s">
        <v>21</v>
      </c>
      <c r="B46" s="162" t="s">
        <v>6</v>
      </c>
      <c r="C46" s="89"/>
      <c r="D46" s="89"/>
      <c r="E46" s="89"/>
      <c r="F46" s="89"/>
      <c r="G46" s="89"/>
      <c r="H46" s="89"/>
      <c r="I46" s="89"/>
      <c r="J46" s="89"/>
      <c r="K46" s="89"/>
      <c r="L46" s="89"/>
      <c r="M46" s="147"/>
      <c r="N46" s="147"/>
      <c r="O46" s="147"/>
      <c r="P46" s="89"/>
      <c r="Q46" s="89"/>
      <c r="R46" s="89"/>
      <c r="S46" s="89"/>
      <c r="T46" s="89"/>
      <c r="U46" s="89"/>
      <c r="V46" s="89"/>
      <c r="W46" s="89"/>
      <c r="AC46" s="150"/>
      <c r="AD46" s="150"/>
      <c r="AE46" s="150"/>
      <c r="AF46" s="150"/>
      <c r="AG46" s="150"/>
      <c r="AH46" s="89"/>
      <c r="AI46" s="89"/>
      <c r="AJ46" s="340" t="s">
        <v>0</v>
      </c>
      <c r="AK46" s="341"/>
      <c r="AL46" s="345" t="s">
        <v>181</v>
      </c>
      <c r="AM46" s="346"/>
      <c r="AN46" s="347" t="s">
        <v>182</v>
      </c>
      <c r="AO46" s="348"/>
      <c r="AP46" s="348"/>
      <c r="AQ46" s="348"/>
      <c r="AR46" s="348"/>
      <c r="AS46" s="348"/>
      <c r="AT46" s="349"/>
      <c r="AU46" s="89"/>
      <c r="AW46" s="370" t="s">
        <v>0</v>
      </c>
      <c r="AX46" s="371"/>
      <c r="AY46" s="375" t="s">
        <v>181</v>
      </c>
      <c r="AZ46" s="376"/>
      <c r="BA46" s="323" t="s">
        <v>182</v>
      </c>
      <c r="BB46" s="324"/>
      <c r="BC46" s="324"/>
      <c r="BD46" s="324"/>
      <c r="BE46" s="324"/>
      <c r="BF46" s="324"/>
      <c r="BG46" s="325"/>
      <c r="BH46" s="252"/>
      <c r="BJ46" s="370" t="s">
        <v>0</v>
      </c>
      <c r="BK46" s="371"/>
      <c r="BL46" s="375" t="s">
        <v>181</v>
      </c>
      <c r="BM46" s="376"/>
      <c r="BN46" s="323" t="s">
        <v>182</v>
      </c>
      <c r="BO46" s="324"/>
      <c r="BP46" s="324"/>
      <c r="BQ46" s="324"/>
      <c r="BR46" s="324"/>
      <c r="BS46" s="324"/>
      <c r="BT46" s="325"/>
      <c r="BW46" s="340" t="s">
        <v>0</v>
      </c>
      <c r="BX46" s="341"/>
      <c r="BY46" s="345" t="s">
        <v>181</v>
      </c>
      <c r="BZ46" s="346"/>
      <c r="CA46" s="347" t="s">
        <v>182</v>
      </c>
      <c r="CB46" s="348"/>
      <c r="CC46" s="348"/>
      <c r="CD46" s="348"/>
      <c r="CE46" s="348"/>
      <c r="CF46" s="348"/>
      <c r="CG46" s="349"/>
      <c r="CJ46" s="370" t="s">
        <v>0</v>
      </c>
      <c r="CK46" s="371"/>
      <c r="CL46" s="375" t="s">
        <v>181</v>
      </c>
      <c r="CM46" s="376"/>
      <c r="CN46" s="323" t="s">
        <v>182</v>
      </c>
      <c r="CO46" s="324"/>
      <c r="CP46" s="324"/>
      <c r="CQ46" s="324"/>
      <c r="CR46" s="324"/>
      <c r="CS46" s="324"/>
      <c r="CT46" s="325"/>
    </row>
    <row r="47" spans="1:98" ht="15.95" customHeight="1" thickBot="1">
      <c r="A47" s="163" t="s">
        <v>22</v>
      </c>
      <c r="B47" s="164" t="s">
        <v>7</v>
      </c>
      <c r="C47" s="89"/>
      <c r="D47" s="89"/>
      <c r="E47" s="89"/>
      <c r="F47" s="89"/>
      <c r="G47" s="89"/>
      <c r="H47" s="89"/>
      <c r="I47" s="89"/>
      <c r="J47" s="89"/>
      <c r="K47" s="89"/>
      <c r="L47" s="89"/>
      <c r="M47" s="147"/>
      <c r="N47" s="147"/>
      <c r="O47" s="147"/>
      <c r="P47" s="89"/>
      <c r="Q47" s="89"/>
      <c r="R47" s="89"/>
      <c r="S47" s="89"/>
      <c r="T47" s="89"/>
      <c r="U47" s="89"/>
      <c r="V47" s="89"/>
      <c r="W47" s="89"/>
      <c r="AH47" s="89"/>
      <c r="AI47" s="89"/>
      <c r="AJ47" s="342"/>
      <c r="AK47" s="343"/>
      <c r="AL47" s="350" t="s">
        <v>31</v>
      </c>
      <c r="AM47" s="311" t="s">
        <v>34</v>
      </c>
      <c r="AN47" s="311" t="s">
        <v>183</v>
      </c>
      <c r="AO47" s="311" t="s">
        <v>45</v>
      </c>
      <c r="AP47" s="311" t="s">
        <v>184</v>
      </c>
      <c r="AQ47" s="311" t="s">
        <v>185</v>
      </c>
      <c r="AR47" s="311" t="s">
        <v>186</v>
      </c>
      <c r="AS47" s="313" t="s">
        <v>187</v>
      </c>
      <c r="AT47" s="314"/>
      <c r="AU47" s="89"/>
      <c r="AW47" s="372"/>
      <c r="AX47" s="373"/>
      <c r="AY47" s="326" t="s">
        <v>31</v>
      </c>
      <c r="AZ47" s="328" t="s">
        <v>34</v>
      </c>
      <c r="BA47" s="328" t="s">
        <v>183</v>
      </c>
      <c r="BB47" s="328" t="s">
        <v>45</v>
      </c>
      <c r="BC47" s="328" t="s">
        <v>184</v>
      </c>
      <c r="BD47" s="328" t="s">
        <v>185</v>
      </c>
      <c r="BE47" s="328" t="s">
        <v>186</v>
      </c>
      <c r="BF47" s="330" t="s">
        <v>187</v>
      </c>
      <c r="BG47" s="331"/>
      <c r="BH47" s="252"/>
      <c r="BJ47" s="372"/>
      <c r="BK47" s="373"/>
      <c r="BL47" s="326" t="s">
        <v>31</v>
      </c>
      <c r="BM47" s="328" t="s">
        <v>34</v>
      </c>
      <c r="BN47" s="328" t="s">
        <v>183</v>
      </c>
      <c r="BO47" s="328" t="s">
        <v>45</v>
      </c>
      <c r="BP47" s="328" t="s">
        <v>184</v>
      </c>
      <c r="BQ47" s="328" t="s">
        <v>185</v>
      </c>
      <c r="BR47" s="328" t="s">
        <v>186</v>
      </c>
      <c r="BS47" s="330" t="s">
        <v>187</v>
      </c>
      <c r="BT47" s="331"/>
      <c r="BW47" s="342"/>
      <c r="BX47" s="343"/>
      <c r="BY47" s="350" t="s">
        <v>31</v>
      </c>
      <c r="BZ47" s="311" t="s">
        <v>34</v>
      </c>
      <c r="CA47" s="311" t="s">
        <v>183</v>
      </c>
      <c r="CB47" s="311" t="s">
        <v>45</v>
      </c>
      <c r="CC47" s="311" t="s">
        <v>184</v>
      </c>
      <c r="CD47" s="311" t="s">
        <v>185</v>
      </c>
      <c r="CE47" s="311" t="s">
        <v>186</v>
      </c>
      <c r="CF47" s="313" t="s">
        <v>187</v>
      </c>
      <c r="CG47" s="314"/>
      <c r="CJ47" s="372"/>
      <c r="CK47" s="373"/>
      <c r="CL47" s="326" t="s">
        <v>31</v>
      </c>
      <c r="CM47" s="328" t="s">
        <v>34</v>
      </c>
      <c r="CN47" s="328" t="s">
        <v>183</v>
      </c>
      <c r="CO47" s="328" t="s">
        <v>45</v>
      </c>
      <c r="CP47" s="328" t="s">
        <v>184</v>
      </c>
      <c r="CQ47" s="328" t="s">
        <v>185</v>
      </c>
      <c r="CR47" s="328" t="s">
        <v>186</v>
      </c>
      <c r="CS47" s="330" t="s">
        <v>187</v>
      </c>
      <c r="CT47" s="331"/>
    </row>
    <row r="48" spans="1:98" ht="14.25" customHeight="1" thickBot="1">
      <c r="A48" s="89"/>
      <c r="B48" s="89"/>
      <c r="C48" s="89"/>
      <c r="D48" s="89"/>
      <c r="E48" s="89"/>
      <c r="F48" s="89"/>
      <c r="G48" s="89"/>
      <c r="H48" s="89"/>
      <c r="I48" s="89"/>
      <c r="J48" s="89"/>
      <c r="K48" s="89"/>
      <c r="L48" s="89"/>
      <c r="M48" s="147"/>
      <c r="N48" s="147"/>
      <c r="O48" s="147"/>
      <c r="P48" s="89"/>
      <c r="Q48" s="89"/>
      <c r="R48" s="89"/>
      <c r="S48" s="89"/>
      <c r="T48" s="89"/>
      <c r="U48" s="89"/>
      <c r="V48" s="89"/>
      <c r="W48" s="89"/>
      <c r="AH48" s="89"/>
      <c r="AI48" s="89"/>
      <c r="AJ48" s="316"/>
      <c r="AK48" s="344"/>
      <c r="AL48" s="351"/>
      <c r="AM48" s="312"/>
      <c r="AN48" s="312"/>
      <c r="AO48" s="312"/>
      <c r="AP48" s="312"/>
      <c r="AQ48" s="312"/>
      <c r="AR48" s="312"/>
      <c r="AS48" s="120" t="s">
        <v>188</v>
      </c>
      <c r="AT48" s="60" t="s">
        <v>189</v>
      </c>
      <c r="AU48" s="89"/>
      <c r="AW48" s="322"/>
      <c r="AX48" s="374"/>
      <c r="AY48" s="327"/>
      <c r="AZ48" s="329"/>
      <c r="BA48" s="329"/>
      <c r="BB48" s="329"/>
      <c r="BC48" s="329"/>
      <c r="BD48" s="329"/>
      <c r="BE48" s="329"/>
      <c r="BF48" s="165" t="s">
        <v>188</v>
      </c>
      <c r="BG48" s="166" t="s">
        <v>189</v>
      </c>
      <c r="BH48" s="253"/>
      <c r="BJ48" s="322"/>
      <c r="BK48" s="374"/>
      <c r="BL48" s="327"/>
      <c r="BM48" s="329"/>
      <c r="BN48" s="329"/>
      <c r="BO48" s="329"/>
      <c r="BP48" s="329"/>
      <c r="BQ48" s="329"/>
      <c r="BR48" s="329"/>
      <c r="BS48" s="165" t="s">
        <v>188</v>
      </c>
      <c r="BT48" s="166" t="s">
        <v>189</v>
      </c>
      <c r="BW48" s="316"/>
      <c r="BX48" s="344"/>
      <c r="BY48" s="351"/>
      <c r="BZ48" s="312"/>
      <c r="CA48" s="312"/>
      <c r="CB48" s="312"/>
      <c r="CC48" s="312"/>
      <c r="CD48" s="312"/>
      <c r="CE48" s="312"/>
      <c r="CF48" s="120" t="s">
        <v>188</v>
      </c>
      <c r="CG48" s="60" t="s">
        <v>189</v>
      </c>
      <c r="CJ48" s="322"/>
      <c r="CK48" s="374"/>
      <c r="CL48" s="327"/>
      <c r="CM48" s="329"/>
      <c r="CN48" s="329"/>
      <c r="CO48" s="329"/>
      <c r="CP48" s="329"/>
      <c r="CQ48" s="329"/>
      <c r="CR48" s="329"/>
      <c r="CS48" s="165" t="s">
        <v>188</v>
      </c>
      <c r="CT48" s="166" t="s">
        <v>189</v>
      </c>
    </row>
    <row r="49" spans="1:98" ht="18" customHeight="1" thickBot="1">
      <c r="A49" s="332" t="s">
        <v>23</v>
      </c>
      <c r="B49" s="333"/>
      <c r="C49" s="333"/>
      <c r="D49" s="89"/>
      <c r="E49" s="89"/>
      <c r="F49" s="89"/>
      <c r="G49" s="89"/>
      <c r="H49" s="89"/>
      <c r="I49" s="89"/>
      <c r="J49" s="89"/>
      <c r="K49" s="89"/>
      <c r="L49" s="89"/>
      <c r="M49" s="332" t="s">
        <v>23</v>
      </c>
      <c r="N49" s="333"/>
      <c r="O49" s="333"/>
      <c r="P49" s="89"/>
      <c r="Q49" s="89"/>
      <c r="R49" s="89"/>
      <c r="S49" s="89"/>
      <c r="T49" s="89"/>
      <c r="U49" s="89"/>
      <c r="V49" s="89"/>
      <c r="W49" s="89"/>
      <c r="X49" s="332" t="s">
        <v>23</v>
      </c>
      <c r="Y49" s="333"/>
      <c r="Z49" s="333"/>
      <c r="AA49" s="89"/>
      <c r="AB49" s="89"/>
      <c r="AH49" s="89"/>
      <c r="AI49" s="89"/>
      <c r="AJ49" s="315" t="s">
        <v>209</v>
      </c>
      <c r="AK49" s="23" t="s">
        <v>190</v>
      </c>
      <c r="AL49" s="24">
        <v>5.4982836865396907</v>
      </c>
      <c r="AM49" s="26">
        <v>3.4298896443658453E-2</v>
      </c>
      <c r="AN49" s="26">
        <v>-5.7949295795002138</v>
      </c>
      <c r="AO49" s="25">
        <v>14</v>
      </c>
      <c r="AP49" s="117">
        <v>4.6442006201098981E-5</v>
      </c>
      <c r="AQ49" s="17">
        <v>-6.0712500000000027</v>
      </c>
      <c r="AR49" s="17">
        <v>1.0476831369059743</v>
      </c>
      <c r="AS49" s="17">
        <v>-8.3183068451918896</v>
      </c>
      <c r="AT49" s="113">
        <v>-3.8241931548081163</v>
      </c>
      <c r="AU49" s="89"/>
      <c r="AW49" s="321" t="s">
        <v>283</v>
      </c>
      <c r="AX49" s="153" t="s">
        <v>190</v>
      </c>
      <c r="AY49" s="154">
        <v>1.9406747656187713</v>
      </c>
      <c r="AZ49" s="155">
        <v>0.18264952828053116</v>
      </c>
      <c r="BA49" s="155">
        <v>3.7598442532095184</v>
      </c>
      <c r="BB49" s="155">
        <v>16</v>
      </c>
      <c r="BC49" s="167">
        <v>1.7118171386419489E-3</v>
      </c>
      <c r="BD49" s="155">
        <v>8.1633333333333322</v>
      </c>
      <c r="BE49" s="155">
        <v>2.1711892258209526</v>
      </c>
      <c r="BF49" s="155">
        <v>3.5606177879034746</v>
      </c>
      <c r="BG49" s="92">
        <v>12.76604887876319</v>
      </c>
      <c r="BH49" s="100"/>
      <c r="BJ49" s="321" t="s">
        <v>285</v>
      </c>
      <c r="BK49" s="153" t="s">
        <v>190</v>
      </c>
      <c r="BL49" s="154">
        <v>0.27617967102595992</v>
      </c>
      <c r="BM49" s="155">
        <v>0.60642343235176721</v>
      </c>
      <c r="BN49" s="155">
        <v>4.8192811191811948</v>
      </c>
      <c r="BO49" s="155">
        <v>16</v>
      </c>
      <c r="BP49" s="167">
        <v>1.8876276019970116E-4</v>
      </c>
      <c r="BQ49" s="155">
        <v>11.615555555555563</v>
      </c>
      <c r="BR49" s="155">
        <v>2.410225771915349</v>
      </c>
      <c r="BS49" s="155">
        <v>6.506105169352657</v>
      </c>
      <c r="BT49" s="92">
        <v>16.725005941758468</v>
      </c>
      <c r="BW49" s="315" t="s">
        <v>245</v>
      </c>
      <c r="BX49" s="23" t="s">
        <v>190</v>
      </c>
      <c r="BY49" s="24">
        <v>0.20431890080137807</v>
      </c>
      <c r="BZ49" s="26">
        <v>0.65732477911848508</v>
      </c>
      <c r="CA49" s="26">
        <v>0.39142658862397905</v>
      </c>
      <c r="CB49" s="25">
        <v>16</v>
      </c>
      <c r="CC49" s="26">
        <v>0.70064561323027785</v>
      </c>
      <c r="CD49" s="17">
        <v>1.5555555555555556</v>
      </c>
      <c r="CE49" s="17">
        <v>3.9740671706128987</v>
      </c>
      <c r="CF49" s="17">
        <v>-6.8690904988878101</v>
      </c>
      <c r="CG49" s="113">
        <v>9.9802016099989217</v>
      </c>
      <c r="CJ49" s="321" t="s">
        <v>8</v>
      </c>
      <c r="CK49" s="153" t="s">
        <v>190</v>
      </c>
      <c r="CL49" s="154">
        <v>0.24572813968723081</v>
      </c>
      <c r="CM49" s="155">
        <v>0.62609708944328613</v>
      </c>
      <c r="CN49" s="155">
        <v>6.240401164403349</v>
      </c>
      <c r="CO49" s="155">
        <v>18</v>
      </c>
      <c r="CP49" s="167">
        <v>6.9140815056494216E-6</v>
      </c>
      <c r="CQ49" s="155">
        <v>0.26519999999999999</v>
      </c>
      <c r="CR49" s="155">
        <v>4.2497267886039192E-2</v>
      </c>
      <c r="CS49" s="155">
        <v>0.17591655324819508</v>
      </c>
      <c r="CT49" s="92">
        <v>0.35448344675180488</v>
      </c>
    </row>
    <row r="50" spans="1:98" ht="15.95" customHeight="1" thickBot="1">
      <c r="A50" s="335" t="s">
        <v>0</v>
      </c>
      <c r="B50" s="336"/>
      <c r="C50" s="152" t="s">
        <v>24</v>
      </c>
      <c r="D50" s="89"/>
      <c r="E50" s="89"/>
      <c r="F50" s="89"/>
      <c r="G50" s="89"/>
      <c r="H50" s="89"/>
      <c r="I50" s="89"/>
      <c r="J50" s="89"/>
      <c r="K50" s="89"/>
      <c r="L50" s="89"/>
      <c r="M50" s="335" t="s">
        <v>0</v>
      </c>
      <c r="N50" s="336"/>
      <c r="O50" s="152" t="s">
        <v>24</v>
      </c>
      <c r="P50" s="89"/>
      <c r="Q50" s="89"/>
      <c r="R50" s="89"/>
      <c r="S50" s="89"/>
      <c r="T50" s="89"/>
      <c r="U50" s="89"/>
      <c r="V50" s="89"/>
      <c r="W50" s="89"/>
      <c r="X50" s="335" t="s">
        <v>0</v>
      </c>
      <c r="Y50" s="336"/>
      <c r="Z50" s="152" t="s">
        <v>24</v>
      </c>
      <c r="AA50" s="89"/>
      <c r="AB50" s="89"/>
      <c r="AH50" s="89"/>
      <c r="AI50" s="89"/>
      <c r="AJ50" s="316"/>
      <c r="AK50" s="27" t="s">
        <v>191</v>
      </c>
      <c r="AL50" s="119"/>
      <c r="AM50" s="121"/>
      <c r="AN50" s="59">
        <v>-5.7949295795002138</v>
      </c>
      <c r="AO50" s="59">
        <v>8.1669636395735967</v>
      </c>
      <c r="AP50" s="250">
        <v>3.7716499336666994E-4</v>
      </c>
      <c r="AQ50" s="20">
        <v>-6.0712500000000027</v>
      </c>
      <c r="AR50" s="20">
        <v>1.0476831369059743</v>
      </c>
      <c r="AS50" s="20">
        <v>-8.4786413511137617</v>
      </c>
      <c r="AT50" s="116">
        <v>-3.6638586488862437</v>
      </c>
      <c r="AU50" s="89"/>
      <c r="AW50" s="322"/>
      <c r="AX50" s="158" t="s">
        <v>191</v>
      </c>
      <c r="AY50" s="168"/>
      <c r="AZ50" s="169"/>
      <c r="BA50" s="160">
        <v>3.7598442532095184</v>
      </c>
      <c r="BB50" s="160">
        <v>10.981096958324128</v>
      </c>
      <c r="BC50" s="160">
        <v>3.1648534495314204E-3</v>
      </c>
      <c r="BD50" s="160">
        <v>8.1633333333333322</v>
      </c>
      <c r="BE50" s="160">
        <v>2.1711892258209526</v>
      </c>
      <c r="BF50" s="160">
        <v>3.3835742252408849</v>
      </c>
      <c r="BG50" s="96">
        <v>12.94309244142578</v>
      </c>
      <c r="BH50" s="100"/>
      <c r="BJ50" s="322"/>
      <c r="BK50" s="158" t="s">
        <v>191</v>
      </c>
      <c r="BL50" s="168"/>
      <c r="BM50" s="169"/>
      <c r="BN50" s="160">
        <v>4.8192811191811948</v>
      </c>
      <c r="BO50" s="160">
        <v>13.46773715877679</v>
      </c>
      <c r="BP50" s="160">
        <v>3.0355132608743851E-4</v>
      </c>
      <c r="BQ50" s="160">
        <v>11.615555555555563</v>
      </c>
      <c r="BR50" s="160">
        <v>2.410225771915349</v>
      </c>
      <c r="BS50" s="160">
        <v>6.4269026157415983</v>
      </c>
      <c r="BT50" s="96">
        <v>16.804208495369529</v>
      </c>
      <c r="BW50" s="316"/>
      <c r="BX50" s="27" t="s">
        <v>191</v>
      </c>
      <c r="BY50" s="119"/>
      <c r="BZ50" s="121"/>
      <c r="CA50" s="59">
        <v>0.39142658862397905</v>
      </c>
      <c r="CB50" s="59">
        <v>15.671366042501393</v>
      </c>
      <c r="CC50" s="59">
        <v>0.70075279241071087</v>
      </c>
      <c r="CD50" s="20">
        <v>1.5555555555555556</v>
      </c>
      <c r="CE50" s="20">
        <v>3.9740671706128987</v>
      </c>
      <c r="CF50" s="20">
        <v>-6.8834715961002484</v>
      </c>
      <c r="CG50" s="116">
        <v>9.9945827072113591</v>
      </c>
      <c r="CJ50" s="322"/>
      <c r="CK50" s="158" t="s">
        <v>191</v>
      </c>
      <c r="CL50" s="168"/>
      <c r="CM50" s="169"/>
      <c r="CN50" s="160">
        <v>6.240401164403349</v>
      </c>
      <c r="CO50" s="160">
        <v>17.945934215880072</v>
      </c>
      <c r="CP50" s="160">
        <v>7.0091608060613642E-6</v>
      </c>
      <c r="CQ50" s="160">
        <v>0.26519999999999999</v>
      </c>
      <c r="CR50" s="160">
        <v>4.2497267886039192E-2</v>
      </c>
      <c r="CS50" s="160">
        <v>0.17589726866468075</v>
      </c>
      <c r="CT50" s="96">
        <v>0.35450273133531923</v>
      </c>
    </row>
    <row r="51" spans="1:98" ht="15.95" customHeight="1" thickBot="1">
      <c r="A51" s="321" t="s">
        <v>25</v>
      </c>
      <c r="B51" s="153" t="s">
        <v>2</v>
      </c>
      <c r="C51" s="170">
        <v>10</v>
      </c>
      <c r="D51" s="89"/>
      <c r="E51" s="89"/>
      <c r="F51" s="89"/>
      <c r="G51" s="89"/>
      <c r="H51" s="89"/>
      <c r="I51" s="89"/>
      <c r="J51" s="89"/>
      <c r="K51" s="89"/>
      <c r="L51" s="89"/>
      <c r="M51" s="321" t="s">
        <v>25</v>
      </c>
      <c r="N51" s="153" t="s">
        <v>2</v>
      </c>
      <c r="O51" s="170">
        <v>8</v>
      </c>
      <c r="P51" s="89"/>
      <c r="Q51" s="89"/>
      <c r="R51" s="89"/>
      <c r="S51" s="89"/>
      <c r="T51" s="89"/>
      <c r="U51" s="89"/>
      <c r="V51" s="89"/>
      <c r="W51" s="89"/>
      <c r="X51" s="321" t="s">
        <v>25</v>
      </c>
      <c r="Y51" s="153" t="s">
        <v>2</v>
      </c>
      <c r="Z51" s="170">
        <v>8</v>
      </c>
      <c r="AA51" s="89"/>
      <c r="AB51" s="89"/>
      <c r="AH51" s="89"/>
      <c r="AI51" s="89"/>
      <c r="AJ51" s="89"/>
      <c r="AK51" s="89"/>
      <c r="AL51" s="89"/>
      <c r="AM51" s="89"/>
      <c r="AN51" s="89"/>
      <c r="AO51" s="89"/>
      <c r="AP51" s="89"/>
      <c r="AQ51" s="89"/>
      <c r="AR51" s="89"/>
      <c r="AS51" s="89"/>
      <c r="AT51" s="89"/>
      <c r="AU51" s="89"/>
    </row>
    <row r="52" spans="1:98" ht="15.95" customHeight="1" thickBot="1">
      <c r="A52" s="337"/>
      <c r="B52" s="158" t="s">
        <v>1</v>
      </c>
      <c r="C52" s="171">
        <v>10</v>
      </c>
      <c r="D52" s="89"/>
      <c r="E52" s="89"/>
      <c r="F52" s="89"/>
      <c r="G52" s="89"/>
      <c r="H52" s="89"/>
      <c r="I52" s="89"/>
      <c r="J52" s="89"/>
      <c r="K52" s="89"/>
      <c r="L52" s="89"/>
      <c r="M52" s="337"/>
      <c r="N52" s="158" t="s">
        <v>1</v>
      </c>
      <c r="O52" s="171">
        <v>8</v>
      </c>
      <c r="P52" s="89"/>
      <c r="Q52" s="89"/>
      <c r="R52" s="89"/>
      <c r="S52" s="89"/>
      <c r="T52" s="89"/>
      <c r="U52" s="89"/>
      <c r="V52" s="89"/>
      <c r="W52" s="89"/>
      <c r="X52" s="337"/>
      <c r="Y52" s="158" t="s">
        <v>1</v>
      </c>
      <c r="Z52" s="171">
        <v>8</v>
      </c>
      <c r="AA52" s="89"/>
      <c r="AB52" s="89"/>
      <c r="AH52" s="89"/>
      <c r="AI52" s="89"/>
      <c r="AJ52" s="89"/>
      <c r="AK52" s="89"/>
      <c r="AL52" s="89"/>
      <c r="AM52" s="89"/>
      <c r="AN52" s="89"/>
      <c r="AO52" s="89"/>
      <c r="AP52" s="89"/>
      <c r="AQ52" s="89"/>
      <c r="AR52" s="89"/>
      <c r="AS52" s="89"/>
      <c r="AT52" s="89"/>
      <c r="AU52" s="89"/>
    </row>
    <row r="53" spans="1:98">
      <c r="A53" s="89"/>
      <c r="B53" s="89"/>
      <c r="C53" s="89"/>
      <c r="D53" s="89"/>
      <c r="E53" s="89"/>
      <c r="F53" s="89"/>
      <c r="G53" s="89"/>
      <c r="H53" s="89"/>
      <c r="I53" s="89"/>
      <c r="J53" s="89"/>
      <c r="K53" s="89"/>
      <c r="L53" s="89"/>
      <c r="M53" s="147"/>
      <c r="N53" s="147"/>
      <c r="O53" s="147"/>
      <c r="P53" s="89"/>
      <c r="Q53" s="89"/>
      <c r="R53" s="89"/>
      <c r="S53" s="89"/>
      <c r="T53" s="89"/>
      <c r="U53" s="89"/>
      <c r="V53" s="89"/>
      <c r="W53" s="89"/>
      <c r="X53" s="147"/>
      <c r="Y53" s="147"/>
      <c r="Z53" s="147"/>
      <c r="AA53" s="89"/>
      <c r="AB53" s="89"/>
      <c r="AH53" s="89"/>
      <c r="AI53" s="89"/>
      <c r="AJ53" s="89"/>
      <c r="AK53" s="89"/>
      <c r="AL53" s="89"/>
      <c r="AM53" s="89"/>
      <c r="AN53" s="89"/>
      <c r="AO53" s="89"/>
      <c r="AP53" s="89"/>
      <c r="AQ53" s="89"/>
      <c r="AR53" s="89"/>
      <c r="AS53" s="89"/>
      <c r="AT53" s="89"/>
      <c r="AU53" s="89"/>
    </row>
    <row r="54" spans="1:98" ht="18" customHeight="1" thickBot="1">
      <c r="A54" s="332" t="s">
        <v>26</v>
      </c>
      <c r="B54" s="333"/>
      <c r="C54" s="333"/>
      <c r="D54" s="333"/>
      <c r="E54" s="333"/>
      <c r="F54" s="89"/>
      <c r="G54" s="89"/>
      <c r="H54" s="89"/>
      <c r="I54" s="89"/>
      <c r="J54" s="89"/>
      <c r="K54" s="89"/>
      <c r="L54" s="89"/>
      <c r="M54" s="332" t="s">
        <v>26</v>
      </c>
      <c r="N54" s="333"/>
      <c r="O54" s="333"/>
      <c r="P54" s="333"/>
      <c r="Q54" s="333"/>
      <c r="R54" s="89"/>
      <c r="S54" s="89"/>
      <c r="T54" s="89"/>
      <c r="U54" s="89"/>
      <c r="V54" s="89"/>
      <c r="W54" s="89"/>
      <c r="X54" s="332" t="s">
        <v>26</v>
      </c>
      <c r="Y54" s="333"/>
      <c r="Z54" s="333"/>
      <c r="AA54" s="333"/>
      <c r="AB54" s="333"/>
      <c r="AH54" s="89"/>
      <c r="AI54" s="89"/>
      <c r="AJ54" s="89"/>
      <c r="AK54" s="89"/>
      <c r="AL54" s="89"/>
      <c r="AM54" s="89"/>
      <c r="AN54" s="89"/>
      <c r="AO54" s="89"/>
      <c r="AP54" s="89"/>
      <c r="AQ54" s="89"/>
      <c r="AR54" s="89"/>
      <c r="AS54" s="89"/>
      <c r="AT54" s="89"/>
      <c r="AU54" s="89"/>
    </row>
    <row r="55" spans="1:98" ht="15.95" customHeight="1" thickBot="1">
      <c r="A55" s="172"/>
      <c r="B55" s="221" t="s">
        <v>25</v>
      </c>
      <c r="C55" s="183" t="s">
        <v>11</v>
      </c>
      <c r="D55" s="184" t="s">
        <v>27</v>
      </c>
      <c r="E55" s="91" t="s">
        <v>24</v>
      </c>
      <c r="F55" s="89"/>
      <c r="G55" s="89"/>
      <c r="H55" s="89"/>
      <c r="I55" s="89"/>
      <c r="J55" s="89"/>
      <c r="K55" s="89"/>
      <c r="L55" s="89"/>
      <c r="M55" s="172"/>
      <c r="N55" s="221" t="s">
        <v>25</v>
      </c>
      <c r="O55" s="183" t="s">
        <v>11</v>
      </c>
      <c r="P55" s="184" t="s">
        <v>27</v>
      </c>
      <c r="Q55" s="91" t="s">
        <v>24</v>
      </c>
      <c r="R55" s="89"/>
      <c r="S55" s="89"/>
      <c r="T55" s="89"/>
      <c r="U55" s="89"/>
      <c r="V55" s="89"/>
      <c r="W55" s="89"/>
      <c r="X55" s="172"/>
      <c r="Y55" s="221" t="s">
        <v>25</v>
      </c>
      <c r="Z55" s="183" t="s">
        <v>11</v>
      </c>
      <c r="AA55" s="184" t="s">
        <v>27</v>
      </c>
      <c r="AB55" s="91" t="s">
        <v>24</v>
      </c>
      <c r="AH55" s="89"/>
      <c r="AI55" s="89"/>
      <c r="AJ55" s="89"/>
      <c r="AK55" s="89"/>
      <c r="AL55" s="89"/>
      <c r="AM55" s="89"/>
      <c r="AN55" s="89"/>
      <c r="AO55" s="89"/>
      <c r="AP55" s="89"/>
      <c r="AQ55" s="89"/>
      <c r="AR55" s="89"/>
      <c r="AS55" s="89"/>
      <c r="AT55" s="89"/>
      <c r="AU55" s="89"/>
    </row>
    <row r="56" spans="1:98" ht="15.95" customHeight="1">
      <c r="A56" s="352" t="s">
        <v>3</v>
      </c>
      <c r="B56" s="153" t="s">
        <v>2</v>
      </c>
      <c r="C56" s="154">
        <v>6.5009999999999994</v>
      </c>
      <c r="D56" s="155">
        <v>3.825041611974088</v>
      </c>
      <c r="E56" s="92">
        <v>10</v>
      </c>
      <c r="F56" s="89"/>
      <c r="G56" s="89"/>
      <c r="H56" s="89"/>
      <c r="I56" s="89"/>
      <c r="J56" s="89"/>
      <c r="K56" s="89"/>
      <c r="L56" s="89"/>
      <c r="M56" s="352" t="s">
        <v>193</v>
      </c>
      <c r="N56" s="153" t="s">
        <v>2</v>
      </c>
      <c r="O56" s="154">
        <v>6.02</v>
      </c>
      <c r="P56" s="155">
        <v>1.6042799898129645</v>
      </c>
      <c r="Q56" s="92">
        <v>8</v>
      </c>
      <c r="R56" s="89"/>
      <c r="S56" s="89"/>
      <c r="T56" s="89"/>
      <c r="U56" s="89"/>
      <c r="V56" s="89"/>
      <c r="W56" s="89"/>
      <c r="X56" s="352" t="s">
        <v>226</v>
      </c>
      <c r="Y56" s="153" t="s">
        <v>2</v>
      </c>
      <c r="Z56" s="154">
        <v>2.6475</v>
      </c>
      <c r="AA56" s="155">
        <v>0.822552647034132</v>
      </c>
      <c r="AB56" s="92">
        <v>8</v>
      </c>
      <c r="AH56" s="89"/>
      <c r="AI56" s="89"/>
      <c r="AJ56" s="89"/>
      <c r="AK56" s="89"/>
      <c r="AL56" s="89"/>
      <c r="AM56" s="89"/>
      <c r="AN56" s="89"/>
      <c r="AO56" s="89"/>
      <c r="AP56" s="89"/>
      <c r="AQ56" s="89"/>
      <c r="AR56" s="89"/>
      <c r="AS56" s="89"/>
      <c r="AT56" s="89"/>
      <c r="AU56" s="89"/>
    </row>
    <row r="57" spans="1:98" ht="15.95" customHeight="1">
      <c r="A57" s="353"/>
      <c r="B57" s="173" t="s">
        <v>1</v>
      </c>
      <c r="C57" s="174">
        <v>6.0179999999999998</v>
      </c>
      <c r="D57" s="175">
        <v>1.5713603448392521</v>
      </c>
      <c r="E57" s="93">
        <v>10</v>
      </c>
      <c r="F57" s="89"/>
      <c r="G57" s="89"/>
      <c r="H57" s="89"/>
      <c r="I57" s="89"/>
      <c r="J57" s="89"/>
      <c r="K57" s="89"/>
      <c r="L57" s="89"/>
      <c r="M57" s="353"/>
      <c r="N57" s="173" t="s">
        <v>1</v>
      </c>
      <c r="O57" s="174">
        <v>6.3</v>
      </c>
      <c r="P57" s="175">
        <v>0.74983807775888733</v>
      </c>
      <c r="Q57" s="93">
        <v>8</v>
      </c>
      <c r="R57" s="89"/>
      <c r="S57" s="89"/>
      <c r="T57" s="89"/>
      <c r="U57" s="89"/>
      <c r="V57" s="89"/>
      <c r="W57" s="89"/>
      <c r="X57" s="353"/>
      <c r="Y57" s="173" t="s">
        <v>1</v>
      </c>
      <c r="Z57" s="174">
        <v>2.9737499999999999</v>
      </c>
      <c r="AA57" s="175">
        <v>1.3120642133676235</v>
      </c>
      <c r="AB57" s="93">
        <v>8</v>
      </c>
      <c r="AH57" s="89"/>
      <c r="AI57" s="89"/>
      <c r="AJ57" s="89"/>
      <c r="AK57" s="89"/>
      <c r="AL57" s="89"/>
      <c r="AM57" s="89"/>
      <c r="AN57" s="89"/>
      <c r="AO57" s="89"/>
      <c r="AP57" s="89"/>
      <c r="AQ57" s="89"/>
      <c r="AR57" s="89"/>
      <c r="AS57" s="89"/>
      <c r="AT57" s="89"/>
      <c r="AU57" s="89"/>
    </row>
    <row r="58" spans="1:98" ht="15.95" customHeight="1">
      <c r="A58" s="354"/>
      <c r="B58" s="176" t="s">
        <v>28</v>
      </c>
      <c r="C58" s="177">
        <v>6.259500000000001</v>
      </c>
      <c r="D58" s="178">
        <v>2.8568246542731948</v>
      </c>
      <c r="E58" s="94">
        <v>20</v>
      </c>
      <c r="F58" s="89"/>
      <c r="G58" s="89"/>
      <c r="H58" s="89"/>
      <c r="I58" s="89"/>
      <c r="J58" s="89"/>
      <c r="K58" s="89"/>
      <c r="L58" s="89"/>
      <c r="M58" s="354"/>
      <c r="N58" s="176" t="s">
        <v>28</v>
      </c>
      <c r="O58" s="177">
        <v>6.1599999999999993</v>
      </c>
      <c r="P58" s="178">
        <v>1.2183431372154561</v>
      </c>
      <c r="Q58" s="94">
        <v>16</v>
      </c>
      <c r="R58" s="89"/>
      <c r="S58" s="89"/>
      <c r="T58" s="89"/>
      <c r="U58" s="89"/>
      <c r="V58" s="89"/>
      <c r="W58" s="89"/>
      <c r="X58" s="354"/>
      <c r="Y58" s="176" t="s">
        <v>28</v>
      </c>
      <c r="Z58" s="177">
        <v>2.8106249999999999</v>
      </c>
      <c r="AA58" s="178">
        <v>1.071214069798065</v>
      </c>
      <c r="AB58" s="94">
        <v>16</v>
      </c>
      <c r="AH58" s="89"/>
      <c r="AI58" s="89"/>
      <c r="AJ58" s="89"/>
      <c r="AK58" s="89"/>
      <c r="AL58" s="89"/>
      <c r="AM58" s="89"/>
      <c r="AN58" s="89"/>
      <c r="AO58" s="89"/>
      <c r="AP58" s="89"/>
      <c r="AQ58" s="89"/>
      <c r="AR58" s="89"/>
      <c r="AS58" s="89"/>
      <c r="AT58" s="89"/>
      <c r="AU58" s="89"/>
    </row>
    <row r="59" spans="1:98" ht="15.95" customHeight="1" thickBot="1">
      <c r="A59" s="358" t="s">
        <v>4</v>
      </c>
      <c r="B59" s="179" t="s">
        <v>2</v>
      </c>
      <c r="C59" s="180">
        <v>12.538</v>
      </c>
      <c r="D59" s="181">
        <v>3.0576999344096674</v>
      </c>
      <c r="E59" s="95">
        <v>10</v>
      </c>
      <c r="F59" s="89"/>
      <c r="G59" s="89"/>
      <c r="H59" s="89"/>
      <c r="I59" s="89"/>
      <c r="J59" s="89"/>
      <c r="K59" s="89"/>
      <c r="L59" s="89"/>
      <c r="M59" s="356" t="s">
        <v>5</v>
      </c>
      <c r="N59" s="179" t="s">
        <v>2</v>
      </c>
      <c r="O59" s="180">
        <v>12.798749999999998</v>
      </c>
      <c r="P59" s="181">
        <v>2.8462428241957349</v>
      </c>
      <c r="Q59" s="95">
        <v>8</v>
      </c>
      <c r="R59" s="89"/>
      <c r="S59" s="89"/>
      <c r="T59" s="89"/>
      <c r="U59" s="89"/>
      <c r="V59" s="89"/>
      <c r="W59" s="89"/>
      <c r="X59" s="356" t="s">
        <v>227</v>
      </c>
      <c r="Y59" s="179" t="s">
        <v>2</v>
      </c>
      <c r="Z59" s="180">
        <v>2.2287499999999998</v>
      </c>
      <c r="AA59" s="181">
        <v>1.3205890190149459</v>
      </c>
      <c r="AB59" s="95">
        <v>8</v>
      </c>
      <c r="AH59" s="89"/>
      <c r="AI59" s="89"/>
      <c r="AJ59" s="89"/>
      <c r="AK59" s="89"/>
      <c r="AL59" s="89"/>
      <c r="AM59" s="89"/>
      <c r="AN59" s="89"/>
      <c r="AO59" s="89"/>
      <c r="AP59" s="89"/>
      <c r="AQ59" s="89"/>
      <c r="AR59" s="89"/>
      <c r="AS59" s="89"/>
      <c r="AT59" s="89"/>
      <c r="AU59" s="89"/>
    </row>
    <row r="60" spans="1:98" ht="15.95" customHeight="1">
      <c r="A60" s="353"/>
      <c r="B60" s="173" t="s">
        <v>1</v>
      </c>
      <c r="C60" s="174">
        <v>11.128</v>
      </c>
      <c r="D60" s="175">
        <v>2.0720188759328959</v>
      </c>
      <c r="E60" s="93">
        <v>10</v>
      </c>
      <c r="F60" s="89"/>
      <c r="G60" s="89"/>
      <c r="H60" s="89"/>
      <c r="I60" s="89"/>
      <c r="J60" s="89"/>
      <c r="K60" s="89"/>
      <c r="L60" s="89"/>
      <c r="M60" s="353"/>
      <c r="N60" s="173" t="s">
        <v>1</v>
      </c>
      <c r="O60" s="174">
        <v>6.7274999999999991</v>
      </c>
      <c r="P60" s="175">
        <v>0.82463411800108566</v>
      </c>
      <c r="Q60" s="93">
        <v>8</v>
      </c>
      <c r="R60" s="89"/>
      <c r="S60" s="89"/>
      <c r="T60" s="89"/>
      <c r="U60" s="89"/>
      <c r="V60" s="89"/>
      <c r="W60" s="89"/>
      <c r="X60" s="353"/>
      <c r="Y60" s="173" t="s">
        <v>1</v>
      </c>
      <c r="Z60" s="174">
        <v>2.4512499999999999</v>
      </c>
      <c r="AA60" s="175">
        <v>1.2599255930411128</v>
      </c>
      <c r="AB60" s="93">
        <v>8</v>
      </c>
      <c r="AC60" s="89"/>
      <c r="AD60" s="89"/>
      <c r="AE60" s="89"/>
      <c r="AF60" s="89"/>
      <c r="AG60" s="89"/>
      <c r="AH60" s="89"/>
      <c r="AI60" s="89"/>
      <c r="AJ60" s="89"/>
      <c r="AK60" s="89"/>
      <c r="AL60" s="89"/>
      <c r="AM60" s="89"/>
      <c r="AN60" s="89"/>
      <c r="AO60" s="89"/>
      <c r="AP60" s="89"/>
      <c r="AQ60" s="89"/>
      <c r="AR60" s="89"/>
      <c r="AS60" s="89"/>
      <c r="AT60" s="89"/>
      <c r="AU60" s="89"/>
    </row>
    <row r="61" spans="1:98" ht="15.95" customHeight="1" thickBot="1">
      <c r="A61" s="354"/>
      <c r="B61" s="176" t="s">
        <v>28</v>
      </c>
      <c r="C61" s="177">
        <v>11.833</v>
      </c>
      <c r="D61" s="178">
        <v>2.6430207996473318</v>
      </c>
      <c r="E61" s="94">
        <v>20</v>
      </c>
      <c r="F61" s="89"/>
      <c r="G61" s="89"/>
      <c r="H61" s="89"/>
      <c r="I61" s="89"/>
      <c r="J61" s="89"/>
      <c r="K61" s="89"/>
      <c r="L61" s="89"/>
      <c r="M61" s="337"/>
      <c r="N61" s="158" t="s">
        <v>28</v>
      </c>
      <c r="O61" s="159">
        <v>9.7631249999999987</v>
      </c>
      <c r="P61" s="160">
        <v>3.7319176817466562</v>
      </c>
      <c r="Q61" s="96">
        <v>16</v>
      </c>
      <c r="R61" s="89"/>
      <c r="S61" s="89"/>
      <c r="T61" s="89"/>
      <c r="U61" s="89"/>
      <c r="V61" s="89"/>
      <c r="W61" s="89"/>
      <c r="X61" s="337"/>
      <c r="Y61" s="158" t="s">
        <v>28</v>
      </c>
      <c r="Z61" s="159">
        <v>2.34</v>
      </c>
      <c r="AA61" s="160">
        <v>1.252134178113512</v>
      </c>
      <c r="AB61" s="96">
        <v>16</v>
      </c>
      <c r="AC61" s="89"/>
      <c r="AD61" s="89"/>
      <c r="AE61" s="89"/>
      <c r="AF61" s="89"/>
      <c r="AG61" s="89"/>
      <c r="AH61" s="89"/>
      <c r="AI61" s="89"/>
      <c r="AJ61" s="89"/>
      <c r="AK61" s="89"/>
      <c r="AL61" s="89"/>
      <c r="AM61" s="89"/>
      <c r="AN61" s="89"/>
      <c r="AO61" s="89"/>
      <c r="AP61" s="89"/>
      <c r="AQ61" s="89"/>
      <c r="AR61" s="89"/>
      <c r="AS61" s="89"/>
      <c r="AT61" s="89"/>
      <c r="AU61" s="89"/>
    </row>
    <row r="62" spans="1:98" ht="15.95" customHeight="1">
      <c r="A62" s="358" t="s">
        <v>5</v>
      </c>
      <c r="B62" s="179" t="s">
        <v>2</v>
      </c>
      <c r="C62" s="180">
        <v>12.654</v>
      </c>
      <c r="D62" s="181">
        <v>3.0943216811874401</v>
      </c>
      <c r="E62" s="95">
        <v>10</v>
      </c>
      <c r="F62" s="89"/>
      <c r="G62" s="89"/>
      <c r="H62" s="89"/>
      <c r="I62" s="89"/>
      <c r="J62" s="89"/>
      <c r="K62" s="89"/>
      <c r="L62" s="89"/>
      <c r="M62" s="147"/>
      <c r="N62" s="147"/>
      <c r="O62" s="147"/>
      <c r="P62" s="89"/>
      <c r="Q62" s="89"/>
      <c r="R62" s="89"/>
      <c r="S62" s="89"/>
      <c r="T62" s="89"/>
      <c r="U62" s="89"/>
      <c r="V62" s="89"/>
      <c r="W62" s="89"/>
      <c r="X62" s="147"/>
      <c r="Y62" s="147"/>
      <c r="Z62" s="147"/>
      <c r="AA62" s="89"/>
      <c r="AB62" s="89"/>
      <c r="AC62" s="89"/>
      <c r="AD62" s="89"/>
      <c r="AE62" s="89"/>
      <c r="AF62" s="89"/>
      <c r="AG62" s="89"/>
      <c r="AH62" s="89"/>
      <c r="AI62" s="89"/>
      <c r="AJ62" s="89"/>
      <c r="AK62" s="89"/>
      <c r="AL62" s="89"/>
      <c r="AM62" s="89"/>
      <c r="AN62" s="89"/>
      <c r="AO62" s="89"/>
      <c r="AP62" s="89"/>
      <c r="AQ62" s="89"/>
      <c r="AR62" s="89"/>
      <c r="AS62" s="89"/>
      <c r="AT62" s="89"/>
      <c r="AU62" s="89"/>
    </row>
    <row r="63" spans="1:98" ht="15.95" customHeight="1">
      <c r="A63" s="353"/>
      <c r="B63" s="173" t="s">
        <v>1</v>
      </c>
      <c r="C63" s="174">
        <v>8.7729999999999997</v>
      </c>
      <c r="D63" s="175">
        <v>2.9891026152416456</v>
      </c>
      <c r="E63" s="93">
        <v>10</v>
      </c>
      <c r="F63" s="89"/>
      <c r="G63" s="89"/>
      <c r="H63" s="89"/>
      <c r="I63" s="89"/>
      <c r="J63" s="89"/>
      <c r="K63" s="89"/>
      <c r="L63" s="89"/>
      <c r="M63" s="147"/>
      <c r="N63" s="147"/>
      <c r="O63" s="147"/>
      <c r="P63" s="89"/>
      <c r="Q63" s="89"/>
      <c r="R63" s="89"/>
      <c r="S63" s="89"/>
      <c r="T63" s="89"/>
      <c r="U63" s="89"/>
      <c r="V63" s="89"/>
      <c r="W63" s="89"/>
      <c r="X63" s="147"/>
      <c r="Y63" s="147"/>
      <c r="Z63" s="147"/>
      <c r="AA63" s="89"/>
      <c r="AB63" s="89"/>
      <c r="AC63" s="89"/>
      <c r="AD63" s="89"/>
      <c r="AE63" s="89"/>
      <c r="AF63" s="89"/>
      <c r="AG63" s="89"/>
      <c r="AH63" s="89"/>
      <c r="AI63" s="89"/>
      <c r="AJ63" s="89"/>
      <c r="AK63" s="89"/>
      <c r="AL63" s="89"/>
      <c r="AM63" s="89"/>
      <c r="AN63" s="89"/>
      <c r="AO63" s="89"/>
      <c r="AP63" s="89"/>
      <c r="AQ63" s="89"/>
      <c r="AR63" s="89"/>
      <c r="AS63" s="89"/>
      <c r="AT63" s="89"/>
      <c r="AU63" s="89"/>
    </row>
    <row r="64" spans="1:98" ht="15.95" customHeight="1">
      <c r="A64" s="354"/>
      <c r="B64" s="176" t="s">
        <v>28</v>
      </c>
      <c r="C64" s="177">
        <v>10.7135</v>
      </c>
      <c r="D64" s="178">
        <v>3.5681106234326077</v>
      </c>
      <c r="E64" s="94">
        <v>20</v>
      </c>
      <c r="F64" s="89"/>
      <c r="G64" s="89"/>
      <c r="H64" s="89"/>
      <c r="I64" s="89"/>
      <c r="J64" s="89"/>
      <c r="K64" s="89"/>
      <c r="L64" s="89"/>
      <c r="M64" s="147"/>
      <c r="N64" s="147"/>
      <c r="O64" s="147"/>
      <c r="P64" s="89"/>
      <c r="Q64" s="89"/>
      <c r="R64" s="89"/>
      <c r="S64" s="89"/>
      <c r="T64" s="89"/>
      <c r="U64" s="89"/>
      <c r="V64" s="89"/>
      <c r="W64" s="89"/>
      <c r="X64" s="147"/>
      <c r="Y64" s="147"/>
      <c r="Z64" s="147"/>
      <c r="AA64" s="89"/>
      <c r="AB64" s="89"/>
      <c r="AC64" s="89"/>
      <c r="AD64" s="89"/>
      <c r="AE64" s="89"/>
      <c r="AF64" s="89"/>
      <c r="AG64" s="89"/>
      <c r="AH64" s="89"/>
      <c r="AI64" s="89"/>
      <c r="AJ64" s="89"/>
      <c r="AK64" s="89"/>
      <c r="AL64" s="89"/>
      <c r="AM64" s="89"/>
      <c r="AN64" s="89"/>
      <c r="AO64" s="89"/>
      <c r="AP64" s="89"/>
      <c r="AQ64" s="89"/>
      <c r="AR64" s="89"/>
      <c r="AS64" s="89"/>
      <c r="AT64" s="89"/>
      <c r="AU64" s="89"/>
    </row>
    <row r="65" spans="1:47" ht="15.95" customHeight="1">
      <c r="A65" s="358" t="s">
        <v>6</v>
      </c>
      <c r="B65" s="179" t="s">
        <v>2</v>
      </c>
      <c r="C65" s="180">
        <v>12.789</v>
      </c>
      <c r="D65" s="181">
        <v>4.4935075386606398</v>
      </c>
      <c r="E65" s="95">
        <v>10</v>
      </c>
      <c r="F65" s="89"/>
      <c r="G65" s="89"/>
      <c r="H65" s="89"/>
      <c r="I65" s="89"/>
      <c r="J65" s="89"/>
      <c r="K65" s="89"/>
      <c r="L65" s="89"/>
      <c r="M65" s="147"/>
      <c r="N65" s="147"/>
      <c r="O65" s="147"/>
      <c r="P65" s="89"/>
      <c r="Q65" s="89"/>
      <c r="R65" s="89"/>
      <c r="S65" s="89"/>
      <c r="T65" s="89"/>
      <c r="U65" s="89"/>
      <c r="V65" s="89"/>
      <c r="W65" s="89"/>
      <c r="X65" s="147"/>
      <c r="Y65" s="147"/>
      <c r="Z65" s="147"/>
      <c r="AA65" s="89"/>
      <c r="AB65" s="89"/>
      <c r="AC65" s="89"/>
      <c r="AD65" s="89"/>
      <c r="AE65" s="89"/>
      <c r="AF65" s="89"/>
      <c r="AG65" s="89"/>
      <c r="AH65" s="89"/>
      <c r="AI65" s="89"/>
      <c r="AJ65" s="89"/>
      <c r="AK65" s="89"/>
      <c r="AL65" s="89"/>
      <c r="AM65" s="89"/>
      <c r="AN65" s="89"/>
      <c r="AO65" s="89"/>
      <c r="AP65" s="89"/>
      <c r="AQ65" s="89"/>
      <c r="AR65" s="89"/>
      <c r="AS65" s="89"/>
      <c r="AT65" s="89"/>
      <c r="AU65" s="89"/>
    </row>
    <row r="66" spans="1:47" ht="15.95" customHeight="1">
      <c r="A66" s="353"/>
      <c r="B66" s="173" t="s">
        <v>1</v>
      </c>
      <c r="C66" s="174">
        <v>6.8460000000000001</v>
      </c>
      <c r="D66" s="175">
        <v>3.0940308121715057</v>
      </c>
      <c r="E66" s="93">
        <v>10</v>
      </c>
      <c r="F66" s="89"/>
      <c r="G66" s="89"/>
      <c r="H66" s="89"/>
      <c r="I66" s="89"/>
      <c r="J66" s="89"/>
      <c r="K66" s="89"/>
      <c r="L66" s="89"/>
      <c r="M66" s="147"/>
      <c r="N66" s="147"/>
      <c r="O66" s="147"/>
      <c r="P66" s="89"/>
      <c r="Q66" s="89"/>
      <c r="R66" s="89"/>
      <c r="S66" s="89"/>
      <c r="T66" s="89"/>
      <c r="U66" s="89"/>
      <c r="V66" s="89"/>
      <c r="W66" s="89"/>
      <c r="X66" s="147"/>
      <c r="Y66" s="147"/>
      <c r="Z66" s="147"/>
      <c r="AA66" s="89"/>
      <c r="AB66" s="89"/>
      <c r="AC66" s="89"/>
      <c r="AD66" s="89"/>
      <c r="AE66" s="89"/>
      <c r="AF66" s="89"/>
      <c r="AG66" s="89"/>
      <c r="AH66" s="89"/>
      <c r="AI66" s="89"/>
      <c r="AJ66" s="89"/>
      <c r="AK66" s="89"/>
      <c r="AL66" s="89"/>
      <c r="AM66" s="89"/>
      <c r="AN66" s="89"/>
      <c r="AO66" s="89"/>
      <c r="AP66" s="89"/>
      <c r="AQ66" s="89"/>
      <c r="AR66" s="89"/>
      <c r="AS66" s="89"/>
      <c r="AT66" s="89"/>
      <c r="AU66" s="89"/>
    </row>
    <row r="67" spans="1:47" ht="15.95" customHeight="1">
      <c r="A67" s="354"/>
      <c r="B67" s="176" t="s">
        <v>28</v>
      </c>
      <c r="C67" s="177">
        <v>9.8175000000000026</v>
      </c>
      <c r="D67" s="178">
        <v>4.8366907727886579</v>
      </c>
      <c r="E67" s="94">
        <v>20</v>
      </c>
      <c r="F67" s="89"/>
      <c r="G67" s="89"/>
      <c r="H67" s="89"/>
      <c r="I67" s="89"/>
      <c r="J67" s="89"/>
      <c r="K67" s="89"/>
      <c r="L67" s="89"/>
      <c r="M67" s="147"/>
      <c r="N67" s="147"/>
      <c r="O67" s="147"/>
      <c r="P67" s="89"/>
      <c r="Q67" s="89"/>
      <c r="R67" s="89"/>
      <c r="S67" s="89"/>
      <c r="T67" s="89"/>
      <c r="U67" s="89"/>
      <c r="V67" s="89"/>
      <c r="W67" s="89"/>
      <c r="X67" s="147"/>
      <c r="Y67" s="147"/>
      <c r="Z67" s="147"/>
      <c r="AA67" s="89"/>
      <c r="AB67" s="89"/>
      <c r="AC67" s="89"/>
      <c r="AD67" s="89"/>
      <c r="AE67" s="89"/>
      <c r="AF67" s="89"/>
      <c r="AG67" s="89"/>
      <c r="AH67" s="89"/>
      <c r="AI67" s="89"/>
      <c r="AJ67" s="89"/>
      <c r="AK67" s="89"/>
      <c r="AL67" s="89"/>
      <c r="AM67" s="89"/>
      <c r="AN67" s="89"/>
      <c r="AO67" s="89"/>
      <c r="AP67" s="89"/>
      <c r="AQ67" s="89"/>
      <c r="AR67" s="89"/>
      <c r="AS67" s="89"/>
      <c r="AT67" s="89"/>
      <c r="AU67" s="89"/>
    </row>
    <row r="68" spans="1:47" ht="15.95" customHeight="1" thickBot="1">
      <c r="A68" s="356" t="s">
        <v>7</v>
      </c>
      <c r="B68" s="179" t="s">
        <v>2</v>
      </c>
      <c r="C68" s="180">
        <v>11.874000000000001</v>
      </c>
      <c r="D68" s="181">
        <v>4.1065481584632337</v>
      </c>
      <c r="E68" s="95">
        <v>10</v>
      </c>
      <c r="F68" s="89"/>
      <c r="G68" s="89"/>
      <c r="H68" s="89"/>
      <c r="I68" s="89"/>
      <c r="J68" s="89"/>
      <c r="K68" s="89"/>
      <c r="L68" s="89"/>
      <c r="M68" s="147"/>
      <c r="N68" s="147"/>
      <c r="O68" s="147"/>
      <c r="P68" s="89"/>
      <c r="Q68" s="89"/>
      <c r="R68" s="89"/>
      <c r="S68" s="89"/>
      <c r="T68" s="89"/>
      <c r="U68" s="89"/>
      <c r="V68" s="89"/>
      <c r="W68" s="89"/>
      <c r="X68" s="147"/>
      <c r="Y68" s="147"/>
      <c r="Z68" s="147"/>
      <c r="AA68" s="89"/>
      <c r="AB68" s="89"/>
      <c r="AC68" s="89"/>
      <c r="AD68" s="89"/>
      <c r="AE68" s="89"/>
      <c r="AF68" s="89"/>
      <c r="AG68" s="89"/>
      <c r="AH68" s="89"/>
      <c r="AI68" s="89"/>
      <c r="AJ68" s="89"/>
      <c r="AK68" s="89"/>
      <c r="AL68" s="89"/>
      <c r="AM68" s="89"/>
      <c r="AN68" s="89"/>
      <c r="AO68" s="89"/>
      <c r="AP68" s="89"/>
      <c r="AQ68" s="89"/>
      <c r="AR68" s="89"/>
      <c r="AS68" s="89"/>
      <c r="AT68" s="89"/>
      <c r="AU68" s="89"/>
    </row>
    <row r="69" spans="1:47" ht="15.95" customHeight="1">
      <c r="A69" s="353"/>
      <c r="B69" s="173" t="s">
        <v>1</v>
      </c>
      <c r="C69" s="174">
        <v>7.0540000000000003</v>
      </c>
      <c r="D69" s="175">
        <v>2.7764293616081792</v>
      </c>
      <c r="E69" s="93">
        <v>10</v>
      </c>
      <c r="F69" s="89"/>
      <c r="G69" s="89"/>
      <c r="H69" s="89"/>
      <c r="I69" s="89"/>
      <c r="J69" s="89"/>
      <c r="K69" s="89"/>
      <c r="L69" s="89"/>
      <c r="M69" s="147"/>
      <c r="N69" s="147"/>
      <c r="O69" s="147"/>
      <c r="P69" s="89"/>
      <c r="Q69" s="89"/>
      <c r="R69" s="89"/>
      <c r="S69" s="89"/>
      <c r="T69" s="89"/>
      <c r="U69" s="89"/>
      <c r="V69" s="89"/>
      <c r="W69" s="89"/>
      <c r="X69" s="147"/>
      <c r="Y69" s="147"/>
      <c r="Z69" s="147"/>
      <c r="AA69" s="89"/>
      <c r="AB69" s="89"/>
      <c r="AC69" s="89"/>
      <c r="AD69" s="89"/>
      <c r="AE69" s="89"/>
      <c r="AF69" s="89"/>
      <c r="AG69" s="89"/>
      <c r="AH69" s="89"/>
      <c r="AI69" s="89"/>
      <c r="AJ69" s="89"/>
      <c r="AK69" s="89"/>
      <c r="AL69" s="89"/>
      <c r="AM69" s="89"/>
      <c r="AN69" s="89"/>
      <c r="AO69" s="89"/>
      <c r="AP69" s="89"/>
      <c r="AQ69" s="89"/>
      <c r="AR69" s="89"/>
      <c r="AS69" s="89"/>
      <c r="AT69" s="89"/>
      <c r="AU69" s="89"/>
    </row>
    <row r="70" spans="1:47" ht="15.95" customHeight="1" thickBot="1">
      <c r="A70" s="337"/>
      <c r="B70" s="158" t="s">
        <v>28</v>
      </c>
      <c r="C70" s="159">
        <v>9.4640000000000004</v>
      </c>
      <c r="D70" s="160">
        <v>4.2134663814214086</v>
      </c>
      <c r="E70" s="96">
        <v>20</v>
      </c>
      <c r="F70" s="89"/>
      <c r="G70" s="89"/>
      <c r="H70" s="89"/>
      <c r="I70" s="89"/>
      <c r="J70" s="89"/>
      <c r="K70" s="89"/>
      <c r="L70" s="89"/>
      <c r="M70" s="147"/>
      <c r="N70" s="147"/>
      <c r="O70" s="147"/>
      <c r="P70" s="89"/>
      <c r="Q70" s="89"/>
      <c r="R70" s="89"/>
      <c r="S70" s="89"/>
      <c r="T70" s="89"/>
      <c r="U70" s="89"/>
      <c r="V70" s="89"/>
      <c r="W70" s="89"/>
      <c r="X70" s="147"/>
      <c r="Y70" s="147"/>
      <c r="Z70" s="147"/>
      <c r="AA70" s="89"/>
      <c r="AB70" s="89"/>
      <c r="AC70" s="89"/>
      <c r="AD70" s="89"/>
      <c r="AE70" s="89"/>
      <c r="AF70" s="89"/>
      <c r="AG70" s="89"/>
      <c r="AH70" s="89"/>
      <c r="AI70" s="89"/>
      <c r="AJ70" s="89"/>
      <c r="AK70" s="89"/>
      <c r="AL70" s="89"/>
      <c r="AM70" s="89"/>
      <c r="AN70" s="89"/>
      <c r="AO70" s="89"/>
      <c r="AP70" s="89"/>
      <c r="AQ70" s="89"/>
      <c r="AR70" s="89"/>
      <c r="AS70" s="89"/>
      <c r="AT70" s="89"/>
      <c r="AU70" s="89"/>
    </row>
    <row r="71" spans="1:47">
      <c r="A71" s="89"/>
      <c r="B71" s="89"/>
      <c r="C71" s="89"/>
      <c r="D71" s="89"/>
      <c r="E71" s="89"/>
      <c r="F71" s="89"/>
      <c r="G71" s="89"/>
      <c r="H71" s="89"/>
      <c r="I71" s="89"/>
      <c r="J71" s="89"/>
      <c r="K71" s="89"/>
      <c r="L71" s="89"/>
      <c r="M71" s="147"/>
      <c r="N71" s="147"/>
      <c r="O71" s="147"/>
      <c r="P71" s="89"/>
      <c r="Q71" s="89"/>
      <c r="R71" s="89"/>
      <c r="S71" s="89"/>
      <c r="T71" s="89"/>
      <c r="U71" s="89"/>
      <c r="V71" s="89"/>
      <c r="W71" s="89"/>
      <c r="X71" s="147"/>
      <c r="Y71" s="147"/>
      <c r="Z71" s="147"/>
      <c r="AA71" s="89"/>
      <c r="AB71" s="89"/>
      <c r="AC71" s="89"/>
      <c r="AD71" s="89"/>
      <c r="AE71" s="89"/>
      <c r="AF71" s="89"/>
      <c r="AG71" s="89"/>
      <c r="AH71" s="89"/>
      <c r="AI71" s="89"/>
      <c r="AJ71" s="89"/>
      <c r="AK71" s="89"/>
      <c r="AL71" s="89"/>
      <c r="AM71" s="89"/>
      <c r="AN71" s="89"/>
      <c r="AO71" s="89"/>
      <c r="AP71" s="89"/>
      <c r="AQ71" s="89"/>
      <c r="AR71" s="89"/>
      <c r="AS71" s="89"/>
      <c r="AT71" s="89"/>
      <c r="AU71" s="89"/>
    </row>
    <row r="72" spans="1:47" ht="20.100000000000001" customHeight="1" thickBot="1">
      <c r="A72" s="332" t="s">
        <v>119</v>
      </c>
      <c r="B72" s="333"/>
      <c r="C72" s="333"/>
      <c r="D72" s="333"/>
      <c r="E72" s="333"/>
      <c r="F72" s="333"/>
      <c r="G72" s="333"/>
      <c r="H72" s="333"/>
      <c r="I72" s="333"/>
      <c r="J72" s="333"/>
      <c r="K72" s="89"/>
      <c r="L72" s="89"/>
      <c r="M72" s="319" t="s">
        <v>211</v>
      </c>
      <c r="N72" s="320"/>
      <c r="O72" s="320"/>
      <c r="P72" s="320"/>
      <c r="Q72" s="320"/>
      <c r="R72" s="320"/>
      <c r="S72" s="320"/>
      <c r="T72" s="320"/>
      <c r="U72" s="320"/>
      <c r="V72" s="320"/>
      <c r="W72" s="89"/>
      <c r="X72" s="319" t="s">
        <v>211</v>
      </c>
      <c r="Y72" s="320"/>
      <c r="Z72" s="320"/>
      <c r="AA72" s="320"/>
      <c r="AB72" s="320"/>
      <c r="AC72" s="320"/>
      <c r="AD72" s="320"/>
      <c r="AE72" s="320"/>
      <c r="AF72" s="320"/>
      <c r="AG72" s="320"/>
      <c r="AH72" s="89"/>
      <c r="AI72" s="89"/>
      <c r="AJ72" s="89"/>
      <c r="AK72" s="89"/>
      <c r="AL72" s="89"/>
      <c r="AM72" s="89"/>
      <c r="AN72" s="89"/>
      <c r="AO72" s="89"/>
      <c r="AP72" s="89"/>
      <c r="AQ72" s="89"/>
      <c r="AR72" s="89"/>
      <c r="AS72" s="89"/>
      <c r="AT72" s="89"/>
      <c r="AU72" s="89"/>
    </row>
    <row r="73" spans="1:47" ht="29.1" customHeight="1" thickBot="1">
      <c r="A73" s="355" t="s">
        <v>29</v>
      </c>
      <c r="B73" s="336"/>
      <c r="C73" s="183" t="s">
        <v>30</v>
      </c>
      <c r="D73" s="184" t="s">
        <v>31</v>
      </c>
      <c r="E73" s="184" t="s">
        <v>32</v>
      </c>
      <c r="F73" s="184" t="s">
        <v>33</v>
      </c>
      <c r="G73" s="184" t="s">
        <v>34</v>
      </c>
      <c r="H73" s="184" t="s">
        <v>35</v>
      </c>
      <c r="I73" s="184" t="s">
        <v>36</v>
      </c>
      <c r="J73" s="91" t="s">
        <v>120</v>
      </c>
      <c r="K73" s="89"/>
      <c r="L73" s="89"/>
      <c r="M73" s="355" t="s">
        <v>29</v>
      </c>
      <c r="N73" s="386"/>
      <c r="O73" s="183" t="s">
        <v>30</v>
      </c>
      <c r="P73" s="184" t="s">
        <v>31</v>
      </c>
      <c r="Q73" s="184" t="s">
        <v>32</v>
      </c>
      <c r="R73" s="184" t="s">
        <v>33</v>
      </c>
      <c r="S73" s="184" t="s">
        <v>34</v>
      </c>
      <c r="T73" s="184" t="s">
        <v>35</v>
      </c>
      <c r="U73" s="184" t="s">
        <v>36</v>
      </c>
      <c r="V73" s="91" t="s">
        <v>120</v>
      </c>
      <c r="W73" s="89"/>
      <c r="X73" s="355" t="s">
        <v>29</v>
      </c>
      <c r="Y73" s="386"/>
      <c r="Z73" s="183" t="s">
        <v>30</v>
      </c>
      <c r="AA73" s="184" t="s">
        <v>31</v>
      </c>
      <c r="AB73" s="184" t="s">
        <v>32</v>
      </c>
      <c r="AC73" s="184" t="s">
        <v>33</v>
      </c>
      <c r="AD73" s="184" t="s">
        <v>34</v>
      </c>
      <c r="AE73" s="184" t="s">
        <v>35</v>
      </c>
      <c r="AF73" s="184" t="s">
        <v>36</v>
      </c>
      <c r="AG73" s="91" t="s">
        <v>120</v>
      </c>
      <c r="AH73" s="89"/>
      <c r="AI73" s="89"/>
      <c r="AJ73" s="89"/>
      <c r="AK73" s="89"/>
      <c r="AL73" s="89"/>
      <c r="AM73" s="89"/>
      <c r="AN73" s="89"/>
      <c r="AO73" s="89"/>
      <c r="AP73" s="89"/>
      <c r="AQ73" s="89"/>
      <c r="AR73" s="89"/>
      <c r="AS73" s="89"/>
      <c r="AT73" s="89"/>
      <c r="AU73" s="89"/>
    </row>
    <row r="74" spans="1:47" ht="15.95" customHeight="1">
      <c r="A74" s="352" t="s">
        <v>16</v>
      </c>
      <c r="B74" s="153" t="s">
        <v>37</v>
      </c>
      <c r="C74" s="154">
        <v>0.85061424051517476</v>
      </c>
      <c r="D74" s="155" t="s">
        <v>127</v>
      </c>
      <c r="E74" s="155">
        <v>4</v>
      </c>
      <c r="F74" s="155">
        <v>15</v>
      </c>
      <c r="G74" s="155">
        <v>4.7353514608967878E-6</v>
      </c>
      <c r="H74" s="155">
        <v>0.85061424051517476</v>
      </c>
      <c r="I74" s="155">
        <v>85.411177422327967</v>
      </c>
      <c r="J74" s="92">
        <v>0.99999967165969994</v>
      </c>
      <c r="K74" s="89"/>
      <c r="L74" s="89"/>
      <c r="M74" s="352" t="s">
        <v>16</v>
      </c>
      <c r="N74" s="153" t="s">
        <v>37</v>
      </c>
      <c r="O74" s="154">
        <v>0.8872865157310017</v>
      </c>
      <c r="P74" s="155" t="s">
        <v>212</v>
      </c>
      <c r="Q74" s="155">
        <v>1</v>
      </c>
      <c r="R74" s="155">
        <v>14</v>
      </c>
      <c r="S74" s="155">
        <v>5.0995989909005724E-8</v>
      </c>
      <c r="T74" s="155">
        <v>0.8872865157310017</v>
      </c>
      <c r="U74" s="155">
        <v>110.20874122379236</v>
      </c>
      <c r="V74" s="92">
        <v>0.99999999999999278</v>
      </c>
      <c r="W74" s="89"/>
      <c r="X74" s="352" t="s">
        <v>16</v>
      </c>
      <c r="Y74" s="153" t="s">
        <v>37</v>
      </c>
      <c r="Z74" s="154">
        <v>0.10784676416341291</v>
      </c>
      <c r="AA74" s="155" t="s">
        <v>230</v>
      </c>
      <c r="AB74" s="155">
        <v>1</v>
      </c>
      <c r="AC74" s="155">
        <v>14</v>
      </c>
      <c r="AD74" s="155">
        <v>0.2142937640236699</v>
      </c>
      <c r="AE74" s="155">
        <v>0.10784676416341291</v>
      </c>
      <c r="AF74" s="155">
        <v>1.6923714869138646</v>
      </c>
      <c r="AG74" s="92">
        <v>0.22823034156870081</v>
      </c>
      <c r="AH74" s="89"/>
      <c r="AI74" s="89"/>
      <c r="AJ74" s="89"/>
      <c r="AK74" s="89"/>
      <c r="AL74" s="89"/>
      <c r="AM74" s="89"/>
      <c r="AN74" s="89"/>
      <c r="AO74" s="89"/>
      <c r="AP74" s="89"/>
      <c r="AQ74" s="89"/>
      <c r="AR74" s="89"/>
      <c r="AS74" s="89"/>
      <c r="AT74" s="89"/>
      <c r="AU74" s="89"/>
    </row>
    <row r="75" spans="1:47" ht="15.95" customHeight="1">
      <c r="A75" s="353"/>
      <c r="B75" s="173" t="s">
        <v>38</v>
      </c>
      <c r="C75" s="174">
        <v>0.14938575948482527</v>
      </c>
      <c r="D75" s="175" t="s">
        <v>127</v>
      </c>
      <c r="E75" s="175">
        <v>4</v>
      </c>
      <c r="F75" s="175">
        <v>15</v>
      </c>
      <c r="G75" s="175">
        <v>4.7353514608967793E-6</v>
      </c>
      <c r="H75" s="175">
        <v>0.85061424051517476</v>
      </c>
      <c r="I75" s="175">
        <v>85.411177422327967</v>
      </c>
      <c r="J75" s="93">
        <v>0.99999967165969994</v>
      </c>
      <c r="K75" s="89"/>
      <c r="L75" s="89"/>
      <c r="M75" s="372"/>
      <c r="N75" s="173" t="s">
        <v>38</v>
      </c>
      <c r="O75" s="174">
        <v>0.11271348426899827</v>
      </c>
      <c r="P75" s="175" t="s">
        <v>212</v>
      </c>
      <c r="Q75" s="175">
        <v>1</v>
      </c>
      <c r="R75" s="175">
        <v>14</v>
      </c>
      <c r="S75" s="175">
        <v>5.0995989909005724E-8</v>
      </c>
      <c r="T75" s="175">
        <v>0.8872865157310017</v>
      </c>
      <c r="U75" s="175">
        <v>110.20874122379236</v>
      </c>
      <c r="V75" s="93">
        <v>0.99999999999999278</v>
      </c>
      <c r="W75" s="89"/>
      <c r="X75" s="372"/>
      <c r="Y75" s="173" t="s">
        <v>38</v>
      </c>
      <c r="Z75" s="174">
        <v>0.89215323583658712</v>
      </c>
      <c r="AA75" s="175" t="s">
        <v>230</v>
      </c>
      <c r="AB75" s="175">
        <v>1</v>
      </c>
      <c r="AC75" s="175">
        <v>14</v>
      </c>
      <c r="AD75" s="175">
        <v>0.2142937640236699</v>
      </c>
      <c r="AE75" s="175">
        <v>0.10784676416341288</v>
      </c>
      <c r="AF75" s="175">
        <v>1.6923714869138642</v>
      </c>
      <c r="AG75" s="93">
        <v>0.2282303415687007</v>
      </c>
      <c r="AH75" s="89"/>
      <c r="AI75" s="89"/>
      <c r="AJ75" s="89"/>
      <c r="AK75" s="89"/>
      <c r="AL75" s="89"/>
      <c r="AM75" s="89"/>
      <c r="AN75" s="89"/>
      <c r="AO75" s="89"/>
      <c r="AP75" s="89"/>
      <c r="AQ75" s="89"/>
      <c r="AR75" s="89"/>
      <c r="AS75" s="89"/>
      <c r="AT75" s="89"/>
      <c r="AU75" s="89"/>
    </row>
    <row r="76" spans="1:47" ht="15.95" customHeight="1">
      <c r="A76" s="353"/>
      <c r="B76" s="173" t="s">
        <v>39</v>
      </c>
      <c r="C76" s="174">
        <v>5.6940784948218619</v>
      </c>
      <c r="D76" s="175" t="s">
        <v>127</v>
      </c>
      <c r="E76" s="175">
        <v>4</v>
      </c>
      <c r="F76" s="175">
        <v>15</v>
      </c>
      <c r="G76" s="175">
        <v>4.7353514608967878E-6</v>
      </c>
      <c r="H76" s="175">
        <v>0.85061424051517476</v>
      </c>
      <c r="I76" s="175">
        <v>85.411177422327967</v>
      </c>
      <c r="J76" s="93">
        <v>0.99999967165969994</v>
      </c>
      <c r="K76" s="89"/>
      <c r="L76" s="89"/>
      <c r="M76" s="372"/>
      <c r="N76" s="173" t="s">
        <v>39</v>
      </c>
      <c r="O76" s="174">
        <v>7.8720529445565992</v>
      </c>
      <c r="P76" s="175" t="s">
        <v>212</v>
      </c>
      <c r="Q76" s="175">
        <v>1</v>
      </c>
      <c r="R76" s="175">
        <v>14</v>
      </c>
      <c r="S76" s="175">
        <v>5.0995989909005724E-8</v>
      </c>
      <c r="T76" s="175">
        <v>0.8872865157310017</v>
      </c>
      <c r="U76" s="175">
        <v>110.20874122379236</v>
      </c>
      <c r="V76" s="93">
        <v>0.99999999999999278</v>
      </c>
      <c r="W76" s="89"/>
      <c r="X76" s="372"/>
      <c r="Y76" s="173" t="s">
        <v>39</v>
      </c>
      <c r="Z76" s="174">
        <v>0.12088367763670463</v>
      </c>
      <c r="AA76" s="175" t="s">
        <v>230</v>
      </c>
      <c r="AB76" s="175">
        <v>1</v>
      </c>
      <c r="AC76" s="175">
        <v>14</v>
      </c>
      <c r="AD76" s="175">
        <v>0.2142937640236699</v>
      </c>
      <c r="AE76" s="175">
        <v>0.10784676416341291</v>
      </c>
      <c r="AF76" s="175">
        <v>1.6923714869138646</v>
      </c>
      <c r="AG76" s="93">
        <v>0.22823034156870081</v>
      </c>
      <c r="AH76" s="89"/>
      <c r="AI76" s="89"/>
      <c r="AJ76" s="89"/>
      <c r="AK76" s="89"/>
      <c r="AL76" s="89"/>
      <c r="AM76" s="89"/>
      <c r="AN76" s="89"/>
      <c r="AO76" s="89"/>
      <c r="AP76" s="89"/>
      <c r="AQ76" s="89"/>
      <c r="AR76" s="89"/>
      <c r="AS76" s="89"/>
      <c r="AT76" s="89"/>
      <c r="AU76" s="89"/>
    </row>
    <row r="77" spans="1:47" ht="15.95" customHeight="1">
      <c r="A77" s="354"/>
      <c r="B77" s="176" t="s">
        <v>40</v>
      </c>
      <c r="C77" s="177">
        <v>5.6940784948218619</v>
      </c>
      <c r="D77" s="178" t="s">
        <v>127</v>
      </c>
      <c r="E77" s="178">
        <v>4</v>
      </c>
      <c r="F77" s="178">
        <v>15</v>
      </c>
      <c r="G77" s="178">
        <v>4.7353514608967878E-6</v>
      </c>
      <c r="H77" s="178">
        <v>0.85061424051517476</v>
      </c>
      <c r="I77" s="178">
        <v>85.411177422327967</v>
      </c>
      <c r="J77" s="94">
        <v>0.99999967165969994</v>
      </c>
      <c r="K77" s="89"/>
      <c r="L77" s="89"/>
      <c r="M77" s="387"/>
      <c r="N77" s="176" t="s">
        <v>40</v>
      </c>
      <c r="O77" s="177">
        <v>7.8720529445565992</v>
      </c>
      <c r="P77" s="178" t="s">
        <v>212</v>
      </c>
      <c r="Q77" s="178">
        <v>1</v>
      </c>
      <c r="R77" s="178">
        <v>14</v>
      </c>
      <c r="S77" s="178">
        <v>5.0995989909005724E-8</v>
      </c>
      <c r="T77" s="178">
        <v>0.8872865157310017</v>
      </c>
      <c r="U77" s="178">
        <v>110.20874122379236</v>
      </c>
      <c r="V77" s="94">
        <v>0.99999999999999278</v>
      </c>
      <c r="W77" s="89"/>
      <c r="X77" s="387"/>
      <c r="Y77" s="176" t="s">
        <v>40</v>
      </c>
      <c r="Z77" s="177">
        <v>0.12088367763670463</v>
      </c>
      <c r="AA77" s="178" t="s">
        <v>230</v>
      </c>
      <c r="AB77" s="178">
        <v>1</v>
      </c>
      <c r="AC77" s="178">
        <v>14</v>
      </c>
      <c r="AD77" s="178">
        <v>0.2142937640236699</v>
      </c>
      <c r="AE77" s="178">
        <v>0.10784676416341291</v>
      </c>
      <c r="AF77" s="178">
        <v>1.6923714869138646</v>
      </c>
      <c r="AG77" s="94">
        <v>0.22823034156870081</v>
      </c>
      <c r="AH77" s="89"/>
      <c r="AI77" s="89"/>
      <c r="AJ77" s="89"/>
      <c r="AK77" s="89"/>
      <c r="AL77" s="89"/>
      <c r="AM77" s="89"/>
      <c r="AN77" s="89"/>
      <c r="AO77" s="89"/>
      <c r="AP77" s="89"/>
      <c r="AQ77" s="89"/>
      <c r="AR77" s="89"/>
      <c r="AS77" s="89"/>
      <c r="AT77" s="89"/>
      <c r="AU77" s="89"/>
    </row>
    <row r="78" spans="1:47" ht="15.95" customHeight="1" thickBot="1">
      <c r="A78" s="356" t="s">
        <v>41</v>
      </c>
      <c r="B78" s="179" t="s">
        <v>37</v>
      </c>
      <c r="C78" s="180">
        <v>0.38205000945018874</v>
      </c>
      <c r="D78" s="181" t="s">
        <v>128</v>
      </c>
      <c r="E78" s="181">
        <v>4</v>
      </c>
      <c r="F78" s="181">
        <v>15</v>
      </c>
      <c r="G78" s="181">
        <v>0.10455423191021494</v>
      </c>
      <c r="H78" s="181">
        <v>0.38205000945018874</v>
      </c>
      <c r="I78" s="181">
        <v>9.2738089317777757</v>
      </c>
      <c r="J78" s="95">
        <v>0.52912418766928515</v>
      </c>
      <c r="K78" s="89"/>
      <c r="L78" s="89"/>
      <c r="M78" s="356" t="s">
        <v>41</v>
      </c>
      <c r="N78" s="179" t="s">
        <v>37</v>
      </c>
      <c r="O78" s="180">
        <v>0.85944944563952252</v>
      </c>
      <c r="P78" s="181" t="s">
        <v>213</v>
      </c>
      <c r="Q78" s="181">
        <v>1</v>
      </c>
      <c r="R78" s="181">
        <v>14</v>
      </c>
      <c r="S78" s="181">
        <v>2.4238225803826526E-7</v>
      </c>
      <c r="T78" s="181">
        <v>0.85944944563952252</v>
      </c>
      <c r="U78" s="181">
        <v>85.608287307735949</v>
      </c>
      <c r="V78" s="95">
        <v>0.99999999997344458</v>
      </c>
      <c r="W78" s="89"/>
      <c r="X78" s="356" t="s">
        <v>41</v>
      </c>
      <c r="Y78" s="179" t="s">
        <v>37</v>
      </c>
      <c r="Z78" s="180">
        <v>1.4665487864303401E-3</v>
      </c>
      <c r="AA78" s="181" t="s">
        <v>231</v>
      </c>
      <c r="AB78" s="181">
        <v>1</v>
      </c>
      <c r="AC78" s="181">
        <v>14</v>
      </c>
      <c r="AD78" s="181">
        <v>0.88802250712407238</v>
      </c>
      <c r="AE78" s="181">
        <v>1.4665487864303401E-3</v>
      </c>
      <c r="AF78" s="181">
        <v>2.0561837948514933E-2</v>
      </c>
      <c r="AG78" s="95">
        <v>5.2054593304877939E-2</v>
      </c>
      <c r="AH78" s="89"/>
      <c r="AI78" s="89"/>
      <c r="AJ78" s="89"/>
      <c r="AK78" s="89"/>
      <c r="AL78" s="89"/>
      <c r="AM78" s="89"/>
      <c r="AN78" s="89"/>
      <c r="AO78" s="89"/>
      <c r="AP78" s="89"/>
      <c r="AQ78" s="89"/>
      <c r="AR78" s="89"/>
      <c r="AS78" s="89"/>
      <c r="AT78" s="89"/>
      <c r="AU78" s="89"/>
    </row>
    <row r="79" spans="1:47" ht="15.95" customHeight="1">
      <c r="A79" s="353"/>
      <c r="B79" s="173" t="s">
        <v>38</v>
      </c>
      <c r="C79" s="174">
        <v>0.61794999054981126</v>
      </c>
      <c r="D79" s="175" t="s">
        <v>128</v>
      </c>
      <c r="E79" s="175">
        <v>4</v>
      </c>
      <c r="F79" s="175">
        <v>15</v>
      </c>
      <c r="G79" s="175">
        <v>0.10455423191021494</v>
      </c>
      <c r="H79" s="175">
        <v>0.38205000945018874</v>
      </c>
      <c r="I79" s="175">
        <v>9.2738089317777757</v>
      </c>
      <c r="J79" s="93">
        <v>0.52912418766928515</v>
      </c>
      <c r="K79" s="89"/>
      <c r="L79" s="89"/>
      <c r="M79" s="372"/>
      <c r="N79" s="173" t="s">
        <v>38</v>
      </c>
      <c r="O79" s="174">
        <v>0.14055055436047748</v>
      </c>
      <c r="P79" s="175" t="s">
        <v>213</v>
      </c>
      <c r="Q79" s="175">
        <v>1</v>
      </c>
      <c r="R79" s="175">
        <v>14</v>
      </c>
      <c r="S79" s="175">
        <v>2.4238225803826526E-7</v>
      </c>
      <c r="T79" s="175">
        <v>0.85944944563952252</v>
      </c>
      <c r="U79" s="175">
        <v>85.608287307735949</v>
      </c>
      <c r="V79" s="93">
        <v>0.99999999997344458</v>
      </c>
      <c r="W79" s="89"/>
      <c r="X79" s="372"/>
      <c r="Y79" s="173" t="s">
        <v>38</v>
      </c>
      <c r="Z79" s="174">
        <v>0.99853345121356973</v>
      </c>
      <c r="AA79" s="175" t="s">
        <v>231</v>
      </c>
      <c r="AB79" s="175">
        <v>1</v>
      </c>
      <c r="AC79" s="175">
        <v>14</v>
      </c>
      <c r="AD79" s="175">
        <v>0.88802250712407516</v>
      </c>
      <c r="AE79" s="175">
        <v>1.4665487864302662E-3</v>
      </c>
      <c r="AF79" s="175">
        <v>2.0561837948513895E-2</v>
      </c>
      <c r="AG79" s="93">
        <v>5.2054593304877828E-2</v>
      </c>
      <c r="AH79" s="89"/>
      <c r="AI79" s="89"/>
      <c r="AJ79" s="89"/>
      <c r="AK79" s="89"/>
      <c r="AL79" s="89"/>
      <c r="AM79" s="89"/>
      <c r="AN79" s="89"/>
      <c r="AO79" s="89"/>
      <c r="AP79" s="89"/>
      <c r="AQ79" s="89"/>
      <c r="AR79" s="89"/>
      <c r="AS79" s="89"/>
      <c r="AT79" s="89"/>
      <c r="AU79" s="89"/>
    </row>
    <row r="80" spans="1:47" ht="15.95" customHeight="1">
      <c r="A80" s="353"/>
      <c r="B80" s="173" t="s">
        <v>39</v>
      </c>
      <c r="C80" s="174">
        <v>0.61825392878518493</v>
      </c>
      <c r="D80" s="175" t="s">
        <v>128</v>
      </c>
      <c r="E80" s="175">
        <v>4</v>
      </c>
      <c r="F80" s="175">
        <v>15</v>
      </c>
      <c r="G80" s="175">
        <v>0.10455423191021494</v>
      </c>
      <c r="H80" s="175">
        <v>0.38205000945018874</v>
      </c>
      <c r="I80" s="175">
        <v>9.2738089317777757</v>
      </c>
      <c r="J80" s="93">
        <v>0.52912418766928515</v>
      </c>
      <c r="K80" s="89"/>
      <c r="L80" s="89"/>
      <c r="M80" s="372"/>
      <c r="N80" s="173" t="s">
        <v>39</v>
      </c>
      <c r="O80" s="174">
        <v>6.1148776648382821</v>
      </c>
      <c r="P80" s="175" t="s">
        <v>213</v>
      </c>
      <c r="Q80" s="175">
        <v>1</v>
      </c>
      <c r="R80" s="175">
        <v>14</v>
      </c>
      <c r="S80" s="175">
        <v>2.4238225803826526E-7</v>
      </c>
      <c r="T80" s="175">
        <v>0.85944944563952252</v>
      </c>
      <c r="U80" s="175">
        <v>85.608287307735949</v>
      </c>
      <c r="V80" s="93">
        <v>0.99999999997344458</v>
      </c>
      <c r="W80" s="89"/>
      <c r="X80" s="372"/>
      <c r="Y80" s="173" t="s">
        <v>39</v>
      </c>
      <c r="Z80" s="174">
        <v>1.4687027106082095E-3</v>
      </c>
      <c r="AA80" s="175" t="s">
        <v>231</v>
      </c>
      <c r="AB80" s="175">
        <v>1</v>
      </c>
      <c r="AC80" s="175">
        <v>14</v>
      </c>
      <c r="AD80" s="175">
        <v>0.88802250712407238</v>
      </c>
      <c r="AE80" s="175">
        <v>1.4665487864303401E-3</v>
      </c>
      <c r="AF80" s="175">
        <v>2.0561837948514933E-2</v>
      </c>
      <c r="AG80" s="93">
        <v>5.2054593304877939E-2</v>
      </c>
      <c r="AH80" s="89"/>
      <c r="AI80" s="89"/>
      <c r="AJ80" s="89"/>
      <c r="AK80" s="89"/>
      <c r="AL80" s="89"/>
      <c r="AM80" s="89"/>
      <c r="AN80" s="89"/>
      <c r="AO80" s="89"/>
      <c r="AP80" s="89"/>
      <c r="AQ80" s="89"/>
      <c r="AR80" s="89"/>
      <c r="AS80" s="89"/>
      <c r="AT80" s="89"/>
      <c r="AU80" s="89"/>
    </row>
    <row r="81" spans="1:47" ht="15.95" customHeight="1" thickBot="1">
      <c r="A81" s="337"/>
      <c r="B81" s="158" t="s">
        <v>40</v>
      </c>
      <c r="C81" s="159">
        <v>0.61825392878518493</v>
      </c>
      <c r="D81" s="160" t="s">
        <v>128</v>
      </c>
      <c r="E81" s="160">
        <v>4</v>
      </c>
      <c r="F81" s="160">
        <v>15</v>
      </c>
      <c r="G81" s="160">
        <v>0.10455423191021494</v>
      </c>
      <c r="H81" s="160">
        <v>0.38205000945018874</v>
      </c>
      <c r="I81" s="160">
        <v>9.2738089317777757</v>
      </c>
      <c r="J81" s="96">
        <v>0.52912418766928515</v>
      </c>
      <c r="K81" s="89"/>
      <c r="L81" s="89"/>
      <c r="M81" s="322"/>
      <c r="N81" s="158" t="s">
        <v>40</v>
      </c>
      <c r="O81" s="159">
        <v>6.1148776648382821</v>
      </c>
      <c r="P81" s="160" t="s">
        <v>213</v>
      </c>
      <c r="Q81" s="160">
        <v>1</v>
      </c>
      <c r="R81" s="160">
        <v>14</v>
      </c>
      <c r="S81" s="160">
        <v>2.4238225803826526E-7</v>
      </c>
      <c r="T81" s="160">
        <v>0.85944944563952252</v>
      </c>
      <c r="U81" s="160">
        <v>85.608287307735949</v>
      </c>
      <c r="V81" s="96">
        <v>0.99999999997344458</v>
      </c>
      <c r="W81" s="89"/>
      <c r="X81" s="322"/>
      <c r="Y81" s="158" t="s">
        <v>40</v>
      </c>
      <c r="Z81" s="159">
        <v>1.4687027106082095E-3</v>
      </c>
      <c r="AA81" s="160" t="s">
        <v>231</v>
      </c>
      <c r="AB81" s="160">
        <v>1</v>
      </c>
      <c r="AC81" s="160">
        <v>14</v>
      </c>
      <c r="AD81" s="160">
        <v>0.88802250712407238</v>
      </c>
      <c r="AE81" s="160">
        <v>1.4665487864303401E-3</v>
      </c>
      <c r="AF81" s="160">
        <v>2.0561837948514933E-2</v>
      </c>
      <c r="AG81" s="96">
        <v>5.2054593304877939E-2</v>
      </c>
      <c r="AH81" s="89"/>
      <c r="AI81" s="89"/>
      <c r="AJ81" s="89"/>
      <c r="AK81" s="89"/>
      <c r="AL81" s="89"/>
      <c r="AM81" s="89"/>
      <c r="AN81" s="89"/>
      <c r="AO81" s="89"/>
      <c r="AP81" s="89"/>
      <c r="AQ81" s="89"/>
      <c r="AR81" s="89"/>
      <c r="AS81" s="89"/>
      <c r="AT81" s="89"/>
      <c r="AU81" s="89"/>
    </row>
    <row r="82" spans="1:47" ht="50.1" customHeight="1">
      <c r="A82" s="357" t="s">
        <v>129</v>
      </c>
      <c r="B82" s="333"/>
      <c r="C82" s="333"/>
      <c r="D82" s="333"/>
      <c r="E82" s="333"/>
      <c r="F82" s="333"/>
      <c r="G82" s="333"/>
      <c r="H82" s="333"/>
      <c r="I82" s="333"/>
      <c r="J82" s="333"/>
      <c r="K82" s="89"/>
      <c r="L82" s="89"/>
      <c r="M82" s="359" t="s">
        <v>129</v>
      </c>
      <c r="N82" s="320"/>
      <c r="O82" s="320"/>
      <c r="P82" s="320"/>
      <c r="Q82" s="320"/>
      <c r="R82" s="320"/>
      <c r="S82" s="320"/>
      <c r="T82" s="320"/>
      <c r="U82" s="320"/>
      <c r="V82" s="320"/>
      <c r="W82" s="89"/>
      <c r="X82" s="359" t="s">
        <v>129</v>
      </c>
      <c r="Y82" s="320"/>
      <c r="Z82" s="320"/>
      <c r="AA82" s="320"/>
      <c r="AB82" s="320"/>
      <c r="AC82" s="320"/>
      <c r="AD82" s="320"/>
      <c r="AE82" s="320"/>
      <c r="AF82" s="320"/>
      <c r="AG82" s="320"/>
      <c r="AH82" s="89"/>
      <c r="AI82" s="89"/>
      <c r="AJ82" s="89"/>
      <c r="AK82" s="89"/>
      <c r="AL82" s="89"/>
      <c r="AM82" s="89"/>
      <c r="AN82" s="89"/>
      <c r="AO82" s="89"/>
      <c r="AP82" s="89"/>
      <c r="AQ82" s="89"/>
      <c r="AR82" s="89"/>
      <c r="AS82" s="89"/>
      <c r="AT82" s="89"/>
      <c r="AU82" s="89"/>
    </row>
    <row r="83" spans="1:47" ht="15">
      <c r="A83" s="89"/>
      <c r="B83" s="89"/>
      <c r="C83" s="89"/>
      <c r="D83" s="89"/>
      <c r="E83" s="89"/>
      <c r="F83" s="89"/>
      <c r="G83" s="89"/>
      <c r="H83" s="89"/>
      <c r="I83" s="89"/>
      <c r="J83" s="89"/>
      <c r="K83" s="89"/>
      <c r="L83" s="89"/>
      <c r="M83" s="150"/>
      <c r="N83" s="150"/>
      <c r="O83" s="150"/>
      <c r="P83" s="150"/>
      <c r="Q83" s="150"/>
      <c r="R83" s="150"/>
      <c r="S83" s="150"/>
      <c r="T83" s="150"/>
      <c r="U83" s="150"/>
      <c r="V83" s="150"/>
      <c r="W83" s="89"/>
      <c r="X83" s="150"/>
      <c r="Y83" s="150"/>
      <c r="Z83" s="150"/>
      <c r="AA83" s="150"/>
      <c r="AB83" s="150"/>
      <c r="AC83" s="150"/>
      <c r="AD83" s="150"/>
      <c r="AE83" s="150"/>
      <c r="AF83" s="150"/>
      <c r="AG83" s="150"/>
      <c r="AH83" s="89"/>
      <c r="AI83" s="89"/>
      <c r="AJ83" s="89"/>
      <c r="AK83" s="89"/>
      <c r="AL83" s="89"/>
      <c r="AM83" s="89"/>
      <c r="AN83" s="89"/>
      <c r="AO83" s="89"/>
      <c r="AP83" s="89"/>
      <c r="AQ83" s="89"/>
      <c r="AR83" s="89"/>
      <c r="AS83" s="89"/>
      <c r="AT83" s="89"/>
      <c r="AU83" s="89"/>
    </row>
    <row r="84" spans="1:47" ht="20.100000000000001" customHeight="1">
      <c r="A84" s="332" t="s">
        <v>121</v>
      </c>
      <c r="B84" s="333"/>
      <c r="C84" s="333"/>
      <c r="D84" s="333"/>
      <c r="E84" s="333"/>
      <c r="F84" s="333"/>
      <c r="G84" s="333"/>
      <c r="H84" s="333"/>
      <c r="I84" s="89"/>
      <c r="J84" s="89"/>
      <c r="K84" s="89"/>
      <c r="L84" s="89"/>
      <c r="M84" s="319" t="s">
        <v>214</v>
      </c>
      <c r="N84" s="320"/>
      <c r="O84" s="320"/>
      <c r="P84" s="320"/>
      <c r="Q84" s="320"/>
      <c r="R84" s="320"/>
      <c r="S84" s="320"/>
      <c r="T84" s="320"/>
      <c r="U84" s="150"/>
      <c r="V84" s="150"/>
      <c r="W84" s="89"/>
      <c r="X84" s="319" t="s">
        <v>214</v>
      </c>
      <c r="Y84" s="320"/>
      <c r="Z84" s="320"/>
      <c r="AA84" s="320"/>
      <c r="AB84" s="320"/>
      <c r="AC84" s="320"/>
      <c r="AD84" s="320"/>
      <c r="AE84" s="320"/>
      <c r="AF84" s="150"/>
      <c r="AG84" s="150"/>
      <c r="AH84" s="89"/>
      <c r="AI84" s="89"/>
      <c r="AJ84" s="89"/>
      <c r="AK84" s="89"/>
      <c r="AL84" s="89"/>
      <c r="AM84" s="89"/>
      <c r="AN84" s="89"/>
      <c r="AO84" s="89"/>
      <c r="AP84" s="89"/>
      <c r="AQ84" s="89"/>
      <c r="AR84" s="89"/>
      <c r="AS84" s="89"/>
      <c r="AT84" s="89"/>
      <c r="AU84" s="89"/>
    </row>
    <row r="85" spans="1:47" ht="15" customHeight="1" thickBot="1">
      <c r="A85" s="334" t="s">
        <v>15</v>
      </c>
      <c r="B85" s="333"/>
      <c r="C85" s="333"/>
      <c r="D85" s="333"/>
      <c r="E85" s="333"/>
      <c r="F85" s="333"/>
      <c r="G85" s="333"/>
      <c r="H85" s="333"/>
      <c r="I85" s="89"/>
      <c r="J85" s="89"/>
      <c r="K85" s="89"/>
      <c r="L85" s="89"/>
      <c r="M85" s="334" t="s">
        <v>15</v>
      </c>
      <c r="N85" s="333"/>
      <c r="O85" s="333"/>
      <c r="P85" s="333"/>
      <c r="Q85" s="333"/>
      <c r="R85" s="333"/>
      <c r="S85" s="333"/>
      <c r="T85" s="333"/>
      <c r="U85" s="150"/>
      <c r="V85" s="150"/>
      <c r="W85" s="89"/>
      <c r="X85" s="334" t="s">
        <v>225</v>
      </c>
      <c r="Y85" s="320"/>
      <c r="Z85" s="320"/>
      <c r="AA85" s="320"/>
      <c r="AB85" s="320"/>
      <c r="AC85" s="320"/>
      <c r="AD85" s="320"/>
      <c r="AE85" s="320"/>
      <c r="AF85" s="150"/>
      <c r="AG85" s="150"/>
      <c r="AH85" s="89"/>
      <c r="AI85" s="89"/>
      <c r="AJ85" s="89"/>
      <c r="AK85" s="89"/>
      <c r="AL85" s="89"/>
      <c r="AM85" s="89"/>
      <c r="AN85" s="89"/>
      <c r="AO85" s="89"/>
      <c r="AP85" s="89"/>
      <c r="AQ85" s="89"/>
      <c r="AR85" s="89"/>
      <c r="AS85" s="89"/>
      <c r="AT85" s="89"/>
      <c r="AU85" s="89"/>
    </row>
    <row r="86" spans="1:47" ht="17.100000000000001" customHeight="1" thickBot="1">
      <c r="A86" s="355" t="s">
        <v>42</v>
      </c>
      <c r="B86" s="361" t="s">
        <v>43</v>
      </c>
      <c r="C86" s="363" t="s">
        <v>44</v>
      </c>
      <c r="D86" s="363" t="s">
        <v>45</v>
      </c>
      <c r="E86" s="363" t="s">
        <v>34</v>
      </c>
      <c r="F86" s="323" t="s">
        <v>122</v>
      </c>
      <c r="G86" s="365"/>
      <c r="H86" s="366"/>
      <c r="I86" s="89"/>
      <c r="J86" s="89"/>
      <c r="K86" s="89"/>
      <c r="L86" s="89"/>
      <c r="M86" s="355" t="s">
        <v>42</v>
      </c>
      <c r="N86" s="361" t="s">
        <v>43</v>
      </c>
      <c r="O86" s="363" t="s">
        <v>44</v>
      </c>
      <c r="P86" s="363" t="s">
        <v>45</v>
      </c>
      <c r="Q86" s="363" t="s">
        <v>34</v>
      </c>
      <c r="R86" s="323" t="s">
        <v>122</v>
      </c>
      <c r="S86" s="324"/>
      <c r="T86" s="325"/>
      <c r="U86" s="150"/>
      <c r="V86" s="150"/>
      <c r="W86" s="89"/>
      <c r="X86" s="355" t="s">
        <v>42</v>
      </c>
      <c r="Y86" s="361" t="s">
        <v>43</v>
      </c>
      <c r="Z86" s="363" t="s">
        <v>44</v>
      </c>
      <c r="AA86" s="363" t="s">
        <v>45</v>
      </c>
      <c r="AB86" s="363" t="s">
        <v>34</v>
      </c>
      <c r="AC86" s="323" t="s">
        <v>122</v>
      </c>
      <c r="AD86" s="324"/>
      <c r="AE86" s="325"/>
      <c r="AF86" s="150"/>
      <c r="AG86" s="150"/>
      <c r="AH86" s="89"/>
      <c r="AI86" s="89"/>
      <c r="AJ86" s="89"/>
      <c r="AK86" s="89"/>
      <c r="AL86" s="89"/>
      <c r="AM86" s="89"/>
      <c r="AN86" s="89"/>
      <c r="AO86" s="89"/>
      <c r="AP86" s="89"/>
      <c r="AQ86" s="89"/>
      <c r="AR86" s="89"/>
      <c r="AS86" s="89"/>
      <c r="AT86" s="89"/>
      <c r="AU86" s="89"/>
    </row>
    <row r="87" spans="1:47" ht="27" customHeight="1" thickBot="1">
      <c r="A87" s="360"/>
      <c r="B87" s="362"/>
      <c r="C87" s="364"/>
      <c r="D87" s="364"/>
      <c r="E87" s="364"/>
      <c r="F87" s="165" t="s">
        <v>46</v>
      </c>
      <c r="G87" s="165" t="s">
        <v>47</v>
      </c>
      <c r="H87" s="166" t="s">
        <v>48</v>
      </c>
      <c r="I87" s="89"/>
      <c r="J87" s="89"/>
      <c r="K87" s="89"/>
      <c r="L87" s="89"/>
      <c r="M87" s="388"/>
      <c r="N87" s="327"/>
      <c r="O87" s="329"/>
      <c r="P87" s="329"/>
      <c r="Q87" s="329"/>
      <c r="R87" s="165" t="s">
        <v>46</v>
      </c>
      <c r="S87" s="165" t="s">
        <v>47</v>
      </c>
      <c r="T87" s="166" t="s">
        <v>48</v>
      </c>
      <c r="U87" s="150"/>
      <c r="V87" s="150"/>
      <c r="W87" s="89"/>
      <c r="X87" s="388"/>
      <c r="Y87" s="327"/>
      <c r="Z87" s="329"/>
      <c r="AA87" s="329"/>
      <c r="AB87" s="329"/>
      <c r="AC87" s="165" t="s">
        <v>46</v>
      </c>
      <c r="AD87" s="165" t="s">
        <v>47</v>
      </c>
      <c r="AE87" s="166" t="s">
        <v>48</v>
      </c>
      <c r="AF87" s="150"/>
      <c r="AG87" s="150"/>
      <c r="AH87" s="89"/>
      <c r="AI87" s="89"/>
      <c r="AJ87" s="89"/>
      <c r="AK87" s="89"/>
      <c r="AL87" s="89"/>
      <c r="AM87" s="89"/>
      <c r="AN87" s="89"/>
      <c r="AO87" s="89"/>
      <c r="AP87" s="89"/>
      <c r="AQ87" s="89"/>
      <c r="AR87" s="89"/>
      <c r="AS87" s="89"/>
      <c r="AT87" s="89"/>
      <c r="AU87" s="89"/>
    </row>
    <row r="88" spans="1:47" ht="15.95" customHeight="1" thickBot="1">
      <c r="A88" s="185" t="s">
        <v>16</v>
      </c>
      <c r="B88" s="186">
        <v>0.13899845371256125</v>
      </c>
      <c r="C88" s="187">
        <v>32.394884720485564</v>
      </c>
      <c r="D88" s="187">
        <v>9</v>
      </c>
      <c r="E88" s="187">
        <v>1.8343389506511305E-4</v>
      </c>
      <c r="F88" s="187">
        <v>0.48531404489543506</v>
      </c>
      <c r="G88" s="187">
        <v>0.57328773662876187</v>
      </c>
      <c r="H88" s="188">
        <v>0.25</v>
      </c>
      <c r="I88" s="89"/>
      <c r="J88" s="89"/>
      <c r="K88" s="89"/>
      <c r="L88" s="89"/>
      <c r="M88" s="185" t="s">
        <v>16</v>
      </c>
      <c r="N88" s="186">
        <v>1</v>
      </c>
      <c r="O88" s="187">
        <v>0</v>
      </c>
      <c r="P88" s="187">
        <v>0</v>
      </c>
      <c r="Q88" s="189" t="s">
        <v>210</v>
      </c>
      <c r="R88" s="187">
        <v>1</v>
      </c>
      <c r="S88" s="187">
        <v>1</v>
      </c>
      <c r="T88" s="188">
        <v>1</v>
      </c>
      <c r="U88" s="150"/>
      <c r="V88" s="150"/>
      <c r="W88" s="89"/>
      <c r="X88" s="185" t="s">
        <v>16</v>
      </c>
      <c r="Y88" s="186">
        <v>1</v>
      </c>
      <c r="Z88" s="187">
        <v>0</v>
      </c>
      <c r="AA88" s="187">
        <v>0</v>
      </c>
      <c r="AB88" s="189" t="s">
        <v>210</v>
      </c>
      <c r="AC88" s="187">
        <v>1</v>
      </c>
      <c r="AD88" s="187">
        <v>1</v>
      </c>
      <c r="AE88" s="188">
        <v>1</v>
      </c>
      <c r="AF88" s="150"/>
      <c r="AG88" s="150"/>
      <c r="AH88" s="89"/>
      <c r="AI88" s="89"/>
      <c r="AJ88" s="89"/>
      <c r="AK88" s="89"/>
      <c r="AL88" s="89"/>
      <c r="AM88" s="89"/>
      <c r="AN88" s="89"/>
      <c r="AO88" s="89"/>
      <c r="AP88" s="89"/>
      <c r="AQ88" s="89"/>
      <c r="AR88" s="89"/>
      <c r="AS88" s="89"/>
      <c r="AT88" s="89"/>
      <c r="AU88" s="89"/>
    </row>
    <row r="89" spans="1:47" ht="21.95" customHeight="1">
      <c r="A89" s="359" t="s">
        <v>49</v>
      </c>
      <c r="B89" s="333"/>
      <c r="C89" s="333"/>
      <c r="D89" s="333"/>
      <c r="E89" s="333"/>
      <c r="F89" s="333"/>
      <c r="G89" s="333"/>
      <c r="H89" s="333"/>
      <c r="I89" s="89"/>
      <c r="J89" s="89"/>
      <c r="K89" s="89"/>
      <c r="L89" s="89"/>
      <c r="M89" s="359" t="s">
        <v>49</v>
      </c>
      <c r="N89" s="320"/>
      <c r="O89" s="320"/>
      <c r="P89" s="320"/>
      <c r="Q89" s="320"/>
      <c r="R89" s="320"/>
      <c r="S89" s="320"/>
      <c r="T89" s="320"/>
      <c r="U89" s="150"/>
      <c r="V89" s="150"/>
      <c r="W89" s="89"/>
      <c r="X89" s="359" t="s">
        <v>49</v>
      </c>
      <c r="Y89" s="320"/>
      <c r="Z89" s="320"/>
      <c r="AA89" s="320"/>
      <c r="AB89" s="320"/>
      <c r="AC89" s="320"/>
      <c r="AD89" s="320"/>
      <c r="AE89" s="320"/>
      <c r="AF89" s="150"/>
      <c r="AG89" s="150"/>
      <c r="AH89" s="89"/>
      <c r="AI89" s="89"/>
      <c r="AJ89" s="89"/>
      <c r="AK89" s="89"/>
      <c r="AL89" s="89"/>
      <c r="AM89" s="89"/>
      <c r="AN89" s="89"/>
      <c r="AO89" s="89"/>
      <c r="AP89" s="89"/>
      <c r="AQ89" s="89"/>
      <c r="AR89" s="89"/>
      <c r="AS89" s="89"/>
      <c r="AT89" s="89"/>
      <c r="AU89" s="89"/>
    </row>
    <row r="90" spans="1:47" ht="50.1" customHeight="1">
      <c r="A90" s="359" t="s">
        <v>50</v>
      </c>
      <c r="B90" s="333"/>
      <c r="C90" s="333"/>
      <c r="D90" s="333"/>
      <c r="E90" s="333"/>
      <c r="F90" s="333"/>
      <c r="G90" s="333"/>
      <c r="H90" s="333"/>
      <c r="I90" s="89"/>
      <c r="J90" s="89"/>
      <c r="K90" s="89"/>
      <c r="L90" s="89"/>
      <c r="M90" s="359" t="s">
        <v>50</v>
      </c>
      <c r="N90" s="320"/>
      <c r="O90" s="320"/>
      <c r="P90" s="320"/>
      <c r="Q90" s="320"/>
      <c r="R90" s="320"/>
      <c r="S90" s="320"/>
      <c r="T90" s="320"/>
      <c r="U90" s="150"/>
      <c r="V90" s="150"/>
      <c r="W90" s="89"/>
      <c r="X90" s="359" t="s">
        <v>50</v>
      </c>
      <c r="Y90" s="320"/>
      <c r="Z90" s="320"/>
      <c r="AA90" s="320"/>
      <c r="AB90" s="320"/>
      <c r="AC90" s="320"/>
      <c r="AD90" s="320"/>
      <c r="AE90" s="320"/>
      <c r="AF90" s="150"/>
      <c r="AG90" s="150"/>
      <c r="AH90" s="89"/>
      <c r="AI90" s="89"/>
      <c r="AJ90" s="89"/>
      <c r="AK90" s="89"/>
      <c r="AL90" s="89"/>
      <c r="AM90" s="89"/>
      <c r="AN90" s="89"/>
      <c r="AO90" s="89"/>
      <c r="AP90" s="89"/>
      <c r="AQ90" s="89"/>
      <c r="AR90" s="89"/>
      <c r="AS90" s="89"/>
      <c r="AT90" s="89"/>
      <c r="AU90" s="89"/>
    </row>
    <row r="91" spans="1:47" ht="15">
      <c r="A91" s="89"/>
      <c r="B91" s="89"/>
      <c r="C91" s="89"/>
      <c r="D91" s="89"/>
      <c r="E91" s="89"/>
      <c r="F91" s="89"/>
      <c r="G91" s="89"/>
      <c r="H91" s="89"/>
      <c r="I91" s="89"/>
      <c r="J91" s="89"/>
      <c r="K91" s="89"/>
      <c r="L91" s="89"/>
      <c r="M91" s="150"/>
      <c r="N91" s="150"/>
      <c r="O91" s="150"/>
      <c r="P91" s="150"/>
      <c r="Q91" s="150"/>
      <c r="R91" s="150"/>
      <c r="S91" s="150"/>
      <c r="T91" s="150"/>
      <c r="U91" s="150"/>
      <c r="V91" s="150"/>
      <c r="W91" s="89"/>
      <c r="X91" s="150"/>
      <c r="Y91" s="150"/>
      <c r="Z91" s="150"/>
      <c r="AA91" s="150"/>
      <c r="AB91" s="150"/>
      <c r="AC91" s="150"/>
      <c r="AD91" s="150"/>
      <c r="AE91" s="150"/>
      <c r="AF91" s="150"/>
      <c r="AG91" s="150"/>
      <c r="AH91" s="89"/>
      <c r="AI91" s="89"/>
      <c r="AJ91" s="89"/>
      <c r="AK91" s="89"/>
      <c r="AL91" s="89"/>
      <c r="AM91" s="89"/>
      <c r="AN91" s="89"/>
      <c r="AO91" s="89"/>
      <c r="AP91" s="89"/>
      <c r="AQ91" s="89"/>
      <c r="AR91" s="89"/>
      <c r="AS91" s="89"/>
      <c r="AT91" s="89"/>
      <c r="AU91" s="89"/>
    </row>
    <row r="92" spans="1:47" ht="18" customHeight="1">
      <c r="A92" s="332" t="s">
        <v>51</v>
      </c>
      <c r="B92" s="333"/>
      <c r="C92" s="333"/>
      <c r="D92" s="333"/>
      <c r="E92" s="333"/>
      <c r="F92" s="333"/>
      <c r="G92" s="333"/>
      <c r="H92" s="333"/>
      <c r="I92" s="333"/>
      <c r="J92" s="333"/>
      <c r="K92" s="89"/>
      <c r="L92" s="89"/>
      <c r="M92" s="319" t="s">
        <v>51</v>
      </c>
      <c r="N92" s="320"/>
      <c r="O92" s="320"/>
      <c r="P92" s="320"/>
      <c r="Q92" s="320"/>
      <c r="R92" s="320"/>
      <c r="S92" s="320"/>
      <c r="T92" s="320"/>
      <c r="U92" s="320"/>
      <c r="V92" s="320"/>
      <c r="W92" s="89"/>
      <c r="X92" s="319" t="s">
        <v>51</v>
      </c>
      <c r="Y92" s="320"/>
      <c r="Z92" s="320"/>
      <c r="AA92" s="320"/>
      <c r="AB92" s="320"/>
      <c r="AC92" s="320"/>
      <c r="AD92" s="320"/>
      <c r="AE92" s="320"/>
      <c r="AF92" s="320"/>
      <c r="AG92" s="320"/>
      <c r="AH92" s="89"/>
      <c r="AI92" s="89"/>
      <c r="AJ92" s="89"/>
      <c r="AK92" s="89"/>
      <c r="AL92" s="89"/>
      <c r="AM92" s="89"/>
      <c r="AN92" s="89"/>
      <c r="AO92" s="89"/>
      <c r="AP92" s="89"/>
      <c r="AQ92" s="89"/>
      <c r="AR92" s="89"/>
      <c r="AS92" s="89"/>
      <c r="AT92" s="89"/>
      <c r="AU92" s="89"/>
    </row>
    <row r="93" spans="1:47" ht="15" customHeight="1" thickBot="1">
      <c r="A93" s="334" t="s">
        <v>15</v>
      </c>
      <c r="B93" s="333"/>
      <c r="C93" s="333"/>
      <c r="D93" s="333"/>
      <c r="E93" s="333"/>
      <c r="F93" s="333"/>
      <c r="G93" s="333"/>
      <c r="H93" s="333"/>
      <c r="I93" s="333"/>
      <c r="J93" s="333"/>
      <c r="K93" s="89"/>
      <c r="L93" s="89"/>
      <c r="M93" s="334" t="s">
        <v>15</v>
      </c>
      <c r="N93" s="320"/>
      <c r="O93" s="320"/>
      <c r="P93" s="320"/>
      <c r="Q93" s="320"/>
      <c r="R93" s="320"/>
      <c r="S93" s="320"/>
      <c r="T93" s="320"/>
      <c r="U93" s="320"/>
      <c r="V93" s="320"/>
      <c r="W93" s="89"/>
      <c r="X93" s="334" t="s">
        <v>225</v>
      </c>
      <c r="Y93" s="320"/>
      <c r="Z93" s="320"/>
      <c r="AA93" s="320"/>
      <c r="AB93" s="320"/>
      <c r="AC93" s="320"/>
      <c r="AD93" s="320"/>
      <c r="AE93" s="320"/>
      <c r="AF93" s="320"/>
      <c r="AG93" s="320"/>
      <c r="AH93" s="89"/>
      <c r="AI93" s="89"/>
      <c r="AJ93" s="89"/>
      <c r="AK93" s="89"/>
      <c r="AL93" s="89"/>
      <c r="AM93" s="89"/>
      <c r="AN93" s="89"/>
      <c r="AO93" s="89"/>
      <c r="AP93" s="89"/>
      <c r="AQ93" s="89"/>
      <c r="AR93" s="89"/>
      <c r="AS93" s="89"/>
      <c r="AT93" s="89"/>
      <c r="AU93" s="89"/>
    </row>
    <row r="94" spans="1:47" ht="29.1" customHeight="1" thickBot="1">
      <c r="A94" s="355" t="s">
        <v>52</v>
      </c>
      <c r="B94" s="336"/>
      <c r="C94" s="183" t="s">
        <v>53</v>
      </c>
      <c r="D94" s="184" t="s">
        <v>45</v>
      </c>
      <c r="E94" s="184" t="s">
        <v>54</v>
      </c>
      <c r="F94" s="184" t="s">
        <v>31</v>
      </c>
      <c r="G94" s="184" t="s">
        <v>34</v>
      </c>
      <c r="H94" s="184" t="s">
        <v>35</v>
      </c>
      <c r="I94" s="184" t="s">
        <v>36</v>
      </c>
      <c r="J94" s="91" t="s">
        <v>123</v>
      </c>
      <c r="K94" s="89"/>
      <c r="L94" s="89"/>
      <c r="M94" s="355" t="s">
        <v>52</v>
      </c>
      <c r="N94" s="386"/>
      <c r="O94" s="183" t="s">
        <v>53</v>
      </c>
      <c r="P94" s="184" t="s">
        <v>45</v>
      </c>
      <c r="Q94" s="184" t="s">
        <v>54</v>
      </c>
      <c r="R94" s="184" t="s">
        <v>31</v>
      </c>
      <c r="S94" s="184" t="s">
        <v>34</v>
      </c>
      <c r="T94" s="184" t="s">
        <v>35</v>
      </c>
      <c r="U94" s="184" t="s">
        <v>36</v>
      </c>
      <c r="V94" s="91" t="s">
        <v>123</v>
      </c>
      <c r="W94" s="89"/>
      <c r="X94" s="355" t="s">
        <v>52</v>
      </c>
      <c r="Y94" s="386"/>
      <c r="Z94" s="183" t="s">
        <v>53</v>
      </c>
      <c r="AA94" s="184" t="s">
        <v>45</v>
      </c>
      <c r="AB94" s="184" t="s">
        <v>54</v>
      </c>
      <c r="AC94" s="184" t="s">
        <v>31</v>
      </c>
      <c r="AD94" s="184" t="s">
        <v>34</v>
      </c>
      <c r="AE94" s="184" t="s">
        <v>35</v>
      </c>
      <c r="AF94" s="184" t="s">
        <v>36</v>
      </c>
      <c r="AG94" s="91" t="s">
        <v>123</v>
      </c>
      <c r="AH94" s="89"/>
      <c r="AI94" s="89"/>
      <c r="AJ94" s="89"/>
      <c r="AK94" s="89"/>
      <c r="AL94" s="89"/>
      <c r="AM94" s="89"/>
      <c r="AN94" s="89"/>
      <c r="AO94" s="89"/>
      <c r="AP94" s="89"/>
      <c r="AQ94" s="89"/>
      <c r="AR94" s="89"/>
      <c r="AS94" s="89"/>
      <c r="AT94" s="89"/>
      <c r="AU94" s="89"/>
    </row>
    <row r="95" spans="1:47" ht="15.95" customHeight="1">
      <c r="A95" s="352" t="s">
        <v>16</v>
      </c>
      <c r="B95" s="153" t="s">
        <v>55</v>
      </c>
      <c r="C95" s="154">
        <v>348.9876500000002</v>
      </c>
      <c r="D95" s="155">
        <v>4</v>
      </c>
      <c r="E95" s="155">
        <v>87.24691250000005</v>
      </c>
      <c r="F95" s="155">
        <v>19.300456943581111</v>
      </c>
      <c r="G95" s="190">
        <v>7.9609884207280625E-11</v>
      </c>
      <c r="H95" s="155">
        <v>0.51743218515456957</v>
      </c>
      <c r="I95" s="155">
        <v>77.201827774324443</v>
      </c>
      <c r="J95" s="92">
        <v>0.99999999387361604</v>
      </c>
      <c r="K95" s="89"/>
      <c r="L95" s="89"/>
      <c r="M95" s="352" t="s">
        <v>16</v>
      </c>
      <c r="N95" s="153" t="s">
        <v>55</v>
      </c>
      <c r="O95" s="154">
        <v>103.86007812500016</v>
      </c>
      <c r="P95" s="155">
        <v>1</v>
      </c>
      <c r="Q95" s="155">
        <v>103.86007812500016</v>
      </c>
      <c r="R95" s="155">
        <v>110.20874122379242</v>
      </c>
      <c r="S95" s="155">
        <v>5.0995989909005546E-8</v>
      </c>
      <c r="T95" s="155">
        <v>0.8872865157310017</v>
      </c>
      <c r="U95" s="155">
        <v>110.20874122379242</v>
      </c>
      <c r="V95" s="92">
        <v>0.99999999999999278</v>
      </c>
      <c r="W95" s="89"/>
      <c r="X95" s="352" t="s">
        <v>16</v>
      </c>
      <c r="Y95" s="153" t="s">
        <v>55</v>
      </c>
      <c r="Z95" s="154">
        <v>1.7719031250000088</v>
      </c>
      <c r="AA95" s="155">
        <v>1</v>
      </c>
      <c r="AB95" s="155">
        <v>1.7719031250000088</v>
      </c>
      <c r="AC95" s="155">
        <v>1.6923714869138649</v>
      </c>
      <c r="AD95" s="155">
        <v>0.2142937640236699</v>
      </c>
      <c r="AE95" s="155">
        <v>0.10784676416341292</v>
      </c>
      <c r="AF95" s="155">
        <v>1.6923714869138649</v>
      </c>
      <c r="AG95" s="92">
        <v>0.22823034156870092</v>
      </c>
      <c r="AH95" s="89"/>
      <c r="AI95" s="89"/>
      <c r="AJ95" s="89"/>
      <c r="AK95" s="89"/>
      <c r="AL95" s="89"/>
      <c r="AM95" s="89"/>
      <c r="AN95" s="89"/>
      <c r="AO95" s="89"/>
      <c r="AP95" s="89"/>
      <c r="AQ95" s="89"/>
      <c r="AR95" s="89"/>
      <c r="AS95" s="89"/>
      <c r="AT95" s="89"/>
      <c r="AU95" s="89"/>
    </row>
    <row r="96" spans="1:47" ht="15.95" customHeight="1">
      <c r="A96" s="353"/>
      <c r="B96" s="173" t="s">
        <v>46</v>
      </c>
      <c r="C96" s="174">
        <v>348.9876500000002</v>
      </c>
      <c r="D96" s="175">
        <v>1.9412561795817402</v>
      </c>
      <c r="E96" s="175">
        <v>179.77413474361353</v>
      </c>
      <c r="F96" s="175">
        <v>19.300456943581107</v>
      </c>
      <c r="G96" s="191">
        <v>2.7203472097715797E-6</v>
      </c>
      <c r="H96" s="175">
        <v>0.51743218515456957</v>
      </c>
      <c r="I96" s="175">
        <v>37.467131310478138</v>
      </c>
      <c r="J96" s="93">
        <v>0.99981139296685873</v>
      </c>
      <c r="K96" s="89"/>
      <c r="L96" s="89"/>
      <c r="M96" s="372"/>
      <c r="N96" s="173" t="s">
        <v>46</v>
      </c>
      <c r="O96" s="174">
        <v>103.86007812500016</v>
      </c>
      <c r="P96" s="175">
        <v>1</v>
      </c>
      <c r="Q96" s="175">
        <v>103.86007812500016</v>
      </c>
      <c r="R96" s="175">
        <v>110.20874122379242</v>
      </c>
      <c r="S96" s="175">
        <v>5.0995989909005546E-8</v>
      </c>
      <c r="T96" s="175">
        <v>0.8872865157310017</v>
      </c>
      <c r="U96" s="175">
        <v>110.20874122379242</v>
      </c>
      <c r="V96" s="93">
        <v>0.99999999999999278</v>
      </c>
      <c r="W96" s="89"/>
      <c r="X96" s="372"/>
      <c r="Y96" s="173" t="s">
        <v>46</v>
      </c>
      <c r="Z96" s="174">
        <v>1.7719031250000088</v>
      </c>
      <c r="AA96" s="175">
        <v>1</v>
      </c>
      <c r="AB96" s="175">
        <v>1.7719031250000088</v>
      </c>
      <c r="AC96" s="175">
        <v>1.6923714869138649</v>
      </c>
      <c r="AD96" s="175">
        <v>0.2142937640236699</v>
      </c>
      <c r="AE96" s="175">
        <v>0.10784676416341292</v>
      </c>
      <c r="AF96" s="175">
        <v>1.6923714869138649</v>
      </c>
      <c r="AG96" s="93">
        <v>0.22823034156870092</v>
      </c>
      <c r="AH96" s="89"/>
      <c r="AI96" s="89"/>
      <c r="AJ96" s="89"/>
      <c r="AK96" s="89"/>
      <c r="AL96" s="89"/>
      <c r="AM96" s="89"/>
      <c r="AN96" s="89"/>
      <c r="AO96" s="89"/>
      <c r="AP96" s="89"/>
      <c r="AQ96" s="89"/>
      <c r="AR96" s="89"/>
      <c r="AS96" s="89"/>
      <c r="AT96" s="89"/>
      <c r="AU96" s="89"/>
    </row>
    <row r="97" spans="1:47" ht="15.95" customHeight="1">
      <c r="A97" s="353"/>
      <c r="B97" s="173" t="s">
        <v>47</v>
      </c>
      <c r="C97" s="174">
        <v>348.9876500000002</v>
      </c>
      <c r="D97" s="175">
        <v>2.2931509465150475</v>
      </c>
      <c r="E97" s="175">
        <v>152.18695068040091</v>
      </c>
      <c r="F97" s="175">
        <v>19.300456943581111</v>
      </c>
      <c r="G97" s="191">
        <v>4.5069753903881047E-7</v>
      </c>
      <c r="H97" s="175">
        <v>0.51743218515456957</v>
      </c>
      <c r="I97" s="175">
        <v>44.258861108345947</v>
      </c>
      <c r="J97" s="93">
        <v>0.99996564558524426</v>
      </c>
      <c r="K97" s="89"/>
      <c r="L97" s="89"/>
      <c r="M97" s="372"/>
      <c r="N97" s="173" t="s">
        <v>47</v>
      </c>
      <c r="O97" s="174">
        <v>103.86007812500016</v>
      </c>
      <c r="P97" s="175">
        <v>1</v>
      </c>
      <c r="Q97" s="175">
        <v>103.86007812500016</v>
      </c>
      <c r="R97" s="175">
        <v>110.20874122379242</v>
      </c>
      <c r="S97" s="175">
        <v>5.0995989909005546E-8</v>
      </c>
      <c r="T97" s="175">
        <v>0.8872865157310017</v>
      </c>
      <c r="U97" s="175">
        <v>110.20874122379242</v>
      </c>
      <c r="V97" s="93">
        <v>0.99999999999999278</v>
      </c>
      <c r="W97" s="89"/>
      <c r="X97" s="372"/>
      <c r="Y97" s="173" t="s">
        <v>47</v>
      </c>
      <c r="Z97" s="174">
        <v>1.7719031250000088</v>
      </c>
      <c r="AA97" s="175">
        <v>1</v>
      </c>
      <c r="AB97" s="175">
        <v>1.7719031250000088</v>
      </c>
      <c r="AC97" s="175">
        <v>1.6923714869138649</v>
      </c>
      <c r="AD97" s="175">
        <v>0.2142937640236699</v>
      </c>
      <c r="AE97" s="175">
        <v>0.10784676416341292</v>
      </c>
      <c r="AF97" s="175">
        <v>1.6923714869138649</v>
      </c>
      <c r="AG97" s="93">
        <v>0.22823034156870092</v>
      </c>
      <c r="AH97" s="89"/>
      <c r="AI97" s="89"/>
      <c r="AJ97" s="89"/>
      <c r="AK97" s="89"/>
      <c r="AL97" s="89"/>
      <c r="AM97" s="89"/>
      <c r="AN97" s="89"/>
      <c r="AO97" s="89"/>
      <c r="AP97" s="89"/>
      <c r="AQ97" s="89"/>
      <c r="AR97" s="89"/>
      <c r="AS97" s="89"/>
      <c r="AT97" s="89"/>
      <c r="AU97" s="89"/>
    </row>
    <row r="98" spans="1:47" ht="15.95" customHeight="1">
      <c r="A98" s="354"/>
      <c r="B98" s="176" t="s">
        <v>48</v>
      </c>
      <c r="C98" s="177">
        <v>348.9876500000002</v>
      </c>
      <c r="D98" s="178">
        <v>1</v>
      </c>
      <c r="E98" s="178">
        <v>348.9876500000002</v>
      </c>
      <c r="F98" s="178">
        <v>19.300456943581111</v>
      </c>
      <c r="G98" s="192">
        <v>3.5067700628198316E-4</v>
      </c>
      <c r="H98" s="178">
        <v>0.51743218515456957</v>
      </c>
      <c r="I98" s="178">
        <v>19.300456943581111</v>
      </c>
      <c r="J98" s="94">
        <v>0.98569067413327494</v>
      </c>
      <c r="K98" s="89"/>
      <c r="L98" s="89"/>
      <c r="M98" s="387"/>
      <c r="N98" s="176" t="s">
        <v>48</v>
      </c>
      <c r="O98" s="177">
        <v>103.86007812500016</v>
      </c>
      <c r="P98" s="178">
        <v>1</v>
      </c>
      <c r="Q98" s="178">
        <v>103.86007812500016</v>
      </c>
      <c r="R98" s="178">
        <v>110.20874122379242</v>
      </c>
      <c r="S98" s="178">
        <v>5.0995989909005546E-8</v>
      </c>
      <c r="T98" s="178">
        <v>0.8872865157310017</v>
      </c>
      <c r="U98" s="178">
        <v>110.20874122379242</v>
      </c>
      <c r="V98" s="94">
        <v>0.99999999999999278</v>
      </c>
      <c r="W98" s="89"/>
      <c r="X98" s="387"/>
      <c r="Y98" s="176" t="s">
        <v>48</v>
      </c>
      <c r="Z98" s="177">
        <v>1.7719031250000088</v>
      </c>
      <c r="AA98" s="178">
        <v>1</v>
      </c>
      <c r="AB98" s="178">
        <v>1.7719031250000088</v>
      </c>
      <c r="AC98" s="178">
        <v>1.6923714869138649</v>
      </c>
      <c r="AD98" s="178">
        <v>0.2142937640236699</v>
      </c>
      <c r="AE98" s="178">
        <v>0.10784676416341292</v>
      </c>
      <c r="AF98" s="178">
        <v>1.6923714869138649</v>
      </c>
      <c r="AG98" s="94">
        <v>0.22823034156870092</v>
      </c>
      <c r="AH98" s="89"/>
      <c r="AI98" s="89"/>
      <c r="AJ98" s="89"/>
      <c r="AK98" s="89"/>
      <c r="AL98" s="89"/>
      <c r="AM98" s="89"/>
      <c r="AN98" s="89"/>
      <c r="AO98" s="89"/>
      <c r="AP98" s="89"/>
      <c r="AQ98" s="89"/>
      <c r="AR98" s="89"/>
      <c r="AS98" s="89"/>
      <c r="AT98" s="89"/>
      <c r="AU98" s="89"/>
    </row>
    <row r="99" spans="1:47" ht="15.95" customHeight="1">
      <c r="A99" s="358" t="s">
        <v>41</v>
      </c>
      <c r="B99" s="179" t="s">
        <v>55</v>
      </c>
      <c r="C99" s="180">
        <v>105.70362600000003</v>
      </c>
      <c r="D99" s="181">
        <v>4</v>
      </c>
      <c r="E99" s="181">
        <v>26.425906500000007</v>
      </c>
      <c r="F99" s="181">
        <v>5.8458466435514271</v>
      </c>
      <c r="G99" s="193">
        <v>3.9382568518039608E-4</v>
      </c>
      <c r="H99" s="181">
        <v>0.24515156584437336</v>
      </c>
      <c r="I99" s="181">
        <v>23.383386574205709</v>
      </c>
      <c r="J99" s="95">
        <v>0.9770032662299849</v>
      </c>
      <c r="K99" s="89"/>
      <c r="L99" s="89"/>
      <c r="M99" s="358" t="s">
        <v>41</v>
      </c>
      <c r="N99" s="179" t="s">
        <v>55</v>
      </c>
      <c r="O99" s="180">
        <v>80.676753125000062</v>
      </c>
      <c r="P99" s="181">
        <v>1</v>
      </c>
      <c r="Q99" s="181">
        <v>80.676753125000062</v>
      </c>
      <c r="R99" s="181">
        <v>85.608287307735964</v>
      </c>
      <c r="S99" s="181">
        <v>2.4238225803826483E-7</v>
      </c>
      <c r="T99" s="181">
        <v>0.85944944563952252</v>
      </c>
      <c r="U99" s="181">
        <v>85.608287307735964</v>
      </c>
      <c r="V99" s="95">
        <v>0.99999999997344458</v>
      </c>
      <c r="W99" s="89"/>
      <c r="X99" s="358" t="s">
        <v>41</v>
      </c>
      <c r="Y99" s="179" t="s">
        <v>55</v>
      </c>
      <c r="Z99" s="180">
        <v>2.1528124999999902E-2</v>
      </c>
      <c r="AA99" s="181">
        <v>1</v>
      </c>
      <c r="AB99" s="181">
        <v>2.1528124999999902E-2</v>
      </c>
      <c r="AC99" s="181">
        <v>2.0561837948514933E-2</v>
      </c>
      <c r="AD99" s="181">
        <v>0.88802250712407238</v>
      </c>
      <c r="AE99" s="181">
        <v>1.4665487864303401E-3</v>
      </c>
      <c r="AF99" s="181">
        <v>2.0561837948514933E-2</v>
      </c>
      <c r="AG99" s="95">
        <v>5.2054593304877939E-2</v>
      </c>
      <c r="AH99" s="89"/>
      <c r="AI99" s="89"/>
      <c r="AJ99" s="89"/>
      <c r="AK99" s="89"/>
      <c r="AL99" s="89"/>
      <c r="AM99" s="89"/>
      <c r="AN99" s="89"/>
      <c r="AO99" s="89"/>
      <c r="AP99" s="89"/>
      <c r="AQ99" s="89"/>
      <c r="AR99" s="89"/>
      <c r="AS99" s="89"/>
      <c r="AT99" s="89"/>
      <c r="AU99" s="89"/>
    </row>
    <row r="100" spans="1:47" ht="15.95" customHeight="1">
      <c r="A100" s="353"/>
      <c r="B100" s="173" t="s">
        <v>46</v>
      </c>
      <c r="C100" s="174">
        <v>105.70362600000003</v>
      </c>
      <c r="D100" s="175">
        <v>1.9412561795817402</v>
      </c>
      <c r="E100" s="175">
        <v>54.451147206534458</v>
      </c>
      <c r="F100" s="175">
        <v>5.8458466435514262</v>
      </c>
      <c r="G100" s="191">
        <v>6.8803115128532287E-3</v>
      </c>
      <c r="H100" s="175">
        <v>0.24515156584437336</v>
      </c>
      <c r="I100" s="175">
        <v>11.348285921681381</v>
      </c>
      <c r="J100" s="93">
        <v>0.83522742326164012</v>
      </c>
      <c r="K100" s="89"/>
      <c r="L100" s="89"/>
      <c r="M100" s="372"/>
      <c r="N100" s="173" t="s">
        <v>46</v>
      </c>
      <c r="O100" s="174">
        <v>80.676753125000062</v>
      </c>
      <c r="P100" s="175">
        <v>1</v>
      </c>
      <c r="Q100" s="175">
        <v>80.676753125000062</v>
      </c>
      <c r="R100" s="175">
        <v>85.608287307735964</v>
      </c>
      <c r="S100" s="175">
        <v>2.4238225803826483E-7</v>
      </c>
      <c r="T100" s="175">
        <v>0.85944944563952252</v>
      </c>
      <c r="U100" s="175">
        <v>85.608287307735964</v>
      </c>
      <c r="V100" s="93">
        <v>0.99999999997344458</v>
      </c>
      <c r="W100" s="89"/>
      <c r="X100" s="372"/>
      <c r="Y100" s="173" t="s">
        <v>46</v>
      </c>
      <c r="Z100" s="174">
        <v>2.1528124999999902E-2</v>
      </c>
      <c r="AA100" s="175">
        <v>1</v>
      </c>
      <c r="AB100" s="175">
        <v>2.1528124999999902E-2</v>
      </c>
      <c r="AC100" s="175">
        <v>2.0561837948514933E-2</v>
      </c>
      <c r="AD100" s="175">
        <v>0.88802250712407238</v>
      </c>
      <c r="AE100" s="175">
        <v>1.4665487864303401E-3</v>
      </c>
      <c r="AF100" s="175">
        <v>2.0561837948514933E-2</v>
      </c>
      <c r="AG100" s="93">
        <v>5.2054593304877939E-2</v>
      </c>
      <c r="AH100" s="89"/>
      <c r="AI100" s="89"/>
      <c r="AJ100" s="89"/>
      <c r="AK100" s="89"/>
      <c r="AL100" s="89"/>
      <c r="AM100" s="89"/>
      <c r="AN100" s="89"/>
      <c r="AO100" s="89"/>
      <c r="AP100" s="89"/>
      <c r="AQ100" s="89"/>
      <c r="AR100" s="89"/>
      <c r="AS100" s="89"/>
      <c r="AT100" s="89"/>
      <c r="AU100" s="89"/>
    </row>
    <row r="101" spans="1:47" ht="15.95" customHeight="1">
      <c r="A101" s="353"/>
      <c r="B101" s="173" t="s">
        <v>47</v>
      </c>
      <c r="C101" s="174">
        <v>105.70362600000003</v>
      </c>
      <c r="D101" s="175">
        <v>2.2931509465150475</v>
      </c>
      <c r="E101" s="175">
        <v>46.095363308132931</v>
      </c>
      <c r="F101" s="175">
        <v>5.8458466435514271</v>
      </c>
      <c r="G101" s="191">
        <v>4.1866926135073184E-3</v>
      </c>
      <c r="H101" s="175">
        <v>0.24515156584437336</v>
      </c>
      <c r="I101" s="175">
        <v>13.405408763841768</v>
      </c>
      <c r="J101" s="93">
        <v>0.88045460529369268</v>
      </c>
      <c r="K101" s="89"/>
      <c r="L101" s="89"/>
      <c r="M101" s="372"/>
      <c r="N101" s="173" t="s">
        <v>47</v>
      </c>
      <c r="O101" s="174">
        <v>80.676753125000062</v>
      </c>
      <c r="P101" s="175">
        <v>1</v>
      </c>
      <c r="Q101" s="175">
        <v>80.676753125000062</v>
      </c>
      <c r="R101" s="175">
        <v>85.608287307735964</v>
      </c>
      <c r="S101" s="175">
        <v>2.4238225803826483E-7</v>
      </c>
      <c r="T101" s="175">
        <v>0.85944944563952252</v>
      </c>
      <c r="U101" s="175">
        <v>85.608287307735964</v>
      </c>
      <c r="V101" s="93">
        <v>0.99999999997344458</v>
      </c>
      <c r="W101" s="89"/>
      <c r="X101" s="372"/>
      <c r="Y101" s="173" t="s">
        <v>47</v>
      </c>
      <c r="Z101" s="174">
        <v>2.1528124999999902E-2</v>
      </c>
      <c r="AA101" s="175">
        <v>1</v>
      </c>
      <c r="AB101" s="175">
        <v>2.1528124999999902E-2</v>
      </c>
      <c r="AC101" s="175">
        <v>2.0561837948514933E-2</v>
      </c>
      <c r="AD101" s="175">
        <v>0.88802250712407238</v>
      </c>
      <c r="AE101" s="175">
        <v>1.4665487864303401E-3</v>
      </c>
      <c r="AF101" s="175">
        <v>2.0561837948514933E-2</v>
      </c>
      <c r="AG101" s="93">
        <v>5.2054593304877939E-2</v>
      </c>
      <c r="AH101" s="89"/>
      <c r="AI101" s="89"/>
      <c r="AJ101" s="89"/>
      <c r="AK101" s="89"/>
      <c r="AL101" s="89"/>
      <c r="AM101" s="89"/>
      <c r="AN101" s="89"/>
      <c r="AO101" s="89"/>
      <c r="AP101" s="89"/>
      <c r="AQ101" s="89"/>
      <c r="AR101" s="89"/>
      <c r="AS101" s="89"/>
      <c r="AT101" s="89"/>
      <c r="AU101" s="89"/>
    </row>
    <row r="102" spans="1:47" ht="15.95" customHeight="1">
      <c r="A102" s="354"/>
      <c r="B102" s="176" t="s">
        <v>48</v>
      </c>
      <c r="C102" s="177">
        <v>105.70362600000003</v>
      </c>
      <c r="D102" s="178">
        <v>1</v>
      </c>
      <c r="E102" s="178">
        <v>105.70362600000003</v>
      </c>
      <c r="F102" s="178">
        <v>5.8458466435514271</v>
      </c>
      <c r="G102" s="178">
        <v>2.6440774984344592E-2</v>
      </c>
      <c r="H102" s="178">
        <v>0.24515156584437336</v>
      </c>
      <c r="I102" s="178">
        <v>5.8458466435514271</v>
      </c>
      <c r="J102" s="94">
        <v>0.62839956743334524</v>
      </c>
      <c r="K102" s="89"/>
      <c r="L102" s="89"/>
      <c r="M102" s="387"/>
      <c r="N102" s="176" t="s">
        <v>48</v>
      </c>
      <c r="O102" s="177">
        <v>80.676753125000062</v>
      </c>
      <c r="P102" s="178">
        <v>1</v>
      </c>
      <c r="Q102" s="178">
        <v>80.676753125000062</v>
      </c>
      <c r="R102" s="178">
        <v>85.608287307735964</v>
      </c>
      <c r="S102" s="178">
        <v>2.4238225803826483E-7</v>
      </c>
      <c r="T102" s="178">
        <v>0.85944944563952252</v>
      </c>
      <c r="U102" s="178">
        <v>85.608287307735964</v>
      </c>
      <c r="V102" s="94">
        <v>0.99999999997344458</v>
      </c>
      <c r="W102" s="89"/>
      <c r="X102" s="387"/>
      <c r="Y102" s="176" t="s">
        <v>48</v>
      </c>
      <c r="Z102" s="177">
        <v>2.1528124999999902E-2</v>
      </c>
      <c r="AA102" s="178">
        <v>1</v>
      </c>
      <c r="AB102" s="178">
        <v>2.1528124999999902E-2</v>
      </c>
      <c r="AC102" s="178">
        <v>2.0561837948514933E-2</v>
      </c>
      <c r="AD102" s="178">
        <v>0.88802250712407238</v>
      </c>
      <c r="AE102" s="178">
        <v>1.4665487864303401E-3</v>
      </c>
      <c r="AF102" s="178">
        <v>2.0561837948514933E-2</v>
      </c>
      <c r="AG102" s="94">
        <v>5.2054593304877939E-2</v>
      </c>
      <c r="AH102" s="89"/>
      <c r="AI102" s="89"/>
      <c r="AJ102" s="89"/>
      <c r="AK102" s="89"/>
      <c r="AL102" s="89"/>
      <c r="AM102" s="89"/>
      <c r="AN102" s="89"/>
      <c r="AO102" s="89"/>
      <c r="AP102" s="89"/>
      <c r="AQ102" s="89"/>
      <c r="AR102" s="89"/>
      <c r="AS102" s="89"/>
      <c r="AT102" s="89"/>
      <c r="AU102" s="89"/>
    </row>
    <row r="103" spans="1:47" ht="15.95" customHeight="1" thickBot="1">
      <c r="A103" s="356" t="s">
        <v>56</v>
      </c>
      <c r="B103" s="179" t="s">
        <v>55</v>
      </c>
      <c r="C103" s="180">
        <v>325.47300400000006</v>
      </c>
      <c r="D103" s="181">
        <v>72</v>
      </c>
      <c r="E103" s="181">
        <v>4.5204583888888896</v>
      </c>
      <c r="F103" s="194"/>
      <c r="G103" s="194"/>
      <c r="H103" s="194"/>
      <c r="I103" s="194"/>
      <c r="J103" s="97"/>
      <c r="K103" s="89"/>
      <c r="L103" s="89"/>
      <c r="M103" s="356" t="s">
        <v>56</v>
      </c>
      <c r="N103" s="179" t="s">
        <v>55</v>
      </c>
      <c r="O103" s="180">
        <v>13.193518749999992</v>
      </c>
      <c r="P103" s="181">
        <v>14</v>
      </c>
      <c r="Q103" s="181">
        <v>0.94239419642857081</v>
      </c>
      <c r="R103" s="195"/>
      <c r="S103" s="195"/>
      <c r="T103" s="195"/>
      <c r="U103" s="195"/>
      <c r="V103" s="196"/>
      <c r="W103" s="89"/>
      <c r="X103" s="356" t="s">
        <v>56</v>
      </c>
      <c r="Y103" s="179" t="s">
        <v>55</v>
      </c>
      <c r="Z103" s="180">
        <v>14.657918750000002</v>
      </c>
      <c r="AA103" s="181">
        <v>14</v>
      </c>
      <c r="AB103" s="181">
        <v>1.0469941964285716</v>
      </c>
      <c r="AC103" s="195"/>
      <c r="AD103" s="195"/>
      <c r="AE103" s="195"/>
      <c r="AF103" s="195"/>
      <c r="AG103" s="196"/>
      <c r="AH103" s="89"/>
      <c r="AI103" s="89"/>
      <c r="AJ103" s="89"/>
      <c r="AK103" s="89"/>
      <c r="AL103" s="89"/>
      <c r="AM103" s="89"/>
      <c r="AN103" s="89"/>
      <c r="AO103" s="89"/>
      <c r="AP103" s="89"/>
      <c r="AQ103" s="89"/>
      <c r="AR103" s="89"/>
      <c r="AS103" s="89"/>
      <c r="AT103" s="89"/>
      <c r="AU103" s="89"/>
    </row>
    <row r="104" spans="1:47" ht="15.95" customHeight="1">
      <c r="A104" s="353"/>
      <c r="B104" s="173" t="s">
        <v>46</v>
      </c>
      <c r="C104" s="174">
        <v>325.47300400000006</v>
      </c>
      <c r="D104" s="175">
        <v>34.942611232471322</v>
      </c>
      <c r="E104" s="175">
        <v>9.3145014788575935</v>
      </c>
      <c r="F104" s="197"/>
      <c r="G104" s="197"/>
      <c r="H104" s="197"/>
      <c r="I104" s="197"/>
      <c r="J104" s="98"/>
      <c r="K104" s="89"/>
      <c r="L104" s="89"/>
      <c r="M104" s="372"/>
      <c r="N104" s="173" t="s">
        <v>46</v>
      </c>
      <c r="O104" s="174">
        <v>13.193518749999992</v>
      </c>
      <c r="P104" s="175">
        <v>14</v>
      </c>
      <c r="Q104" s="175">
        <v>0.94239419642857081</v>
      </c>
      <c r="R104" s="198"/>
      <c r="S104" s="198"/>
      <c r="T104" s="198"/>
      <c r="U104" s="198"/>
      <c r="V104" s="199"/>
      <c r="W104" s="89"/>
      <c r="X104" s="372"/>
      <c r="Y104" s="173" t="s">
        <v>46</v>
      </c>
      <c r="Z104" s="174">
        <v>14.657918750000002</v>
      </c>
      <c r="AA104" s="175">
        <v>14</v>
      </c>
      <c r="AB104" s="175">
        <v>1.0469941964285716</v>
      </c>
      <c r="AC104" s="198"/>
      <c r="AD104" s="198"/>
      <c r="AE104" s="198"/>
      <c r="AF104" s="198"/>
      <c r="AG104" s="199"/>
      <c r="AH104" s="89"/>
      <c r="AI104" s="89"/>
      <c r="AJ104" s="89"/>
      <c r="AK104" s="89"/>
      <c r="AL104" s="89"/>
      <c r="AM104" s="89"/>
      <c r="AN104" s="89"/>
      <c r="AO104" s="89"/>
      <c r="AP104" s="89"/>
      <c r="AQ104" s="89"/>
      <c r="AR104" s="89"/>
      <c r="AS104" s="89"/>
      <c r="AT104" s="89"/>
      <c r="AU104" s="89"/>
    </row>
    <row r="105" spans="1:47" ht="15.95" customHeight="1">
      <c r="A105" s="353"/>
      <c r="B105" s="173" t="s">
        <v>47</v>
      </c>
      <c r="C105" s="174">
        <v>325.47300400000006</v>
      </c>
      <c r="D105" s="175">
        <v>41.276717037270856</v>
      </c>
      <c r="E105" s="175">
        <v>7.8851475447069559</v>
      </c>
      <c r="F105" s="197"/>
      <c r="G105" s="197"/>
      <c r="H105" s="197"/>
      <c r="I105" s="197"/>
      <c r="J105" s="98"/>
      <c r="K105" s="89"/>
      <c r="L105" s="89"/>
      <c r="M105" s="372"/>
      <c r="N105" s="173" t="s">
        <v>47</v>
      </c>
      <c r="O105" s="174">
        <v>13.193518749999992</v>
      </c>
      <c r="P105" s="175">
        <v>14</v>
      </c>
      <c r="Q105" s="175">
        <v>0.94239419642857081</v>
      </c>
      <c r="R105" s="198"/>
      <c r="S105" s="198"/>
      <c r="T105" s="198"/>
      <c r="U105" s="198"/>
      <c r="V105" s="199"/>
      <c r="W105" s="89"/>
      <c r="X105" s="372"/>
      <c r="Y105" s="173" t="s">
        <v>47</v>
      </c>
      <c r="Z105" s="174">
        <v>14.657918750000002</v>
      </c>
      <c r="AA105" s="175">
        <v>14</v>
      </c>
      <c r="AB105" s="175">
        <v>1.0469941964285716</v>
      </c>
      <c r="AC105" s="198"/>
      <c r="AD105" s="198"/>
      <c r="AE105" s="198"/>
      <c r="AF105" s="198"/>
      <c r="AG105" s="199"/>
      <c r="AH105" s="89"/>
      <c r="AI105" s="89"/>
      <c r="AJ105" s="89"/>
      <c r="AK105" s="89"/>
      <c r="AL105" s="89"/>
      <c r="AM105" s="89"/>
      <c r="AN105" s="89"/>
      <c r="AO105" s="89"/>
      <c r="AP105" s="89"/>
      <c r="AQ105" s="89"/>
      <c r="AR105" s="89"/>
      <c r="AS105" s="89"/>
      <c r="AT105" s="89"/>
      <c r="AU105" s="89"/>
    </row>
    <row r="106" spans="1:47" ht="15.95" customHeight="1" thickBot="1">
      <c r="A106" s="337"/>
      <c r="B106" s="158" t="s">
        <v>48</v>
      </c>
      <c r="C106" s="159">
        <v>325.47300400000006</v>
      </c>
      <c r="D106" s="160">
        <v>18</v>
      </c>
      <c r="E106" s="160">
        <v>18.081833555555558</v>
      </c>
      <c r="F106" s="200"/>
      <c r="G106" s="200"/>
      <c r="H106" s="200"/>
      <c r="I106" s="200"/>
      <c r="J106" s="99"/>
      <c r="K106" s="89"/>
      <c r="L106" s="89"/>
      <c r="M106" s="322"/>
      <c r="N106" s="158" t="s">
        <v>48</v>
      </c>
      <c r="O106" s="159">
        <v>13.193518749999992</v>
      </c>
      <c r="P106" s="160">
        <v>14</v>
      </c>
      <c r="Q106" s="160">
        <v>0.94239419642857081</v>
      </c>
      <c r="R106" s="169"/>
      <c r="S106" s="169"/>
      <c r="T106" s="169"/>
      <c r="U106" s="169"/>
      <c r="V106" s="201"/>
      <c r="W106" s="89"/>
      <c r="X106" s="322"/>
      <c r="Y106" s="158" t="s">
        <v>48</v>
      </c>
      <c r="Z106" s="159">
        <v>14.657918750000002</v>
      </c>
      <c r="AA106" s="160">
        <v>14</v>
      </c>
      <c r="AB106" s="160">
        <v>1.0469941964285716</v>
      </c>
      <c r="AC106" s="169"/>
      <c r="AD106" s="169"/>
      <c r="AE106" s="169"/>
      <c r="AF106" s="169"/>
      <c r="AG106" s="201"/>
      <c r="AH106" s="89"/>
      <c r="AI106" s="89"/>
      <c r="AJ106" s="89"/>
      <c r="AK106" s="89"/>
      <c r="AL106" s="89"/>
      <c r="AM106" s="89"/>
      <c r="AN106" s="89"/>
      <c r="AO106" s="89"/>
      <c r="AP106" s="89"/>
      <c r="AQ106" s="89"/>
      <c r="AR106" s="89"/>
      <c r="AS106" s="89"/>
      <c r="AT106" s="89"/>
      <c r="AU106" s="89"/>
    </row>
    <row r="107" spans="1:47" ht="15.95" customHeight="1">
      <c r="A107" s="357" t="s">
        <v>130</v>
      </c>
      <c r="B107" s="333"/>
      <c r="C107" s="333"/>
      <c r="D107" s="333"/>
      <c r="E107" s="333"/>
      <c r="F107" s="333"/>
      <c r="G107" s="333"/>
      <c r="H107" s="333"/>
      <c r="I107" s="333"/>
      <c r="J107" s="333"/>
      <c r="K107" s="89"/>
      <c r="L107" s="89"/>
      <c r="M107" s="359" t="s">
        <v>130</v>
      </c>
      <c r="N107" s="320"/>
      <c r="O107" s="320"/>
      <c r="P107" s="320"/>
      <c r="Q107" s="320"/>
      <c r="R107" s="320"/>
      <c r="S107" s="320"/>
      <c r="T107" s="320"/>
      <c r="U107" s="320"/>
      <c r="V107" s="320"/>
      <c r="W107" s="89"/>
      <c r="X107" s="359" t="s">
        <v>130</v>
      </c>
      <c r="Y107" s="320"/>
      <c r="Z107" s="320"/>
      <c r="AA107" s="320"/>
      <c r="AB107" s="320"/>
      <c r="AC107" s="320"/>
      <c r="AD107" s="320"/>
      <c r="AE107" s="320"/>
      <c r="AF107" s="320"/>
      <c r="AG107" s="320"/>
      <c r="AH107" s="89"/>
      <c r="AI107" s="89"/>
      <c r="AJ107" s="89"/>
      <c r="AK107" s="89"/>
      <c r="AL107" s="89"/>
      <c r="AM107" s="89"/>
      <c r="AN107" s="89"/>
      <c r="AO107" s="89"/>
      <c r="AP107" s="89"/>
      <c r="AQ107" s="89"/>
      <c r="AR107" s="89"/>
      <c r="AS107" s="89"/>
      <c r="AT107" s="89"/>
      <c r="AU107" s="89"/>
    </row>
    <row r="108" spans="1:47" ht="15">
      <c r="A108" s="89"/>
      <c r="B108" s="89"/>
      <c r="C108" s="89"/>
      <c r="D108" s="89"/>
      <c r="E108" s="89"/>
      <c r="F108" s="89"/>
      <c r="G108" s="89"/>
      <c r="H108" s="89"/>
      <c r="I108" s="89"/>
      <c r="J108" s="89"/>
      <c r="K108" s="89"/>
      <c r="L108" s="89"/>
      <c r="M108" s="150"/>
      <c r="N108" s="150"/>
      <c r="O108" s="150"/>
      <c r="P108" s="150"/>
      <c r="Q108" s="150"/>
      <c r="R108" s="150"/>
      <c r="S108" s="150"/>
      <c r="T108" s="150"/>
      <c r="U108" s="150"/>
      <c r="V108" s="150"/>
      <c r="W108" s="89"/>
      <c r="X108" s="150"/>
      <c r="Y108" s="150"/>
      <c r="Z108" s="150"/>
      <c r="AA108" s="150"/>
      <c r="AB108" s="150"/>
      <c r="AC108" s="150"/>
      <c r="AD108" s="150"/>
      <c r="AE108" s="150"/>
      <c r="AF108" s="150"/>
      <c r="AG108" s="150"/>
      <c r="AH108" s="89"/>
      <c r="AI108" s="89"/>
      <c r="AJ108" s="89"/>
      <c r="AK108" s="89"/>
      <c r="AL108" s="89"/>
      <c r="AM108" s="89"/>
      <c r="AN108" s="89"/>
      <c r="AO108" s="89"/>
      <c r="AP108" s="89"/>
      <c r="AQ108" s="89"/>
      <c r="AR108" s="89"/>
      <c r="AS108" s="89"/>
      <c r="AT108" s="89"/>
      <c r="AU108" s="89"/>
    </row>
    <row r="109" spans="1:47" ht="18" customHeight="1">
      <c r="A109" s="332" t="s">
        <v>58</v>
      </c>
      <c r="B109" s="333"/>
      <c r="C109" s="333"/>
      <c r="D109" s="333"/>
      <c r="E109" s="333"/>
      <c r="F109" s="333"/>
      <c r="G109" s="333"/>
      <c r="H109" s="333"/>
      <c r="I109" s="333"/>
      <c r="J109" s="333"/>
      <c r="K109" s="89"/>
      <c r="L109" s="89"/>
      <c r="M109" s="319" t="s">
        <v>58</v>
      </c>
      <c r="N109" s="320"/>
      <c r="O109" s="320"/>
      <c r="P109" s="320"/>
      <c r="Q109" s="320"/>
      <c r="R109" s="320"/>
      <c r="S109" s="320"/>
      <c r="T109" s="320"/>
      <c r="U109" s="320"/>
      <c r="V109" s="320"/>
      <c r="W109" s="89"/>
      <c r="X109" s="319" t="s">
        <v>58</v>
      </c>
      <c r="Y109" s="320"/>
      <c r="Z109" s="320"/>
      <c r="AA109" s="320"/>
      <c r="AB109" s="320"/>
      <c r="AC109" s="320"/>
      <c r="AD109" s="320"/>
      <c r="AE109" s="320"/>
      <c r="AF109" s="320"/>
      <c r="AG109" s="320"/>
      <c r="AH109" s="89"/>
      <c r="AI109" s="89"/>
      <c r="AJ109" s="89"/>
      <c r="AK109" s="89"/>
      <c r="AL109" s="89"/>
      <c r="AM109" s="89"/>
      <c r="AN109" s="89"/>
      <c r="AO109" s="89"/>
      <c r="AP109" s="89"/>
      <c r="AQ109" s="89"/>
      <c r="AR109" s="89"/>
      <c r="AS109" s="89"/>
      <c r="AT109" s="89"/>
      <c r="AU109" s="89"/>
    </row>
    <row r="110" spans="1:47" ht="15" customHeight="1" thickBot="1">
      <c r="A110" s="334" t="s">
        <v>15</v>
      </c>
      <c r="B110" s="333"/>
      <c r="C110" s="333"/>
      <c r="D110" s="333"/>
      <c r="E110" s="333"/>
      <c r="F110" s="333"/>
      <c r="G110" s="333"/>
      <c r="H110" s="333"/>
      <c r="I110" s="333"/>
      <c r="J110" s="333"/>
      <c r="K110" s="89"/>
      <c r="L110" s="89"/>
      <c r="M110" s="334" t="s">
        <v>15</v>
      </c>
      <c r="N110" s="320"/>
      <c r="O110" s="320"/>
      <c r="P110" s="320"/>
      <c r="Q110" s="320"/>
      <c r="R110" s="320"/>
      <c r="S110" s="320"/>
      <c r="T110" s="320"/>
      <c r="U110" s="320"/>
      <c r="V110" s="320"/>
      <c r="W110" s="89"/>
      <c r="X110" s="334" t="s">
        <v>225</v>
      </c>
      <c r="Y110" s="320"/>
      <c r="Z110" s="320"/>
      <c r="AA110" s="320"/>
      <c r="AB110" s="320"/>
      <c r="AC110" s="320"/>
      <c r="AD110" s="320"/>
      <c r="AE110" s="320"/>
      <c r="AF110" s="320"/>
      <c r="AG110" s="320"/>
      <c r="AH110" s="89"/>
      <c r="AI110" s="89"/>
      <c r="AJ110" s="89"/>
      <c r="AK110" s="89"/>
      <c r="AL110" s="89"/>
      <c r="AM110" s="89"/>
      <c r="AN110" s="89"/>
      <c r="AO110" s="89"/>
      <c r="AP110" s="89"/>
      <c r="AQ110" s="89"/>
      <c r="AR110" s="89"/>
      <c r="AS110" s="89"/>
      <c r="AT110" s="89"/>
      <c r="AU110" s="89"/>
    </row>
    <row r="111" spans="1:47" ht="29.1" customHeight="1" thickBot="1">
      <c r="A111" s="220" t="s">
        <v>52</v>
      </c>
      <c r="B111" s="221" t="s">
        <v>16</v>
      </c>
      <c r="C111" s="183" t="s">
        <v>53</v>
      </c>
      <c r="D111" s="184" t="s">
        <v>45</v>
      </c>
      <c r="E111" s="184" t="s">
        <v>54</v>
      </c>
      <c r="F111" s="184" t="s">
        <v>31</v>
      </c>
      <c r="G111" s="184" t="s">
        <v>34</v>
      </c>
      <c r="H111" s="184" t="s">
        <v>35</v>
      </c>
      <c r="I111" s="184" t="s">
        <v>36</v>
      </c>
      <c r="J111" s="91" t="s">
        <v>123</v>
      </c>
      <c r="K111" s="89"/>
      <c r="L111" s="89"/>
      <c r="M111" s="220" t="s">
        <v>52</v>
      </c>
      <c r="N111" s="221" t="s">
        <v>16</v>
      </c>
      <c r="O111" s="183" t="s">
        <v>53</v>
      </c>
      <c r="P111" s="184" t="s">
        <v>45</v>
      </c>
      <c r="Q111" s="184" t="s">
        <v>54</v>
      </c>
      <c r="R111" s="184" t="s">
        <v>31</v>
      </c>
      <c r="S111" s="184" t="s">
        <v>34</v>
      </c>
      <c r="T111" s="184" t="s">
        <v>35</v>
      </c>
      <c r="U111" s="184" t="s">
        <v>36</v>
      </c>
      <c r="V111" s="91" t="s">
        <v>123</v>
      </c>
      <c r="W111" s="89"/>
      <c r="X111" s="220" t="s">
        <v>52</v>
      </c>
      <c r="Y111" s="221" t="s">
        <v>16</v>
      </c>
      <c r="Z111" s="183" t="s">
        <v>53</v>
      </c>
      <c r="AA111" s="184" t="s">
        <v>45</v>
      </c>
      <c r="AB111" s="184" t="s">
        <v>54</v>
      </c>
      <c r="AC111" s="184" t="s">
        <v>31</v>
      </c>
      <c r="AD111" s="184" t="s">
        <v>34</v>
      </c>
      <c r="AE111" s="184" t="s">
        <v>35</v>
      </c>
      <c r="AF111" s="184" t="s">
        <v>36</v>
      </c>
      <c r="AG111" s="91" t="s">
        <v>123</v>
      </c>
      <c r="AH111" s="89"/>
      <c r="AI111" s="89"/>
      <c r="AJ111" s="89"/>
      <c r="AK111" s="89"/>
      <c r="AL111" s="89"/>
      <c r="AM111" s="89"/>
      <c r="AN111" s="89"/>
      <c r="AO111" s="89"/>
      <c r="AP111" s="89"/>
      <c r="AQ111" s="89"/>
      <c r="AR111" s="89"/>
      <c r="AS111" s="89"/>
      <c r="AT111" s="89"/>
      <c r="AU111" s="89"/>
    </row>
    <row r="112" spans="1:47">
      <c r="A112" s="352" t="s">
        <v>16</v>
      </c>
      <c r="B112" s="153" t="s">
        <v>59</v>
      </c>
      <c r="C112" s="154">
        <v>38.605684499999839</v>
      </c>
      <c r="D112" s="155">
        <v>1</v>
      </c>
      <c r="E112" s="155">
        <v>38.605684499999839</v>
      </c>
      <c r="F112" s="155">
        <v>3.4581073638077546</v>
      </c>
      <c r="G112" s="155">
        <v>7.9366575113971258E-2</v>
      </c>
      <c r="H112" s="155">
        <v>0.16115621499966767</v>
      </c>
      <c r="I112" s="155">
        <v>3.4581073638077546</v>
      </c>
      <c r="J112" s="92">
        <v>0.42099136238303669</v>
      </c>
      <c r="K112" s="89"/>
      <c r="L112" s="89"/>
      <c r="M112" s="202" t="s">
        <v>16</v>
      </c>
      <c r="N112" s="203" t="s">
        <v>59</v>
      </c>
      <c r="O112" s="204">
        <v>103.86007812500016</v>
      </c>
      <c r="P112" s="205">
        <v>1</v>
      </c>
      <c r="Q112" s="205">
        <v>103.86007812500016</v>
      </c>
      <c r="R112" s="205">
        <v>110.20874122379242</v>
      </c>
      <c r="S112" s="205">
        <v>5.0995989909005546E-8</v>
      </c>
      <c r="T112" s="205">
        <v>0.8872865157310017</v>
      </c>
      <c r="U112" s="205">
        <v>110.20874122379242</v>
      </c>
      <c r="V112" s="206">
        <v>0.99999999999999278</v>
      </c>
      <c r="W112" s="89"/>
      <c r="X112" s="202" t="s">
        <v>16</v>
      </c>
      <c r="Y112" s="203" t="s">
        <v>59</v>
      </c>
      <c r="Z112" s="204">
        <v>1.7719031250000088</v>
      </c>
      <c r="AA112" s="205">
        <v>1</v>
      </c>
      <c r="AB112" s="205">
        <v>1.7719031250000088</v>
      </c>
      <c r="AC112" s="205">
        <v>1.6923714869138649</v>
      </c>
      <c r="AD112" s="205">
        <v>0.2142937640236699</v>
      </c>
      <c r="AE112" s="205">
        <v>0.10784676416341292</v>
      </c>
      <c r="AF112" s="205">
        <v>1.6923714869138649</v>
      </c>
      <c r="AG112" s="206">
        <v>0.22823034156870092</v>
      </c>
      <c r="AH112" s="89"/>
      <c r="AI112" s="89"/>
      <c r="AJ112" s="89"/>
      <c r="AK112" s="89"/>
      <c r="AL112" s="89"/>
      <c r="AM112" s="89"/>
      <c r="AN112" s="89"/>
      <c r="AO112" s="89"/>
      <c r="AP112" s="89"/>
      <c r="AQ112" s="89"/>
      <c r="AR112" s="89"/>
      <c r="AS112" s="89"/>
      <c r="AT112" s="89"/>
      <c r="AU112" s="89"/>
    </row>
    <row r="113" spans="1:47" ht="15.95" customHeight="1">
      <c r="A113" s="353"/>
      <c r="B113" s="173" t="s">
        <v>60</v>
      </c>
      <c r="C113" s="174">
        <v>193.24075749999972</v>
      </c>
      <c r="D113" s="175">
        <v>1</v>
      </c>
      <c r="E113" s="175">
        <v>193.24075749999972</v>
      </c>
      <c r="F113" s="175">
        <v>65.392949921730434</v>
      </c>
      <c r="G113" s="175">
        <v>2.1016449133305305E-7</v>
      </c>
      <c r="H113" s="175">
        <v>0.78415441572825828</v>
      </c>
      <c r="I113" s="175">
        <v>65.392949921730434</v>
      </c>
      <c r="J113" s="93">
        <v>0.99999999198549583</v>
      </c>
      <c r="K113" s="89"/>
      <c r="L113" s="89"/>
      <c r="M113" s="207" t="s">
        <v>41</v>
      </c>
      <c r="N113" s="208" t="s">
        <v>59</v>
      </c>
      <c r="O113" s="209">
        <v>80.676753125000062</v>
      </c>
      <c r="P113" s="210">
        <v>1</v>
      </c>
      <c r="Q113" s="210">
        <v>80.676753125000062</v>
      </c>
      <c r="R113" s="210">
        <v>85.608287307735964</v>
      </c>
      <c r="S113" s="210">
        <v>2.4238225803826483E-7</v>
      </c>
      <c r="T113" s="210">
        <v>0.85944944563952252</v>
      </c>
      <c r="U113" s="210">
        <v>85.608287307735964</v>
      </c>
      <c r="V113" s="211">
        <v>0.99999999997344458</v>
      </c>
      <c r="W113" s="89"/>
      <c r="X113" s="207" t="s">
        <v>41</v>
      </c>
      <c r="Y113" s="208" t="s">
        <v>59</v>
      </c>
      <c r="Z113" s="209">
        <v>2.1528124999999902E-2</v>
      </c>
      <c r="AA113" s="210">
        <v>1</v>
      </c>
      <c r="AB113" s="210">
        <v>2.1528124999999902E-2</v>
      </c>
      <c r="AC113" s="210">
        <v>2.0561837948514933E-2</v>
      </c>
      <c r="AD113" s="210">
        <v>0.88802250712407238</v>
      </c>
      <c r="AE113" s="210">
        <v>1.4665487864303401E-3</v>
      </c>
      <c r="AF113" s="210">
        <v>2.0561837948514933E-2</v>
      </c>
      <c r="AG113" s="211">
        <v>5.2054593304877939E-2</v>
      </c>
      <c r="AH113" s="89"/>
      <c r="AI113" s="89"/>
      <c r="AJ113" s="89"/>
      <c r="AK113" s="89"/>
      <c r="AL113" s="89"/>
      <c r="AM113" s="89"/>
      <c r="AN113" s="89"/>
      <c r="AO113" s="89"/>
      <c r="AP113" s="89"/>
      <c r="AQ113" s="89"/>
      <c r="AR113" s="89"/>
      <c r="AS113" s="89"/>
      <c r="AT113" s="89"/>
      <c r="AU113" s="89"/>
    </row>
    <row r="114" spans="1:47" ht="15.95" customHeight="1" thickBot="1">
      <c r="A114" s="353"/>
      <c r="B114" s="173" t="s">
        <v>61</v>
      </c>
      <c r="C114" s="174">
        <v>104.70492050000023</v>
      </c>
      <c r="D114" s="175">
        <v>1</v>
      </c>
      <c r="E114" s="175">
        <v>104.70492050000023</v>
      </c>
      <c r="F114" s="175">
        <v>40.439700654710052</v>
      </c>
      <c r="G114" s="175">
        <v>5.4460430532744677E-6</v>
      </c>
      <c r="H114" s="175">
        <v>0.69199020873921502</v>
      </c>
      <c r="I114" s="175">
        <v>40.439700654710052</v>
      </c>
      <c r="J114" s="93">
        <v>0.99997259586328835</v>
      </c>
      <c r="K114" s="89"/>
      <c r="L114" s="89"/>
      <c r="M114" s="212" t="s">
        <v>56</v>
      </c>
      <c r="N114" s="213" t="s">
        <v>59</v>
      </c>
      <c r="O114" s="214">
        <v>13.193518749999992</v>
      </c>
      <c r="P114" s="215">
        <v>14</v>
      </c>
      <c r="Q114" s="215">
        <v>0.94239419642857081</v>
      </c>
      <c r="R114" s="216"/>
      <c r="S114" s="216"/>
      <c r="T114" s="216"/>
      <c r="U114" s="216"/>
      <c r="V114" s="217"/>
      <c r="W114" s="89"/>
      <c r="X114" s="212" t="s">
        <v>56</v>
      </c>
      <c r="Y114" s="213" t="s">
        <v>59</v>
      </c>
      <c r="Z114" s="214">
        <v>14.657918750000002</v>
      </c>
      <c r="AA114" s="215">
        <v>14</v>
      </c>
      <c r="AB114" s="215">
        <v>1.0469941964285716</v>
      </c>
      <c r="AC114" s="216"/>
      <c r="AD114" s="216"/>
      <c r="AE114" s="216"/>
      <c r="AF114" s="216"/>
      <c r="AG114" s="217"/>
      <c r="AH114" s="89"/>
      <c r="AI114" s="89"/>
      <c r="AJ114" s="89"/>
      <c r="AK114" s="89"/>
      <c r="AL114" s="89"/>
      <c r="AM114" s="89"/>
      <c r="AN114" s="89"/>
      <c r="AO114" s="89"/>
      <c r="AP114" s="89"/>
      <c r="AQ114" s="89"/>
      <c r="AR114" s="89"/>
      <c r="AS114" s="89"/>
      <c r="AT114" s="89"/>
      <c r="AU114" s="89"/>
    </row>
    <row r="115" spans="1:47" ht="15.95" customHeight="1">
      <c r="A115" s="354"/>
      <c r="B115" s="176" t="s">
        <v>62</v>
      </c>
      <c r="C115" s="177">
        <v>12.436287500000347</v>
      </c>
      <c r="D115" s="178">
        <v>1</v>
      </c>
      <c r="E115" s="178">
        <v>12.436287500000347</v>
      </c>
      <c r="F115" s="178">
        <v>9.0525863954849193</v>
      </c>
      <c r="G115" s="178">
        <v>7.5404927765831469E-3</v>
      </c>
      <c r="H115" s="178">
        <v>0.33462923888844126</v>
      </c>
      <c r="I115" s="178">
        <v>9.0525863954849193</v>
      </c>
      <c r="J115" s="94">
        <v>0.81194009749439733</v>
      </c>
      <c r="K115" s="89"/>
      <c r="L115" s="89"/>
      <c r="M115" s="359" t="s">
        <v>130</v>
      </c>
      <c r="N115" s="320"/>
      <c r="O115" s="320"/>
      <c r="P115" s="320"/>
      <c r="Q115" s="320"/>
      <c r="R115" s="320"/>
      <c r="S115" s="320"/>
      <c r="T115" s="320"/>
      <c r="U115" s="320"/>
      <c r="V115" s="320"/>
      <c r="W115" s="89"/>
      <c r="X115" s="359" t="s">
        <v>130</v>
      </c>
      <c r="Y115" s="320"/>
      <c r="Z115" s="320"/>
      <c r="AA115" s="320"/>
      <c r="AB115" s="320"/>
      <c r="AC115" s="320"/>
      <c r="AD115" s="320"/>
      <c r="AE115" s="320"/>
      <c r="AF115" s="320"/>
      <c r="AG115" s="320"/>
      <c r="AH115" s="89"/>
      <c r="AI115" s="89"/>
      <c r="AJ115" s="89"/>
      <c r="AK115" s="89"/>
      <c r="AL115" s="89"/>
      <c r="AM115" s="89"/>
      <c r="AN115" s="89"/>
      <c r="AO115" s="89"/>
      <c r="AP115" s="89"/>
      <c r="AQ115" s="89"/>
      <c r="AR115" s="89"/>
      <c r="AS115" s="89"/>
      <c r="AT115" s="89"/>
      <c r="AU115" s="89"/>
    </row>
    <row r="116" spans="1:47" ht="15.95" customHeight="1">
      <c r="A116" s="358" t="s">
        <v>41</v>
      </c>
      <c r="B116" s="179" t="s">
        <v>59</v>
      </c>
      <c r="C116" s="180">
        <v>87.212424499999926</v>
      </c>
      <c r="D116" s="181">
        <v>1</v>
      </c>
      <c r="E116" s="181">
        <v>87.212424499999926</v>
      </c>
      <c r="F116" s="181">
        <v>7.812060096460117</v>
      </c>
      <c r="G116" s="181">
        <v>1.1964038770049144E-2</v>
      </c>
      <c r="H116" s="181">
        <v>0.30265155385762749</v>
      </c>
      <c r="I116" s="181">
        <v>7.812060096460117</v>
      </c>
      <c r="J116" s="95">
        <v>0.75285492451786429</v>
      </c>
      <c r="K116" s="89"/>
      <c r="L116" s="89"/>
      <c r="M116" s="150"/>
      <c r="N116" s="150"/>
      <c r="O116" s="150"/>
      <c r="P116" s="150"/>
      <c r="Q116" s="150"/>
      <c r="R116" s="150"/>
      <c r="S116" s="150"/>
      <c r="T116" s="150"/>
      <c r="U116" s="150"/>
      <c r="V116" s="150"/>
      <c r="W116" s="89"/>
      <c r="X116" s="150"/>
      <c r="Y116" s="150"/>
      <c r="Z116" s="150"/>
      <c r="AA116" s="150"/>
      <c r="AB116" s="150"/>
      <c r="AC116" s="150"/>
      <c r="AD116" s="150"/>
      <c r="AE116" s="150"/>
      <c r="AF116" s="150"/>
      <c r="AG116" s="150"/>
      <c r="AH116" s="89"/>
      <c r="AI116" s="89"/>
      <c r="AJ116" s="89"/>
      <c r="AK116" s="89"/>
      <c r="AL116" s="89"/>
      <c r="AM116" s="89"/>
      <c r="AN116" s="89"/>
      <c r="AO116" s="89"/>
      <c r="AP116" s="89"/>
      <c r="AQ116" s="89"/>
      <c r="AR116" s="89"/>
      <c r="AS116" s="89"/>
      <c r="AT116" s="89"/>
      <c r="AU116" s="89"/>
    </row>
    <row r="117" spans="1:47" ht="15.95" customHeight="1">
      <c r="A117" s="353"/>
      <c r="B117" s="173" t="s">
        <v>60</v>
      </c>
      <c r="C117" s="174">
        <v>7.261100357142932</v>
      </c>
      <c r="D117" s="175">
        <v>1</v>
      </c>
      <c r="E117" s="175">
        <v>7.261100357142932</v>
      </c>
      <c r="F117" s="175">
        <v>2.4571667911791715</v>
      </c>
      <c r="G117" s="175">
        <v>0.13440100971239841</v>
      </c>
      <c r="H117" s="175">
        <v>0.12011276127633985</v>
      </c>
      <c r="I117" s="175">
        <v>2.4571667911791715</v>
      </c>
      <c r="J117" s="93">
        <v>0.3174384183380109</v>
      </c>
      <c r="K117" s="89"/>
      <c r="L117" s="89"/>
      <c r="M117" s="150"/>
      <c r="N117" s="150"/>
      <c r="O117" s="150"/>
      <c r="P117" s="150"/>
      <c r="Q117" s="150"/>
      <c r="R117" s="150"/>
      <c r="S117" s="150"/>
      <c r="T117" s="150"/>
      <c r="U117" s="150"/>
      <c r="V117" s="150"/>
      <c r="W117" s="89"/>
      <c r="X117" s="150"/>
      <c r="Y117" s="150"/>
      <c r="Z117" s="150"/>
      <c r="AA117" s="150"/>
      <c r="AB117" s="150"/>
      <c r="AC117" s="150"/>
      <c r="AD117" s="150"/>
      <c r="AE117" s="150"/>
      <c r="AF117" s="150"/>
      <c r="AG117" s="150"/>
      <c r="AH117" s="89"/>
      <c r="AI117" s="89"/>
      <c r="AJ117" s="89"/>
      <c r="AK117" s="89"/>
      <c r="AL117" s="89"/>
      <c r="AM117" s="89"/>
      <c r="AN117" s="89"/>
      <c r="AO117" s="89"/>
      <c r="AP117" s="89"/>
      <c r="AQ117" s="89"/>
      <c r="AR117" s="89"/>
      <c r="AS117" s="89"/>
      <c r="AT117" s="89"/>
      <c r="AU117" s="89"/>
    </row>
    <row r="118" spans="1:47" ht="15.95" customHeight="1">
      <c r="A118" s="353"/>
      <c r="B118" s="173" t="s">
        <v>61</v>
      </c>
      <c r="C118" s="174">
        <v>11.181720500000026</v>
      </c>
      <c r="D118" s="175">
        <v>1</v>
      </c>
      <c r="E118" s="175">
        <v>11.181720500000026</v>
      </c>
      <c r="F118" s="175">
        <v>4.3186645638552861</v>
      </c>
      <c r="G118" s="175">
        <v>5.2277763560662889E-2</v>
      </c>
      <c r="H118" s="175">
        <v>0.1935001331060503</v>
      </c>
      <c r="I118" s="175">
        <v>4.3186645638552861</v>
      </c>
      <c r="J118" s="93">
        <v>0.50277712837494182</v>
      </c>
      <c r="K118" s="89"/>
      <c r="L118" s="89"/>
      <c r="M118" s="319" t="s">
        <v>63</v>
      </c>
      <c r="N118" s="320"/>
      <c r="O118" s="320"/>
      <c r="P118" s="320"/>
      <c r="Q118" s="320"/>
      <c r="R118" s="320"/>
      <c r="S118" s="320"/>
      <c r="T118" s="320"/>
      <c r="U118" s="320"/>
      <c r="V118" s="150"/>
      <c r="W118" s="89"/>
      <c r="X118" s="319" t="s">
        <v>63</v>
      </c>
      <c r="Y118" s="320"/>
      <c r="Z118" s="320"/>
      <c r="AA118" s="320"/>
      <c r="AB118" s="320"/>
      <c r="AC118" s="320"/>
      <c r="AD118" s="320"/>
      <c r="AE118" s="320"/>
      <c r="AF118" s="320"/>
      <c r="AG118" s="150"/>
      <c r="AH118" s="89"/>
      <c r="AI118" s="89"/>
      <c r="AJ118" s="89"/>
      <c r="AK118" s="89"/>
      <c r="AL118" s="89"/>
      <c r="AM118" s="89"/>
      <c r="AN118" s="89"/>
      <c r="AO118" s="89"/>
      <c r="AP118" s="89"/>
      <c r="AQ118" s="89"/>
      <c r="AR118" s="89"/>
      <c r="AS118" s="89"/>
      <c r="AT118" s="89"/>
      <c r="AU118" s="89"/>
    </row>
    <row r="119" spans="1:47" ht="15.95" customHeight="1" thickBot="1">
      <c r="A119" s="354"/>
      <c r="B119" s="176" t="s">
        <v>62</v>
      </c>
      <c r="C119" s="177">
        <v>4.8380642857141082E-2</v>
      </c>
      <c r="D119" s="178">
        <v>1</v>
      </c>
      <c r="E119" s="178">
        <v>4.8380642857141082E-2</v>
      </c>
      <c r="F119" s="178">
        <v>3.5217097492588341E-2</v>
      </c>
      <c r="G119" s="178">
        <v>0.85324071850159322</v>
      </c>
      <c r="H119" s="178">
        <v>1.9526849775201502E-3</v>
      </c>
      <c r="I119" s="178">
        <v>3.5217097492588341E-2</v>
      </c>
      <c r="J119" s="94">
        <v>5.3632091060850762E-2</v>
      </c>
      <c r="K119" s="89"/>
      <c r="L119" s="89"/>
      <c r="M119" s="334" t="s">
        <v>64</v>
      </c>
      <c r="N119" s="333"/>
      <c r="O119" s="333"/>
      <c r="P119" s="333"/>
      <c r="Q119" s="333"/>
      <c r="R119" s="333"/>
      <c r="S119" s="333"/>
      <c r="T119" s="333"/>
      <c r="U119" s="333"/>
      <c r="V119" s="150"/>
      <c r="W119" s="89"/>
      <c r="X119" s="334" t="s">
        <v>228</v>
      </c>
      <c r="Y119" s="320"/>
      <c r="Z119" s="320"/>
      <c r="AA119" s="320"/>
      <c r="AB119" s="320"/>
      <c r="AC119" s="320"/>
      <c r="AD119" s="320"/>
      <c r="AE119" s="320"/>
      <c r="AF119" s="320"/>
      <c r="AG119" s="150"/>
      <c r="AH119" s="89"/>
      <c r="AI119" s="89"/>
      <c r="AJ119" s="89"/>
      <c r="AK119" s="89"/>
      <c r="AL119" s="89"/>
      <c r="AM119" s="89"/>
      <c r="AN119" s="89"/>
      <c r="AO119" s="89"/>
      <c r="AP119" s="89"/>
      <c r="AQ119" s="89"/>
      <c r="AR119" s="89"/>
      <c r="AS119" s="89"/>
      <c r="AT119" s="89"/>
      <c r="AU119" s="89"/>
    </row>
    <row r="120" spans="1:47" ht="15.95" customHeight="1" thickBot="1">
      <c r="A120" s="356" t="s">
        <v>56</v>
      </c>
      <c r="B120" s="179" t="s">
        <v>59</v>
      </c>
      <c r="C120" s="180">
        <v>200.94874099999996</v>
      </c>
      <c r="D120" s="181">
        <v>18</v>
      </c>
      <c r="E120" s="181">
        <v>11.163818944444442</v>
      </c>
      <c r="F120" s="194"/>
      <c r="G120" s="194"/>
      <c r="H120" s="194"/>
      <c r="I120" s="194"/>
      <c r="J120" s="97"/>
      <c r="K120" s="89"/>
      <c r="L120" s="89"/>
      <c r="M120" s="182" t="s">
        <v>52</v>
      </c>
      <c r="N120" s="183" t="s">
        <v>53</v>
      </c>
      <c r="O120" s="184" t="s">
        <v>45</v>
      </c>
      <c r="P120" s="184" t="s">
        <v>54</v>
      </c>
      <c r="Q120" s="184" t="s">
        <v>31</v>
      </c>
      <c r="R120" s="184" t="s">
        <v>34</v>
      </c>
      <c r="S120" s="184" t="s">
        <v>35</v>
      </c>
      <c r="T120" s="184" t="s">
        <v>36</v>
      </c>
      <c r="U120" s="91" t="s">
        <v>123</v>
      </c>
      <c r="V120" s="150"/>
      <c r="W120" s="89"/>
      <c r="X120" s="182" t="s">
        <v>52</v>
      </c>
      <c r="Y120" s="183" t="s">
        <v>53</v>
      </c>
      <c r="Z120" s="184" t="s">
        <v>45</v>
      </c>
      <c r="AA120" s="184" t="s">
        <v>54</v>
      </c>
      <c r="AB120" s="184" t="s">
        <v>31</v>
      </c>
      <c r="AC120" s="184" t="s">
        <v>34</v>
      </c>
      <c r="AD120" s="184" t="s">
        <v>35</v>
      </c>
      <c r="AE120" s="184" t="s">
        <v>36</v>
      </c>
      <c r="AF120" s="91" t="s">
        <v>123</v>
      </c>
      <c r="AG120" s="150"/>
      <c r="AH120" s="89"/>
      <c r="AI120" s="89"/>
      <c r="AJ120" s="89"/>
      <c r="AK120" s="89"/>
      <c r="AL120" s="89"/>
      <c r="AM120" s="89"/>
      <c r="AN120" s="89"/>
      <c r="AO120" s="89"/>
      <c r="AP120" s="89"/>
      <c r="AQ120" s="89"/>
      <c r="AR120" s="89"/>
      <c r="AS120" s="89"/>
      <c r="AT120" s="89"/>
      <c r="AU120" s="89"/>
    </row>
    <row r="121" spans="1:47" ht="15.95" customHeight="1">
      <c r="A121" s="353"/>
      <c r="B121" s="173" t="s">
        <v>60</v>
      </c>
      <c r="C121" s="174">
        <v>53.191263571428607</v>
      </c>
      <c r="D121" s="175">
        <v>18</v>
      </c>
      <c r="E121" s="175">
        <v>2.9550701984127006</v>
      </c>
      <c r="F121" s="197"/>
      <c r="G121" s="197"/>
      <c r="H121" s="197"/>
      <c r="I121" s="197"/>
      <c r="J121" s="98"/>
      <c r="K121" s="89"/>
      <c r="L121" s="89"/>
      <c r="M121" s="156" t="s">
        <v>65</v>
      </c>
      <c r="N121" s="154">
        <v>2028.3672781250002</v>
      </c>
      <c r="O121" s="155">
        <v>1</v>
      </c>
      <c r="P121" s="155">
        <v>2028.3672781250002</v>
      </c>
      <c r="Q121" s="155">
        <v>404.36724112351732</v>
      </c>
      <c r="R121" s="155">
        <v>9.9902269740579756E-12</v>
      </c>
      <c r="S121" s="155">
        <v>0.96653657690214156</v>
      </c>
      <c r="T121" s="155">
        <v>404.36724112351732</v>
      </c>
      <c r="U121" s="92">
        <v>1</v>
      </c>
      <c r="V121" s="150"/>
      <c r="W121" s="89"/>
      <c r="X121" s="156" t="s">
        <v>65</v>
      </c>
      <c r="Y121" s="154">
        <v>212.2315031250001</v>
      </c>
      <c r="Z121" s="155">
        <v>1</v>
      </c>
      <c r="AA121" s="155">
        <v>212.2315031250001</v>
      </c>
      <c r="AB121" s="155">
        <v>116.75554351048191</v>
      </c>
      <c r="AC121" s="155">
        <v>3.5496928044760497E-8</v>
      </c>
      <c r="AD121" s="155">
        <v>0.89292996974252414</v>
      </c>
      <c r="AE121" s="155">
        <v>116.75554351048191</v>
      </c>
      <c r="AF121" s="92">
        <v>0.99999999999999922</v>
      </c>
      <c r="AG121" s="150"/>
      <c r="AH121" s="89"/>
      <c r="AI121" s="89"/>
      <c r="AJ121" s="89"/>
      <c r="AK121" s="89"/>
      <c r="AL121" s="89"/>
      <c r="AM121" s="89"/>
      <c r="AN121" s="89"/>
      <c r="AO121" s="89"/>
      <c r="AP121" s="89"/>
      <c r="AQ121" s="89"/>
      <c r="AR121" s="89"/>
      <c r="AS121" s="89"/>
      <c r="AT121" s="89"/>
      <c r="AU121" s="89"/>
    </row>
    <row r="122" spans="1:47" ht="15.95" customHeight="1">
      <c r="A122" s="353"/>
      <c r="B122" s="173" t="s">
        <v>61</v>
      </c>
      <c r="C122" s="174">
        <v>46.604909000000042</v>
      </c>
      <c r="D122" s="175">
        <v>18</v>
      </c>
      <c r="E122" s="175">
        <v>2.5891616111111135</v>
      </c>
      <c r="F122" s="197"/>
      <c r="G122" s="197"/>
      <c r="H122" s="197"/>
      <c r="I122" s="197"/>
      <c r="J122" s="98"/>
      <c r="K122" s="89"/>
      <c r="L122" s="89"/>
      <c r="M122" s="161" t="s">
        <v>25</v>
      </c>
      <c r="N122" s="174">
        <v>67.077153125000081</v>
      </c>
      <c r="O122" s="175">
        <v>1</v>
      </c>
      <c r="P122" s="175">
        <v>67.077153125000081</v>
      </c>
      <c r="Q122" s="175">
        <v>13.372234724989715</v>
      </c>
      <c r="R122" s="175">
        <v>2.5896843868554948E-3</v>
      </c>
      <c r="S122" s="175">
        <v>0.48853280922589121</v>
      </c>
      <c r="T122" s="175">
        <v>13.372234724989715</v>
      </c>
      <c r="U122" s="93">
        <v>0.92456935519362748</v>
      </c>
      <c r="V122" s="150"/>
      <c r="W122" s="89"/>
      <c r="X122" s="161" t="s">
        <v>25</v>
      </c>
      <c r="Y122" s="174">
        <v>0.60225312500000416</v>
      </c>
      <c r="Z122" s="175">
        <v>1</v>
      </c>
      <c r="AA122" s="175">
        <v>0.60225312500000416</v>
      </c>
      <c r="AB122" s="175">
        <v>0.33131929004360272</v>
      </c>
      <c r="AC122" s="175">
        <v>0.57401948187739515</v>
      </c>
      <c r="AD122" s="175">
        <v>2.3118547799976807E-2</v>
      </c>
      <c r="AE122" s="175">
        <v>0.33131929004360272</v>
      </c>
      <c r="AF122" s="93">
        <v>8.3650552792836397E-2</v>
      </c>
      <c r="AG122" s="150"/>
      <c r="AH122" s="89"/>
      <c r="AI122" s="89"/>
      <c r="AJ122" s="89"/>
      <c r="AK122" s="89"/>
      <c r="AL122" s="89"/>
      <c r="AM122" s="89"/>
      <c r="AN122" s="89"/>
      <c r="AO122" s="89"/>
      <c r="AP122" s="89"/>
      <c r="AQ122" s="89"/>
      <c r="AR122" s="89"/>
      <c r="AS122" s="89"/>
      <c r="AT122" s="89"/>
      <c r="AU122" s="89"/>
    </row>
    <row r="123" spans="1:47" ht="15.95" customHeight="1" thickBot="1">
      <c r="A123" s="337"/>
      <c r="B123" s="158" t="s">
        <v>62</v>
      </c>
      <c r="C123" s="159">
        <v>24.728090428571395</v>
      </c>
      <c r="D123" s="160">
        <v>18</v>
      </c>
      <c r="E123" s="160">
        <v>1.3737828015872997</v>
      </c>
      <c r="F123" s="200"/>
      <c r="G123" s="200"/>
      <c r="H123" s="200"/>
      <c r="I123" s="200"/>
      <c r="J123" s="99"/>
      <c r="K123" s="89"/>
      <c r="L123" s="89"/>
      <c r="M123" s="163" t="s">
        <v>66</v>
      </c>
      <c r="N123" s="159">
        <v>70.226118749999983</v>
      </c>
      <c r="O123" s="160">
        <v>14</v>
      </c>
      <c r="P123" s="160">
        <v>5.0161513392857131</v>
      </c>
      <c r="Q123" s="169"/>
      <c r="R123" s="169"/>
      <c r="S123" s="169"/>
      <c r="T123" s="169"/>
      <c r="U123" s="201"/>
      <c r="V123" s="150"/>
      <c r="W123" s="89"/>
      <c r="X123" s="163" t="s">
        <v>66</v>
      </c>
      <c r="Y123" s="159">
        <v>25.448393750000005</v>
      </c>
      <c r="Z123" s="160">
        <v>14</v>
      </c>
      <c r="AA123" s="160">
        <v>1.8177424107142861</v>
      </c>
      <c r="AB123" s="169"/>
      <c r="AC123" s="169"/>
      <c r="AD123" s="169"/>
      <c r="AE123" s="169"/>
      <c r="AF123" s="201"/>
      <c r="AG123" s="150"/>
      <c r="AH123" s="89"/>
      <c r="AI123" s="89"/>
      <c r="AJ123" s="89"/>
      <c r="AK123" s="89"/>
      <c r="AL123" s="89"/>
      <c r="AM123" s="89"/>
      <c r="AN123" s="89"/>
      <c r="AO123" s="89"/>
      <c r="AP123" s="89"/>
      <c r="AQ123" s="89"/>
      <c r="AR123" s="89"/>
      <c r="AS123" s="89"/>
      <c r="AT123" s="89"/>
      <c r="AU123" s="89"/>
    </row>
    <row r="124" spans="1:47" ht="15.95" customHeight="1">
      <c r="A124" s="357" t="s">
        <v>130</v>
      </c>
      <c r="B124" s="333"/>
      <c r="C124" s="333"/>
      <c r="D124" s="333"/>
      <c r="E124" s="333"/>
      <c r="F124" s="333"/>
      <c r="G124" s="333"/>
      <c r="H124" s="333"/>
      <c r="I124" s="333"/>
      <c r="J124" s="333"/>
      <c r="K124" s="89"/>
      <c r="L124" s="89"/>
      <c r="M124" s="359" t="s">
        <v>130</v>
      </c>
      <c r="N124" s="320"/>
      <c r="O124" s="320"/>
      <c r="P124" s="320"/>
      <c r="Q124" s="320"/>
      <c r="R124" s="320"/>
      <c r="S124" s="320"/>
      <c r="T124" s="320"/>
      <c r="U124" s="320"/>
      <c r="V124" s="150"/>
      <c r="W124" s="89"/>
      <c r="X124" s="359" t="s">
        <v>130</v>
      </c>
      <c r="Y124" s="320"/>
      <c r="Z124" s="320"/>
      <c r="AA124" s="320"/>
      <c r="AB124" s="320"/>
      <c r="AC124" s="320"/>
      <c r="AD124" s="320"/>
      <c r="AE124" s="320"/>
      <c r="AF124" s="320"/>
      <c r="AG124" s="150"/>
      <c r="AH124" s="89"/>
      <c r="AI124" s="89"/>
      <c r="AJ124" s="89"/>
      <c r="AK124" s="89"/>
      <c r="AL124" s="89"/>
      <c r="AM124" s="89"/>
      <c r="AN124" s="89"/>
      <c r="AO124" s="89"/>
      <c r="AP124" s="89"/>
      <c r="AQ124" s="89"/>
      <c r="AR124" s="89"/>
      <c r="AS124" s="89"/>
      <c r="AT124" s="89"/>
      <c r="AU124" s="89"/>
    </row>
    <row r="125" spans="1:47" ht="15">
      <c r="A125" s="89"/>
      <c r="B125" s="89"/>
      <c r="C125" s="89"/>
      <c r="D125" s="89"/>
      <c r="E125" s="89"/>
      <c r="F125" s="89"/>
      <c r="G125" s="89"/>
      <c r="H125" s="89"/>
      <c r="I125" s="89"/>
      <c r="J125" s="89"/>
      <c r="K125" s="89"/>
      <c r="L125" s="89"/>
      <c r="M125" s="150"/>
      <c r="N125" s="150"/>
      <c r="O125" s="150"/>
      <c r="P125" s="150"/>
      <c r="Q125" s="150"/>
      <c r="R125" s="150"/>
      <c r="S125" s="150"/>
      <c r="T125" s="150"/>
      <c r="U125" s="150"/>
      <c r="V125" s="150"/>
      <c r="W125" s="89"/>
      <c r="X125" s="150"/>
      <c r="Y125" s="150"/>
      <c r="Z125" s="150"/>
      <c r="AA125" s="150"/>
      <c r="AB125" s="150"/>
      <c r="AC125" s="150"/>
      <c r="AD125" s="150"/>
      <c r="AE125" s="150"/>
      <c r="AF125" s="150"/>
      <c r="AG125" s="150"/>
      <c r="AH125" s="89"/>
      <c r="AI125" s="89"/>
      <c r="AJ125" s="89"/>
      <c r="AK125" s="89"/>
      <c r="AL125" s="89"/>
      <c r="AM125" s="89"/>
      <c r="AN125" s="89"/>
      <c r="AO125" s="89"/>
      <c r="AP125" s="89"/>
      <c r="AQ125" s="89"/>
      <c r="AR125" s="89"/>
      <c r="AS125" s="89"/>
      <c r="AT125" s="89"/>
      <c r="AU125" s="89"/>
    </row>
    <row r="126" spans="1:47" ht="18" customHeight="1">
      <c r="A126" s="332" t="s">
        <v>63</v>
      </c>
      <c r="B126" s="333"/>
      <c r="C126" s="333"/>
      <c r="D126" s="333"/>
      <c r="E126" s="333"/>
      <c r="F126" s="333"/>
      <c r="G126" s="333"/>
      <c r="H126" s="333"/>
      <c r="I126" s="333"/>
      <c r="J126" s="89"/>
      <c r="K126" s="89"/>
      <c r="L126" s="89"/>
      <c r="M126" s="150"/>
      <c r="N126" s="150"/>
      <c r="O126" s="150"/>
      <c r="P126" s="150"/>
      <c r="Q126" s="150"/>
      <c r="R126" s="150"/>
      <c r="S126" s="150"/>
      <c r="T126" s="150"/>
      <c r="U126" s="150"/>
      <c r="V126" s="150"/>
      <c r="W126" s="89"/>
      <c r="X126" s="150"/>
      <c r="Y126" s="150"/>
      <c r="Z126" s="150"/>
      <c r="AA126" s="150"/>
      <c r="AB126" s="150"/>
      <c r="AC126" s="150"/>
      <c r="AD126" s="150"/>
      <c r="AE126" s="150"/>
      <c r="AF126" s="150"/>
      <c r="AG126" s="150"/>
      <c r="AH126" s="89"/>
      <c r="AI126" s="89"/>
      <c r="AJ126" s="89"/>
      <c r="AK126" s="89"/>
      <c r="AL126" s="89"/>
      <c r="AM126" s="89"/>
      <c r="AN126" s="89"/>
      <c r="AO126" s="89"/>
      <c r="AP126" s="89"/>
      <c r="AQ126" s="89"/>
      <c r="AR126" s="89"/>
      <c r="AS126" s="89"/>
      <c r="AT126" s="89"/>
      <c r="AU126" s="89"/>
    </row>
    <row r="127" spans="1:47" ht="24.95" customHeight="1" thickBot="1">
      <c r="A127" s="334" t="s">
        <v>64</v>
      </c>
      <c r="B127" s="333"/>
      <c r="C127" s="333"/>
      <c r="D127" s="333"/>
      <c r="E127" s="333"/>
      <c r="F127" s="333"/>
      <c r="G127" s="333"/>
      <c r="H127" s="333"/>
      <c r="I127" s="333"/>
      <c r="J127" s="89"/>
      <c r="K127" s="89"/>
      <c r="L127" s="89"/>
      <c r="M127" s="218" t="s">
        <v>67</v>
      </c>
      <c r="N127" s="150"/>
      <c r="O127" s="150"/>
      <c r="P127" s="150"/>
      <c r="Q127" s="150"/>
      <c r="R127" s="150"/>
      <c r="S127" s="150"/>
      <c r="T127" s="150"/>
      <c r="U127" s="150"/>
      <c r="V127" s="150"/>
      <c r="W127" s="89"/>
      <c r="X127" s="218" t="s">
        <v>67</v>
      </c>
      <c r="Y127" s="150"/>
      <c r="Z127" s="150"/>
      <c r="AA127" s="150"/>
      <c r="AB127" s="150"/>
      <c r="AC127" s="150"/>
      <c r="AD127" s="150"/>
      <c r="AE127" s="150"/>
      <c r="AF127" s="150"/>
      <c r="AG127" s="150"/>
      <c r="AH127" s="89"/>
      <c r="AI127" s="89"/>
      <c r="AJ127" s="89"/>
      <c r="AK127" s="89"/>
      <c r="AL127" s="89"/>
      <c r="AM127" s="89"/>
      <c r="AN127" s="89"/>
      <c r="AO127" s="89"/>
      <c r="AP127" s="89"/>
      <c r="AQ127" s="89"/>
      <c r="AR127" s="89"/>
      <c r="AS127" s="89"/>
      <c r="AT127" s="89"/>
      <c r="AU127" s="89"/>
    </row>
    <row r="128" spans="1:47" ht="29.1" customHeight="1" thickBot="1">
      <c r="A128" s="182" t="s">
        <v>52</v>
      </c>
      <c r="B128" s="183" t="s">
        <v>53</v>
      </c>
      <c r="C128" s="184" t="s">
        <v>45</v>
      </c>
      <c r="D128" s="184" t="s">
        <v>54</v>
      </c>
      <c r="E128" s="184" t="s">
        <v>31</v>
      </c>
      <c r="F128" s="184" t="s">
        <v>34</v>
      </c>
      <c r="G128" s="184" t="s">
        <v>35</v>
      </c>
      <c r="H128" s="184" t="s">
        <v>36</v>
      </c>
      <c r="I128" s="91" t="s">
        <v>123</v>
      </c>
      <c r="J128" s="89"/>
      <c r="K128" s="89"/>
      <c r="L128" s="89"/>
      <c r="M128" s="150"/>
      <c r="N128" s="150"/>
      <c r="O128" s="150"/>
      <c r="P128" s="150"/>
      <c r="Q128" s="150"/>
      <c r="R128" s="150"/>
      <c r="S128" s="150"/>
      <c r="T128" s="150"/>
      <c r="U128" s="150"/>
      <c r="V128" s="150"/>
      <c r="W128" s="89"/>
      <c r="X128" s="150"/>
      <c r="Y128" s="150"/>
      <c r="Z128" s="150"/>
      <c r="AA128" s="150"/>
      <c r="AB128" s="150"/>
      <c r="AC128" s="150"/>
      <c r="AD128" s="150"/>
      <c r="AE128" s="150"/>
      <c r="AF128" s="150"/>
      <c r="AG128" s="150"/>
      <c r="AH128" s="89"/>
      <c r="AI128" s="89"/>
      <c r="AJ128" s="89"/>
      <c r="AK128" s="89"/>
      <c r="AL128" s="89"/>
      <c r="AM128" s="89"/>
      <c r="AN128" s="89"/>
      <c r="AO128" s="89"/>
      <c r="AP128" s="89"/>
      <c r="AQ128" s="89"/>
      <c r="AR128" s="89"/>
      <c r="AS128" s="89"/>
      <c r="AT128" s="89"/>
      <c r="AU128" s="89"/>
    </row>
    <row r="129" spans="1:47" ht="15.95" customHeight="1">
      <c r="A129" s="156" t="s">
        <v>65</v>
      </c>
      <c r="B129" s="154">
        <v>9249.6306249999998</v>
      </c>
      <c r="C129" s="155">
        <v>1</v>
      </c>
      <c r="D129" s="155">
        <v>9249.6306249999998</v>
      </c>
      <c r="E129" s="155">
        <v>274.3649871175304</v>
      </c>
      <c r="F129" s="190">
        <v>2.4253996950959616E-12</v>
      </c>
      <c r="G129" s="155">
        <v>0.93843312026701742</v>
      </c>
      <c r="H129" s="155">
        <v>274.3649871175304</v>
      </c>
      <c r="I129" s="92">
        <v>1</v>
      </c>
      <c r="J129" s="89"/>
      <c r="K129" s="89"/>
      <c r="L129" s="89"/>
      <c r="M129" s="319" t="s">
        <v>68</v>
      </c>
      <c r="N129" s="320"/>
      <c r="O129" s="320"/>
      <c r="P129" s="320"/>
      <c r="Q129" s="150"/>
      <c r="R129" s="150"/>
      <c r="S129" s="150"/>
      <c r="T129" s="150"/>
      <c r="U129" s="150"/>
      <c r="V129" s="150"/>
      <c r="W129" s="89"/>
      <c r="X129" s="319" t="s">
        <v>68</v>
      </c>
      <c r="Y129" s="320"/>
      <c r="Z129" s="320"/>
      <c r="AA129" s="320"/>
      <c r="AB129" s="150"/>
      <c r="AC129" s="150"/>
      <c r="AD129" s="150"/>
      <c r="AE129" s="150"/>
      <c r="AF129" s="150"/>
      <c r="AG129" s="150"/>
      <c r="AH129" s="89"/>
      <c r="AI129" s="89"/>
      <c r="AJ129" s="89"/>
      <c r="AK129" s="89"/>
      <c r="AL129" s="89"/>
      <c r="AM129" s="89"/>
      <c r="AN129" s="89"/>
      <c r="AO129" s="89"/>
      <c r="AP129" s="89"/>
      <c r="AQ129" s="89"/>
      <c r="AR129" s="89"/>
      <c r="AS129" s="89"/>
      <c r="AT129" s="89"/>
      <c r="AU129" s="89"/>
    </row>
    <row r="130" spans="1:47" ht="15.95" customHeight="1" thickBot="1">
      <c r="A130" s="161" t="s">
        <v>25</v>
      </c>
      <c r="B130" s="174">
        <v>273.47236900000001</v>
      </c>
      <c r="C130" s="175">
        <v>1</v>
      </c>
      <c r="D130" s="175">
        <v>273.47236900000001</v>
      </c>
      <c r="E130" s="175">
        <v>8.1118096537704201</v>
      </c>
      <c r="F130" s="191">
        <v>1.0674745061909739E-2</v>
      </c>
      <c r="G130" s="175">
        <v>0.31065673966412027</v>
      </c>
      <c r="H130" s="175">
        <v>8.1118096537704201</v>
      </c>
      <c r="I130" s="93">
        <v>0.76840367582117697</v>
      </c>
      <c r="J130" s="89"/>
      <c r="K130" s="89"/>
      <c r="L130" s="89"/>
      <c r="M130" s="334" t="s">
        <v>15</v>
      </c>
      <c r="N130" s="320"/>
      <c r="O130" s="320"/>
      <c r="P130" s="320"/>
      <c r="Q130" s="150"/>
      <c r="R130" s="150"/>
      <c r="S130" s="150"/>
      <c r="T130" s="150"/>
      <c r="U130" s="150"/>
      <c r="V130" s="150"/>
      <c r="W130" s="89"/>
      <c r="X130" s="334" t="s">
        <v>225</v>
      </c>
      <c r="Y130" s="320"/>
      <c r="Z130" s="320"/>
      <c r="AA130" s="320"/>
      <c r="AB130" s="150"/>
      <c r="AC130" s="150"/>
      <c r="AD130" s="150"/>
      <c r="AE130" s="150"/>
      <c r="AF130" s="150"/>
      <c r="AG130" s="150"/>
      <c r="AH130" s="89"/>
      <c r="AI130" s="89"/>
      <c r="AJ130" s="89"/>
      <c r="AK130" s="89"/>
      <c r="AL130" s="89"/>
      <c r="AM130" s="89"/>
      <c r="AN130" s="89"/>
      <c r="AO130" s="89"/>
      <c r="AP130" s="89"/>
      <c r="AQ130" s="89"/>
      <c r="AR130" s="89"/>
      <c r="AS130" s="89"/>
      <c r="AT130" s="89"/>
      <c r="AU130" s="89"/>
    </row>
    <row r="131" spans="1:47" ht="15.95" customHeight="1" thickBot="1">
      <c r="A131" s="163" t="s">
        <v>66</v>
      </c>
      <c r="B131" s="159">
        <v>606.83162599999991</v>
      </c>
      <c r="C131" s="160">
        <v>18</v>
      </c>
      <c r="D131" s="160">
        <v>33.712868111111106</v>
      </c>
      <c r="E131" s="200"/>
      <c r="F131" s="200"/>
      <c r="G131" s="200"/>
      <c r="H131" s="200"/>
      <c r="I131" s="99"/>
      <c r="J131" s="89"/>
      <c r="K131" s="89"/>
      <c r="L131" s="89"/>
      <c r="M131" s="361" t="s">
        <v>11</v>
      </c>
      <c r="N131" s="363" t="s">
        <v>69</v>
      </c>
      <c r="O131" s="323" t="s">
        <v>70</v>
      </c>
      <c r="P131" s="325"/>
      <c r="Q131" s="150"/>
      <c r="R131" s="150"/>
      <c r="S131" s="150"/>
      <c r="T131" s="150"/>
      <c r="U131" s="150"/>
      <c r="V131" s="150"/>
      <c r="W131" s="89"/>
      <c r="X131" s="361" t="s">
        <v>11</v>
      </c>
      <c r="Y131" s="363" t="s">
        <v>69</v>
      </c>
      <c r="Z131" s="323" t="s">
        <v>70</v>
      </c>
      <c r="AA131" s="325"/>
      <c r="AB131" s="150"/>
      <c r="AC131" s="150"/>
      <c r="AD131" s="150"/>
      <c r="AE131" s="150"/>
      <c r="AF131" s="150"/>
      <c r="AG131" s="150"/>
      <c r="AH131" s="89"/>
      <c r="AI131" s="89"/>
      <c r="AJ131" s="89"/>
      <c r="AK131" s="89"/>
      <c r="AL131" s="89"/>
      <c r="AM131" s="89"/>
      <c r="AN131" s="89"/>
      <c r="AO131" s="89"/>
      <c r="AP131" s="89"/>
      <c r="AQ131" s="89"/>
      <c r="AR131" s="89"/>
      <c r="AS131" s="89"/>
      <c r="AT131" s="89"/>
      <c r="AU131" s="89"/>
    </row>
    <row r="132" spans="1:47" ht="15.95" customHeight="1" thickBot="1">
      <c r="A132" s="357" t="s">
        <v>130</v>
      </c>
      <c r="B132" s="333"/>
      <c r="C132" s="333"/>
      <c r="D132" s="333"/>
      <c r="E132" s="333"/>
      <c r="F132" s="333"/>
      <c r="G132" s="333"/>
      <c r="H132" s="333"/>
      <c r="I132" s="333"/>
      <c r="J132" s="89"/>
      <c r="K132" s="89"/>
      <c r="L132" s="89"/>
      <c r="M132" s="327"/>
      <c r="N132" s="329"/>
      <c r="O132" s="165" t="s">
        <v>71</v>
      </c>
      <c r="P132" s="166" t="s">
        <v>72</v>
      </c>
      <c r="Q132" s="150"/>
      <c r="R132" s="150"/>
      <c r="S132" s="150"/>
      <c r="T132" s="150"/>
      <c r="U132" s="150"/>
      <c r="V132" s="150"/>
      <c r="W132" s="89"/>
      <c r="X132" s="327"/>
      <c r="Y132" s="329"/>
      <c r="Z132" s="165" t="s">
        <v>71</v>
      </c>
      <c r="AA132" s="166" t="s">
        <v>72</v>
      </c>
      <c r="AB132" s="150"/>
      <c r="AC132" s="150"/>
      <c r="AD132" s="150"/>
      <c r="AE132" s="150"/>
      <c r="AF132" s="150"/>
      <c r="AG132" s="150"/>
      <c r="AH132" s="89"/>
      <c r="AI132" s="89"/>
      <c r="AJ132" s="89"/>
      <c r="AK132" s="89"/>
      <c r="AL132" s="89"/>
      <c r="AM132" s="89"/>
      <c r="AN132" s="89"/>
      <c r="AO132" s="89"/>
      <c r="AP132" s="89"/>
      <c r="AQ132" s="89"/>
      <c r="AR132" s="89"/>
      <c r="AS132" s="89"/>
      <c r="AT132" s="89"/>
      <c r="AU132" s="89"/>
    </row>
    <row r="133" spans="1:47" ht="15.75" thickBot="1">
      <c r="A133" s="89"/>
      <c r="B133" s="89"/>
      <c r="C133" s="89"/>
      <c r="D133" s="89"/>
      <c r="E133" s="89"/>
      <c r="F133" s="89"/>
      <c r="G133" s="89"/>
      <c r="H133" s="89"/>
      <c r="I133" s="89"/>
      <c r="J133" s="89"/>
      <c r="K133" s="89"/>
      <c r="L133" s="89"/>
      <c r="M133" s="186">
        <v>7.9615624999999994</v>
      </c>
      <c r="N133" s="187">
        <v>0.39592263051343568</v>
      </c>
      <c r="O133" s="187">
        <v>7.1123929126293879</v>
      </c>
      <c r="P133" s="188">
        <v>8.8107320873706101</v>
      </c>
      <c r="Q133" s="150"/>
      <c r="R133" s="150"/>
      <c r="S133" s="150"/>
      <c r="T133" s="150"/>
      <c r="U133" s="150"/>
      <c r="V133" s="150"/>
      <c r="W133" s="89"/>
      <c r="X133" s="186">
        <v>2.5753125000000003</v>
      </c>
      <c r="Y133" s="187">
        <v>0.23833684216843487</v>
      </c>
      <c r="Z133" s="187">
        <v>2.0641308136767775</v>
      </c>
      <c r="AA133" s="188">
        <v>3.0864941863232231</v>
      </c>
      <c r="AB133" s="150"/>
      <c r="AC133" s="150"/>
      <c r="AD133" s="150"/>
      <c r="AE133" s="150"/>
      <c r="AF133" s="150"/>
      <c r="AG133" s="150"/>
      <c r="AH133" s="89"/>
      <c r="AI133" s="89"/>
      <c r="AJ133" s="89"/>
      <c r="AK133" s="89"/>
      <c r="AL133" s="89"/>
      <c r="AM133" s="89"/>
      <c r="AN133" s="89"/>
      <c r="AO133" s="89"/>
      <c r="AP133" s="89"/>
      <c r="AQ133" s="89"/>
      <c r="AR133" s="89"/>
      <c r="AS133" s="89"/>
      <c r="AT133" s="89"/>
      <c r="AU133" s="89"/>
    </row>
    <row r="134" spans="1:47" ht="15">
      <c r="A134" s="89"/>
      <c r="B134" s="89"/>
      <c r="C134" s="89"/>
      <c r="D134" s="89"/>
      <c r="E134" s="89"/>
      <c r="F134" s="89"/>
      <c r="G134" s="89"/>
      <c r="H134" s="89"/>
      <c r="I134" s="89"/>
      <c r="J134" s="89"/>
      <c r="K134" s="89"/>
      <c r="L134" s="89"/>
      <c r="M134" s="150"/>
      <c r="N134" s="150"/>
      <c r="O134" s="150"/>
      <c r="P134" s="150"/>
      <c r="Q134" s="150"/>
      <c r="R134" s="150"/>
      <c r="S134" s="150"/>
      <c r="T134" s="150"/>
      <c r="U134" s="150"/>
      <c r="V134" s="150"/>
      <c r="W134" s="89"/>
      <c r="X134" s="150"/>
      <c r="Y134" s="150"/>
      <c r="Z134" s="150"/>
      <c r="AA134" s="150"/>
      <c r="AB134" s="150"/>
      <c r="AC134" s="150"/>
      <c r="AD134" s="150"/>
      <c r="AE134" s="150"/>
      <c r="AF134" s="150"/>
      <c r="AG134" s="150"/>
      <c r="AH134" s="89"/>
      <c r="AI134" s="89"/>
      <c r="AJ134" s="89"/>
      <c r="AK134" s="89"/>
      <c r="AL134" s="89"/>
      <c r="AM134" s="89"/>
      <c r="AN134" s="89"/>
      <c r="AO134" s="89"/>
      <c r="AP134" s="89"/>
      <c r="AQ134" s="89"/>
      <c r="AR134" s="89"/>
      <c r="AS134" s="89"/>
      <c r="AT134" s="89"/>
      <c r="AU134" s="89"/>
    </row>
    <row r="135" spans="1:47" ht="15">
      <c r="A135" s="219" t="s">
        <v>67</v>
      </c>
      <c r="B135" s="89"/>
      <c r="C135" s="89"/>
      <c r="D135" s="89"/>
      <c r="E135" s="89"/>
      <c r="F135" s="89"/>
      <c r="G135" s="89"/>
      <c r="H135" s="89"/>
      <c r="I135" s="89"/>
      <c r="J135" s="89"/>
      <c r="K135" s="89"/>
      <c r="L135" s="89"/>
      <c r="M135" s="150"/>
      <c r="N135" s="150"/>
      <c r="O135" s="150"/>
      <c r="P135" s="150"/>
      <c r="Q135" s="150"/>
      <c r="R135" s="150"/>
      <c r="S135" s="150"/>
      <c r="T135" s="150"/>
      <c r="U135" s="150"/>
      <c r="V135" s="150"/>
      <c r="W135" s="89"/>
      <c r="X135" s="150"/>
      <c r="Y135" s="150"/>
      <c r="Z135" s="150"/>
      <c r="AA135" s="150"/>
      <c r="AB135" s="150"/>
      <c r="AC135" s="150"/>
      <c r="AD135" s="150"/>
      <c r="AE135" s="150"/>
      <c r="AF135" s="150"/>
      <c r="AG135" s="150"/>
      <c r="AH135" s="89"/>
      <c r="AI135" s="89"/>
      <c r="AJ135" s="89"/>
      <c r="AK135" s="89"/>
      <c r="AL135" s="89"/>
      <c r="AM135" s="89"/>
      <c r="AN135" s="89"/>
      <c r="AO135" s="89"/>
      <c r="AP135" s="89"/>
      <c r="AQ135" s="89"/>
      <c r="AR135" s="89"/>
      <c r="AS135" s="89"/>
      <c r="AT135" s="89"/>
      <c r="AU135" s="89"/>
    </row>
    <row r="136" spans="1:47" ht="15">
      <c r="A136" s="89"/>
      <c r="B136" s="89"/>
      <c r="C136" s="89"/>
      <c r="D136" s="89"/>
      <c r="E136" s="89"/>
      <c r="F136" s="89"/>
      <c r="G136" s="89"/>
      <c r="H136" s="89"/>
      <c r="I136" s="89"/>
      <c r="J136" s="89"/>
      <c r="K136" s="89"/>
      <c r="L136" s="89"/>
      <c r="M136" s="218" t="s">
        <v>73</v>
      </c>
      <c r="N136" s="150"/>
      <c r="O136" s="150"/>
      <c r="P136" s="150"/>
      <c r="Q136" s="150"/>
      <c r="R136" s="150"/>
      <c r="S136" s="150"/>
      <c r="T136" s="150"/>
      <c r="U136" s="150"/>
      <c r="V136" s="150"/>
      <c r="W136" s="89"/>
      <c r="X136" s="218" t="s">
        <v>73</v>
      </c>
      <c r="Y136" s="150"/>
      <c r="Z136" s="150"/>
      <c r="AA136" s="150"/>
      <c r="AB136" s="150"/>
      <c r="AC136" s="150"/>
      <c r="AD136" s="150"/>
      <c r="AE136" s="150"/>
      <c r="AF136" s="150"/>
      <c r="AG136" s="150"/>
      <c r="AH136" s="89"/>
      <c r="AI136" s="89"/>
      <c r="AJ136" s="89"/>
      <c r="AK136" s="89"/>
      <c r="AL136" s="89"/>
      <c r="AM136" s="89"/>
      <c r="AN136" s="89"/>
      <c r="AO136" s="89"/>
      <c r="AP136" s="89"/>
      <c r="AQ136" s="89"/>
      <c r="AR136" s="89"/>
      <c r="AS136" s="89"/>
      <c r="AT136" s="89"/>
      <c r="AU136" s="89"/>
    </row>
    <row r="137" spans="1:47" ht="18" customHeight="1">
      <c r="A137" s="332" t="s">
        <v>68</v>
      </c>
      <c r="B137" s="333"/>
      <c r="C137" s="333"/>
      <c r="D137" s="333"/>
      <c r="E137" s="89"/>
      <c r="F137" s="89"/>
      <c r="G137" s="89"/>
      <c r="H137" s="89"/>
      <c r="I137" s="89"/>
      <c r="J137" s="89"/>
      <c r="K137" s="89"/>
      <c r="L137" s="89"/>
      <c r="M137" s="150"/>
      <c r="N137" s="150"/>
      <c r="O137" s="150"/>
      <c r="P137" s="150"/>
      <c r="Q137" s="150"/>
      <c r="R137" s="150"/>
      <c r="S137" s="150"/>
      <c r="T137" s="150"/>
      <c r="U137" s="150"/>
      <c r="V137" s="150"/>
      <c r="W137" s="89"/>
      <c r="X137" s="150"/>
      <c r="Y137" s="150"/>
      <c r="Z137" s="150"/>
      <c r="AA137" s="150"/>
      <c r="AB137" s="150"/>
      <c r="AC137" s="150"/>
      <c r="AD137" s="150"/>
      <c r="AE137" s="150"/>
      <c r="AF137" s="150"/>
      <c r="AG137" s="150"/>
      <c r="AH137" s="89"/>
      <c r="AI137" s="89"/>
      <c r="AJ137" s="89"/>
      <c r="AK137" s="89"/>
      <c r="AL137" s="89"/>
      <c r="AM137" s="89"/>
      <c r="AN137" s="89"/>
      <c r="AO137" s="89"/>
      <c r="AP137" s="89"/>
      <c r="AQ137" s="89"/>
      <c r="AR137" s="89"/>
      <c r="AS137" s="89"/>
      <c r="AT137" s="89"/>
      <c r="AU137" s="89"/>
    </row>
    <row r="138" spans="1:47" ht="15" customHeight="1" thickBot="1">
      <c r="A138" s="334" t="s">
        <v>15</v>
      </c>
      <c r="B138" s="333"/>
      <c r="C138" s="333"/>
      <c r="D138" s="333"/>
      <c r="E138" s="89"/>
      <c r="F138" s="89"/>
      <c r="G138" s="89"/>
      <c r="H138" s="89"/>
      <c r="I138" s="89"/>
      <c r="J138" s="89"/>
      <c r="K138" s="89"/>
      <c r="L138" s="89"/>
      <c r="M138" s="319" t="s">
        <v>74</v>
      </c>
      <c r="N138" s="320"/>
      <c r="O138" s="320"/>
      <c r="P138" s="320"/>
      <c r="Q138" s="320"/>
      <c r="R138" s="150"/>
      <c r="S138" s="150"/>
      <c r="T138" s="150"/>
      <c r="U138" s="150"/>
      <c r="V138" s="150"/>
      <c r="W138" s="89"/>
      <c r="X138" s="319" t="s">
        <v>74</v>
      </c>
      <c r="Y138" s="320"/>
      <c r="Z138" s="320"/>
      <c r="AA138" s="320"/>
      <c r="AB138" s="320"/>
      <c r="AC138" s="150"/>
      <c r="AD138" s="150"/>
      <c r="AE138" s="150"/>
      <c r="AF138" s="150"/>
      <c r="AG138" s="150"/>
      <c r="AH138" s="89"/>
      <c r="AI138" s="89"/>
      <c r="AJ138" s="89"/>
      <c r="AK138" s="89"/>
      <c r="AL138" s="89"/>
      <c r="AM138" s="89"/>
      <c r="AN138" s="89"/>
      <c r="AO138" s="89"/>
      <c r="AP138" s="89"/>
      <c r="AQ138" s="89"/>
      <c r="AR138" s="89"/>
      <c r="AS138" s="89"/>
      <c r="AT138" s="89"/>
      <c r="AU138" s="89"/>
    </row>
    <row r="139" spans="1:47" ht="15.95" customHeight="1" thickBot="1">
      <c r="A139" s="361" t="s">
        <v>11</v>
      </c>
      <c r="B139" s="363" t="s">
        <v>69</v>
      </c>
      <c r="C139" s="323" t="s">
        <v>70</v>
      </c>
      <c r="D139" s="366"/>
      <c r="E139" s="89"/>
      <c r="F139" s="89"/>
      <c r="G139" s="89"/>
      <c r="H139" s="89"/>
      <c r="I139" s="89"/>
      <c r="J139" s="89"/>
      <c r="K139" s="89"/>
      <c r="L139" s="89"/>
      <c r="M139" s="334" t="s">
        <v>15</v>
      </c>
      <c r="N139" s="320"/>
      <c r="O139" s="320"/>
      <c r="P139" s="320"/>
      <c r="Q139" s="320"/>
      <c r="R139" s="150"/>
      <c r="S139" s="150"/>
      <c r="T139" s="150"/>
      <c r="U139" s="150"/>
      <c r="V139" s="150"/>
      <c r="W139" s="89"/>
      <c r="X139" s="334" t="s">
        <v>225</v>
      </c>
      <c r="Y139" s="320"/>
      <c r="Z139" s="320"/>
      <c r="AA139" s="320"/>
      <c r="AB139" s="320"/>
      <c r="AC139" s="150"/>
      <c r="AD139" s="150"/>
      <c r="AE139" s="150"/>
      <c r="AF139" s="150"/>
      <c r="AG139" s="150"/>
      <c r="AH139" s="89"/>
      <c r="AI139" s="89"/>
      <c r="AJ139" s="89"/>
      <c r="AK139" s="89"/>
      <c r="AL139" s="89"/>
      <c r="AM139" s="89"/>
      <c r="AN139" s="89"/>
      <c r="AO139" s="89"/>
      <c r="AP139" s="89"/>
      <c r="AQ139" s="89"/>
      <c r="AR139" s="89"/>
      <c r="AS139" s="89"/>
      <c r="AT139" s="89"/>
      <c r="AU139" s="89"/>
    </row>
    <row r="140" spans="1:47" ht="15.95" customHeight="1" thickBot="1">
      <c r="A140" s="362"/>
      <c r="B140" s="364"/>
      <c r="C140" s="165" t="s">
        <v>71</v>
      </c>
      <c r="D140" s="166" t="s">
        <v>72</v>
      </c>
      <c r="E140" s="89"/>
      <c r="F140" s="89"/>
      <c r="G140" s="89"/>
      <c r="H140" s="89"/>
      <c r="I140" s="89"/>
      <c r="J140" s="89"/>
      <c r="K140" s="89"/>
      <c r="L140" s="89"/>
      <c r="M140" s="355" t="s">
        <v>25</v>
      </c>
      <c r="N140" s="361" t="s">
        <v>11</v>
      </c>
      <c r="O140" s="363" t="s">
        <v>69</v>
      </c>
      <c r="P140" s="323" t="s">
        <v>70</v>
      </c>
      <c r="Q140" s="325"/>
      <c r="R140" s="150"/>
      <c r="S140" s="150"/>
      <c r="T140" s="150"/>
      <c r="U140" s="150"/>
      <c r="V140" s="150"/>
      <c r="W140" s="89"/>
      <c r="X140" s="355" t="s">
        <v>25</v>
      </c>
      <c r="Y140" s="361" t="s">
        <v>11</v>
      </c>
      <c r="Z140" s="363" t="s">
        <v>69</v>
      </c>
      <c r="AA140" s="323" t="s">
        <v>70</v>
      </c>
      <c r="AB140" s="325"/>
      <c r="AC140" s="150"/>
      <c r="AD140" s="150"/>
      <c r="AE140" s="150"/>
      <c r="AF140" s="150"/>
      <c r="AG140" s="150"/>
      <c r="AH140" s="89"/>
      <c r="AI140" s="89"/>
      <c r="AJ140" s="89"/>
      <c r="AK140" s="89"/>
      <c r="AL140" s="89"/>
      <c r="AM140" s="89"/>
      <c r="AN140" s="89"/>
      <c r="AO140" s="89"/>
      <c r="AP140" s="89"/>
      <c r="AQ140" s="89"/>
      <c r="AR140" s="89"/>
      <c r="AS140" s="89"/>
      <c r="AT140" s="89"/>
      <c r="AU140" s="89"/>
    </row>
    <row r="141" spans="1:47" ht="15.95" customHeight="1" thickBot="1">
      <c r="A141" s="186">
        <v>9.6174999999999997</v>
      </c>
      <c r="B141" s="187">
        <v>0.58062783356562497</v>
      </c>
      <c r="C141" s="187">
        <v>8.3976461872846073</v>
      </c>
      <c r="D141" s="188">
        <v>10.837353812715392</v>
      </c>
      <c r="E141" s="89"/>
      <c r="F141" s="89"/>
      <c r="G141" s="89"/>
      <c r="H141" s="89"/>
      <c r="I141" s="89"/>
      <c r="J141" s="89"/>
      <c r="K141" s="89"/>
      <c r="L141" s="89"/>
      <c r="M141" s="388"/>
      <c r="N141" s="327"/>
      <c r="O141" s="329"/>
      <c r="P141" s="165" t="s">
        <v>71</v>
      </c>
      <c r="Q141" s="166" t="s">
        <v>72</v>
      </c>
      <c r="R141" s="150"/>
      <c r="S141" s="150"/>
      <c r="T141" s="150"/>
      <c r="U141" s="150"/>
      <c r="V141" s="150"/>
      <c r="W141" s="89"/>
      <c r="X141" s="388"/>
      <c r="Y141" s="327"/>
      <c r="Z141" s="329"/>
      <c r="AA141" s="165" t="s">
        <v>71</v>
      </c>
      <c r="AB141" s="166" t="s">
        <v>72</v>
      </c>
      <c r="AC141" s="150"/>
      <c r="AD141" s="150"/>
      <c r="AE141" s="150"/>
      <c r="AF141" s="150"/>
      <c r="AG141" s="150"/>
      <c r="AH141" s="89"/>
      <c r="AI141" s="89"/>
      <c r="AJ141" s="89"/>
      <c r="AK141" s="89"/>
      <c r="AL141" s="89"/>
      <c r="AM141" s="89"/>
      <c r="AN141" s="89"/>
      <c r="AO141" s="89"/>
      <c r="AP141" s="89"/>
      <c r="AQ141" s="89"/>
      <c r="AR141" s="89"/>
      <c r="AS141" s="89"/>
      <c r="AT141" s="89"/>
      <c r="AU141" s="89"/>
    </row>
    <row r="142" spans="1:47" ht="15">
      <c r="A142" s="89"/>
      <c r="B142" s="89"/>
      <c r="C142" s="89"/>
      <c r="D142" s="89"/>
      <c r="E142" s="89"/>
      <c r="F142" s="89"/>
      <c r="G142" s="89"/>
      <c r="H142" s="89"/>
      <c r="I142" s="89"/>
      <c r="J142" s="89"/>
      <c r="K142" s="89"/>
      <c r="L142" s="89"/>
      <c r="M142" s="156" t="s">
        <v>2</v>
      </c>
      <c r="N142" s="154">
        <v>9.4093750000000007</v>
      </c>
      <c r="O142" s="155">
        <v>0.55991915372253254</v>
      </c>
      <c r="P142" s="155">
        <v>8.2084678527857182</v>
      </c>
      <c r="Q142" s="92">
        <v>10.610282147214283</v>
      </c>
      <c r="R142" s="150"/>
      <c r="S142" s="150"/>
      <c r="T142" s="150"/>
      <c r="U142" s="150"/>
      <c r="V142" s="150"/>
      <c r="W142" s="89"/>
      <c r="X142" s="156" t="s">
        <v>2</v>
      </c>
      <c r="Y142" s="154">
        <v>2.4381249999999999</v>
      </c>
      <c r="Z142" s="155">
        <v>0.33705919460777639</v>
      </c>
      <c r="AA142" s="155">
        <v>1.7152049263649489</v>
      </c>
      <c r="AB142" s="92">
        <v>3.1610450736350511</v>
      </c>
      <c r="AC142" s="150"/>
      <c r="AD142" s="150"/>
      <c r="AE142" s="150"/>
      <c r="AF142" s="150"/>
      <c r="AG142" s="150"/>
      <c r="AH142" s="89"/>
      <c r="AI142" s="89"/>
      <c r="AJ142" s="89"/>
      <c r="AK142" s="89"/>
      <c r="AL142" s="89"/>
      <c r="AM142" s="89"/>
      <c r="AN142" s="89"/>
      <c r="AO142" s="89"/>
      <c r="AP142" s="89"/>
      <c r="AQ142" s="89"/>
      <c r="AR142" s="89"/>
      <c r="AS142" s="89"/>
      <c r="AT142" s="89"/>
      <c r="AU142" s="89"/>
    </row>
    <row r="143" spans="1:47" ht="15.75" thickBot="1">
      <c r="A143" s="89"/>
      <c r="B143" s="89"/>
      <c r="C143" s="89"/>
      <c r="D143" s="89"/>
      <c r="E143" s="89"/>
      <c r="F143" s="89"/>
      <c r="G143" s="89"/>
      <c r="H143" s="89"/>
      <c r="I143" s="89"/>
      <c r="J143" s="89"/>
      <c r="K143" s="89"/>
      <c r="L143" s="89"/>
      <c r="M143" s="163" t="s">
        <v>1</v>
      </c>
      <c r="N143" s="159">
        <v>6.513749999999999</v>
      </c>
      <c r="O143" s="160">
        <v>0.55991915372253254</v>
      </c>
      <c r="P143" s="160">
        <v>5.3128428527857157</v>
      </c>
      <c r="Q143" s="96">
        <v>7.7146571472142824</v>
      </c>
      <c r="R143" s="150"/>
      <c r="S143" s="150"/>
      <c r="T143" s="150"/>
      <c r="U143" s="150"/>
      <c r="V143" s="150"/>
      <c r="W143" s="89"/>
      <c r="X143" s="163" t="s">
        <v>1</v>
      </c>
      <c r="Y143" s="159">
        <v>2.7125000000000008</v>
      </c>
      <c r="Z143" s="160">
        <v>0.33705919460777639</v>
      </c>
      <c r="AA143" s="160">
        <v>1.9895799263649498</v>
      </c>
      <c r="AB143" s="96">
        <v>3.435420073635052</v>
      </c>
      <c r="AC143" s="150"/>
      <c r="AD143" s="150"/>
      <c r="AE143" s="150"/>
      <c r="AF143" s="150"/>
      <c r="AG143" s="150"/>
      <c r="AH143" s="89"/>
      <c r="AI143" s="89"/>
      <c r="AJ143" s="89"/>
      <c r="AK143" s="89"/>
      <c r="AL143" s="89"/>
      <c r="AM143" s="89"/>
      <c r="AN143" s="89"/>
      <c r="AO143" s="89"/>
      <c r="AP143" s="89"/>
      <c r="AQ143" s="89"/>
      <c r="AR143" s="89"/>
      <c r="AS143" s="89"/>
      <c r="AT143" s="89"/>
      <c r="AU143" s="89"/>
    </row>
    <row r="144" spans="1:47" ht="15">
      <c r="A144" s="219" t="s">
        <v>73</v>
      </c>
      <c r="B144" s="89"/>
      <c r="C144" s="89"/>
      <c r="D144" s="89"/>
      <c r="E144" s="89"/>
      <c r="F144" s="89"/>
      <c r="G144" s="89"/>
      <c r="H144" s="89"/>
      <c r="I144" s="89"/>
      <c r="J144" s="89"/>
      <c r="K144" s="89"/>
      <c r="L144" s="89"/>
      <c r="M144" s="150"/>
      <c r="N144" s="150"/>
      <c r="O144" s="150"/>
      <c r="P144" s="150"/>
      <c r="Q144" s="150"/>
      <c r="R144" s="150"/>
      <c r="S144" s="150"/>
      <c r="T144" s="150"/>
      <c r="U144" s="150"/>
      <c r="V144" s="150"/>
      <c r="W144" s="89"/>
      <c r="X144" s="150"/>
      <c r="Y144" s="150"/>
      <c r="Z144" s="150"/>
      <c r="AA144" s="150"/>
      <c r="AB144" s="150"/>
      <c r="AC144" s="150"/>
      <c r="AD144" s="150"/>
      <c r="AE144" s="150"/>
      <c r="AF144" s="150"/>
      <c r="AG144" s="150"/>
      <c r="AH144" s="89"/>
      <c r="AI144" s="89"/>
      <c r="AJ144" s="89"/>
      <c r="AK144" s="89"/>
      <c r="AL144" s="89"/>
      <c r="AM144" s="89"/>
      <c r="AN144" s="89"/>
      <c r="AO144" s="89"/>
      <c r="AP144" s="89"/>
      <c r="AQ144" s="89"/>
      <c r="AR144" s="89"/>
      <c r="AS144" s="89"/>
      <c r="AT144" s="89"/>
      <c r="AU144" s="89"/>
    </row>
    <row r="145" spans="1:47" ht="15">
      <c r="A145" s="89"/>
      <c r="B145" s="89"/>
      <c r="C145" s="89"/>
      <c r="D145" s="89"/>
      <c r="E145" s="89"/>
      <c r="F145" s="89"/>
      <c r="G145" s="89"/>
      <c r="H145" s="89"/>
      <c r="I145" s="89"/>
      <c r="J145" s="89"/>
      <c r="K145" s="89"/>
      <c r="L145" s="89"/>
      <c r="M145" s="319" t="s">
        <v>75</v>
      </c>
      <c r="N145" s="320"/>
      <c r="O145" s="320"/>
      <c r="P145" s="320"/>
      <c r="Q145" s="320"/>
      <c r="R145" s="320"/>
      <c r="S145" s="320"/>
      <c r="T145" s="150"/>
      <c r="U145" s="150"/>
      <c r="V145" s="150"/>
      <c r="W145" s="89"/>
      <c r="X145" s="319" t="s">
        <v>75</v>
      </c>
      <c r="Y145" s="320"/>
      <c r="Z145" s="320"/>
      <c r="AA145" s="320"/>
      <c r="AB145" s="320"/>
      <c r="AC145" s="320"/>
      <c r="AD145" s="320"/>
      <c r="AE145" s="150"/>
      <c r="AF145" s="150"/>
      <c r="AG145" s="150"/>
      <c r="AH145" s="89"/>
      <c r="AI145" s="89"/>
      <c r="AJ145" s="89"/>
      <c r="AK145" s="89"/>
      <c r="AL145" s="89"/>
      <c r="AM145" s="89"/>
      <c r="AN145" s="89"/>
      <c r="AO145" s="89"/>
      <c r="AP145" s="89"/>
      <c r="AQ145" s="89"/>
      <c r="AR145" s="89"/>
      <c r="AS145" s="89"/>
      <c r="AT145" s="89"/>
      <c r="AU145" s="89"/>
    </row>
    <row r="146" spans="1:47" ht="18" customHeight="1" thickBot="1">
      <c r="A146" s="332" t="s">
        <v>74</v>
      </c>
      <c r="B146" s="333"/>
      <c r="C146" s="333"/>
      <c r="D146" s="333"/>
      <c r="E146" s="333"/>
      <c r="F146" s="89"/>
      <c r="G146" s="89"/>
      <c r="H146" s="89"/>
      <c r="I146" s="89"/>
      <c r="J146" s="89"/>
      <c r="K146" s="89"/>
      <c r="L146" s="89"/>
      <c r="M146" s="334" t="s">
        <v>15</v>
      </c>
      <c r="N146" s="320"/>
      <c r="O146" s="320"/>
      <c r="P146" s="320"/>
      <c r="Q146" s="320"/>
      <c r="R146" s="320"/>
      <c r="S146" s="320"/>
      <c r="T146" s="150"/>
      <c r="U146" s="150"/>
      <c r="V146" s="150"/>
      <c r="W146" s="89"/>
      <c r="X146" s="334" t="s">
        <v>225</v>
      </c>
      <c r="Y146" s="320"/>
      <c r="Z146" s="320"/>
      <c r="AA146" s="320"/>
      <c r="AB146" s="320"/>
      <c r="AC146" s="320"/>
      <c r="AD146" s="320"/>
      <c r="AE146" s="150"/>
      <c r="AF146" s="150"/>
      <c r="AG146" s="150"/>
      <c r="AH146" s="89"/>
      <c r="AI146" s="89"/>
      <c r="AJ146" s="89"/>
      <c r="AK146" s="89"/>
      <c r="AL146" s="89"/>
      <c r="AM146" s="89"/>
      <c r="AN146" s="89"/>
      <c r="AO146" s="89"/>
      <c r="AP146" s="89"/>
      <c r="AQ146" s="89"/>
      <c r="AR146" s="89"/>
      <c r="AS146" s="89"/>
      <c r="AT146" s="89"/>
      <c r="AU146" s="89"/>
    </row>
    <row r="147" spans="1:47" ht="15" customHeight="1" thickBot="1">
      <c r="A147" s="334" t="s">
        <v>15</v>
      </c>
      <c r="B147" s="333"/>
      <c r="C147" s="333"/>
      <c r="D147" s="333"/>
      <c r="E147" s="333"/>
      <c r="F147" s="89"/>
      <c r="G147" s="89"/>
      <c r="H147" s="89"/>
      <c r="I147" s="89"/>
      <c r="J147" s="89"/>
      <c r="K147" s="89"/>
      <c r="L147" s="89"/>
      <c r="M147" s="367" t="s">
        <v>76</v>
      </c>
      <c r="N147" s="368" t="s">
        <v>77</v>
      </c>
      <c r="O147" s="361" t="s">
        <v>78</v>
      </c>
      <c r="P147" s="363" t="s">
        <v>69</v>
      </c>
      <c r="Q147" s="363" t="s">
        <v>124</v>
      </c>
      <c r="R147" s="323" t="s">
        <v>125</v>
      </c>
      <c r="S147" s="325"/>
      <c r="T147" s="150"/>
      <c r="U147" s="150"/>
      <c r="V147" s="150"/>
      <c r="W147" s="89"/>
      <c r="X147" s="367" t="s">
        <v>76</v>
      </c>
      <c r="Y147" s="368" t="s">
        <v>77</v>
      </c>
      <c r="Z147" s="361" t="s">
        <v>78</v>
      </c>
      <c r="AA147" s="363" t="s">
        <v>69</v>
      </c>
      <c r="AB147" s="363" t="s">
        <v>124</v>
      </c>
      <c r="AC147" s="323" t="s">
        <v>125</v>
      </c>
      <c r="AD147" s="325"/>
      <c r="AE147" s="150"/>
      <c r="AF147" s="150"/>
      <c r="AG147" s="150"/>
      <c r="AH147" s="89"/>
      <c r="AI147" s="89"/>
      <c r="AJ147" s="89"/>
      <c r="AK147" s="89"/>
      <c r="AL147" s="89"/>
      <c r="AM147" s="89"/>
      <c r="AN147" s="89"/>
      <c r="AO147" s="89"/>
      <c r="AP147" s="89"/>
      <c r="AQ147" s="89"/>
      <c r="AR147" s="89"/>
      <c r="AS147" s="89"/>
      <c r="AT147" s="89"/>
      <c r="AU147" s="89"/>
    </row>
    <row r="148" spans="1:47" ht="15.95" customHeight="1" thickBot="1">
      <c r="A148" s="355" t="s">
        <v>25</v>
      </c>
      <c r="B148" s="361" t="s">
        <v>11</v>
      </c>
      <c r="C148" s="363" t="s">
        <v>69</v>
      </c>
      <c r="D148" s="323" t="s">
        <v>70</v>
      </c>
      <c r="E148" s="366"/>
      <c r="F148" s="89"/>
      <c r="G148" s="89"/>
      <c r="H148" s="89"/>
      <c r="I148" s="89"/>
      <c r="J148" s="89"/>
      <c r="K148" s="89"/>
      <c r="L148" s="89"/>
      <c r="M148" s="322"/>
      <c r="N148" s="374"/>
      <c r="O148" s="327"/>
      <c r="P148" s="329"/>
      <c r="Q148" s="329"/>
      <c r="R148" s="165" t="s">
        <v>71</v>
      </c>
      <c r="S148" s="166" t="s">
        <v>72</v>
      </c>
      <c r="T148" s="150"/>
      <c r="U148" s="150"/>
      <c r="V148" s="150"/>
      <c r="W148" s="89"/>
      <c r="X148" s="322"/>
      <c r="Y148" s="374"/>
      <c r="Z148" s="327"/>
      <c r="AA148" s="329"/>
      <c r="AB148" s="329"/>
      <c r="AC148" s="165" t="s">
        <v>71</v>
      </c>
      <c r="AD148" s="166" t="s">
        <v>72</v>
      </c>
      <c r="AE148" s="150"/>
      <c r="AF148" s="150"/>
      <c r="AG148" s="150"/>
      <c r="AH148" s="89"/>
      <c r="AI148" s="89"/>
      <c r="AJ148" s="89"/>
      <c r="AK148" s="89"/>
      <c r="AL148" s="89"/>
      <c r="AM148" s="89"/>
      <c r="AN148" s="89"/>
      <c r="AO148" s="89"/>
      <c r="AP148" s="89"/>
      <c r="AQ148" s="89"/>
      <c r="AR148" s="89"/>
      <c r="AS148" s="89"/>
      <c r="AT148" s="89"/>
      <c r="AU148" s="89"/>
    </row>
    <row r="149" spans="1:47" ht="15.95" customHeight="1" thickBot="1">
      <c r="A149" s="360"/>
      <c r="B149" s="362"/>
      <c r="C149" s="364"/>
      <c r="D149" s="165" t="s">
        <v>71</v>
      </c>
      <c r="E149" s="166" t="s">
        <v>72</v>
      </c>
      <c r="F149" s="89"/>
      <c r="G149" s="89"/>
      <c r="H149" s="89"/>
      <c r="I149" s="89"/>
      <c r="J149" s="89"/>
      <c r="K149" s="89"/>
      <c r="L149" s="89"/>
      <c r="M149" s="202" t="s">
        <v>2</v>
      </c>
      <c r="N149" s="203" t="s">
        <v>1</v>
      </c>
      <c r="O149" s="204" t="s">
        <v>215</v>
      </c>
      <c r="P149" s="205">
        <v>0.79184526102687147</v>
      </c>
      <c r="Q149" s="205">
        <v>2.5896843868554948E-3</v>
      </c>
      <c r="R149" s="205">
        <v>1.197285825258779</v>
      </c>
      <c r="S149" s="206">
        <v>4.5939641747412248</v>
      </c>
      <c r="T149" s="150"/>
      <c r="U149" s="150"/>
      <c r="V149" s="150"/>
      <c r="W149" s="89"/>
      <c r="X149" s="202" t="s">
        <v>2</v>
      </c>
      <c r="Y149" s="203" t="s">
        <v>1</v>
      </c>
      <c r="Z149" s="204">
        <v>-0.27437500000000092</v>
      </c>
      <c r="AA149" s="205">
        <v>0.47667368433686974</v>
      </c>
      <c r="AB149" s="205">
        <v>0.57401948187739515</v>
      </c>
      <c r="AC149" s="205">
        <v>-1.2967383726464465</v>
      </c>
      <c r="AD149" s="206">
        <v>0.7479883726464448</v>
      </c>
      <c r="AE149" s="150"/>
      <c r="AF149" s="150"/>
      <c r="AG149" s="150"/>
      <c r="AH149" s="89"/>
      <c r="AI149" s="89"/>
      <c r="AJ149" s="89"/>
      <c r="AK149" s="89"/>
      <c r="AL149" s="89"/>
      <c r="AM149" s="89"/>
      <c r="AN149" s="89"/>
      <c r="AO149" s="89"/>
      <c r="AP149" s="89"/>
      <c r="AQ149" s="89"/>
      <c r="AR149" s="89"/>
      <c r="AS149" s="89"/>
      <c r="AT149" s="89"/>
      <c r="AU149" s="89"/>
    </row>
    <row r="150" spans="1:47" ht="15.95" customHeight="1" thickBot="1">
      <c r="A150" s="156" t="s">
        <v>2</v>
      </c>
      <c r="B150" s="154">
        <v>11.2712</v>
      </c>
      <c r="C150" s="155">
        <v>0.8211317569198151</v>
      </c>
      <c r="D150" s="155">
        <v>9.5460661939453626</v>
      </c>
      <c r="E150" s="92">
        <v>12.996333806054638</v>
      </c>
      <c r="F150" s="89"/>
      <c r="G150" s="89"/>
      <c r="H150" s="89"/>
      <c r="I150" s="89"/>
      <c r="J150" s="89"/>
      <c r="K150" s="89"/>
      <c r="L150" s="89"/>
      <c r="M150" s="212" t="s">
        <v>1</v>
      </c>
      <c r="N150" s="213" t="s">
        <v>2</v>
      </c>
      <c r="O150" s="214" t="s">
        <v>216</v>
      </c>
      <c r="P150" s="215">
        <v>0.79184526102687147</v>
      </c>
      <c r="Q150" s="215">
        <v>2.5896843868554948E-3</v>
      </c>
      <c r="R150" s="215">
        <v>-4.5939641747412248</v>
      </c>
      <c r="S150" s="222">
        <v>-1.197285825258779</v>
      </c>
      <c r="T150" s="150"/>
      <c r="U150" s="150"/>
      <c r="V150" s="150"/>
      <c r="W150" s="89"/>
      <c r="X150" s="212" t="s">
        <v>1</v>
      </c>
      <c r="Y150" s="213" t="s">
        <v>2</v>
      </c>
      <c r="Z150" s="214">
        <v>0.27437500000000092</v>
      </c>
      <c r="AA150" s="215">
        <v>0.47667368433686974</v>
      </c>
      <c r="AB150" s="215">
        <v>0.57401948187739515</v>
      </c>
      <c r="AC150" s="215">
        <v>-0.7479883726464448</v>
      </c>
      <c r="AD150" s="222">
        <v>1.2967383726464465</v>
      </c>
      <c r="AE150" s="150"/>
      <c r="AF150" s="150"/>
      <c r="AG150" s="150"/>
      <c r="AH150" s="89"/>
      <c r="AI150" s="89"/>
      <c r="AJ150" s="89"/>
      <c r="AK150" s="89"/>
      <c r="AL150" s="89"/>
      <c r="AM150" s="89"/>
      <c r="AN150" s="89"/>
      <c r="AO150" s="89"/>
      <c r="AP150" s="89"/>
      <c r="AQ150" s="89"/>
      <c r="AR150" s="89"/>
      <c r="AS150" s="89"/>
      <c r="AT150" s="89"/>
      <c r="AU150" s="89"/>
    </row>
    <row r="151" spans="1:47" ht="15.95" customHeight="1" thickBot="1">
      <c r="A151" s="163" t="s">
        <v>1</v>
      </c>
      <c r="B151" s="159">
        <v>7.9638</v>
      </c>
      <c r="C151" s="160">
        <v>0.8211317569198151</v>
      </c>
      <c r="D151" s="160">
        <v>6.2386661939453623</v>
      </c>
      <c r="E151" s="96">
        <v>9.6889338060546368</v>
      </c>
      <c r="F151" s="89"/>
      <c r="G151" s="89"/>
      <c r="H151" s="89"/>
      <c r="I151" s="89"/>
      <c r="J151" s="89"/>
      <c r="K151" s="89"/>
      <c r="L151" s="89"/>
      <c r="M151" s="359" t="s">
        <v>79</v>
      </c>
      <c r="N151" s="320"/>
      <c r="O151" s="320"/>
      <c r="P151" s="320"/>
      <c r="Q151" s="320"/>
      <c r="R151" s="320"/>
      <c r="S151" s="320"/>
      <c r="T151" s="150"/>
      <c r="U151" s="150"/>
      <c r="V151" s="150"/>
      <c r="W151" s="89"/>
      <c r="X151" s="359" t="s">
        <v>79</v>
      </c>
      <c r="Y151" s="320"/>
      <c r="Z151" s="320"/>
      <c r="AA151" s="320"/>
      <c r="AB151" s="320"/>
      <c r="AC151" s="320"/>
      <c r="AD151" s="320"/>
      <c r="AE151" s="150"/>
      <c r="AF151" s="150"/>
      <c r="AG151" s="150"/>
      <c r="AH151" s="89"/>
      <c r="AI151" s="89"/>
      <c r="AJ151" s="89"/>
      <c r="AK151" s="89"/>
      <c r="AL151" s="89"/>
      <c r="AM151" s="89"/>
      <c r="AN151" s="89"/>
      <c r="AO151" s="89"/>
      <c r="AP151" s="89"/>
      <c r="AQ151" s="89"/>
      <c r="AR151" s="89"/>
      <c r="AS151" s="89"/>
      <c r="AT151" s="89"/>
      <c r="AU151" s="89"/>
    </row>
    <row r="152" spans="1:47" ht="15">
      <c r="A152" s="89"/>
      <c r="B152" s="89"/>
      <c r="C152" s="89"/>
      <c r="D152" s="89"/>
      <c r="E152" s="89"/>
      <c r="F152" s="89"/>
      <c r="G152" s="89"/>
      <c r="H152" s="89"/>
      <c r="I152" s="89"/>
      <c r="J152" s="89"/>
      <c r="K152" s="89"/>
      <c r="L152" s="89"/>
      <c r="M152" s="359" t="s">
        <v>133</v>
      </c>
      <c r="N152" s="320"/>
      <c r="O152" s="320"/>
      <c r="P152" s="320"/>
      <c r="Q152" s="320"/>
      <c r="R152" s="320"/>
      <c r="S152" s="320"/>
      <c r="T152" s="150"/>
      <c r="U152" s="150"/>
      <c r="V152" s="150"/>
      <c r="W152" s="89"/>
      <c r="X152" s="359" t="s">
        <v>229</v>
      </c>
      <c r="Y152" s="320"/>
      <c r="Z152" s="320"/>
      <c r="AA152" s="320"/>
      <c r="AB152" s="320"/>
      <c r="AC152" s="320"/>
      <c r="AD152" s="320"/>
      <c r="AE152" s="150"/>
      <c r="AF152" s="150"/>
      <c r="AG152" s="150"/>
      <c r="AH152" s="89"/>
      <c r="AI152" s="89"/>
      <c r="AJ152" s="89"/>
      <c r="AK152" s="89"/>
      <c r="AL152" s="89"/>
      <c r="AM152" s="89"/>
      <c r="AN152" s="89"/>
      <c r="AO152" s="89"/>
      <c r="AP152" s="89"/>
      <c r="AQ152" s="89"/>
      <c r="AR152" s="89"/>
      <c r="AS152" s="89"/>
      <c r="AT152" s="89"/>
      <c r="AU152" s="89"/>
    </row>
    <row r="153" spans="1:47" ht="18" customHeight="1">
      <c r="A153" s="332" t="s">
        <v>75</v>
      </c>
      <c r="B153" s="333"/>
      <c r="C153" s="333"/>
      <c r="D153" s="333"/>
      <c r="E153" s="333"/>
      <c r="F153" s="333"/>
      <c r="G153" s="333"/>
      <c r="H153" s="89"/>
      <c r="I153" s="89"/>
      <c r="J153" s="89"/>
      <c r="K153" s="89"/>
      <c r="L153" s="89"/>
      <c r="M153" s="150"/>
      <c r="N153" s="150"/>
      <c r="O153" s="150"/>
      <c r="P153" s="150"/>
      <c r="Q153" s="150"/>
      <c r="R153" s="150"/>
      <c r="S153" s="150"/>
      <c r="T153" s="150"/>
      <c r="U153" s="150"/>
      <c r="V153" s="150"/>
      <c r="W153" s="89"/>
      <c r="X153" s="150"/>
      <c r="Y153" s="150"/>
      <c r="Z153" s="150"/>
      <c r="AA153" s="150"/>
      <c r="AB153" s="150"/>
      <c r="AC153" s="150"/>
      <c r="AD153" s="150"/>
      <c r="AE153" s="150"/>
      <c r="AF153" s="150"/>
      <c r="AG153" s="150"/>
      <c r="AH153" s="89"/>
      <c r="AI153" s="89"/>
      <c r="AJ153" s="89"/>
      <c r="AK153" s="89"/>
      <c r="AL153" s="89"/>
      <c r="AM153" s="89"/>
      <c r="AN153" s="89"/>
      <c r="AO153" s="89"/>
      <c r="AP153" s="89"/>
      <c r="AQ153" s="89"/>
      <c r="AR153" s="89"/>
      <c r="AS153" s="89"/>
      <c r="AT153" s="89"/>
      <c r="AU153" s="89"/>
    </row>
    <row r="154" spans="1:47" ht="15" customHeight="1" thickBot="1">
      <c r="A154" s="334" t="s">
        <v>15</v>
      </c>
      <c r="B154" s="333"/>
      <c r="C154" s="333"/>
      <c r="D154" s="333"/>
      <c r="E154" s="333"/>
      <c r="F154" s="333"/>
      <c r="G154" s="333"/>
      <c r="H154" s="89"/>
      <c r="I154" s="89"/>
      <c r="J154" s="89"/>
      <c r="K154" s="89"/>
      <c r="L154" s="89"/>
      <c r="M154" s="319" t="s">
        <v>80</v>
      </c>
      <c r="N154" s="320"/>
      <c r="O154" s="320"/>
      <c r="P154" s="320"/>
      <c r="Q154" s="320"/>
      <c r="R154" s="320"/>
      <c r="S154" s="320"/>
      <c r="T154" s="320"/>
      <c r="U154" s="320"/>
      <c r="V154" s="150"/>
      <c r="W154" s="89"/>
      <c r="X154" s="319" t="s">
        <v>80</v>
      </c>
      <c r="Y154" s="320"/>
      <c r="Z154" s="320"/>
      <c r="AA154" s="320"/>
      <c r="AB154" s="320"/>
      <c r="AC154" s="320"/>
      <c r="AD154" s="320"/>
      <c r="AE154" s="320"/>
      <c r="AF154" s="320"/>
      <c r="AG154" s="150"/>
      <c r="AH154" s="89"/>
      <c r="AI154" s="89"/>
      <c r="AJ154" s="89"/>
      <c r="AK154" s="89"/>
      <c r="AL154" s="89"/>
      <c r="AM154" s="89"/>
      <c r="AN154" s="89"/>
      <c r="AO154" s="89"/>
      <c r="AP154" s="89"/>
      <c r="AQ154" s="89"/>
      <c r="AR154" s="89"/>
      <c r="AS154" s="89"/>
      <c r="AT154" s="89"/>
      <c r="AU154" s="89"/>
    </row>
    <row r="155" spans="1:47" ht="29.1" customHeight="1" thickBot="1">
      <c r="A155" s="367" t="s">
        <v>76</v>
      </c>
      <c r="B155" s="368" t="s">
        <v>77</v>
      </c>
      <c r="C155" s="361" t="s">
        <v>78</v>
      </c>
      <c r="D155" s="363" t="s">
        <v>69</v>
      </c>
      <c r="E155" s="363" t="s">
        <v>124</v>
      </c>
      <c r="F155" s="323" t="s">
        <v>125</v>
      </c>
      <c r="G155" s="366"/>
      <c r="H155" s="89"/>
      <c r="I155" s="89"/>
      <c r="J155" s="89"/>
      <c r="K155" s="89"/>
      <c r="L155" s="89"/>
      <c r="M155" s="334" t="s">
        <v>207</v>
      </c>
      <c r="N155" s="320"/>
      <c r="O155" s="320"/>
      <c r="P155" s="320"/>
      <c r="Q155" s="320"/>
      <c r="R155" s="320"/>
      <c r="S155" s="320"/>
      <c r="T155" s="320"/>
      <c r="U155" s="320"/>
      <c r="V155" s="150"/>
      <c r="W155" s="89"/>
      <c r="X155" s="334" t="s">
        <v>225</v>
      </c>
      <c r="Y155" s="320"/>
      <c r="Z155" s="320"/>
      <c r="AA155" s="320"/>
      <c r="AB155" s="320"/>
      <c r="AC155" s="320"/>
      <c r="AD155" s="320"/>
      <c r="AE155" s="320"/>
      <c r="AF155" s="320"/>
      <c r="AG155" s="150"/>
      <c r="AH155" s="89"/>
      <c r="AI155" s="89"/>
      <c r="AJ155" s="89"/>
      <c r="AK155" s="89"/>
      <c r="AL155" s="89"/>
      <c r="AM155" s="89"/>
      <c r="AN155" s="89"/>
      <c r="AO155" s="89"/>
      <c r="AP155" s="89"/>
      <c r="AQ155" s="89"/>
      <c r="AR155" s="89"/>
      <c r="AS155" s="89"/>
      <c r="AT155" s="89"/>
      <c r="AU155" s="89"/>
    </row>
    <row r="156" spans="1:47" ht="36" customHeight="1" thickBot="1">
      <c r="A156" s="337"/>
      <c r="B156" s="369"/>
      <c r="C156" s="362"/>
      <c r="D156" s="364"/>
      <c r="E156" s="364"/>
      <c r="F156" s="165" t="s">
        <v>71</v>
      </c>
      <c r="G156" s="166" t="s">
        <v>72</v>
      </c>
      <c r="H156" s="89"/>
      <c r="I156" s="89"/>
      <c r="J156" s="89"/>
      <c r="K156" s="89"/>
      <c r="L156" s="89"/>
      <c r="M156" s="223" t="s">
        <v>0</v>
      </c>
      <c r="N156" s="183" t="s">
        <v>81</v>
      </c>
      <c r="O156" s="184" t="s">
        <v>45</v>
      </c>
      <c r="P156" s="184" t="s">
        <v>54</v>
      </c>
      <c r="Q156" s="184" t="s">
        <v>31</v>
      </c>
      <c r="R156" s="184" t="s">
        <v>34</v>
      </c>
      <c r="S156" s="184" t="s">
        <v>35</v>
      </c>
      <c r="T156" s="184" t="s">
        <v>36</v>
      </c>
      <c r="U156" s="91" t="s">
        <v>123</v>
      </c>
      <c r="V156" s="150"/>
      <c r="W156" s="89"/>
      <c r="X156" s="223" t="s">
        <v>0</v>
      </c>
      <c r="Y156" s="183" t="s">
        <v>81</v>
      </c>
      <c r="Z156" s="184" t="s">
        <v>45</v>
      </c>
      <c r="AA156" s="184" t="s">
        <v>54</v>
      </c>
      <c r="AB156" s="184" t="s">
        <v>31</v>
      </c>
      <c r="AC156" s="184" t="s">
        <v>34</v>
      </c>
      <c r="AD156" s="184" t="s">
        <v>35</v>
      </c>
      <c r="AE156" s="184" t="s">
        <v>36</v>
      </c>
      <c r="AF156" s="91" t="s">
        <v>123</v>
      </c>
      <c r="AG156" s="150"/>
      <c r="AH156" s="89"/>
      <c r="AI156" s="89"/>
      <c r="AJ156" s="89"/>
      <c r="AK156" s="89"/>
      <c r="AL156" s="89"/>
      <c r="AM156" s="89"/>
      <c r="AN156" s="89"/>
      <c r="AO156" s="89"/>
      <c r="AP156" s="89"/>
      <c r="AQ156" s="89"/>
      <c r="AR156" s="89"/>
      <c r="AS156" s="89"/>
      <c r="AT156" s="89"/>
      <c r="AU156" s="89"/>
    </row>
    <row r="157" spans="1:47" ht="15.95" customHeight="1">
      <c r="A157" s="202" t="s">
        <v>2</v>
      </c>
      <c r="B157" s="203" t="s">
        <v>1</v>
      </c>
      <c r="C157" s="204" t="s">
        <v>131</v>
      </c>
      <c r="D157" s="205">
        <v>1.1612556671312499</v>
      </c>
      <c r="E157" s="205">
        <v>1.0674745061909758E-2</v>
      </c>
      <c r="F157" s="205">
        <v>0.86769237456921433</v>
      </c>
      <c r="G157" s="206">
        <v>5.747107625430786</v>
      </c>
      <c r="H157" s="89"/>
      <c r="I157" s="89"/>
      <c r="J157" s="89"/>
      <c r="K157" s="89"/>
      <c r="L157" s="89"/>
      <c r="M157" s="156" t="s">
        <v>82</v>
      </c>
      <c r="N157" s="154">
        <v>33.53857656250004</v>
      </c>
      <c r="O157" s="155">
        <v>1</v>
      </c>
      <c r="P157" s="155">
        <v>33.53857656250004</v>
      </c>
      <c r="Q157" s="155">
        <v>13.372234724989715</v>
      </c>
      <c r="R157" s="155">
        <v>2.5896843868554948E-3</v>
      </c>
      <c r="S157" s="155">
        <v>0.48853280922589121</v>
      </c>
      <c r="T157" s="155">
        <v>13.372234724989715</v>
      </c>
      <c r="U157" s="92">
        <v>0.92456935519362748</v>
      </c>
      <c r="V157" s="150"/>
      <c r="W157" s="89"/>
      <c r="X157" s="156" t="s">
        <v>82</v>
      </c>
      <c r="Y157" s="154">
        <v>0.30112656250000203</v>
      </c>
      <c r="Z157" s="155">
        <v>1</v>
      </c>
      <c r="AA157" s="155">
        <v>0.30112656250000203</v>
      </c>
      <c r="AB157" s="155">
        <v>0.33131929004360272</v>
      </c>
      <c r="AC157" s="155">
        <v>0.57401948187739515</v>
      </c>
      <c r="AD157" s="155">
        <v>2.3118547799976807E-2</v>
      </c>
      <c r="AE157" s="155">
        <v>0.33131929004360272</v>
      </c>
      <c r="AF157" s="92">
        <v>8.3650552792836397E-2</v>
      </c>
      <c r="AG157" s="150"/>
      <c r="AH157" s="89"/>
      <c r="AI157" s="89"/>
      <c r="AJ157" s="89"/>
      <c r="AK157" s="89"/>
      <c r="AL157" s="89"/>
      <c r="AM157" s="89"/>
      <c r="AN157" s="89"/>
      <c r="AO157" s="89"/>
      <c r="AP157" s="89"/>
      <c r="AQ157" s="89"/>
      <c r="AR157" s="89"/>
      <c r="AS157" s="89"/>
      <c r="AT157" s="89"/>
      <c r="AU157" s="89"/>
    </row>
    <row r="158" spans="1:47" ht="15.95" customHeight="1" thickBot="1">
      <c r="A158" s="212" t="s">
        <v>1</v>
      </c>
      <c r="B158" s="213" t="s">
        <v>2</v>
      </c>
      <c r="C158" s="214" t="s">
        <v>132</v>
      </c>
      <c r="D158" s="215">
        <v>1.1612556671312499</v>
      </c>
      <c r="E158" s="215">
        <v>1.0674745061909758E-2</v>
      </c>
      <c r="F158" s="215">
        <v>-5.747107625430786</v>
      </c>
      <c r="G158" s="222">
        <v>-0.86769237456921433</v>
      </c>
      <c r="H158" s="89"/>
      <c r="I158" s="89"/>
      <c r="J158" s="89"/>
      <c r="K158" s="89"/>
      <c r="L158" s="89"/>
      <c r="M158" s="163" t="s">
        <v>66</v>
      </c>
      <c r="N158" s="159">
        <v>35.113059374999992</v>
      </c>
      <c r="O158" s="160">
        <v>14</v>
      </c>
      <c r="P158" s="160">
        <v>2.5080756696428566</v>
      </c>
      <c r="Q158" s="169"/>
      <c r="R158" s="169"/>
      <c r="S158" s="169"/>
      <c r="T158" s="169"/>
      <c r="U158" s="201"/>
      <c r="V158" s="150"/>
      <c r="W158" s="89"/>
      <c r="X158" s="163" t="s">
        <v>66</v>
      </c>
      <c r="Y158" s="159">
        <v>12.724196875000001</v>
      </c>
      <c r="Z158" s="160">
        <v>14</v>
      </c>
      <c r="AA158" s="160">
        <v>0.90887120535714294</v>
      </c>
      <c r="AB158" s="169"/>
      <c r="AC158" s="169"/>
      <c r="AD158" s="169"/>
      <c r="AE158" s="169"/>
      <c r="AF158" s="201"/>
      <c r="AG158" s="150"/>
      <c r="AH158" s="89"/>
      <c r="AI158" s="89"/>
      <c r="AJ158" s="89"/>
      <c r="AK158" s="89"/>
      <c r="AL158" s="89"/>
      <c r="AM158" s="89"/>
      <c r="AN158" s="89"/>
      <c r="AO158" s="89"/>
      <c r="AP158" s="89"/>
      <c r="AQ158" s="89"/>
      <c r="AR158" s="89"/>
      <c r="AS158" s="89"/>
      <c r="AT158" s="89"/>
      <c r="AU158" s="89"/>
    </row>
    <row r="159" spans="1:47" ht="12.95" customHeight="1">
      <c r="A159" s="359" t="s">
        <v>79</v>
      </c>
      <c r="B159" s="333"/>
      <c r="C159" s="333"/>
      <c r="D159" s="333"/>
      <c r="E159" s="333"/>
      <c r="F159" s="333"/>
      <c r="G159" s="333"/>
      <c r="H159" s="89"/>
      <c r="I159" s="89"/>
      <c r="J159" s="89"/>
      <c r="K159" s="89"/>
      <c r="L159" s="89"/>
      <c r="M159" s="359" t="s">
        <v>83</v>
      </c>
      <c r="N159" s="320"/>
      <c r="O159" s="320"/>
      <c r="P159" s="320"/>
      <c r="Q159" s="320"/>
      <c r="R159" s="320"/>
      <c r="S159" s="320"/>
      <c r="T159" s="320"/>
      <c r="U159" s="320"/>
      <c r="V159" s="150"/>
      <c r="W159" s="89"/>
      <c r="X159" s="359" t="s">
        <v>83</v>
      </c>
      <c r="Y159" s="320"/>
      <c r="Z159" s="320"/>
      <c r="AA159" s="320"/>
      <c r="AB159" s="320"/>
      <c r="AC159" s="320"/>
      <c r="AD159" s="320"/>
      <c r="AE159" s="320"/>
      <c r="AF159" s="320"/>
      <c r="AG159" s="150"/>
      <c r="AH159" s="89"/>
      <c r="AI159" s="89"/>
      <c r="AJ159" s="89"/>
      <c r="AK159" s="89"/>
      <c r="AL159" s="89"/>
      <c r="AM159" s="89"/>
      <c r="AN159" s="89"/>
      <c r="AO159" s="89"/>
      <c r="AP159" s="89"/>
      <c r="AQ159" s="89"/>
      <c r="AR159" s="89"/>
      <c r="AS159" s="89"/>
      <c r="AT159" s="89"/>
      <c r="AU159" s="89"/>
    </row>
    <row r="160" spans="1:47" ht="27" customHeight="1">
      <c r="A160" s="357" t="s">
        <v>133</v>
      </c>
      <c r="B160" s="333"/>
      <c r="C160" s="333"/>
      <c r="D160" s="333"/>
      <c r="E160" s="333"/>
      <c r="F160" s="333"/>
      <c r="G160" s="333"/>
      <c r="H160" s="89"/>
      <c r="I160" s="89"/>
      <c r="J160" s="89"/>
      <c r="K160" s="89"/>
      <c r="L160" s="89"/>
      <c r="M160" s="359" t="s">
        <v>130</v>
      </c>
      <c r="N160" s="320"/>
      <c r="O160" s="320"/>
      <c r="P160" s="320"/>
      <c r="Q160" s="320"/>
      <c r="R160" s="320"/>
      <c r="S160" s="320"/>
      <c r="T160" s="320"/>
      <c r="U160" s="320"/>
      <c r="V160" s="150"/>
      <c r="W160" s="89"/>
      <c r="X160" s="359" t="s">
        <v>130</v>
      </c>
      <c r="Y160" s="320"/>
      <c r="Z160" s="320"/>
      <c r="AA160" s="320"/>
      <c r="AB160" s="320"/>
      <c r="AC160" s="320"/>
      <c r="AD160" s="320"/>
      <c r="AE160" s="320"/>
      <c r="AF160" s="320"/>
      <c r="AG160" s="150"/>
      <c r="AH160" s="89"/>
      <c r="AI160" s="89"/>
      <c r="AJ160" s="89"/>
      <c r="AK160" s="89"/>
      <c r="AL160" s="89"/>
      <c r="AM160" s="89"/>
      <c r="AN160" s="89"/>
      <c r="AO160" s="89"/>
      <c r="AP160" s="89"/>
      <c r="AQ160" s="89"/>
      <c r="AR160" s="89"/>
      <c r="AS160" s="89"/>
      <c r="AT160" s="89"/>
      <c r="AU160" s="89"/>
    </row>
    <row r="161" spans="1:47" ht="15">
      <c r="A161" s="89"/>
      <c r="B161" s="89"/>
      <c r="C161" s="89"/>
      <c r="D161" s="89"/>
      <c r="E161" s="89"/>
      <c r="F161" s="89"/>
      <c r="G161" s="89"/>
      <c r="H161" s="89"/>
      <c r="I161" s="89"/>
      <c r="J161" s="89"/>
      <c r="K161" s="89"/>
      <c r="L161" s="89"/>
      <c r="M161" s="150"/>
      <c r="N161" s="150"/>
      <c r="O161" s="150"/>
      <c r="P161" s="150"/>
      <c r="Q161" s="150"/>
      <c r="R161" s="150"/>
      <c r="S161" s="150"/>
      <c r="T161" s="150"/>
      <c r="U161" s="150"/>
      <c r="V161" s="150"/>
      <c r="W161" s="89"/>
      <c r="X161" s="150"/>
      <c r="Y161" s="150"/>
      <c r="Z161" s="150"/>
      <c r="AA161" s="150"/>
      <c r="AB161" s="150"/>
      <c r="AC161" s="150"/>
      <c r="AD161" s="150"/>
      <c r="AE161" s="150"/>
      <c r="AF161" s="150"/>
      <c r="AG161" s="150"/>
      <c r="AH161" s="89"/>
      <c r="AI161" s="89"/>
      <c r="AJ161" s="89"/>
      <c r="AK161" s="89"/>
      <c r="AL161" s="89"/>
      <c r="AM161" s="89"/>
      <c r="AN161" s="89"/>
      <c r="AO161" s="89"/>
      <c r="AP161" s="89"/>
      <c r="AQ161" s="89"/>
      <c r="AR161" s="89"/>
      <c r="AS161" s="89"/>
      <c r="AT161" s="89"/>
      <c r="AU161" s="89"/>
    </row>
    <row r="162" spans="1:47" ht="18" customHeight="1">
      <c r="A162" s="332" t="s">
        <v>80</v>
      </c>
      <c r="B162" s="333"/>
      <c r="C162" s="333"/>
      <c r="D162" s="333"/>
      <c r="E162" s="333"/>
      <c r="F162" s="333"/>
      <c r="G162" s="333"/>
      <c r="H162" s="333"/>
      <c r="I162" s="333"/>
      <c r="J162" s="89"/>
      <c r="K162" s="89"/>
      <c r="L162" s="89"/>
      <c r="M162" s="150"/>
      <c r="N162" s="150"/>
      <c r="O162" s="150"/>
      <c r="P162" s="150"/>
      <c r="Q162" s="150"/>
      <c r="R162" s="150"/>
      <c r="S162" s="150"/>
      <c r="T162" s="150"/>
      <c r="U162" s="150"/>
      <c r="V162" s="150"/>
      <c r="W162" s="89"/>
      <c r="X162" s="150"/>
      <c r="Y162" s="150"/>
      <c r="Z162" s="150"/>
      <c r="AA162" s="150"/>
      <c r="AB162" s="150"/>
      <c r="AC162" s="150"/>
      <c r="AD162" s="150"/>
      <c r="AE162" s="150"/>
      <c r="AF162" s="150"/>
      <c r="AG162" s="150"/>
      <c r="AH162" s="89"/>
      <c r="AI162" s="89"/>
      <c r="AJ162" s="89"/>
      <c r="AK162" s="89"/>
      <c r="AL162" s="89"/>
      <c r="AM162" s="89"/>
      <c r="AN162" s="89"/>
      <c r="AO162" s="89"/>
      <c r="AP162" s="89"/>
      <c r="AQ162" s="89"/>
      <c r="AR162" s="89"/>
      <c r="AS162" s="89"/>
      <c r="AT162" s="89"/>
      <c r="AU162" s="89"/>
    </row>
    <row r="163" spans="1:47" ht="15" customHeight="1" thickBot="1">
      <c r="A163" s="334" t="s">
        <v>15</v>
      </c>
      <c r="B163" s="333"/>
      <c r="C163" s="333"/>
      <c r="D163" s="333"/>
      <c r="E163" s="333"/>
      <c r="F163" s="333"/>
      <c r="G163" s="333"/>
      <c r="H163" s="333"/>
      <c r="I163" s="333"/>
      <c r="J163" s="89"/>
      <c r="K163" s="89"/>
      <c r="L163" s="89"/>
      <c r="M163" s="218" t="s">
        <v>84</v>
      </c>
      <c r="N163" s="150"/>
      <c r="O163" s="150"/>
      <c r="P163" s="150"/>
      <c r="Q163" s="150"/>
      <c r="R163" s="150"/>
      <c r="S163" s="150"/>
      <c r="T163" s="150"/>
      <c r="U163" s="150"/>
      <c r="V163" s="150"/>
      <c r="W163" s="89"/>
      <c r="X163" s="218" t="s">
        <v>84</v>
      </c>
      <c r="Y163" s="150"/>
      <c r="Z163" s="150"/>
      <c r="AA163" s="150"/>
      <c r="AB163" s="150"/>
      <c r="AC163" s="150"/>
      <c r="AD163" s="150"/>
      <c r="AE163" s="150"/>
      <c r="AF163" s="150"/>
      <c r="AG163" s="150"/>
      <c r="AH163" s="89"/>
      <c r="AI163" s="89"/>
      <c r="AJ163" s="89"/>
      <c r="AK163" s="89"/>
      <c r="AL163" s="89"/>
      <c r="AM163" s="89"/>
      <c r="AN163" s="89"/>
      <c r="AO163" s="89"/>
      <c r="AP163" s="89"/>
      <c r="AQ163" s="89"/>
      <c r="AR163" s="89"/>
      <c r="AS163" s="89"/>
      <c r="AT163" s="89"/>
      <c r="AU163" s="89"/>
    </row>
    <row r="164" spans="1:47" ht="29.1" customHeight="1" thickBot="1">
      <c r="A164" s="224" t="s">
        <v>0</v>
      </c>
      <c r="B164" s="183" t="s">
        <v>81</v>
      </c>
      <c r="C164" s="184" t="s">
        <v>45</v>
      </c>
      <c r="D164" s="184" t="s">
        <v>54</v>
      </c>
      <c r="E164" s="184" t="s">
        <v>31</v>
      </c>
      <c r="F164" s="184" t="s">
        <v>34</v>
      </c>
      <c r="G164" s="184" t="s">
        <v>35</v>
      </c>
      <c r="H164" s="184" t="s">
        <v>36</v>
      </c>
      <c r="I164" s="91" t="s">
        <v>123</v>
      </c>
      <c r="J164" s="89"/>
      <c r="K164" s="89"/>
      <c r="L164" s="89"/>
      <c r="M164" s="150"/>
      <c r="N164" s="150"/>
      <c r="O164" s="150"/>
      <c r="P164" s="150"/>
      <c r="Q164" s="150"/>
      <c r="R164" s="150"/>
      <c r="S164" s="150"/>
      <c r="T164" s="150"/>
      <c r="U164" s="150"/>
      <c r="V164" s="150"/>
      <c r="W164" s="89"/>
      <c r="X164" s="150"/>
      <c r="Y164" s="150"/>
      <c r="Z164" s="150"/>
      <c r="AA164" s="150"/>
      <c r="AB164" s="150"/>
      <c r="AC164" s="150"/>
      <c r="AD164" s="150"/>
      <c r="AE164" s="150"/>
      <c r="AF164" s="150"/>
      <c r="AG164" s="150"/>
      <c r="AH164" s="89"/>
      <c r="AI164" s="89"/>
      <c r="AJ164" s="89"/>
      <c r="AK164" s="89"/>
      <c r="AL164" s="89"/>
      <c r="AM164" s="89"/>
      <c r="AN164" s="89"/>
      <c r="AO164" s="89"/>
      <c r="AP164" s="89"/>
      <c r="AQ164" s="89"/>
      <c r="AR164" s="89"/>
      <c r="AS164" s="89"/>
      <c r="AT164" s="89"/>
      <c r="AU164" s="89"/>
    </row>
    <row r="165" spans="1:47" ht="15.95" customHeight="1">
      <c r="A165" s="156" t="s">
        <v>82</v>
      </c>
      <c r="B165" s="154">
        <v>54.694473800000011</v>
      </c>
      <c r="C165" s="155">
        <v>1</v>
      </c>
      <c r="D165" s="155">
        <v>54.694473800000011</v>
      </c>
      <c r="E165" s="155">
        <v>8.1118096537704201</v>
      </c>
      <c r="F165" s="155">
        <v>1.0674745061909739E-2</v>
      </c>
      <c r="G165" s="155">
        <v>0.31065673966412027</v>
      </c>
      <c r="H165" s="155">
        <v>8.1118096537704201</v>
      </c>
      <c r="I165" s="92">
        <v>0.76840367582117697</v>
      </c>
      <c r="J165" s="89"/>
      <c r="K165" s="89"/>
      <c r="L165" s="89"/>
      <c r="M165" s="319" t="s">
        <v>74</v>
      </c>
      <c r="N165" s="320"/>
      <c r="O165" s="320"/>
      <c r="P165" s="320"/>
      <c r="Q165" s="320"/>
      <c r="R165" s="150"/>
      <c r="S165" s="150"/>
      <c r="T165" s="150"/>
      <c r="U165" s="150"/>
      <c r="V165" s="150"/>
      <c r="W165" s="89"/>
      <c r="X165" s="319" t="s">
        <v>74</v>
      </c>
      <c r="Y165" s="320"/>
      <c r="Z165" s="320"/>
      <c r="AA165" s="320"/>
      <c r="AB165" s="320"/>
      <c r="AC165" s="150"/>
      <c r="AD165" s="150"/>
      <c r="AE165" s="150"/>
      <c r="AF165" s="150"/>
      <c r="AG165" s="150"/>
      <c r="AH165" s="89"/>
      <c r="AI165" s="89"/>
      <c r="AJ165" s="89"/>
      <c r="AK165" s="89"/>
      <c r="AL165" s="89"/>
      <c r="AM165" s="89"/>
      <c r="AN165" s="89"/>
      <c r="AO165" s="89"/>
      <c r="AP165" s="89"/>
      <c r="AQ165" s="89"/>
      <c r="AR165" s="89"/>
      <c r="AS165" s="89"/>
      <c r="AT165" s="89"/>
      <c r="AU165" s="89"/>
    </row>
    <row r="166" spans="1:47" ht="15.95" customHeight="1" thickBot="1">
      <c r="A166" s="163" t="s">
        <v>66</v>
      </c>
      <c r="B166" s="159">
        <v>121.36632520000001</v>
      </c>
      <c r="C166" s="160">
        <v>18</v>
      </c>
      <c r="D166" s="160">
        <v>6.7425736222222223</v>
      </c>
      <c r="E166" s="200"/>
      <c r="F166" s="200"/>
      <c r="G166" s="200"/>
      <c r="H166" s="200"/>
      <c r="I166" s="99"/>
      <c r="J166" s="89"/>
      <c r="K166" s="89"/>
      <c r="L166" s="89"/>
      <c r="M166" s="334" t="s">
        <v>15</v>
      </c>
      <c r="N166" s="320"/>
      <c r="O166" s="320"/>
      <c r="P166" s="320"/>
      <c r="Q166" s="320"/>
      <c r="R166" s="150"/>
      <c r="S166" s="150"/>
      <c r="T166" s="150"/>
      <c r="U166" s="150"/>
      <c r="V166" s="150"/>
      <c r="W166" s="89"/>
      <c r="X166" s="334" t="s">
        <v>225</v>
      </c>
      <c r="Y166" s="320"/>
      <c r="Z166" s="320"/>
      <c r="AA166" s="320"/>
      <c r="AB166" s="320"/>
      <c r="AC166" s="150"/>
      <c r="AD166" s="150"/>
      <c r="AE166" s="150"/>
      <c r="AF166" s="150"/>
      <c r="AG166" s="150"/>
      <c r="AH166" s="89"/>
      <c r="AI166" s="89"/>
      <c r="AJ166" s="89"/>
      <c r="AK166" s="89"/>
      <c r="AL166" s="89"/>
      <c r="AM166" s="89"/>
      <c r="AN166" s="89"/>
      <c r="AO166" s="89"/>
      <c r="AP166" s="89"/>
      <c r="AQ166" s="89"/>
      <c r="AR166" s="89"/>
      <c r="AS166" s="89"/>
      <c r="AT166" s="89"/>
      <c r="AU166" s="89"/>
    </row>
    <row r="167" spans="1:47" ht="21.95" customHeight="1" thickBot="1">
      <c r="A167" s="359" t="s">
        <v>83</v>
      </c>
      <c r="B167" s="333"/>
      <c r="C167" s="333"/>
      <c r="D167" s="333"/>
      <c r="E167" s="333"/>
      <c r="F167" s="333"/>
      <c r="G167" s="333"/>
      <c r="H167" s="333"/>
      <c r="I167" s="333"/>
      <c r="J167" s="89"/>
      <c r="K167" s="89"/>
      <c r="L167" s="89"/>
      <c r="M167" s="355" t="s">
        <v>16</v>
      </c>
      <c r="N167" s="361" t="s">
        <v>11</v>
      </c>
      <c r="O167" s="363" t="s">
        <v>69</v>
      </c>
      <c r="P167" s="323" t="s">
        <v>70</v>
      </c>
      <c r="Q167" s="325"/>
      <c r="R167" s="150"/>
      <c r="S167" s="150"/>
      <c r="T167" s="150"/>
      <c r="U167" s="150"/>
      <c r="V167" s="150"/>
      <c r="W167" s="89"/>
      <c r="X167" s="355" t="s">
        <v>16</v>
      </c>
      <c r="Y167" s="361" t="s">
        <v>11</v>
      </c>
      <c r="Z167" s="363" t="s">
        <v>69</v>
      </c>
      <c r="AA167" s="323" t="s">
        <v>70</v>
      </c>
      <c r="AB167" s="325"/>
      <c r="AC167" s="150"/>
      <c r="AD167" s="150"/>
      <c r="AE167" s="150"/>
      <c r="AF167" s="150"/>
      <c r="AG167" s="150"/>
      <c r="AH167" s="89"/>
      <c r="AI167" s="89"/>
      <c r="AJ167" s="89"/>
      <c r="AK167" s="89"/>
      <c r="AL167" s="89"/>
      <c r="AM167" s="89"/>
      <c r="AN167" s="89"/>
      <c r="AO167" s="89"/>
      <c r="AP167" s="89"/>
      <c r="AQ167" s="89"/>
      <c r="AR167" s="89"/>
      <c r="AS167" s="89"/>
      <c r="AT167" s="89"/>
      <c r="AU167" s="89"/>
    </row>
    <row r="168" spans="1:47" ht="15.95" customHeight="1" thickBot="1">
      <c r="A168" s="357" t="s">
        <v>130</v>
      </c>
      <c r="B168" s="333"/>
      <c r="C168" s="333"/>
      <c r="D168" s="333"/>
      <c r="E168" s="333"/>
      <c r="F168" s="333"/>
      <c r="G168" s="333"/>
      <c r="H168" s="333"/>
      <c r="I168" s="333"/>
      <c r="J168" s="89"/>
      <c r="K168" s="89"/>
      <c r="L168" s="89"/>
      <c r="M168" s="388"/>
      <c r="N168" s="327"/>
      <c r="O168" s="329"/>
      <c r="P168" s="165" t="s">
        <v>71</v>
      </c>
      <c r="Q168" s="166" t="s">
        <v>72</v>
      </c>
      <c r="R168" s="150"/>
      <c r="S168" s="150"/>
      <c r="T168" s="150"/>
      <c r="U168" s="150"/>
      <c r="V168" s="150"/>
      <c r="W168" s="89"/>
      <c r="X168" s="388"/>
      <c r="Y168" s="327"/>
      <c r="Z168" s="329"/>
      <c r="AA168" s="165" t="s">
        <v>71</v>
      </c>
      <c r="AB168" s="166" t="s">
        <v>72</v>
      </c>
      <c r="AC168" s="150"/>
      <c r="AD168" s="150"/>
      <c r="AE168" s="150"/>
      <c r="AF168" s="150"/>
      <c r="AG168" s="150"/>
      <c r="AH168" s="89"/>
      <c r="AI168" s="89"/>
      <c r="AJ168" s="89"/>
      <c r="AK168" s="89"/>
      <c r="AL168" s="89"/>
      <c r="AM168" s="89"/>
      <c r="AN168" s="89"/>
      <c r="AO168" s="89"/>
      <c r="AP168" s="89"/>
      <c r="AQ168" s="89"/>
      <c r="AR168" s="89"/>
      <c r="AS168" s="89"/>
      <c r="AT168" s="89"/>
      <c r="AU168" s="89"/>
    </row>
    <row r="169" spans="1:47" ht="15">
      <c r="A169" s="89"/>
      <c r="B169" s="89"/>
      <c r="C169" s="89"/>
      <c r="D169" s="89"/>
      <c r="E169" s="89"/>
      <c r="F169" s="89"/>
      <c r="G169" s="89"/>
      <c r="H169" s="89"/>
      <c r="I169" s="89"/>
      <c r="J169" s="89"/>
      <c r="K169" s="89"/>
      <c r="L169" s="89"/>
      <c r="M169" s="156" t="s">
        <v>18</v>
      </c>
      <c r="N169" s="154">
        <v>6.1599999999999993</v>
      </c>
      <c r="O169" s="155">
        <v>0.3130480907829612</v>
      </c>
      <c r="P169" s="155">
        <v>5.4885786222106239</v>
      </c>
      <c r="Q169" s="92">
        <v>6.8314213777893746</v>
      </c>
      <c r="R169" s="150"/>
      <c r="S169" s="150"/>
      <c r="T169" s="150"/>
      <c r="U169" s="150"/>
      <c r="V169" s="150"/>
      <c r="W169" s="89"/>
      <c r="X169" s="156" t="s">
        <v>18</v>
      </c>
      <c r="Y169" s="154">
        <v>2.8106250000000004</v>
      </c>
      <c r="Z169" s="155">
        <v>0.27375315963603836</v>
      </c>
      <c r="AA169" s="155">
        <v>2.2234828674371911</v>
      </c>
      <c r="AB169" s="92">
        <v>3.3977671325628096</v>
      </c>
      <c r="AC169" s="150"/>
      <c r="AD169" s="150"/>
      <c r="AE169" s="150"/>
      <c r="AF169" s="150"/>
      <c r="AG169" s="150"/>
      <c r="AH169" s="89"/>
      <c r="AI169" s="89"/>
      <c r="AJ169" s="89"/>
      <c r="AK169" s="89"/>
      <c r="AL169" s="89"/>
      <c r="AM169" s="89"/>
      <c r="AN169" s="89"/>
      <c r="AO169" s="89"/>
      <c r="AP169" s="89"/>
      <c r="AQ169" s="89"/>
      <c r="AR169" s="89"/>
      <c r="AS169" s="89"/>
      <c r="AT169" s="89"/>
      <c r="AU169" s="89"/>
    </row>
    <row r="170" spans="1:47" ht="15.75" thickBot="1">
      <c r="A170" s="89"/>
      <c r="B170" s="89"/>
      <c r="C170" s="89"/>
      <c r="D170" s="89"/>
      <c r="E170" s="89"/>
      <c r="F170" s="89"/>
      <c r="G170" s="89"/>
      <c r="H170" s="89"/>
      <c r="I170" s="89"/>
      <c r="J170" s="89"/>
      <c r="K170" s="89"/>
      <c r="L170" s="89"/>
      <c r="M170" s="163" t="s">
        <v>19</v>
      </c>
      <c r="N170" s="159">
        <v>9.7631250000000005</v>
      </c>
      <c r="O170" s="160">
        <v>0.52384156845298713</v>
      </c>
      <c r="P170" s="160">
        <v>8.639596577404058</v>
      </c>
      <c r="Q170" s="96">
        <v>10.886653422595943</v>
      </c>
      <c r="R170" s="150"/>
      <c r="S170" s="150"/>
      <c r="T170" s="150"/>
      <c r="U170" s="150"/>
      <c r="V170" s="150"/>
      <c r="W170" s="89"/>
      <c r="X170" s="163" t="s">
        <v>19</v>
      </c>
      <c r="Y170" s="159">
        <v>2.3400000000000003</v>
      </c>
      <c r="Z170" s="160">
        <v>0.32265344494629877</v>
      </c>
      <c r="AA170" s="160">
        <v>1.6479771864683626</v>
      </c>
      <c r="AB170" s="96">
        <v>3.0320228135316381</v>
      </c>
      <c r="AC170" s="150"/>
      <c r="AD170" s="150"/>
      <c r="AE170" s="150"/>
      <c r="AF170" s="150"/>
      <c r="AG170" s="150"/>
      <c r="AH170" s="89"/>
      <c r="AI170" s="89"/>
      <c r="AJ170" s="89"/>
      <c r="AK170" s="89"/>
      <c r="AL170" s="89"/>
      <c r="AM170" s="89"/>
      <c r="AN170" s="89"/>
      <c r="AO170" s="89"/>
      <c r="AP170" s="89"/>
      <c r="AQ170" s="89"/>
      <c r="AR170" s="89"/>
      <c r="AS170" s="89"/>
      <c r="AT170" s="89"/>
      <c r="AU170" s="89"/>
    </row>
    <row r="171" spans="1:47" ht="15">
      <c r="A171" s="219" t="s">
        <v>84</v>
      </c>
      <c r="B171" s="89"/>
      <c r="C171" s="89"/>
      <c r="D171" s="89"/>
      <c r="E171" s="89"/>
      <c r="F171" s="89"/>
      <c r="G171" s="89"/>
      <c r="H171" s="89"/>
      <c r="I171" s="89"/>
      <c r="J171" s="89"/>
      <c r="K171" s="89"/>
      <c r="L171" s="89"/>
      <c r="M171" s="150"/>
      <c r="N171" s="150"/>
      <c r="O171" s="150"/>
      <c r="P171" s="150"/>
      <c r="Q171" s="150"/>
      <c r="R171" s="150"/>
      <c r="S171" s="150"/>
      <c r="T171" s="150"/>
      <c r="U171" s="150"/>
      <c r="V171" s="150"/>
      <c r="W171" s="89"/>
      <c r="X171" s="150"/>
      <c r="Y171" s="150"/>
      <c r="Z171" s="150"/>
      <c r="AA171" s="150"/>
      <c r="AB171" s="150"/>
      <c r="AC171" s="150"/>
      <c r="AD171" s="150"/>
      <c r="AE171" s="150"/>
      <c r="AF171" s="150"/>
      <c r="AG171" s="150"/>
      <c r="AH171" s="89"/>
      <c r="AI171" s="89"/>
      <c r="AJ171" s="89"/>
      <c r="AK171" s="89"/>
      <c r="AL171" s="89"/>
      <c r="AM171" s="89"/>
      <c r="AN171" s="89"/>
      <c r="AO171" s="89"/>
      <c r="AP171" s="89"/>
      <c r="AQ171" s="89"/>
      <c r="AR171" s="89"/>
      <c r="AS171" s="89"/>
      <c r="AT171" s="89"/>
      <c r="AU171" s="89"/>
    </row>
    <row r="172" spans="1:47" ht="15">
      <c r="A172" s="89"/>
      <c r="B172" s="89"/>
      <c r="C172" s="89"/>
      <c r="D172" s="89"/>
      <c r="E172" s="89"/>
      <c r="F172" s="89"/>
      <c r="G172" s="89"/>
      <c r="H172" s="89"/>
      <c r="I172" s="89"/>
      <c r="J172" s="89"/>
      <c r="K172" s="89"/>
      <c r="L172" s="89"/>
      <c r="M172" s="319" t="s">
        <v>75</v>
      </c>
      <c r="N172" s="320"/>
      <c r="O172" s="320"/>
      <c r="P172" s="320"/>
      <c r="Q172" s="320"/>
      <c r="R172" s="320"/>
      <c r="S172" s="320"/>
      <c r="T172" s="150"/>
      <c r="U172" s="150"/>
      <c r="V172" s="150"/>
      <c r="W172" s="89"/>
      <c r="X172" s="319" t="s">
        <v>75</v>
      </c>
      <c r="Y172" s="320"/>
      <c r="Z172" s="320"/>
      <c r="AA172" s="320"/>
      <c r="AB172" s="320"/>
      <c r="AC172" s="320"/>
      <c r="AD172" s="320"/>
      <c r="AE172" s="150"/>
      <c r="AF172" s="150"/>
      <c r="AG172" s="150"/>
      <c r="AH172" s="89"/>
      <c r="AI172" s="89"/>
      <c r="AJ172" s="89"/>
      <c r="AK172" s="89"/>
      <c r="AL172" s="89"/>
      <c r="AM172" s="89"/>
      <c r="AN172" s="89"/>
      <c r="AO172" s="89"/>
      <c r="AP172" s="89"/>
      <c r="AQ172" s="89"/>
      <c r="AR172" s="89"/>
      <c r="AS172" s="89"/>
      <c r="AT172" s="89"/>
      <c r="AU172" s="89"/>
    </row>
    <row r="173" spans="1:47" ht="18" customHeight="1" thickBot="1">
      <c r="A173" s="332" t="s">
        <v>74</v>
      </c>
      <c r="B173" s="333"/>
      <c r="C173" s="333"/>
      <c r="D173" s="333"/>
      <c r="E173" s="333"/>
      <c r="F173" s="89"/>
      <c r="G173" s="89"/>
      <c r="H173" s="89"/>
      <c r="I173" s="89"/>
      <c r="J173" s="89"/>
      <c r="K173" s="89"/>
      <c r="L173" s="89"/>
      <c r="M173" s="334" t="s">
        <v>207</v>
      </c>
      <c r="N173" s="320"/>
      <c r="O173" s="320"/>
      <c r="P173" s="320"/>
      <c r="Q173" s="320"/>
      <c r="R173" s="320"/>
      <c r="S173" s="320"/>
      <c r="T173" s="150"/>
      <c r="U173" s="150"/>
      <c r="V173" s="150"/>
      <c r="W173" s="89"/>
      <c r="X173" s="334" t="s">
        <v>225</v>
      </c>
      <c r="Y173" s="320"/>
      <c r="Z173" s="320"/>
      <c r="AA173" s="320"/>
      <c r="AB173" s="320"/>
      <c r="AC173" s="320"/>
      <c r="AD173" s="320"/>
      <c r="AE173" s="150"/>
      <c r="AF173" s="150"/>
      <c r="AG173" s="150"/>
      <c r="AH173" s="89"/>
      <c r="AI173" s="89"/>
      <c r="AJ173" s="89"/>
      <c r="AK173" s="89"/>
      <c r="AL173" s="89"/>
      <c r="AM173" s="89"/>
      <c r="AN173" s="89"/>
      <c r="AO173" s="89"/>
      <c r="AP173" s="89"/>
      <c r="AQ173" s="89"/>
      <c r="AR173" s="89"/>
      <c r="AS173" s="89"/>
      <c r="AT173" s="89"/>
      <c r="AU173" s="89"/>
    </row>
    <row r="174" spans="1:47" ht="15" customHeight="1" thickBot="1">
      <c r="A174" s="334" t="s">
        <v>15</v>
      </c>
      <c r="B174" s="333"/>
      <c r="C174" s="333"/>
      <c r="D174" s="333"/>
      <c r="E174" s="333"/>
      <c r="F174" s="89"/>
      <c r="G174" s="89"/>
      <c r="H174" s="89"/>
      <c r="I174" s="89"/>
      <c r="J174" s="89"/>
      <c r="K174" s="89"/>
      <c r="L174" s="89"/>
      <c r="M174" s="367" t="s">
        <v>85</v>
      </c>
      <c r="N174" s="368" t="s">
        <v>86</v>
      </c>
      <c r="O174" s="361" t="s">
        <v>78</v>
      </c>
      <c r="P174" s="363" t="s">
        <v>69</v>
      </c>
      <c r="Q174" s="363" t="s">
        <v>124</v>
      </c>
      <c r="R174" s="323" t="s">
        <v>125</v>
      </c>
      <c r="S174" s="325"/>
      <c r="T174" s="150"/>
      <c r="U174" s="150"/>
      <c r="V174" s="150"/>
      <c r="W174" s="89"/>
      <c r="X174" s="367" t="s">
        <v>85</v>
      </c>
      <c r="Y174" s="368" t="s">
        <v>86</v>
      </c>
      <c r="Z174" s="361" t="s">
        <v>78</v>
      </c>
      <c r="AA174" s="363" t="s">
        <v>69</v>
      </c>
      <c r="AB174" s="363" t="s">
        <v>124</v>
      </c>
      <c r="AC174" s="323" t="s">
        <v>125</v>
      </c>
      <c r="AD174" s="325"/>
      <c r="AE174" s="150"/>
      <c r="AF174" s="150"/>
      <c r="AG174" s="150"/>
      <c r="AH174" s="89"/>
      <c r="AI174" s="89"/>
      <c r="AJ174" s="89"/>
      <c r="AK174" s="89"/>
      <c r="AL174" s="89"/>
      <c r="AM174" s="89"/>
      <c r="AN174" s="89"/>
      <c r="AO174" s="89"/>
      <c r="AP174" s="89"/>
      <c r="AQ174" s="89"/>
      <c r="AR174" s="89"/>
      <c r="AS174" s="89"/>
      <c r="AT174" s="89"/>
      <c r="AU174" s="89"/>
    </row>
    <row r="175" spans="1:47" ht="15.95" customHeight="1" thickBot="1">
      <c r="A175" s="355" t="s">
        <v>16</v>
      </c>
      <c r="B175" s="361" t="s">
        <v>11</v>
      </c>
      <c r="C175" s="363" t="s">
        <v>69</v>
      </c>
      <c r="D175" s="323" t="s">
        <v>70</v>
      </c>
      <c r="E175" s="366"/>
      <c r="F175" s="89"/>
      <c r="G175" s="89"/>
      <c r="H175" s="89"/>
      <c r="I175" s="89"/>
      <c r="J175" s="89"/>
      <c r="K175" s="89"/>
      <c r="L175" s="89"/>
      <c r="M175" s="322"/>
      <c r="N175" s="374"/>
      <c r="O175" s="327"/>
      <c r="P175" s="329"/>
      <c r="Q175" s="329"/>
      <c r="R175" s="165" t="s">
        <v>71</v>
      </c>
      <c r="S175" s="166" t="s">
        <v>72</v>
      </c>
      <c r="T175" s="150"/>
      <c r="U175" s="150"/>
      <c r="V175" s="150"/>
      <c r="W175" s="89"/>
      <c r="X175" s="322"/>
      <c r="Y175" s="374"/>
      <c r="Z175" s="327"/>
      <c r="AA175" s="329"/>
      <c r="AB175" s="329"/>
      <c r="AC175" s="165" t="s">
        <v>71</v>
      </c>
      <c r="AD175" s="166" t="s">
        <v>72</v>
      </c>
      <c r="AE175" s="150"/>
      <c r="AF175" s="150"/>
      <c r="AG175" s="150"/>
      <c r="AH175" s="89"/>
      <c r="AI175" s="89"/>
      <c r="AJ175" s="89"/>
      <c r="AK175" s="89"/>
      <c r="AL175" s="89"/>
      <c r="AM175" s="89"/>
      <c r="AN175" s="89"/>
      <c r="AO175" s="89"/>
      <c r="AP175" s="89"/>
      <c r="AQ175" s="89"/>
      <c r="AR175" s="89"/>
      <c r="AS175" s="89"/>
      <c r="AT175" s="89"/>
      <c r="AU175" s="89"/>
    </row>
    <row r="176" spans="1:47" ht="15.95" customHeight="1" thickBot="1">
      <c r="A176" s="360"/>
      <c r="B176" s="362"/>
      <c r="C176" s="364"/>
      <c r="D176" s="165" t="s">
        <v>71</v>
      </c>
      <c r="E176" s="166" t="s">
        <v>72</v>
      </c>
      <c r="F176" s="89"/>
      <c r="G176" s="89"/>
      <c r="H176" s="89"/>
      <c r="I176" s="89"/>
      <c r="J176" s="89"/>
      <c r="K176" s="89"/>
      <c r="L176" s="89"/>
      <c r="M176" s="202" t="s">
        <v>18</v>
      </c>
      <c r="N176" s="203" t="s">
        <v>19</v>
      </c>
      <c r="O176" s="204" t="s">
        <v>217</v>
      </c>
      <c r="P176" s="205">
        <v>0.34321898920888883</v>
      </c>
      <c r="Q176" s="205">
        <v>5.0995989909005724E-8</v>
      </c>
      <c r="R176" s="205">
        <v>-4.3392565190958265</v>
      </c>
      <c r="S176" s="206">
        <v>-2.8669934809041764</v>
      </c>
      <c r="T176" s="150"/>
      <c r="U176" s="150"/>
      <c r="V176" s="150"/>
      <c r="W176" s="89"/>
      <c r="X176" s="202" t="s">
        <v>18</v>
      </c>
      <c r="Y176" s="203" t="s">
        <v>19</v>
      </c>
      <c r="Z176" s="204">
        <v>0.47062500000000007</v>
      </c>
      <c r="AA176" s="205">
        <v>0.36176549663224022</v>
      </c>
      <c r="AB176" s="205">
        <v>0.21429376402367076</v>
      </c>
      <c r="AC176" s="205">
        <v>-0.3052848213247974</v>
      </c>
      <c r="AD176" s="206">
        <v>1.2465348213247975</v>
      </c>
      <c r="AE176" s="150"/>
      <c r="AF176" s="150"/>
      <c r="AG176" s="150"/>
      <c r="AH176" s="89"/>
      <c r="AI176" s="89"/>
      <c r="AJ176" s="89"/>
      <c r="AK176" s="89"/>
      <c r="AL176" s="89"/>
      <c r="AM176" s="89"/>
      <c r="AN176" s="89"/>
      <c r="AO176" s="89"/>
      <c r="AP176" s="89"/>
      <c r="AQ176" s="89"/>
      <c r="AR176" s="89"/>
      <c r="AS176" s="89"/>
      <c r="AT176" s="89"/>
      <c r="AU176" s="89"/>
    </row>
    <row r="177" spans="1:47" ht="15.95" customHeight="1" thickBot="1">
      <c r="A177" s="156" t="s">
        <v>18</v>
      </c>
      <c r="B177" s="154">
        <v>6.2595000000000001</v>
      </c>
      <c r="C177" s="155">
        <v>0.65383707195804264</v>
      </c>
      <c r="D177" s="155">
        <v>4.8858392847967211</v>
      </c>
      <c r="E177" s="92">
        <v>7.633160715203279</v>
      </c>
      <c r="F177" s="89"/>
      <c r="G177" s="89"/>
      <c r="H177" s="89"/>
      <c r="I177" s="89"/>
      <c r="J177" s="89"/>
      <c r="K177" s="89"/>
      <c r="L177" s="89"/>
      <c r="M177" s="212" t="s">
        <v>19</v>
      </c>
      <c r="N177" s="213" t="s">
        <v>18</v>
      </c>
      <c r="O177" s="214" t="s">
        <v>218</v>
      </c>
      <c r="P177" s="215">
        <v>0.34321898920888883</v>
      </c>
      <c r="Q177" s="215">
        <v>5.0995989909005724E-8</v>
      </c>
      <c r="R177" s="215">
        <v>2.8669934809041764</v>
      </c>
      <c r="S177" s="222">
        <v>4.3392565190958265</v>
      </c>
      <c r="T177" s="150"/>
      <c r="U177" s="150"/>
      <c r="V177" s="150"/>
      <c r="W177" s="89"/>
      <c r="X177" s="212" t="s">
        <v>19</v>
      </c>
      <c r="Y177" s="213" t="s">
        <v>18</v>
      </c>
      <c r="Z177" s="214">
        <v>-0.47062500000000007</v>
      </c>
      <c r="AA177" s="215">
        <v>0.36176549663224022</v>
      </c>
      <c r="AB177" s="215">
        <v>0.21429376402367076</v>
      </c>
      <c r="AC177" s="215">
        <v>-1.2465348213247975</v>
      </c>
      <c r="AD177" s="222">
        <v>0.3052848213247974</v>
      </c>
      <c r="AE177" s="150"/>
      <c r="AF177" s="150"/>
      <c r="AG177" s="150"/>
      <c r="AH177" s="89"/>
      <c r="AI177" s="89"/>
      <c r="AJ177" s="89"/>
      <c r="AK177" s="89"/>
      <c r="AL177" s="89"/>
      <c r="AM177" s="89"/>
      <c r="AN177" s="89"/>
      <c r="AO177" s="89"/>
      <c r="AP177" s="89"/>
      <c r="AQ177" s="89"/>
      <c r="AR177" s="89"/>
      <c r="AS177" s="89"/>
      <c r="AT177" s="89"/>
      <c r="AU177" s="89"/>
    </row>
    <row r="178" spans="1:47" ht="15.95" customHeight="1">
      <c r="A178" s="161" t="s">
        <v>19</v>
      </c>
      <c r="B178" s="174">
        <v>11.833000000000002</v>
      </c>
      <c r="C178" s="175">
        <v>0.58401179592348795</v>
      </c>
      <c r="D178" s="175">
        <v>10.60603674618363</v>
      </c>
      <c r="E178" s="93">
        <v>13.059963253816374</v>
      </c>
      <c r="F178" s="89"/>
      <c r="G178" s="89"/>
      <c r="H178" s="89"/>
      <c r="I178" s="89"/>
      <c r="J178" s="89"/>
      <c r="K178" s="89"/>
      <c r="L178" s="89"/>
      <c r="M178" s="359" t="s">
        <v>79</v>
      </c>
      <c r="N178" s="320"/>
      <c r="O178" s="320"/>
      <c r="P178" s="320"/>
      <c r="Q178" s="320"/>
      <c r="R178" s="320"/>
      <c r="S178" s="320"/>
      <c r="T178" s="150"/>
      <c r="U178" s="150"/>
      <c r="V178" s="150"/>
      <c r="W178" s="89"/>
      <c r="X178" s="359" t="s">
        <v>79</v>
      </c>
      <c r="Y178" s="320"/>
      <c r="Z178" s="320"/>
      <c r="AA178" s="320"/>
      <c r="AB178" s="320"/>
      <c r="AC178" s="320"/>
      <c r="AD178" s="320"/>
      <c r="AE178" s="150"/>
      <c r="AF178" s="150"/>
      <c r="AG178" s="150"/>
      <c r="AH178" s="89"/>
      <c r="AI178" s="89"/>
      <c r="AJ178" s="89"/>
      <c r="AK178" s="89"/>
      <c r="AL178" s="89"/>
      <c r="AM178" s="89"/>
      <c r="AN178" s="89"/>
      <c r="AO178" s="89"/>
      <c r="AP178" s="89"/>
      <c r="AQ178" s="89"/>
      <c r="AR178" s="89"/>
      <c r="AS178" s="89"/>
      <c r="AT178" s="89"/>
      <c r="AU178" s="89"/>
    </row>
    <row r="179" spans="1:47" ht="15.95" customHeight="1">
      <c r="A179" s="161" t="s">
        <v>20</v>
      </c>
      <c r="B179" s="174">
        <v>10.713499999999998</v>
      </c>
      <c r="C179" s="175">
        <v>0.68024923945402382</v>
      </c>
      <c r="D179" s="175">
        <v>9.2843493799738752</v>
      </c>
      <c r="E179" s="93">
        <v>12.142650620026121</v>
      </c>
      <c r="F179" s="89"/>
      <c r="G179" s="89"/>
      <c r="H179" s="89"/>
      <c r="I179" s="89"/>
      <c r="J179" s="89"/>
      <c r="K179" s="89"/>
      <c r="L179" s="89"/>
      <c r="M179" s="359" t="s">
        <v>133</v>
      </c>
      <c r="N179" s="320"/>
      <c r="O179" s="320"/>
      <c r="P179" s="320"/>
      <c r="Q179" s="320"/>
      <c r="R179" s="320"/>
      <c r="S179" s="320"/>
      <c r="T179" s="150"/>
      <c r="U179" s="150"/>
      <c r="V179" s="150"/>
      <c r="W179" s="89"/>
      <c r="X179" s="359" t="s">
        <v>229</v>
      </c>
      <c r="Y179" s="320"/>
      <c r="Z179" s="320"/>
      <c r="AA179" s="320"/>
      <c r="AB179" s="320"/>
      <c r="AC179" s="320"/>
      <c r="AD179" s="320"/>
      <c r="AE179" s="150"/>
      <c r="AF179" s="150"/>
      <c r="AG179" s="150"/>
      <c r="AH179" s="89"/>
      <c r="AI179" s="89"/>
      <c r="AJ179" s="89"/>
      <c r="AK179" s="89"/>
      <c r="AL179" s="89"/>
      <c r="AM179" s="89"/>
      <c r="AN179" s="89"/>
      <c r="AO179" s="89"/>
      <c r="AP179" s="89"/>
      <c r="AQ179" s="89"/>
      <c r="AR179" s="89"/>
      <c r="AS179" s="89"/>
      <c r="AT179" s="89"/>
      <c r="AU179" s="89"/>
    </row>
    <row r="180" spans="1:47" ht="15.95" customHeight="1">
      <c r="A180" s="161" t="s">
        <v>21</v>
      </c>
      <c r="B180" s="174">
        <v>9.817499999999999</v>
      </c>
      <c r="C180" s="175">
        <v>0.86262153733063418</v>
      </c>
      <c r="D180" s="175">
        <v>8.0051993998355133</v>
      </c>
      <c r="E180" s="93">
        <v>11.629800600164485</v>
      </c>
      <c r="F180" s="89"/>
      <c r="G180" s="89"/>
      <c r="H180" s="89"/>
      <c r="I180" s="89"/>
      <c r="J180" s="89"/>
      <c r="K180" s="89"/>
      <c r="L180" s="89"/>
      <c r="M180" s="150"/>
      <c r="N180" s="150"/>
      <c r="O180" s="150"/>
      <c r="P180" s="150"/>
      <c r="Q180" s="150"/>
      <c r="R180" s="150"/>
      <c r="S180" s="150"/>
      <c r="T180" s="150"/>
      <c r="U180" s="150"/>
      <c r="V180" s="150"/>
      <c r="W180" s="89"/>
      <c r="X180" s="150"/>
      <c r="Y180" s="150"/>
      <c r="Z180" s="150"/>
      <c r="AA180" s="150"/>
      <c r="AB180" s="150"/>
      <c r="AC180" s="150"/>
      <c r="AD180" s="150"/>
      <c r="AE180" s="150"/>
      <c r="AF180" s="150"/>
      <c r="AG180" s="150"/>
      <c r="AH180" s="89"/>
      <c r="AI180" s="89"/>
      <c r="AJ180" s="89"/>
      <c r="AK180" s="89"/>
      <c r="AL180" s="89"/>
      <c r="AM180" s="89"/>
      <c r="AN180" s="89"/>
      <c r="AO180" s="89"/>
      <c r="AP180" s="89"/>
      <c r="AQ180" s="89"/>
      <c r="AR180" s="89"/>
      <c r="AS180" s="89"/>
      <c r="AT180" s="89"/>
      <c r="AU180" s="89"/>
    </row>
    <row r="181" spans="1:47" ht="15.95" customHeight="1" thickBot="1">
      <c r="A181" s="163" t="s">
        <v>22</v>
      </c>
      <c r="B181" s="159">
        <v>9.4640000000000022</v>
      </c>
      <c r="C181" s="160">
        <v>0.78377767539299348</v>
      </c>
      <c r="D181" s="160">
        <v>7.8173442071180226</v>
      </c>
      <c r="E181" s="96">
        <v>11.110655792881982</v>
      </c>
      <c r="F181" s="89"/>
      <c r="G181" s="89"/>
      <c r="H181" s="89"/>
      <c r="I181" s="89"/>
      <c r="J181" s="89"/>
      <c r="K181" s="89"/>
      <c r="L181" s="89"/>
      <c r="M181" s="319" t="s">
        <v>87</v>
      </c>
      <c r="N181" s="320"/>
      <c r="O181" s="320"/>
      <c r="P181" s="320"/>
      <c r="Q181" s="320"/>
      <c r="R181" s="320"/>
      <c r="S181" s="320"/>
      <c r="T181" s="320"/>
      <c r="U181" s="320"/>
      <c r="V181" s="150"/>
      <c r="W181" s="89"/>
      <c r="X181" s="319" t="s">
        <v>87</v>
      </c>
      <c r="Y181" s="320"/>
      <c r="Z181" s="320"/>
      <c r="AA181" s="320"/>
      <c r="AB181" s="320"/>
      <c r="AC181" s="320"/>
      <c r="AD181" s="320"/>
      <c r="AE181" s="320"/>
      <c r="AF181" s="320"/>
      <c r="AG181" s="150"/>
      <c r="AH181" s="89"/>
      <c r="AI181" s="89"/>
      <c r="AJ181" s="89"/>
      <c r="AK181" s="89"/>
      <c r="AL181" s="89"/>
      <c r="AM181" s="89"/>
      <c r="AN181" s="89"/>
      <c r="AO181" s="89"/>
      <c r="AP181" s="89"/>
      <c r="AQ181" s="89"/>
      <c r="AR181" s="89"/>
      <c r="AS181" s="89"/>
      <c r="AT181" s="89"/>
      <c r="AU181" s="89"/>
    </row>
    <row r="182" spans="1:47" ht="18" thickBot="1">
      <c r="A182" s="89"/>
      <c r="B182" s="89"/>
      <c r="C182" s="89"/>
      <c r="D182" s="89"/>
      <c r="E182" s="89"/>
      <c r="F182" s="89"/>
      <c r="G182" s="89"/>
      <c r="H182" s="89"/>
      <c r="I182" s="89"/>
      <c r="J182" s="89"/>
      <c r="K182" s="89"/>
      <c r="L182" s="89"/>
      <c r="M182" s="223" t="s">
        <v>0</v>
      </c>
      <c r="N182" s="183" t="s">
        <v>30</v>
      </c>
      <c r="O182" s="184" t="s">
        <v>31</v>
      </c>
      <c r="P182" s="184" t="s">
        <v>32</v>
      </c>
      <c r="Q182" s="184" t="s">
        <v>33</v>
      </c>
      <c r="R182" s="184" t="s">
        <v>34</v>
      </c>
      <c r="S182" s="184" t="s">
        <v>35</v>
      </c>
      <c r="T182" s="184" t="s">
        <v>36</v>
      </c>
      <c r="U182" s="91" t="s">
        <v>120</v>
      </c>
      <c r="V182" s="150"/>
      <c r="W182" s="89"/>
      <c r="X182" s="223" t="s">
        <v>0</v>
      </c>
      <c r="Y182" s="183" t="s">
        <v>30</v>
      </c>
      <c r="Z182" s="184" t="s">
        <v>31</v>
      </c>
      <c r="AA182" s="184" t="s">
        <v>32</v>
      </c>
      <c r="AB182" s="184" t="s">
        <v>33</v>
      </c>
      <c r="AC182" s="184" t="s">
        <v>34</v>
      </c>
      <c r="AD182" s="184" t="s">
        <v>35</v>
      </c>
      <c r="AE182" s="184" t="s">
        <v>36</v>
      </c>
      <c r="AF182" s="91" t="s">
        <v>120</v>
      </c>
      <c r="AG182" s="150"/>
      <c r="AH182" s="89"/>
      <c r="AI182" s="89"/>
      <c r="AJ182" s="89"/>
      <c r="AK182" s="89"/>
      <c r="AL182" s="89"/>
      <c r="AM182" s="89"/>
      <c r="AN182" s="89"/>
      <c r="AO182" s="89"/>
      <c r="AP182" s="89"/>
      <c r="AQ182" s="89"/>
      <c r="AR182" s="89"/>
      <c r="AS182" s="89"/>
      <c r="AT182" s="89"/>
      <c r="AU182" s="89"/>
    </row>
    <row r="183" spans="1:47" ht="18" customHeight="1">
      <c r="A183" s="332" t="s">
        <v>75</v>
      </c>
      <c r="B183" s="333"/>
      <c r="C183" s="333"/>
      <c r="D183" s="333"/>
      <c r="E183" s="333"/>
      <c r="F183" s="333"/>
      <c r="G183" s="333"/>
      <c r="H183" s="89"/>
      <c r="I183" s="89"/>
      <c r="J183" s="89"/>
      <c r="K183" s="89"/>
      <c r="L183" s="89"/>
      <c r="M183" s="156" t="s">
        <v>88</v>
      </c>
      <c r="N183" s="154">
        <v>0.8872865157310017</v>
      </c>
      <c r="O183" s="155" t="s">
        <v>212</v>
      </c>
      <c r="P183" s="155">
        <v>1</v>
      </c>
      <c r="Q183" s="155">
        <v>14</v>
      </c>
      <c r="R183" s="155">
        <v>5.0995989909005724E-8</v>
      </c>
      <c r="S183" s="155">
        <v>0.8872865157310017</v>
      </c>
      <c r="T183" s="155">
        <v>110.20874122379236</v>
      </c>
      <c r="U183" s="92">
        <v>0.99999999999999278</v>
      </c>
      <c r="V183" s="150"/>
      <c r="W183" s="89"/>
      <c r="X183" s="156" t="s">
        <v>88</v>
      </c>
      <c r="Y183" s="154">
        <v>0.10784676416341248</v>
      </c>
      <c r="Z183" s="155" t="s">
        <v>230</v>
      </c>
      <c r="AA183" s="155">
        <v>1</v>
      </c>
      <c r="AB183" s="155">
        <v>14</v>
      </c>
      <c r="AC183" s="155">
        <v>0.21429376402367076</v>
      </c>
      <c r="AD183" s="155">
        <v>0.10784676416341248</v>
      </c>
      <c r="AE183" s="155">
        <v>1.6923714869138571</v>
      </c>
      <c r="AF183" s="92">
        <v>0.22823034156870003</v>
      </c>
      <c r="AG183" s="150"/>
      <c r="AH183" s="89"/>
      <c r="AI183" s="89"/>
      <c r="AJ183" s="89"/>
      <c r="AK183" s="89"/>
      <c r="AL183" s="89"/>
      <c r="AM183" s="89"/>
      <c r="AN183" s="89"/>
      <c r="AO183" s="89"/>
      <c r="AP183" s="89"/>
      <c r="AQ183" s="89"/>
      <c r="AR183" s="89"/>
      <c r="AS183" s="89"/>
      <c r="AT183" s="89"/>
      <c r="AU183" s="89"/>
    </row>
    <row r="184" spans="1:47" ht="15" customHeight="1" thickBot="1">
      <c r="A184" s="334" t="s">
        <v>15</v>
      </c>
      <c r="B184" s="333"/>
      <c r="C184" s="333"/>
      <c r="D184" s="333"/>
      <c r="E184" s="333"/>
      <c r="F184" s="333"/>
      <c r="G184" s="333"/>
      <c r="H184" s="89"/>
      <c r="I184" s="89"/>
      <c r="J184" s="89"/>
      <c r="K184" s="89"/>
      <c r="L184" s="89"/>
      <c r="M184" s="161" t="s">
        <v>89</v>
      </c>
      <c r="N184" s="174">
        <v>0.11271348426899833</v>
      </c>
      <c r="O184" s="175" t="s">
        <v>212</v>
      </c>
      <c r="P184" s="175">
        <v>1</v>
      </c>
      <c r="Q184" s="175">
        <v>14</v>
      </c>
      <c r="R184" s="175">
        <v>5.0995989909005724E-8</v>
      </c>
      <c r="S184" s="175">
        <v>0.8872865157310017</v>
      </c>
      <c r="T184" s="175">
        <v>110.20874122379236</v>
      </c>
      <c r="U184" s="93">
        <v>0.99999999999999278</v>
      </c>
      <c r="V184" s="150"/>
      <c r="W184" s="89"/>
      <c r="X184" s="161" t="s">
        <v>89</v>
      </c>
      <c r="Y184" s="174">
        <v>0.89215323583658745</v>
      </c>
      <c r="Z184" s="175" t="s">
        <v>230</v>
      </c>
      <c r="AA184" s="175">
        <v>1</v>
      </c>
      <c r="AB184" s="175">
        <v>14</v>
      </c>
      <c r="AC184" s="175">
        <v>0.21429376402367059</v>
      </c>
      <c r="AD184" s="175">
        <v>0.10784676416341255</v>
      </c>
      <c r="AE184" s="175">
        <v>1.6923714869138584</v>
      </c>
      <c r="AF184" s="93">
        <v>0.22823034156870026</v>
      </c>
      <c r="AG184" s="150"/>
      <c r="AH184" s="89"/>
      <c r="AI184" s="89"/>
      <c r="AJ184" s="89"/>
      <c r="AK184" s="89"/>
      <c r="AL184" s="89"/>
      <c r="AM184" s="89"/>
      <c r="AN184" s="89"/>
      <c r="AO184" s="89"/>
      <c r="AP184" s="89"/>
      <c r="AQ184" s="89"/>
      <c r="AR184" s="89"/>
      <c r="AS184" s="89"/>
      <c r="AT184" s="89"/>
      <c r="AU184" s="89"/>
    </row>
    <row r="185" spans="1:47" ht="29.1" customHeight="1" thickBot="1">
      <c r="A185" s="367" t="s">
        <v>85</v>
      </c>
      <c r="B185" s="368" t="s">
        <v>86</v>
      </c>
      <c r="C185" s="361" t="s">
        <v>78</v>
      </c>
      <c r="D185" s="363" t="s">
        <v>69</v>
      </c>
      <c r="E185" s="363" t="s">
        <v>124</v>
      </c>
      <c r="F185" s="323" t="s">
        <v>125</v>
      </c>
      <c r="G185" s="366"/>
      <c r="H185" s="89"/>
      <c r="I185" s="89"/>
      <c r="J185" s="89"/>
      <c r="K185" s="89"/>
      <c r="L185" s="89"/>
      <c r="M185" s="161" t="s">
        <v>90</v>
      </c>
      <c r="N185" s="174">
        <v>7.8720529445565974</v>
      </c>
      <c r="O185" s="175" t="s">
        <v>212</v>
      </c>
      <c r="P185" s="175">
        <v>1</v>
      </c>
      <c r="Q185" s="175">
        <v>14</v>
      </c>
      <c r="R185" s="175">
        <v>5.0995989909005724E-8</v>
      </c>
      <c r="S185" s="175">
        <v>0.8872865157310017</v>
      </c>
      <c r="T185" s="175">
        <v>110.20874122379236</v>
      </c>
      <c r="U185" s="93">
        <v>0.99999999999999278</v>
      </c>
      <c r="V185" s="150"/>
      <c r="W185" s="89"/>
      <c r="X185" s="161" t="s">
        <v>90</v>
      </c>
      <c r="Y185" s="174">
        <v>0.12088367763670407</v>
      </c>
      <c r="Z185" s="175" t="s">
        <v>230</v>
      </c>
      <c r="AA185" s="175">
        <v>1</v>
      </c>
      <c r="AB185" s="175">
        <v>14</v>
      </c>
      <c r="AC185" s="175">
        <v>0.21429376402367076</v>
      </c>
      <c r="AD185" s="175">
        <v>0.10784676416341248</v>
      </c>
      <c r="AE185" s="175">
        <v>1.6923714869138571</v>
      </c>
      <c r="AF185" s="93">
        <v>0.22823034156870003</v>
      </c>
      <c r="AG185" s="150"/>
      <c r="AH185" s="89"/>
      <c r="AI185" s="89"/>
      <c r="AJ185" s="89"/>
      <c r="AK185" s="89"/>
      <c r="AL185" s="89"/>
      <c r="AM185" s="89"/>
      <c r="AN185" s="89"/>
      <c r="AO185" s="89"/>
      <c r="AP185" s="89"/>
      <c r="AQ185" s="89"/>
      <c r="AR185" s="89"/>
      <c r="AS185" s="89"/>
      <c r="AT185" s="89"/>
      <c r="AU185" s="89"/>
    </row>
    <row r="186" spans="1:47" ht="36" customHeight="1" thickBot="1">
      <c r="A186" s="337"/>
      <c r="B186" s="369"/>
      <c r="C186" s="362"/>
      <c r="D186" s="364"/>
      <c r="E186" s="364"/>
      <c r="F186" s="165" t="s">
        <v>71</v>
      </c>
      <c r="G186" s="166" t="s">
        <v>72</v>
      </c>
      <c r="H186" s="89"/>
      <c r="I186" s="89"/>
      <c r="J186" s="89"/>
      <c r="K186" s="89"/>
      <c r="L186" s="89"/>
      <c r="M186" s="163" t="s">
        <v>91</v>
      </c>
      <c r="N186" s="159">
        <v>7.8720529445565974</v>
      </c>
      <c r="O186" s="160" t="s">
        <v>212</v>
      </c>
      <c r="P186" s="160">
        <v>1</v>
      </c>
      <c r="Q186" s="160">
        <v>14</v>
      </c>
      <c r="R186" s="160">
        <v>5.0995989909005724E-8</v>
      </c>
      <c r="S186" s="160">
        <v>0.8872865157310017</v>
      </c>
      <c r="T186" s="160">
        <v>110.20874122379236</v>
      </c>
      <c r="U186" s="96">
        <v>0.99999999999999278</v>
      </c>
      <c r="V186" s="150"/>
      <c r="W186" s="89"/>
      <c r="X186" s="163" t="s">
        <v>91</v>
      </c>
      <c r="Y186" s="159">
        <v>0.12088367763670407</v>
      </c>
      <c r="Z186" s="160" t="s">
        <v>230</v>
      </c>
      <c r="AA186" s="160">
        <v>1</v>
      </c>
      <c r="AB186" s="160">
        <v>14</v>
      </c>
      <c r="AC186" s="160">
        <v>0.21429376402367076</v>
      </c>
      <c r="AD186" s="160">
        <v>0.10784676416341248</v>
      </c>
      <c r="AE186" s="160">
        <v>1.6923714869138571</v>
      </c>
      <c r="AF186" s="96">
        <v>0.22823034156870003</v>
      </c>
      <c r="AG186" s="150"/>
      <c r="AH186" s="89"/>
      <c r="AI186" s="89"/>
      <c r="AJ186" s="89"/>
      <c r="AK186" s="89"/>
      <c r="AL186" s="89"/>
      <c r="AM186" s="89"/>
      <c r="AN186" s="89"/>
      <c r="AO186" s="89"/>
      <c r="AP186" s="89"/>
      <c r="AQ186" s="89"/>
      <c r="AR186" s="89"/>
      <c r="AS186" s="89"/>
      <c r="AT186" s="89"/>
      <c r="AU186" s="89"/>
    </row>
    <row r="187" spans="1:47" ht="15.95" customHeight="1">
      <c r="A187" s="352" t="s">
        <v>18</v>
      </c>
      <c r="B187" s="153" t="s">
        <v>19</v>
      </c>
      <c r="C187" s="154" t="s">
        <v>134</v>
      </c>
      <c r="D187" s="155">
        <v>0.6216854554801452</v>
      </c>
      <c r="E187" s="155">
        <v>4.6660281261261943E-7</v>
      </c>
      <c r="F187" s="155">
        <v>-7.5607637013282503</v>
      </c>
      <c r="G187" s="92">
        <v>-3.586236298671754</v>
      </c>
      <c r="H187" s="89"/>
      <c r="I187" s="89"/>
      <c r="J187" s="89"/>
      <c r="K187" s="89"/>
      <c r="L187" s="89"/>
      <c r="M187" s="359" t="s">
        <v>92</v>
      </c>
      <c r="N187" s="320"/>
      <c r="O187" s="320"/>
      <c r="P187" s="320"/>
      <c r="Q187" s="320"/>
      <c r="R187" s="320"/>
      <c r="S187" s="320"/>
      <c r="T187" s="320"/>
      <c r="U187" s="320"/>
      <c r="V187" s="150"/>
      <c r="W187" s="89"/>
      <c r="X187" s="359" t="s">
        <v>92</v>
      </c>
      <c r="Y187" s="320"/>
      <c r="Z187" s="320"/>
      <c r="AA187" s="320"/>
      <c r="AB187" s="320"/>
      <c r="AC187" s="320"/>
      <c r="AD187" s="320"/>
      <c r="AE187" s="320"/>
      <c r="AF187" s="320"/>
      <c r="AG187" s="150"/>
      <c r="AH187" s="89"/>
      <c r="AI187" s="89"/>
      <c r="AJ187" s="89"/>
      <c r="AK187" s="89"/>
      <c r="AL187" s="89"/>
      <c r="AM187" s="89"/>
      <c r="AN187" s="89"/>
      <c r="AO187" s="89"/>
      <c r="AP187" s="89"/>
      <c r="AQ187" s="89"/>
      <c r="AR187" s="89"/>
      <c r="AS187" s="89"/>
      <c r="AT187" s="89"/>
      <c r="AU187" s="89"/>
    </row>
    <row r="188" spans="1:47" ht="15.95" customHeight="1">
      <c r="A188" s="353"/>
      <c r="B188" s="173" t="s">
        <v>20</v>
      </c>
      <c r="C188" s="174" t="s">
        <v>135</v>
      </c>
      <c r="D188" s="175">
        <v>0.83401348909954698</v>
      </c>
      <c r="E188" s="175">
        <v>4.4703508779427427E-4</v>
      </c>
      <c r="F188" s="175">
        <v>-7.1199860202545526</v>
      </c>
      <c r="G188" s="93">
        <v>-1.7880139797454435</v>
      </c>
      <c r="H188" s="89"/>
      <c r="I188" s="89"/>
      <c r="J188" s="89"/>
      <c r="K188" s="89"/>
      <c r="L188" s="89"/>
      <c r="M188" s="359" t="s">
        <v>146</v>
      </c>
      <c r="N188" s="320"/>
      <c r="O188" s="320"/>
      <c r="P188" s="320"/>
      <c r="Q188" s="320"/>
      <c r="R188" s="320"/>
      <c r="S188" s="320"/>
      <c r="T188" s="320"/>
      <c r="U188" s="320"/>
      <c r="V188" s="150"/>
      <c r="W188" s="89"/>
      <c r="X188" s="359" t="s">
        <v>146</v>
      </c>
      <c r="Y188" s="320"/>
      <c r="Z188" s="320"/>
      <c r="AA188" s="320"/>
      <c r="AB188" s="320"/>
      <c r="AC188" s="320"/>
      <c r="AD188" s="320"/>
      <c r="AE188" s="320"/>
      <c r="AF188" s="320"/>
      <c r="AG188" s="150"/>
      <c r="AH188" s="89"/>
      <c r="AI188" s="89"/>
      <c r="AJ188" s="89"/>
      <c r="AK188" s="89"/>
      <c r="AL188" s="89"/>
      <c r="AM188" s="89"/>
      <c r="AN188" s="89"/>
      <c r="AO188" s="89"/>
      <c r="AP188" s="89"/>
      <c r="AQ188" s="89"/>
      <c r="AR188" s="89"/>
      <c r="AS188" s="89"/>
      <c r="AT188" s="89"/>
      <c r="AU188" s="89"/>
    </row>
    <row r="189" spans="1:47" ht="15.95" customHeight="1">
      <c r="A189" s="353"/>
      <c r="B189" s="173" t="s">
        <v>21</v>
      </c>
      <c r="C189" s="174" t="s">
        <v>136</v>
      </c>
      <c r="D189" s="175">
        <v>0.93532394863431612</v>
      </c>
      <c r="E189" s="175">
        <v>1.2996669392162149E-2</v>
      </c>
      <c r="F189" s="175">
        <v>-6.5478324236465033</v>
      </c>
      <c r="G189" s="93">
        <v>-0.56816757635349502</v>
      </c>
      <c r="H189" s="89"/>
      <c r="I189" s="89"/>
      <c r="J189" s="89"/>
      <c r="K189" s="89"/>
      <c r="L189" s="89"/>
      <c r="M189" s="150"/>
      <c r="N189" s="150"/>
      <c r="O189" s="150"/>
      <c r="P189" s="150"/>
      <c r="Q189" s="150"/>
      <c r="R189" s="150"/>
      <c r="S189" s="150"/>
      <c r="T189" s="150"/>
      <c r="U189" s="150"/>
      <c r="V189" s="150"/>
      <c r="W189" s="89"/>
      <c r="X189" s="150"/>
      <c r="Y189" s="150"/>
      <c r="Z189" s="150"/>
      <c r="AA189" s="150"/>
      <c r="AB189" s="150"/>
      <c r="AC189" s="150"/>
      <c r="AD189" s="150"/>
      <c r="AE189" s="150"/>
      <c r="AF189" s="150"/>
      <c r="AG189" s="150"/>
      <c r="AH189" s="89"/>
      <c r="AI189" s="89"/>
      <c r="AJ189" s="89"/>
      <c r="AK189" s="89"/>
      <c r="AL189" s="89"/>
      <c r="AM189" s="89"/>
      <c r="AN189" s="89"/>
      <c r="AO189" s="89"/>
      <c r="AP189" s="89"/>
      <c r="AQ189" s="89"/>
      <c r="AR189" s="89"/>
      <c r="AS189" s="89"/>
      <c r="AT189" s="89"/>
      <c r="AU189" s="89"/>
    </row>
    <row r="190" spans="1:47" ht="15.95" customHeight="1">
      <c r="A190" s="354"/>
      <c r="B190" s="176" t="s">
        <v>22</v>
      </c>
      <c r="C190" s="177" t="s">
        <v>137</v>
      </c>
      <c r="D190" s="178">
        <v>0.93571726795841259</v>
      </c>
      <c r="E190" s="178">
        <v>3.0219202055473883E-2</v>
      </c>
      <c r="F190" s="178">
        <v>-6.1955896980590213</v>
      </c>
      <c r="G190" s="94">
        <v>-0.21341030194098323</v>
      </c>
      <c r="H190" s="89"/>
      <c r="I190" s="89"/>
      <c r="J190" s="89"/>
      <c r="K190" s="89"/>
      <c r="L190" s="89"/>
      <c r="M190" s="150"/>
      <c r="N190" s="150"/>
      <c r="O190" s="150"/>
      <c r="P190" s="150"/>
      <c r="Q190" s="150"/>
      <c r="R190" s="150"/>
      <c r="S190" s="150"/>
      <c r="T190" s="150"/>
      <c r="U190" s="150"/>
      <c r="V190" s="150"/>
      <c r="W190" s="89"/>
      <c r="X190" s="150"/>
      <c r="Y190" s="150"/>
      <c r="Z190" s="150"/>
      <c r="AA190" s="150"/>
      <c r="AB190" s="150"/>
      <c r="AC190" s="150"/>
      <c r="AD190" s="150"/>
      <c r="AE190" s="150"/>
      <c r="AF190" s="150"/>
      <c r="AG190" s="150"/>
      <c r="AH190" s="89"/>
      <c r="AI190" s="89"/>
      <c r="AJ190" s="89"/>
      <c r="AK190" s="89"/>
      <c r="AL190" s="89"/>
      <c r="AM190" s="89"/>
      <c r="AN190" s="89"/>
      <c r="AO190" s="89"/>
      <c r="AP190" s="89"/>
      <c r="AQ190" s="89"/>
      <c r="AR190" s="89"/>
      <c r="AS190" s="89"/>
      <c r="AT190" s="89"/>
      <c r="AU190" s="89"/>
    </row>
    <row r="191" spans="1:47" ht="15.95" customHeight="1">
      <c r="A191" s="358" t="s">
        <v>19</v>
      </c>
      <c r="B191" s="179" t="s">
        <v>18</v>
      </c>
      <c r="C191" s="180" t="s">
        <v>138</v>
      </c>
      <c r="D191" s="181">
        <v>0.6216854554801452</v>
      </c>
      <c r="E191" s="181">
        <v>4.6660281261261943E-7</v>
      </c>
      <c r="F191" s="181">
        <v>3.586236298671754</v>
      </c>
      <c r="G191" s="95">
        <v>7.5607637013282503</v>
      </c>
      <c r="H191" s="89"/>
      <c r="I191" s="89"/>
      <c r="J191" s="89"/>
      <c r="K191" s="89"/>
      <c r="L191" s="89"/>
      <c r="M191" s="218" t="s">
        <v>93</v>
      </c>
      <c r="N191" s="150"/>
      <c r="O191" s="150"/>
      <c r="P191" s="150"/>
      <c r="Q191" s="150"/>
      <c r="R191" s="150"/>
      <c r="S191" s="150"/>
      <c r="T191" s="150"/>
      <c r="U191" s="150"/>
      <c r="V191" s="150"/>
      <c r="W191" s="89"/>
      <c r="X191" s="218" t="s">
        <v>93</v>
      </c>
      <c r="Y191" s="150"/>
      <c r="Z191" s="150"/>
      <c r="AA191" s="150"/>
      <c r="AB191" s="150"/>
      <c r="AC191" s="150"/>
      <c r="AD191" s="150"/>
      <c r="AE191" s="150"/>
      <c r="AF191" s="150"/>
      <c r="AG191" s="150"/>
      <c r="AH191" s="89"/>
      <c r="AI191" s="89"/>
      <c r="AJ191" s="89"/>
      <c r="AK191" s="89"/>
      <c r="AL191" s="89"/>
      <c r="AM191" s="89"/>
      <c r="AN191" s="89"/>
      <c r="AO191" s="89"/>
      <c r="AP191" s="89"/>
      <c r="AQ191" s="89"/>
      <c r="AR191" s="89"/>
      <c r="AS191" s="89"/>
      <c r="AT191" s="89"/>
      <c r="AU191" s="89"/>
    </row>
    <row r="192" spans="1:47" ht="15.95" customHeight="1">
      <c r="A192" s="353"/>
      <c r="B192" s="173" t="s">
        <v>20</v>
      </c>
      <c r="C192" s="174">
        <v>1.1195000000000039</v>
      </c>
      <c r="D192" s="175">
        <v>0.51452105561062</v>
      </c>
      <c r="E192" s="175">
        <v>0.43134651477611646</v>
      </c>
      <c r="F192" s="175">
        <v>-0.52520474316369292</v>
      </c>
      <c r="G192" s="93">
        <v>2.7642047431637007</v>
      </c>
      <c r="H192" s="89"/>
      <c r="I192" s="89"/>
      <c r="J192" s="89"/>
      <c r="K192" s="89"/>
      <c r="L192" s="89"/>
      <c r="M192" s="150"/>
      <c r="N192" s="150"/>
      <c r="O192" s="150"/>
      <c r="P192" s="150"/>
      <c r="Q192" s="150"/>
      <c r="R192" s="150"/>
      <c r="S192" s="150"/>
      <c r="T192" s="150"/>
      <c r="U192" s="150"/>
      <c r="V192" s="150"/>
      <c r="W192" s="89"/>
      <c r="X192" s="150"/>
      <c r="Y192" s="150"/>
      <c r="Z192" s="150"/>
      <c r="AA192" s="150"/>
      <c r="AB192" s="150"/>
      <c r="AC192" s="150"/>
      <c r="AD192" s="150"/>
      <c r="AE192" s="150"/>
      <c r="AF192" s="150"/>
      <c r="AG192" s="150"/>
      <c r="AH192" s="89"/>
      <c r="AI192" s="89"/>
      <c r="AJ192" s="89"/>
      <c r="AK192" s="89"/>
      <c r="AL192" s="89"/>
      <c r="AM192" s="89"/>
      <c r="AN192" s="89"/>
      <c r="AO192" s="89"/>
      <c r="AP192" s="89"/>
      <c r="AQ192" s="89"/>
      <c r="AR192" s="89"/>
      <c r="AS192" s="89"/>
      <c r="AT192" s="89"/>
      <c r="AU192" s="89"/>
    </row>
    <row r="193" spans="1:47" ht="15.95" customHeight="1">
      <c r="A193" s="353"/>
      <c r="B193" s="173" t="s">
        <v>21</v>
      </c>
      <c r="C193" s="174">
        <v>2.015500000000003</v>
      </c>
      <c r="D193" s="175">
        <v>0.70691672069629252</v>
      </c>
      <c r="E193" s="175">
        <v>0.10606297289879485</v>
      </c>
      <c r="F193" s="175">
        <v>-0.24421176664692928</v>
      </c>
      <c r="G193" s="93">
        <v>4.2752117666469349</v>
      </c>
      <c r="H193" s="89"/>
      <c r="I193" s="89"/>
      <c r="J193" s="89"/>
      <c r="K193" s="89"/>
      <c r="L193" s="89"/>
      <c r="M193" s="319" t="s">
        <v>74</v>
      </c>
      <c r="N193" s="320"/>
      <c r="O193" s="320"/>
      <c r="P193" s="320"/>
      <c r="Q193" s="320"/>
      <c r="R193" s="320"/>
      <c r="S193" s="150"/>
      <c r="T193" s="150"/>
      <c r="U193" s="150"/>
      <c r="V193" s="150"/>
      <c r="W193" s="89"/>
      <c r="X193" s="319" t="s">
        <v>74</v>
      </c>
      <c r="Y193" s="320"/>
      <c r="Z193" s="320"/>
      <c r="AA193" s="320"/>
      <c r="AB193" s="320"/>
      <c r="AC193" s="320"/>
      <c r="AD193" s="150"/>
      <c r="AE193" s="150"/>
      <c r="AF193" s="150"/>
      <c r="AG193" s="150"/>
      <c r="AH193" s="89"/>
      <c r="AI193" s="89"/>
      <c r="AJ193" s="89"/>
      <c r="AK193" s="89"/>
      <c r="AL193" s="89"/>
      <c r="AM193" s="89"/>
      <c r="AN193" s="89"/>
      <c r="AO193" s="89"/>
      <c r="AP193" s="89"/>
      <c r="AQ193" s="89"/>
      <c r="AR193" s="89"/>
      <c r="AS193" s="89"/>
      <c r="AT193" s="89"/>
      <c r="AU193" s="89"/>
    </row>
    <row r="194" spans="1:47" ht="15.95" customHeight="1" thickBot="1">
      <c r="A194" s="354"/>
      <c r="B194" s="176" t="s">
        <v>22</v>
      </c>
      <c r="C194" s="177" t="s">
        <v>139</v>
      </c>
      <c r="D194" s="178">
        <v>0.65681783370023283</v>
      </c>
      <c r="E194" s="178">
        <v>2.0165356451170222E-2</v>
      </c>
      <c r="F194" s="178">
        <v>0.26943304408749663</v>
      </c>
      <c r="G194" s="94">
        <v>4.468566955912503</v>
      </c>
      <c r="H194" s="89"/>
      <c r="I194" s="89"/>
      <c r="J194" s="89"/>
      <c r="K194" s="89"/>
      <c r="L194" s="89"/>
      <c r="M194" s="334" t="s">
        <v>15</v>
      </c>
      <c r="N194" s="320"/>
      <c r="O194" s="320"/>
      <c r="P194" s="320"/>
      <c r="Q194" s="320"/>
      <c r="R194" s="320"/>
      <c r="S194" s="150"/>
      <c r="T194" s="150"/>
      <c r="U194" s="150"/>
      <c r="V194" s="150"/>
      <c r="W194" s="89"/>
      <c r="X194" s="334" t="s">
        <v>225</v>
      </c>
      <c r="Y194" s="320"/>
      <c r="Z194" s="320"/>
      <c r="AA194" s="320"/>
      <c r="AB194" s="320"/>
      <c r="AC194" s="320"/>
      <c r="AD194" s="150"/>
      <c r="AE194" s="150"/>
      <c r="AF194" s="150"/>
      <c r="AG194" s="150"/>
      <c r="AH194" s="89"/>
      <c r="AI194" s="89"/>
      <c r="AJ194" s="89"/>
      <c r="AK194" s="89"/>
      <c r="AL194" s="89"/>
      <c r="AM194" s="89"/>
      <c r="AN194" s="89"/>
      <c r="AO194" s="89"/>
      <c r="AP194" s="89"/>
      <c r="AQ194" s="89"/>
      <c r="AR194" s="89"/>
      <c r="AS194" s="89"/>
      <c r="AT194" s="89"/>
      <c r="AU194" s="89"/>
    </row>
    <row r="195" spans="1:47" ht="15.95" customHeight="1" thickBot="1">
      <c r="A195" s="358" t="s">
        <v>20</v>
      </c>
      <c r="B195" s="179" t="s">
        <v>18</v>
      </c>
      <c r="C195" s="180" t="s">
        <v>140</v>
      </c>
      <c r="D195" s="181">
        <v>0.83401348909954698</v>
      </c>
      <c r="E195" s="181">
        <v>4.4703508779427427E-4</v>
      </c>
      <c r="F195" s="181">
        <v>1.7880139797454435</v>
      </c>
      <c r="G195" s="95">
        <v>7.1199860202545526</v>
      </c>
      <c r="H195" s="89"/>
      <c r="I195" s="89"/>
      <c r="J195" s="89"/>
      <c r="K195" s="89"/>
      <c r="L195" s="89"/>
      <c r="M195" s="367" t="s">
        <v>25</v>
      </c>
      <c r="N195" s="368" t="s">
        <v>16</v>
      </c>
      <c r="O195" s="361" t="s">
        <v>11</v>
      </c>
      <c r="P195" s="363" t="s">
        <v>69</v>
      </c>
      <c r="Q195" s="323" t="s">
        <v>70</v>
      </c>
      <c r="R195" s="325"/>
      <c r="S195" s="150"/>
      <c r="T195" s="150"/>
      <c r="U195" s="150"/>
      <c r="V195" s="150"/>
      <c r="W195" s="89"/>
      <c r="X195" s="367" t="s">
        <v>25</v>
      </c>
      <c r="Y195" s="368" t="s">
        <v>16</v>
      </c>
      <c r="Z195" s="361" t="s">
        <v>11</v>
      </c>
      <c r="AA195" s="363" t="s">
        <v>69</v>
      </c>
      <c r="AB195" s="323" t="s">
        <v>70</v>
      </c>
      <c r="AC195" s="325"/>
      <c r="AD195" s="150"/>
      <c r="AE195" s="150"/>
      <c r="AF195" s="150"/>
      <c r="AG195" s="150"/>
      <c r="AH195" s="89"/>
      <c r="AI195" s="89"/>
      <c r="AJ195" s="89"/>
      <c r="AK195" s="89"/>
      <c r="AL195" s="89"/>
      <c r="AM195" s="89"/>
      <c r="AN195" s="89"/>
      <c r="AO195" s="89"/>
      <c r="AP195" s="89"/>
      <c r="AQ195" s="89"/>
      <c r="AR195" s="89"/>
      <c r="AS195" s="89"/>
      <c r="AT195" s="89"/>
      <c r="AU195" s="89"/>
    </row>
    <row r="196" spans="1:47" ht="15.95" customHeight="1" thickBot="1">
      <c r="A196" s="353"/>
      <c r="B196" s="173" t="s">
        <v>19</v>
      </c>
      <c r="C196" s="174">
        <v>-1.1195000000000039</v>
      </c>
      <c r="D196" s="175">
        <v>0.51452105561062</v>
      </c>
      <c r="E196" s="175">
        <v>0.43134651477611646</v>
      </c>
      <c r="F196" s="175">
        <v>-2.7642047431637007</v>
      </c>
      <c r="G196" s="93">
        <v>0.52520474316369292</v>
      </c>
      <c r="H196" s="89"/>
      <c r="I196" s="89"/>
      <c r="J196" s="89"/>
      <c r="K196" s="89"/>
      <c r="L196" s="89"/>
      <c r="M196" s="322"/>
      <c r="N196" s="374"/>
      <c r="O196" s="327"/>
      <c r="P196" s="329"/>
      <c r="Q196" s="165" t="s">
        <v>71</v>
      </c>
      <c r="R196" s="166" t="s">
        <v>72</v>
      </c>
      <c r="S196" s="150"/>
      <c r="T196" s="150"/>
      <c r="U196" s="150"/>
      <c r="V196" s="150"/>
      <c r="W196" s="89"/>
      <c r="X196" s="322"/>
      <c r="Y196" s="374"/>
      <c r="Z196" s="327"/>
      <c r="AA196" s="329"/>
      <c r="AB196" s="165" t="s">
        <v>71</v>
      </c>
      <c r="AC196" s="166" t="s">
        <v>72</v>
      </c>
      <c r="AD196" s="150"/>
      <c r="AE196" s="150"/>
      <c r="AF196" s="150"/>
      <c r="AG196" s="150"/>
      <c r="AH196" s="89"/>
      <c r="AI196" s="89"/>
      <c r="AJ196" s="89"/>
      <c r="AK196" s="89"/>
      <c r="AL196" s="89"/>
      <c r="AM196" s="89"/>
      <c r="AN196" s="89"/>
      <c r="AO196" s="89"/>
      <c r="AP196" s="89"/>
      <c r="AQ196" s="89"/>
      <c r="AR196" s="89"/>
      <c r="AS196" s="89"/>
      <c r="AT196" s="89"/>
      <c r="AU196" s="89"/>
    </row>
    <row r="197" spans="1:47" ht="15.95" customHeight="1">
      <c r="A197" s="353"/>
      <c r="B197" s="173" t="s">
        <v>21</v>
      </c>
      <c r="C197" s="174">
        <v>0.89599999999999902</v>
      </c>
      <c r="D197" s="175">
        <v>0.46127558646287203</v>
      </c>
      <c r="E197" s="175">
        <v>0.67896681126768066</v>
      </c>
      <c r="F197" s="175">
        <v>-0.5785016490350271</v>
      </c>
      <c r="G197" s="93">
        <v>2.3705016490350252</v>
      </c>
      <c r="H197" s="89"/>
      <c r="I197" s="89"/>
      <c r="J197" s="89"/>
      <c r="K197" s="89"/>
      <c r="L197" s="89"/>
      <c r="M197" s="352" t="s">
        <v>2</v>
      </c>
      <c r="N197" s="153" t="s">
        <v>18</v>
      </c>
      <c r="O197" s="154">
        <v>6.02</v>
      </c>
      <c r="P197" s="155">
        <v>0.44271685566026764</v>
      </c>
      <c r="Q197" s="155">
        <v>5.0704667814630353</v>
      </c>
      <c r="R197" s="92">
        <v>6.9695332185369638</v>
      </c>
      <c r="S197" s="150"/>
      <c r="T197" s="150"/>
      <c r="U197" s="150"/>
      <c r="V197" s="150"/>
      <c r="W197" s="89"/>
      <c r="X197" s="352" t="s">
        <v>2</v>
      </c>
      <c r="Y197" s="153" t="s">
        <v>18</v>
      </c>
      <c r="Z197" s="154">
        <v>2.6475</v>
      </c>
      <c r="AA197" s="155">
        <v>0.3871454310997724</v>
      </c>
      <c r="AB197" s="155">
        <v>1.8171556330890135</v>
      </c>
      <c r="AC197" s="92">
        <v>3.4778443669109862</v>
      </c>
      <c r="AD197" s="150"/>
      <c r="AE197" s="150"/>
      <c r="AF197" s="150"/>
      <c r="AG197" s="150"/>
      <c r="AH197" s="89"/>
      <c r="AI197" s="89"/>
      <c r="AJ197" s="89"/>
      <c r="AK197" s="89"/>
      <c r="AL197" s="89"/>
      <c r="AM197" s="89"/>
      <c r="AN197" s="89"/>
      <c r="AO197" s="89"/>
      <c r="AP197" s="89"/>
      <c r="AQ197" s="89"/>
      <c r="AR197" s="89"/>
      <c r="AS197" s="89"/>
      <c r="AT197" s="89"/>
      <c r="AU197" s="89"/>
    </row>
    <row r="198" spans="1:47" ht="15.95" customHeight="1">
      <c r="A198" s="354"/>
      <c r="B198" s="176" t="s">
        <v>22</v>
      </c>
      <c r="C198" s="177" t="s">
        <v>141</v>
      </c>
      <c r="D198" s="178">
        <v>0.3867158373908276</v>
      </c>
      <c r="E198" s="178">
        <v>4.6348009903804971E-2</v>
      </c>
      <c r="F198" s="178">
        <v>1.3334122865215729E-2</v>
      </c>
      <c r="G198" s="94">
        <v>2.4856658771347759</v>
      </c>
      <c r="H198" s="89"/>
      <c r="I198" s="89"/>
      <c r="J198" s="89"/>
      <c r="K198" s="89"/>
      <c r="L198" s="89"/>
      <c r="M198" s="387"/>
      <c r="N198" s="176" t="s">
        <v>19</v>
      </c>
      <c r="O198" s="177">
        <v>12.798750000000002</v>
      </c>
      <c r="P198" s="178">
        <v>0.74082385064100842</v>
      </c>
      <c r="Q198" s="178">
        <v>11.209840867053169</v>
      </c>
      <c r="R198" s="94">
        <v>14.387659132946835</v>
      </c>
      <c r="S198" s="150"/>
      <c r="T198" s="150"/>
      <c r="U198" s="150"/>
      <c r="V198" s="150"/>
      <c r="W198" s="89"/>
      <c r="X198" s="387"/>
      <c r="Y198" s="176" t="s">
        <v>19</v>
      </c>
      <c r="Z198" s="177">
        <v>2.2287499999999998</v>
      </c>
      <c r="AA198" s="178">
        <v>0.45630087778945649</v>
      </c>
      <c r="AB198" s="178">
        <v>1.2500819516319703</v>
      </c>
      <c r="AC198" s="94">
        <v>3.2074180483680292</v>
      </c>
      <c r="AD198" s="150"/>
      <c r="AE198" s="150"/>
      <c r="AF198" s="150"/>
      <c r="AG198" s="150"/>
      <c r="AH198" s="89"/>
      <c r="AI198" s="89"/>
      <c r="AJ198" s="89"/>
      <c r="AK198" s="89"/>
      <c r="AL198" s="89"/>
      <c r="AM198" s="89"/>
      <c r="AN198" s="89"/>
      <c r="AO198" s="89"/>
      <c r="AP198" s="89"/>
      <c r="AQ198" s="89"/>
      <c r="AR198" s="89"/>
      <c r="AS198" s="89"/>
      <c r="AT198" s="89"/>
      <c r="AU198" s="89"/>
    </row>
    <row r="199" spans="1:47" ht="15.95" customHeight="1" thickBot="1">
      <c r="A199" s="358" t="s">
        <v>21</v>
      </c>
      <c r="B199" s="179" t="s">
        <v>18</v>
      </c>
      <c r="C199" s="180" t="s">
        <v>142</v>
      </c>
      <c r="D199" s="181">
        <v>0.93532394863431612</v>
      </c>
      <c r="E199" s="181">
        <v>1.2996669392162149E-2</v>
      </c>
      <c r="F199" s="181">
        <v>0.56816757635349502</v>
      </c>
      <c r="G199" s="95">
        <v>6.5478324236465033</v>
      </c>
      <c r="H199" s="89"/>
      <c r="I199" s="89"/>
      <c r="J199" s="89"/>
      <c r="K199" s="89"/>
      <c r="L199" s="89"/>
      <c r="M199" s="356" t="s">
        <v>1</v>
      </c>
      <c r="N199" s="179" t="s">
        <v>18</v>
      </c>
      <c r="O199" s="180">
        <v>6.2999999999999989</v>
      </c>
      <c r="P199" s="181">
        <v>0.44271685566026764</v>
      </c>
      <c r="Q199" s="181">
        <v>5.3504667814630347</v>
      </c>
      <c r="R199" s="95">
        <v>7.2495332185369632</v>
      </c>
      <c r="S199" s="150"/>
      <c r="T199" s="150"/>
      <c r="U199" s="150"/>
      <c r="V199" s="150"/>
      <c r="W199" s="89"/>
      <c r="X199" s="356" t="s">
        <v>1</v>
      </c>
      <c r="Y199" s="179" t="s">
        <v>18</v>
      </c>
      <c r="Z199" s="180">
        <v>2.9737500000000008</v>
      </c>
      <c r="AA199" s="181">
        <v>0.3871454310997724</v>
      </c>
      <c r="AB199" s="181">
        <v>2.1434056330890146</v>
      </c>
      <c r="AC199" s="95">
        <v>3.804094366910987</v>
      </c>
      <c r="AD199" s="150"/>
      <c r="AE199" s="150"/>
      <c r="AF199" s="150"/>
      <c r="AG199" s="150"/>
      <c r="AH199" s="89"/>
      <c r="AI199" s="89"/>
      <c r="AJ199" s="89"/>
      <c r="AK199" s="89"/>
      <c r="AL199" s="89"/>
      <c r="AM199" s="89"/>
      <c r="AN199" s="89"/>
      <c r="AO199" s="89"/>
      <c r="AP199" s="89"/>
      <c r="AQ199" s="89"/>
      <c r="AR199" s="89"/>
      <c r="AS199" s="89"/>
      <c r="AT199" s="89"/>
      <c r="AU199" s="89"/>
    </row>
    <row r="200" spans="1:47" ht="15.95" customHeight="1" thickBot="1">
      <c r="A200" s="353"/>
      <c r="B200" s="173" t="s">
        <v>19</v>
      </c>
      <c r="C200" s="174">
        <v>-2.015500000000003</v>
      </c>
      <c r="D200" s="175">
        <v>0.70691672069629252</v>
      </c>
      <c r="E200" s="175">
        <v>0.10606297289879485</v>
      </c>
      <c r="F200" s="175">
        <v>-4.2752117666469349</v>
      </c>
      <c r="G200" s="93">
        <v>0.24421176664692928</v>
      </c>
      <c r="H200" s="89"/>
      <c r="I200" s="89"/>
      <c r="J200" s="89"/>
      <c r="K200" s="89"/>
      <c r="L200" s="89"/>
      <c r="M200" s="322"/>
      <c r="N200" s="158" t="s">
        <v>19</v>
      </c>
      <c r="O200" s="159">
        <v>6.7274999999999991</v>
      </c>
      <c r="P200" s="160">
        <v>0.74082385064100842</v>
      </c>
      <c r="Q200" s="160">
        <v>5.1385908670531659</v>
      </c>
      <c r="R200" s="96">
        <v>8.3164091329468324</v>
      </c>
      <c r="S200" s="150"/>
      <c r="T200" s="150"/>
      <c r="U200" s="150"/>
      <c r="V200" s="150"/>
      <c r="W200" s="89"/>
      <c r="X200" s="322"/>
      <c r="Y200" s="158" t="s">
        <v>19</v>
      </c>
      <c r="Z200" s="159">
        <v>2.4512500000000008</v>
      </c>
      <c r="AA200" s="160">
        <v>0.45630087778945649</v>
      </c>
      <c r="AB200" s="160">
        <v>1.4725819516319714</v>
      </c>
      <c r="AC200" s="96">
        <v>3.4299180483680303</v>
      </c>
      <c r="AD200" s="150"/>
      <c r="AE200" s="150"/>
      <c r="AF200" s="150"/>
      <c r="AG200" s="150"/>
      <c r="AH200" s="89"/>
      <c r="AI200" s="89"/>
      <c r="AJ200" s="89"/>
      <c r="AK200" s="89"/>
      <c r="AL200" s="89"/>
      <c r="AM200" s="89"/>
      <c r="AN200" s="89"/>
      <c r="AO200" s="89"/>
      <c r="AP200" s="89"/>
      <c r="AQ200" s="89"/>
      <c r="AR200" s="89"/>
      <c r="AS200" s="89"/>
      <c r="AT200" s="89"/>
      <c r="AU200" s="89"/>
    </row>
    <row r="201" spans="1:47" ht="15.95" customHeight="1">
      <c r="A201" s="353"/>
      <c r="B201" s="173" t="s">
        <v>20</v>
      </c>
      <c r="C201" s="174">
        <v>-0.89599999999999902</v>
      </c>
      <c r="D201" s="175">
        <v>0.46127558646287203</v>
      </c>
      <c r="E201" s="175">
        <v>0.67896681126768066</v>
      </c>
      <c r="F201" s="175">
        <v>-2.3705016490350252</v>
      </c>
      <c r="G201" s="93">
        <v>0.5785016490350271</v>
      </c>
      <c r="H201" s="89"/>
      <c r="I201" s="89"/>
      <c r="J201" s="89"/>
      <c r="K201" s="89"/>
      <c r="L201" s="89"/>
      <c r="M201" s="150"/>
      <c r="N201" s="150"/>
      <c r="O201" s="150"/>
      <c r="P201" s="150"/>
      <c r="Q201" s="150"/>
      <c r="R201" s="150"/>
      <c r="S201" s="150"/>
      <c r="T201" s="150"/>
      <c r="U201" s="150"/>
      <c r="V201" s="150"/>
      <c r="W201" s="89"/>
      <c r="X201" s="150"/>
      <c r="Y201" s="150"/>
      <c r="Z201" s="150"/>
      <c r="AA201" s="150"/>
      <c r="AB201" s="150"/>
      <c r="AC201" s="150"/>
      <c r="AD201" s="150"/>
      <c r="AE201" s="150"/>
      <c r="AF201" s="150"/>
      <c r="AG201" s="150"/>
      <c r="AH201" s="89"/>
      <c r="AI201" s="89"/>
      <c r="AJ201" s="89"/>
      <c r="AK201" s="89"/>
      <c r="AL201" s="89"/>
      <c r="AM201" s="89"/>
      <c r="AN201" s="89"/>
      <c r="AO201" s="89"/>
      <c r="AP201" s="89"/>
      <c r="AQ201" s="89"/>
      <c r="AR201" s="89"/>
      <c r="AS201" s="89"/>
      <c r="AT201" s="89"/>
      <c r="AU201" s="89"/>
    </row>
    <row r="202" spans="1:47" ht="15.95" customHeight="1">
      <c r="A202" s="354"/>
      <c r="B202" s="176" t="s">
        <v>22</v>
      </c>
      <c r="C202" s="177">
        <v>0.35349999999999682</v>
      </c>
      <c r="D202" s="178">
        <v>0.36026691493946578</v>
      </c>
      <c r="E202" s="178">
        <v>1</v>
      </c>
      <c r="F202" s="178">
        <v>-0.7981199334207828</v>
      </c>
      <c r="G202" s="94">
        <v>1.5051199334207765</v>
      </c>
      <c r="H202" s="89"/>
      <c r="I202" s="89"/>
      <c r="J202" s="89"/>
      <c r="K202" s="89"/>
      <c r="L202" s="89"/>
      <c r="M202" s="319" t="s">
        <v>75</v>
      </c>
      <c r="N202" s="320"/>
      <c r="O202" s="320"/>
      <c r="P202" s="320"/>
      <c r="Q202" s="320"/>
      <c r="R202" s="320"/>
      <c r="S202" s="320"/>
      <c r="T202" s="320"/>
      <c r="U202" s="150"/>
      <c r="V202" s="150"/>
      <c r="W202" s="89"/>
      <c r="X202" s="319" t="s">
        <v>75</v>
      </c>
      <c r="Y202" s="320"/>
      <c r="Z202" s="320"/>
      <c r="AA202" s="320"/>
      <c r="AB202" s="320"/>
      <c r="AC202" s="320"/>
      <c r="AD202" s="320"/>
      <c r="AE202" s="320"/>
      <c r="AF202" s="150"/>
      <c r="AG202" s="150"/>
      <c r="AH202" s="89"/>
      <c r="AI202" s="89"/>
      <c r="AJ202" s="89"/>
      <c r="AK202" s="89"/>
      <c r="AL202" s="89"/>
      <c r="AM202" s="89"/>
      <c r="AN202" s="89"/>
      <c r="AO202" s="89"/>
      <c r="AP202" s="89"/>
      <c r="AQ202" s="89"/>
      <c r="AR202" s="89"/>
      <c r="AS202" s="89"/>
      <c r="AT202" s="89"/>
      <c r="AU202" s="89"/>
    </row>
    <row r="203" spans="1:47" ht="15.95" customHeight="1" thickBot="1">
      <c r="A203" s="356" t="s">
        <v>22</v>
      </c>
      <c r="B203" s="179" t="s">
        <v>18</v>
      </c>
      <c r="C203" s="180" t="s">
        <v>143</v>
      </c>
      <c r="D203" s="181">
        <v>0.93571726795841259</v>
      </c>
      <c r="E203" s="181">
        <v>3.0219202055473883E-2</v>
      </c>
      <c r="F203" s="181">
        <v>0.21341030194098323</v>
      </c>
      <c r="G203" s="95">
        <v>6.1955896980590213</v>
      </c>
      <c r="H203" s="89"/>
      <c r="I203" s="89"/>
      <c r="J203" s="89"/>
      <c r="K203" s="89"/>
      <c r="L203" s="89"/>
      <c r="M203" s="334" t="s">
        <v>15</v>
      </c>
      <c r="N203" s="320"/>
      <c r="O203" s="320"/>
      <c r="P203" s="320"/>
      <c r="Q203" s="320"/>
      <c r="R203" s="320"/>
      <c r="S203" s="320"/>
      <c r="T203" s="320"/>
      <c r="U203" s="150"/>
      <c r="V203" s="150"/>
      <c r="W203" s="89"/>
      <c r="X203" s="334" t="s">
        <v>225</v>
      </c>
      <c r="Y203" s="320"/>
      <c r="Z203" s="320"/>
      <c r="AA203" s="320"/>
      <c r="AB203" s="320"/>
      <c r="AC203" s="320"/>
      <c r="AD203" s="320"/>
      <c r="AE203" s="320"/>
      <c r="AF203" s="150"/>
      <c r="AG203" s="150"/>
      <c r="AH203" s="89"/>
      <c r="AI203" s="89"/>
      <c r="AJ203" s="89"/>
      <c r="AK203" s="89"/>
      <c r="AL203" s="89"/>
      <c r="AM203" s="89"/>
      <c r="AN203" s="89"/>
      <c r="AO203" s="89"/>
      <c r="AP203" s="89"/>
      <c r="AQ203" s="89"/>
      <c r="AR203" s="89"/>
      <c r="AS203" s="89"/>
      <c r="AT203" s="89"/>
      <c r="AU203" s="89"/>
    </row>
    <row r="204" spans="1:47" ht="15.95" customHeight="1" thickBot="1">
      <c r="A204" s="353"/>
      <c r="B204" s="173" t="s">
        <v>19</v>
      </c>
      <c r="C204" s="174" t="s">
        <v>144</v>
      </c>
      <c r="D204" s="175">
        <v>0.65681783370023283</v>
      </c>
      <c r="E204" s="175">
        <v>2.0165356451170222E-2</v>
      </c>
      <c r="F204" s="175">
        <v>-4.468566955912503</v>
      </c>
      <c r="G204" s="93">
        <v>-0.26943304408749663</v>
      </c>
      <c r="H204" s="89"/>
      <c r="I204" s="89"/>
      <c r="J204" s="89"/>
      <c r="K204" s="89"/>
      <c r="L204" s="89"/>
      <c r="M204" s="367" t="s">
        <v>16</v>
      </c>
      <c r="N204" s="382" t="s">
        <v>76</v>
      </c>
      <c r="O204" s="368" t="s">
        <v>77</v>
      </c>
      <c r="P204" s="361" t="s">
        <v>78</v>
      </c>
      <c r="Q204" s="363" t="s">
        <v>69</v>
      </c>
      <c r="R204" s="363" t="s">
        <v>124</v>
      </c>
      <c r="S204" s="323" t="s">
        <v>125</v>
      </c>
      <c r="T204" s="325"/>
      <c r="U204" s="150"/>
      <c r="V204" s="150"/>
      <c r="W204" s="89"/>
      <c r="X204" s="367" t="s">
        <v>16</v>
      </c>
      <c r="Y204" s="382" t="s">
        <v>76</v>
      </c>
      <c r="Z204" s="368" t="s">
        <v>77</v>
      </c>
      <c r="AA204" s="361" t="s">
        <v>78</v>
      </c>
      <c r="AB204" s="363" t="s">
        <v>69</v>
      </c>
      <c r="AC204" s="363" t="s">
        <v>124</v>
      </c>
      <c r="AD204" s="323" t="s">
        <v>125</v>
      </c>
      <c r="AE204" s="325"/>
      <c r="AF204" s="150"/>
      <c r="AG204" s="150"/>
      <c r="AH204" s="89"/>
      <c r="AI204" s="89"/>
      <c r="AJ204" s="89"/>
      <c r="AK204" s="89"/>
      <c r="AL204" s="89"/>
      <c r="AM204" s="89"/>
      <c r="AN204" s="89"/>
      <c r="AO204" s="89"/>
      <c r="AP204" s="89"/>
      <c r="AQ204" s="89"/>
      <c r="AR204" s="89"/>
      <c r="AS204" s="89"/>
      <c r="AT204" s="89"/>
      <c r="AU204" s="89"/>
    </row>
    <row r="205" spans="1:47" ht="15.95" customHeight="1" thickBot="1">
      <c r="A205" s="353"/>
      <c r="B205" s="173" t="s">
        <v>20</v>
      </c>
      <c r="C205" s="174" t="s">
        <v>145</v>
      </c>
      <c r="D205" s="175">
        <v>0.3867158373908276</v>
      </c>
      <c r="E205" s="175">
        <v>4.6348009903804971E-2</v>
      </c>
      <c r="F205" s="175">
        <v>-2.4856658771347759</v>
      </c>
      <c r="G205" s="93">
        <v>-1.3334122865215729E-2</v>
      </c>
      <c r="H205" s="89"/>
      <c r="I205" s="89"/>
      <c r="J205" s="89"/>
      <c r="K205" s="89"/>
      <c r="L205" s="89"/>
      <c r="M205" s="322"/>
      <c r="N205" s="389"/>
      <c r="O205" s="374"/>
      <c r="P205" s="327"/>
      <c r="Q205" s="329"/>
      <c r="R205" s="329"/>
      <c r="S205" s="165" t="s">
        <v>71</v>
      </c>
      <c r="T205" s="166" t="s">
        <v>72</v>
      </c>
      <c r="U205" s="150"/>
      <c r="V205" s="150"/>
      <c r="W205" s="89"/>
      <c r="X205" s="322"/>
      <c r="Y205" s="389"/>
      <c r="Z205" s="374"/>
      <c r="AA205" s="327"/>
      <c r="AB205" s="329"/>
      <c r="AC205" s="329"/>
      <c r="AD205" s="165" t="s">
        <v>71</v>
      </c>
      <c r="AE205" s="166" t="s">
        <v>72</v>
      </c>
      <c r="AF205" s="150"/>
      <c r="AG205" s="150"/>
      <c r="AH205" s="89"/>
      <c r="AI205" s="89"/>
      <c r="AJ205" s="89"/>
      <c r="AK205" s="89"/>
      <c r="AL205" s="89"/>
      <c r="AM205" s="89"/>
      <c r="AN205" s="89"/>
      <c r="AO205" s="89"/>
      <c r="AP205" s="89"/>
      <c r="AQ205" s="89"/>
      <c r="AR205" s="89"/>
      <c r="AS205" s="89"/>
      <c r="AT205" s="89"/>
      <c r="AU205" s="89"/>
    </row>
    <row r="206" spans="1:47" ht="15.95" customHeight="1" thickBot="1">
      <c r="A206" s="337"/>
      <c r="B206" s="158" t="s">
        <v>21</v>
      </c>
      <c r="C206" s="159">
        <v>-0.35349999999999682</v>
      </c>
      <c r="D206" s="160">
        <v>0.36026691493946578</v>
      </c>
      <c r="E206" s="160">
        <v>1</v>
      </c>
      <c r="F206" s="160">
        <v>-1.5051199334207765</v>
      </c>
      <c r="G206" s="96">
        <v>0.7981199334207828</v>
      </c>
      <c r="H206" s="89"/>
      <c r="I206" s="89"/>
      <c r="J206" s="89"/>
      <c r="K206" s="89"/>
      <c r="L206" s="89"/>
      <c r="M206" s="352" t="s">
        <v>18</v>
      </c>
      <c r="N206" s="230" t="s">
        <v>2</v>
      </c>
      <c r="O206" s="203" t="s">
        <v>1</v>
      </c>
      <c r="P206" s="204">
        <v>-0.27999999999999936</v>
      </c>
      <c r="Q206" s="205">
        <v>0.62609618156592239</v>
      </c>
      <c r="R206" s="205">
        <v>0.66156044385349189</v>
      </c>
      <c r="S206" s="205">
        <v>-1.6228427555787504</v>
      </c>
      <c r="T206" s="206">
        <v>1.0628427555787516</v>
      </c>
      <c r="U206" s="150"/>
      <c r="V206" s="150"/>
      <c r="W206" s="89"/>
      <c r="X206" s="352" t="s">
        <v>18</v>
      </c>
      <c r="Y206" s="230" t="s">
        <v>2</v>
      </c>
      <c r="Z206" s="203" t="s">
        <v>1</v>
      </c>
      <c r="AA206" s="204">
        <v>-0.32625000000000082</v>
      </c>
      <c r="AB206" s="205">
        <v>0.54750631927207671</v>
      </c>
      <c r="AC206" s="205">
        <v>0.56076398970020125</v>
      </c>
      <c r="AD206" s="205">
        <v>-1.500534265125619</v>
      </c>
      <c r="AE206" s="206">
        <v>0.84803426512561753</v>
      </c>
      <c r="AF206" s="150"/>
      <c r="AG206" s="150"/>
      <c r="AH206" s="89"/>
      <c r="AI206" s="89"/>
      <c r="AJ206" s="89"/>
      <c r="AK206" s="89"/>
      <c r="AL206" s="89"/>
      <c r="AM206" s="89"/>
      <c r="AN206" s="89"/>
      <c r="AO206" s="89"/>
      <c r="AP206" s="89"/>
      <c r="AQ206" s="89"/>
      <c r="AR206" s="89"/>
      <c r="AS206" s="89"/>
      <c r="AT206" s="89"/>
      <c r="AU206" s="89"/>
    </row>
    <row r="207" spans="1:47" ht="12.95" customHeight="1">
      <c r="A207" s="359" t="s">
        <v>79</v>
      </c>
      <c r="B207" s="333"/>
      <c r="C207" s="333"/>
      <c r="D207" s="333"/>
      <c r="E207" s="333"/>
      <c r="F207" s="333"/>
      <c r="G207" s="333"/>
      <c r="H207" s="89"/>
      <c r="I207" s="89"/>
      <c r="J207" s="89"/>
      <c r="K207" s="89"/>
      <c r="L207" s="89"/>
      <c r="M207" s="387"/>
      <c r="N207" s="234" t="s">
        <v>1</v>
      </c>
      <c r="O207" s="208" t="s">
        <v>2</v>
      </c>
      <c r="P207" s="209">
        <v>0.27999999999999936</v>
      </c>
      <c r="Q207" s="210">
        <v>0.62609618156592239</v>
      </c>
      <c r="R207" s="210">
        <v>0.66156044385349189</v>
      </c>
      <c r="S207" s="210">
        <v>-1.0628427555787516</v>
      </c>
      <c r="T207" s="211">
        <v>1.6228427555787504</v>
      </c>
      <c r="U207" s="150"/>
      <c r="V207" s="150"/>
      <c r="W207" s="89"/>
      <c r="X207" s="387"/>
      <c r="Y207" s="234" t="s">
        <v>1</v>
      </c>
      <c r="Z207" s="208" t="s">
        <v>2</v>
      </c>
      <c r="AA207" s="209">
        <v>0.32625000000000082</v>
      </c>
      <c r="AB207" s="210">
        <v>0.54750631927207671</v>
      </c>
      <c r="AC207" s="210">
        <v>0.56076398970020125</v>
      </c>
      <c r="AD207" s="210">
        <v>-0.84803426512561753</v>
      </c>
      <c r="AE207" s="211">
        <v>1.500534265125619</v>
      </c>
      <c r="AF207" s="150"/>
      <c r="AG207" s="150"/>
      <c r="AH207" s="89"/>
      <c r="AI207" s="89"/>
      <c r="AJ207" s="89"/>
      <c r="AK207" s="89"/>
      <c r="AL207" s="89"/>
      <c r="AM207" s="89"/>
      <c r="AN207" s="89"/>
      <c r="AO207" s="89"/>
      <c r="AP207" s="89"/>
      <c r="AQ207" s="89"/>
      <c r="AR207" s="89"/>
      <c r="AS207" s="89"/>
      <c r="AT207" s="89"/>
      <c r="AU207" s="89"/>
    </row>
    <row r="208" spans="1:47" ht="27" customHeight="1" thickBot="1">
      <c r="A208" s="357" t="s">
        <v>133</v>
      </c>
      <c r="B208" s="333"/>
      <c r="C208" s="333"/>
      <c r="D208" s="333"/>
      <c r="E208" s="333"/>
      <c r="F208" s="333"/>
      <c r="G208" s="333"/>
      <c r="H208" s="89"/>
      <c r="I208" s="89"/>
      <c r="J208" s="89"/>
      <c r="K208" s="89"/>
      <c r="L208" s="89"/>
      <c r="M208" s="356" t="s">
        <v>19</v>
      </c>
      <c r="N208" s="234" t="s">
        <v>2</v>
      </c>
      <c r="O208" s="208" t="s">
        <v>1</v>
      </c>
      <c r="P208" s="209" t="s">
        <v>219</v>
      </c>
      <c r="Q208" s="210">
        <v>1.0476831369059743</v>
      </c>
      <c r="R208" s="225">
        <v>4.64420062010989E-5</v>
      </c>
      <c r="S208" s="210">
        <v>3.8241931548081163</v>
      </c>
      <c r="T208" s="211">
        <v>8.3183068451918896</v>
      </c>
      <c r="U208" s="150"/>
      <c r="V208" s="150"/>
      <c r="W208" s="89"/>
      <c r="X208" s="356" t="s">
        <v>19</v>
      </c>
      <c r="Y208" s="234" t="s">
        <v>2</v>
      </c>
      <c r="Z208" s="208" t="s">
        <v>1</v>
      </c>
      <c r="AA208" s="209">
        <v>-0.22250000000000103</v>
      </c>
      <c r="AB208" s="210">
        <v>0.64530688989259766</v>
      </c>
      <c r="AC208" s="210">
        <v>0.73537185612690481</v>
      </c>
      <c r="AD208" s="210">
        <v>-1.6065456270632765</v>
      </c>
      <c r="AE208" s="211">
        <v>1.1615456270632745</v>
      </c>
      <c r="AF208" s="150"/>
      <c r="AG208" s="150"/>
      <c r="AH208" s="89"/>
      <c r="AI208" s="89"/>
      <c r="AJ208" s="89"/>
      <c r="AK208" s="89"/>
      <c r="AL208" s="89"/>
      <c r="AM208" s="89"/>
      <c r="AN208" s="89"/>
      <c r="AO208" s="89"/>
      <c r="AP208" s="89"/>
      <c r="AQ208" s="89"/>
      <c r="AR208" s="89"/>
      <c r="AS208" s="89"/>
      <c r="AT208" s="89"/>
      <c r="AU208" s="89"/>
    </row>
    <row r="209" spans="1:47" ht="17.25" thickBot="1">
      <c r="A209" s="89"/>
      <c r="B209" s="89"/>
      <c r="C209" s="89"/>
      <c r="D209" s="89"/>
      <c r="E209" s="89"/>
      <c r="F209" s="89"/>
      <c r="G209" s="89"/>
      <c r="H209" s="89"/>
      <c r="I209" s="89"/>
      <c r="J209" s="89"/>
      <c r="K209" s="89"/>
      <c r="L209" s="89"/>
      <c r="M209" s="322"/>
      <c r="N209" s="245" t="s">
        <v>1</v>
      </c>
      <c r="O209" s="213" t="s">
        <v>2</v>
      </c>
      <c r="P209" s="214" t="s">
        <v>220</v>
      </c>
      <c r="Q209" s="215">
        <v>1.0476831369059743</v>
      </c>
      <c r="R209" s="226">
        <v>4.64420062010989E-5</v>
      </c>
      <c r="S209" s="215">
        <v>-8.3183068451918896</v>
      </c>
      <c r="T209" s="222">
        <v>-3.8241931548081163</v>
      </c>
      <c r="U209" s="150"/>
      <c r="V209" s="150"/>
      <c r="W209" s="89"/>
      <c r="X209" s="322"/>
      <c r="Y209" s="245" t="s">
        <v>1</v>
      </c>
      <c r="Z209" s="213" t="s">
        <v>2</v>
      </c>
      <c r="AA209" s="214">
        <v>0.22250000000000103</v>
      </c>
      <c r="AB209" s="215">
        <v>0.64530688989259766</v>
      </c>
      <c r="AC209" s="215">
        <v>0.73537185612690481</v>
      </c>
      <c r="AD209" s="215">
        <v>-1.1615456270632745</v>
      </c>
      <c r="AE209" s="222">
        <v>1.6065456270632765</v>
      </c>
      <c r="AF209" s="150"/>
      <c r="AG209" s="150"/>
      <c r="AH209" s="89"/>
      <c r="AI209" s="89"/>
      <c r="AJ209" s="89"/>
      <c r="AK209" s="89"/>
      <c r="AL209" s="89"/>
      <c r="AM209" s="89"/>
      <c r="AN209" s="89"/>
      <c r="AO209" s="89"/>
      <c r="AP209" s="89"/>
      <c r="AQ209" s="89"/>
      <c r="AR209" s="89"/>
      <c r="AS209" s="89"/>
      <c r="AT209" s="89"/>
      <c r="AU209" s="89"/>
    </row>
    <row r="210" spans="1:47" ht="18" customHeight="1" thickBot="1">
      <c r="A210" s="332" t="s">
        <v>87</v>
      </c>
      <c r="B210" s="333"/>
      <c r="C210" s="333"/>
      <c r="D210" s="333"/>
      <c r="E210" s="333"/>
      <c r="F210" s="333"/>
      <c r="G210" s="333"/>
      <c r="H210" s="333"/>
      <c r="I210" s="333"/>
      <c r="J210" s="89"/>
      <c r="K210" s="89"/>
      <c r="L210" s="89"/>
      <c r="M210" s="359" t="s">
        <v>79</v>
      </c>
      <c r="N210" s="320"/>
      <c r="O210" s="320"/>
      <c r="P210" s="320"/>
      <c r="Q210" s="320"/>
      <c r="R210" s="320"/>
      <c r="S210" s="320"/>
      <c r="T210" s="320"/>
      <c r="U210" s="150"/>
      <c r="V210" s="150"/>
      <c r="W210" s="89"/>
      <c r="X210" s="359" t="s">
        <v>79</v>
      </c>
      <c r="Y210" s="320"/>
      <c r="Z210" s="320"/>
      <c r="AA210" s="320"/>
      <c r="AB210" s="320"/>
      <c r="AC210" s="320"/>
      <c r="AD210" s="320"/>
      <c r="AE210" s="320"/>
      <c r="AF210" s="150"/>
      <c r="AG210" s="150"/>
      <c r="AH210" s="89"/>
      <c r="AI210" s="89"/>
      <c r="AJ210" s="89"/>
      <c r="AK210" s="89"/>
      <c r="AL210" s="89"/>
      <c r="AM210" s="89"/>
      <c r="AN210" s="89"/>
      <c r="AO210" s="89"/>
      <c r="AP210" s="89"/>
      <c r="AQ210" s="89"/>
      <c r="AR210" s="89"/>
      <c r="AS210" s="89"/>
      <c r="AT210" s="89"/>
      <c r="AU210" s="89"/>
    </row>
    <row r="211" spans="1:47" ht="29.1" customHeight="1" thickBot="1">
      <c r="A211" s="224" t="s">
        <v>0</v>
      </c>
      <c r="B211" s="183" t="s">
        <v>30</v>
      </c>
      <c r="C211" s="184" t="s">
        <v>31</v>
      </c>
      <c r="D211" s="184" t="s">
        <v>32</v>
      </c>
      <c r="E211" s="184" t="s">
        <v>33</v>
      </c>
      <c r="F211" s="184" t="s">
        <v>34</v>
      </c>
      <c r="G211" s="184" t="s">
        <v>35</v>
      </c>
      <c r="H211" s="184" t="s">
        <v>36</v>
      </c>
      <c r="I211" s="91" t="s">
        <v>120</v>
      </c>
      <c r="J211" s="89"/>
      <c r="K211" s="89"/>
      <c r="L211" s="89"/>
      <c r="M211" s="359" t="s">
        <v>171</v>
      </c>
      <c r="N211" s="320"/>
      <c r="O211" s="320"/>
      <c r="P211" s="320"/>
      <c r="Q211" s="320"/>
      <c r="R211" s="320"/>
      <c r="S211" s="320"/>
      <c r="T211" s="320"/>
      <c r="U211" s="150"/>
      <c r="V211" s="150"/>
      <c r="W211" s="89"/>
      <c r="X211" s="359" t="s">
        <v>229</v>
      </c>
      <c r="Y211" s="320"/>
      <c r="Z211" s="320"/>
      <c r="AA211" s="320"/>
      <c r="AB211" s="320"/>
      <c r="AC211" s="320"/>
      <c r="AD211" s="320"/>
      <c r="AE211" s="320"/>
      <c r="AF211" s="150"/>
      <c r="AG211" s="150"/>
      <c r="AH211" s="89"/>
      <c r="AI211" s="89"/>
      <c r="AJ211" s="89"/>
      <c r="AK211" s="89"/>
      <c r="AL211" s="89"/>
      <c r="AM211" s="89"/>
      <c r="AN211" s="89"/>
      <c r="AO211" s="89"/>
      <c r="AP211" s="89"/>
      <c r="AQ211" s="89"/>
      <c r="AR211" s="89"/>
      <c r="AS211" s="89"/>
      <c r="AT211" s="89"/>
      <c r="AU211" s="89"/>
    </row>
    <row r="212" spans="1:47" ht="15.95" customHeight="1">
      <c r="A212" s="156" t="s">
        <v>88</v>
      </c>
      <c r="B212" s="154">
        <v>0.85061424051517476</v>
      </c>
      <c r="C212" s="155" t="s">
        <v>127</v>
      </c>
      <c r="D212" s="155">
        <v>4</v>
      </c>
      <c r="E212" s="155">
        <v>15</v>
      </c>
      <c r="F212" s="155">
        <v>4.7353514608967708E-6</v>
      </c>
      <c r="G212" s="155">
        <v>0.85061424051517476</v>
      </c>
      <c r="H212" s="155">
        <v>85.411177422327967</v>
      </c>
      <c r="I212" s="92">
        <v>0.99999967165969994</v>
      </c>
      <c r="J212" s="89"/>
      <c r="K212" s="89"/>
      <c r="L212" s="89"/>
      <c r="M212" s="150"/>
      <c r="N212" s="150"/>
      <c r="O212" s="150"/>
      <c r="P212" s="150"/>
      <c r="Q212" s="150"/>
      <c r="R212" s="150"/>
      <c r="S212" s="150"/>
      <c r="T212" s="150"/>
      <c r="U212" s="150"/>
      <c r="V212" s="150"/>
      <c r="W212" s="89"/>
      <c r="X212" s="150"/>
      <c r="Y212" s="150"/>
      <c r="Z212" s="150"/>
      <c r="AA212" s="150"/>
      <c r="AB212" s="150"/>
      <c r="AC212" s="150"/>
      <c r="AD212" s="150"/>
      <c r="AE212" s="150"/>
      <c r="AF212" s="150"/>
      <c r="AG212" s="150"/>
      <c r="AH212" s="89"/>
      <c r="AI212" s="89"/>
      <c r="AJ212" s="89"/>
      <c r="AK212" s="89"/>
      <c r="AL212" s="89"/>
      <c r="AM212" s="89"/>
      <c r="AN212" s="89"/>
      <c r="AO212" s="89"/>
      <c r="AP212" s="89"/>
      <c r="AQ212" s="89"/>
      <c r="AR212" s="89"/>
      <c r="AS212" s="89"/>
      <c r="AT212" s="89"/>
      <c r="AU212" s="89"/>
    </row>
    <row r="213" spans="1:47" ht="15.95" customHeight="1">
      <c r="A213" s="161" t="s">
        <v>89</v>
      </c>
      <c r="B213" s="174">
        <v>0.14938575948482524</v>
      </c>
      <c r="C213" s="175" t="s">
        <v>127</v>
      </c>
      <c r="D213" s="175">
        <v>4</v>
      </c>
      <c r="E213" s="175">
        <v>15</v>
      </c>
      <c r="F213" s="175">
        <v>4.7353514608967708E-6</v>
      </c>
      <c r="G213" s="175">
        <v>0.85061424051517476</v>
      </c>
      <c r="H213" s="175">
        <v>85.411177422327967</v>
      </c>
      <c r="I213" s="93">
        <v>0.99999967165969994</v>
      </c>
      <c r="J213" s="89"/>
      <c r="K213" s="89"/>
      <c r="L213" s="89"/>
      <c r="M213" s="319" t="s">
        <v>80</v>
      </c>
      <c r="N213" s="320"/>
      <c r="O213" s="320"/>
      <c r="P213" s="320"/>
      <c r="Q213" s="320"/>
      <c r="R213" s="320"/>
      <c r="S213" s="320"/>
      <c r="T213" s="320"/>
      <c r="U213" s="320"/>
      <c r="V213" s="320"/>
      <c r="W213" s="89"/>
      <c r="X213" s="319" t="s">
        <v>80</v>
      </c>
      <c r="Y213" s="320"/>
      <c r="Z213" s="320"/>
      <c r="AA213" s="320"/>
      <c r="AB213" s="320"/>
      <c r="AC213" s="320"/>
      <c r="AD213" s="320"/>
      <c r="AE213" s="320"/>
      <c r="AF213" s="320"/>
      <c r="AG213" s="320"/>
      <c r="AH213" s="89"/>
      <c r="AI213" s="89"/>
      <c r="AJ213" s="89"/>
      <c r="AK213" s="89"/>
      <c r="AL213" s="89"/>
      <c r="AM213" s="89"/>
      <c r="AN213" s="89"/>
      <c r="AO213" s="89"/>
      <c r="AP213" s="89"/>
      <c r="AQ213" s="89"/>
      <c r="AR213" s="89"/>
      <c r="AS213" s="89"/>
      <c r="AT213" s="89"/>
      <c r="AU213" s="89"/>
    </row>
    <row r="214" spans="1:47" ht="15.95" customHeight="1" thickBot="1">
      <c r="A214" s="161" t="s">
        <v>90</v>
      </c>
      <c r="B214" s="174">
        <v>5.6940784948218646</v>
      </c>
      <c r="C214" s="175" t="s">
        <v>127</v>
      </c>
      <c r="D214" s="175">
        <v>4</v>
      </c>
      <c r="E214" s="175">
        <v>15</v>
      </c>
      <c r="F214" s="175">
        <v>4.7353514608967708E-6</v>
      </c>
      <c r="G214" s="175">
        <v>0.85061424051517476</v>
      </c>
      <c r="H214" s="175">
        <v>85.411177422327967</v>
      </c>
      <c r="I214" s="93">
        <v>0.99999967165969994</v>
      </c>
      <c r="J214" s="89"/>
      <c r="K214" s="89"/>
      <c r="L214" s="89"/>
      <c r="M214" s="334" t="s">
        <v>15</v>
      </c>
      <c r="N214" s="320"/>
      <c r="O214" s="320"/>
      <c r="P214" s="320"/>
      <c r="Q214" s="320"/>
      <c r="R214" s="320"/>
      <c r="S214" s="320"/>
      <c r="T214" s="320"/>
      <c r="U214" s="320"/>
      <c r="V214" s="320"/>
      <c r="W214" s="89"/>
      <c r="X214" s="334" t="s">
        <v>225</v>
      </c>
      <c r="Y214" s="320"/>
      <c r="Z214" s="320"/>
      <c r="AA214" s="320"/>
      <c r="AB214" s="320"/>
      <c r="AC214" s="320"/>
      <c r="AD214" s="320"/>
      <c r="AE214" s="320"/>
      <c r="AF214" s="320"/>
      <c r="AG214" s="320"/>
      <c r="AH214" s="89"/>
      <c r="AI214" s="89"/>
      <c r="AJ214" s="89"/>
      <c r="AK214" s="89"/>
      <c r="AL214" s="89"/>
      <c r="AM214" s="89"/>
      <c r="AN214" s="89"/>
      <c r="AO214" s="89"/>
      <c r="AP214" s="89"/>
      <c r="AQ214" s="89"/>
      <c r="AR214" s="89"/>
      <c r="AS214" s="89"/>
      <c r="AT214" s="89"/>
      <c r="AU214" s="89"/>
    </row>
    <row r="215" spans="1:47" ht="15.95" customHeight="1" thickBot="1">
      <c r="A215" s="163" t="s">
        <v>91</v>
      </c>
      <c r="B215" s="159">
        <v>5.6940784948218646</v>
      </c>
      <c r="C215" s="160" t="s">
        <v>127</v>
      </c>
      <c r="D215" s="160">
        <v>4</v>
      </c>
      <c r="E215" s="160">
        <v>15</v>
      </c>
      <c r="F215" s="160">
        <v>4.7353514608967708E-6</v>
      </c>
      <c r="G215" s="160">
        <v>0.85061424051517476</v>
      </c>
      <c r="H215" s="160">
        <v>85.411177422327967</v>
      </c>
      <c r="I215" s="96">
        <v>0.99999967165969994</v>
      </c>
      <c r="J215" s="89"/>
      <c r="K215" s="89"/>
      <c r="L215" s="89"/>
      <c r="M215" s="355" t="s">
        <v>16</v>
      </c>
      <c r="N215" s="386"/>
      <c r="O215" s="183" t="s">
        <v>81</v>
      </c>
      <c r="P215" s="184" t="s">
        <v>45</v>
      </c>
      <c r="Q215" s="184" t="s">
        <v>54</v>
      </c>
      <c r="R215" s="184" t="s">
        <v>31</v>
      </c>
      <c r="S215" s="184" t="s">
        <v>34</v>
      </c>
      <c r="T215" s="184" t="s">
        <v>35</v>
      </c>
      <c r="U215" s="184" t="s">
        <v>36</v>
      </c>
      <c r="V215" s="91" t="s">
        <v>123</v>
      </c>
      <c r="W215" s="89"/>
      <c r="X215" s="355" t="s">
        <v>16</v>
      </c>
      <c r="Y215" s="386"/>
      <c r="Z215" s="183" t="s">
        <v>81</v>
      </c>
      <c r="AA215" s="184" t="s">
        <v>45</v>
      </c>
      <c r="AB215" s="184" t="s">
        <v>54</v>
      </c>
      <c r="AC215" s="184" t="s">
        <v>31</v>
      </c>
      <c r="AD215" s="184" t="s">
        <v>34</v>
      </c>
      <c r="AE215" s="184" t="s">
        <v>35</v>
      </c>
      <c r="AF215" s="184" t="s">
        <v>36</v>
      </c>
      <c r="AG215" s="91" t="s">
        <v>123</v>
      </c>
      <c r="AH215" s="89"/>
      <c r="AI215" s="89"/>
      <c r="AJ215" s="89"/>
      <c r="AK215" s="89"/>
      <c r="AL215" s="89"/>
      <c r="AM215" s="89"/>
      <c r="AN215" s="89"/>
      <c r="AO215" s="89"/>
      <c r="AP215" s="89"/>
      <c r="AQ215" s="89"/>
      <c r="AR215" s="89"/>
      <c r="AS215" s="89"/>
      <c r="AT215" s="89"/>
      <c r="AU215" s="89"/>
    </row>
    <row r="216" spans="1:47" ht="21.95" customHeight="1">
      <c r="A216" s="359" t="s">
        <v>92</v>
      </c>
      <c r="B216" s="333"/>
      <c r="C216" s="333"/>
      <c r="D216" s="333"/>
      <c r="E216" s="333"/>
      <c r="F216" s="333"/>
      <c r="G216" s="333"/>
      <c r="H216" s="333"/>
      <c r="I216" s="333"/>
      <c r="J216" s="89"/>
      <c r="K216" s="89"/>
      <c r="L216" s="89"/>
      <c r="M216" s="352" t="s">
        <v>18</v>
      </c>
      <c r="N216" s="153" t="s">
        <v>82</v>
      </c>
      <c r="O216" s="154">
        <v>0.31359999999999855</v>
      </c>
      <c r="P216" s="155">
        <v>1</v>
      </c>
      <c r="Q216" s="155">
        <v>0.31359999999999855</v>
      </c>
      <c r="R216" s="155">
        <v>0.20000182217403495</v>
      </c>
      <c r="S216" s="155">
        <v>0.66156044385349189</v>
      </c>
      <c r="T216" s="155">
        <v>1.4084633556998689E-2</v>
      </c>
      <c r="U216" s="155">
        <v>0.20000182217403495</v>
      </c>
      <c r="V216" s="92">
        <v>7.0182527734034883E-2</v>
      </c>
      <c r="W216" s="89"/>
      <c r="X216" s="352" t="s">
        <v>18</v>
      </c>
      <c r="Y216" s="153" t="s">
        <v>82</v>
      </c>
      <c r="Z216" s="154">
        <v>0.42575625000000211</v>
      </c>
      <c r="AA216" s="155">
        <v>1</v>
      </c>
      <c r="AB216" s="155">
        <v>0.42575625000000211</v>
      </c>
      <c r="AC216" s="155">
        <v>0.35507718518860665</v>
      </c>
      <c r="AD216" s="155">
        <v>0.56076398970020258</v>
      </c>
      <c r="AE216" s="155">
        <v>2.4735303099238711E-2</v>
      </c>
      <c r="AF216" s="155">
        <v>0.35507718518860665</v>
      </c>
      <c r="AG216" s="92">
        <v>8.6103332195726523E-2</v>
      </c>
      <c r="AH216" s="89"/>
      <c r="AI216" s="89"/>
      <c r="AJ216" s="89"/>
      <c r="AK216" s="89"/>
      <c r="AL216" s="89"/>
      <c r="AM216" s="89"/>
      <c r="AN216" s="89"/>
      <c r="AO216" s="89"/>
      <c r="AP216" s="89"/>
      <c r="AQ216" s="89"/>
      <c r="AR216" s="89"/>
      <c r="AS216" s="89"/>
      <c r="AT216" s="89"/>
      <c r="AU216" s="89"/>
    </row>
    <row r="217" spans="1:47" ht="27" customHeight="1">
      <c r="A217" s="357" t="s">
        <v>146</v>
      </c>
      <c r="B217" s="333"/>
      <c r="C217" s="333"/>
      <c r="D217" s="333"/>
      <c r="E217" s="333"/>
      <c r="F217" s="333"/>
      <c r="G217" s="333"/>
      <c r="H217" s="333"/>
      <c r="I217" s="333"/>
      <c r="J217" s="89"/>
      <c r="K217" s="89"/>
      <c r="L217" s="89"/>
      <c r="M217" s="387"/>
      <c r="N217" s="176" t="s">
        <v>66</v>
      </c>
      <c r="O217" s="177">
        <v>21.951799999999995</v>
      </c>
      <c r="P217" s="178">
        <v>14</v>
      </c>
      <c r="Q217" s="178">
        <v>1.5679857142857139</v>
      </c>
      <c r="R217" s="227"/>
      <c r="S217" s="227"/>
      <c r="T217" s="227"/>
      <c r="U217" s="227"/>
      <c r="V217" s="228"/>
      <c r="W217" s="89"/>
      <c r="X217" s="387"/>
      <c r="Y217" s="176" t="s">
        <v>66</v>
      </c>
      <c r="Z217" s="177">
        <v>16.786737500000005</v>
      </c>
      <c r="AA217" s="178">
        <v>14</v>
      </c>
      <c r="AB217" s="178">
        <v>1.1990526785714288</v>
      </c>
      <c r="AC217" s="227"/>
      <c r="AD217" s="227"/>
      <c r="AE217" s="227"/>
      <c r="AF217" s="227"/>
      <c r="AG217" s="228"/>
      <c r="AH217" s="89"/>
      <c r="AI217" s="89"/>
      <c r="AJ217" s="89"/>
      <c r="AK217" s="89"/>
      <c r="AL217" s="89"/>
      <c r="AM217" s="89"/>
      <c r="AN217" s="89"/>
      <c r="AO217" s="89"/>
      <c r="AP217" s="89"/>
      <c r="AQ217" s="89"/>
      <c r="AR217" s="89"/>
      <c r="AS217" s="89"/>
      <c r="AT217" s="89"/>
      <c r="AU217" s="89"/>
    </row>
    <row r="218" spans="1:47" ht="15" thickBot="1">
      <c r="A218" s="89"/>
      <c r="B218" s="89"/>
      <c r="C218" s="89"/>
      <c r="D218" s="89"/>
      <c r="E218" s="89"/>
      <c r="F218" s="89"/>
      <c r="G218" s="89"/>
      <c r="H218" s="89"/>
      <c r="I218" s="89"/>
      <c r="J218" s="89"/>
      <c r="K218" s="89"/>
      <c r="L218" s="89"/>
      <c r="M218" s="356" t="s">
        <v>19</v>
      </c>
      <c r="N218" s="179" t="s">
        <v>82</v>
      </c>
      <c r="O218" s="180">
        <v>147.44030625000013</v>
      </c>
      <c r="P218" s="181">
        <v>1</v>
      </c>
      <c r="Q218" s="181">
        <v>147.44030625000013</v>
      </c>
      <c r="R218" s="181">
        <v>33.581208831366531</v>
      </c>
      <c r="S218" s="181">
        <v>4.64420062010989E-5</v>
      </c>
      <c r="T218" s="181">
        <v>0.70576619754202408</v>
      </c>
      <c r="U218" s="181">
        <v>33.581208831366531</v>
      </c>
      <c r="V218" s="95">
        <v>0.99966866294322521</v>
      </c>
      <c r="W218" s="89"/>
      <c r="X218" s="356" t="s">
        <v>19</v>
      </c>
      <c r="Y218" s="179" t="s">
        <v>82</v>
      </c>
      <c r="Z218" s="180">
        <v>0.19802500000000184</v>
      </c>
      <c r="AA218" s="181">
        <v>1</v>
      </c>
      <c r="AB218" s="181">
        <v>0.19802500000000184</v>
      </c>
      <c r="AC218" s="181">
        <v>0.11888509974988935</v>
      </c>
      <c r="AD218" s="181">
        <v>0.73537185612690481</v>
      </c>
      <c r="AE218" s="181">
        <v>8.4202894853217108E-3</v>
      </c>
      <c r="AF218" s="181">
        <v>0.11888509974988935</v>
      </c>
      <c r="AG218" s="95">
        <v>6.1945405442438428E-2</v>
      </c>
      <c r="AH218" s="89"/>
      <c r="AI218" s="89"/>
      <c r="AJ218" s="89"/>
      <c r="AK218" s="89"/>
      <c r="AL218" s="89"/>
      <c r="AM218" s="89"/>
      <c r="AN218" s="89"/>
      <c r="AO218" s="89"/>
      <c r="AP218" s="89"/>
      <c r="AQ218" s="89"/>
      <c r="AR218" s="89"/>
      <c r="AS218" s="89"/>
      <c r="AT218" s="89"/>
      <c r="AU218" s="89"/>
    </row>
    <row r="219" spans="1:47" ht="15.75" thickBot="1">
      <c r="A219" s="89"/>
      <c r="B219" s="89"/>
      <c r="C219" s="89"/>
      <c r="D219" s="89"/>
      <c r="E219" s="89"/>
      <c r="F219" s="89"/>
      <c r="G219" s="89"/>
      <c r="H219" s="89"/>
      <c r="I219" s="89"/>
      <c r="J219" s="89"/>
      <c r="K219" s="89"/>
      <c r="L219" s="89"/>
      <c r="M219" s="322"/>
      <c r="N219" s="158" t="s">
        <v>66</v>
      </c>
      <c r="O219" s="159">
        <v>61.467837499999973</v>
      </c>
      <c r="P219" s="160">
        <v>14</v>
      </c>
      <c r="Q219" s="160">
        <v>4.3905598214285693</v>
      </c>
      <c r="R219" s="169"/>
      <c r="S219" s="169"/>
      <c r="T219" s="169"/>
      <c r="U219" s="169"/>
      <c r="V219" s="201"/>
      <c r="W219" s="89"/>
      <c r="X219" s="322"/>
      <c r="Y219" s="158" t="s">
        <v>66</v>
      </c>
      <c r="Z219" s="159">
        <v>23.319574999999997</v>
      </c>
      <c r="AA219" s="160">
        <v>14</v>
      </c>
      <c r="AB219" s="160">
        <v>1.6656839285714284</v>
      </c>
      <c r="AC219" s="169"/>
      <c r="AD219" s="169"/>
      <c r="AE219" s="169"/>
      <c r="AF219" s="169"/>
      <c r="AG219" s="201"/>
      <c r="AH219" s="89"/>
      <c r="AI219" s="89"/>
      <c r="AJ219" s="89"/>
      <c r="AK219" s="89"/>
      <c r="AL219" s="89"/>
      <c r="AM219" s="89"/>
      <c r="AN219" s="89"/>
      <c r="AO219" s="89"/>
      <c r="AP219" s="89"/>
      <c r="AQ219" s="89"/>
      <c r="AR219" s="89"/>
      <c r="AS219" s="89"/>
      <c r="AT219" s="89"/>
      <c r="AU219" s="89"/>
    </row>
    <row r="220" spans="1:47" ht="15">
      <c r="A220" s="219" t="s">
        <v>93</v>
      </c>
      <c r="B220" s="89"/>
      <c r="C220" s="89"/>
      <c r="D220" s="89"/>
      <c r="E220" s="89"/>
      <c r="F220" s="89"/>
      <c r="G220" s="89"/>
      <c r="H220" s="89"/>
      <c r="I220" s="89"/>
      <c r="J220" s="89"/>
      <c r="K220" s="89"/>
      <c r="L220" s="89"/>
      <c r="M220" s="359" t="s">
        <v>96</v>
      </c>
      <c r="N220" s="320"/>
      <c r="O220" s="320"/>
      <c r="P220" s="320"/>
      <c r="Q220" s="320"/>
      <c r="R220" s="320"/>
      <c r="S220" s="320"/>
      <c r="T220" s="320"/>
      <c r="U220" s="320"/>
      <c r="V220" s="320"/>
      <c r="W220" s="89"/>
      <c r="X220" s="359" t="s">
        <v>96</v>
      </c>
      <c r="Y220" s="320"/>
      <c r="Z220" s="320"/>
      <c r="AA220" s="320"/>
      <c r="AB220" s="320"/>
      <c r="AC220" s="320"/>
      <c r="AD220" s="320"/>
      <c r="AE220" s="320"/>
      <c r="AF220" s="320"/>
      <c r="AG220" s="320"/>
      <c r="AH220" s="89"/>
      <c r="AI220" s="89"/>
      <c r="AJ220" s="89"/>
      <c r="AK220" s="89"/>
      <c r="AL220" s="89"/>
      <c r="AM220" s="89"/>
      <c r="AN220" s="89"/>
      <c r="AO220" s="89"/>
      <c r="AP220" s="89"/>
      <c r="AQ220" s="89"/>
      <c r="AR220" s="89"/>
      <c r="AS220" s="89"/>
      <c r="AT220" s="89"/>
      <c r="AU220" s="89"/>
    </row>
    <row r="221" spans="1:47" ht="15">
      <c r="A221" s="89"/>
      <c r="B221" s="89"/>
      <c r="C221" s="89"/>
      <c r="D221" s="89"/>
      <c r="E221" s="89"/>
      <c r="F221" s="89"/>
      <c r="G221" s="89"/>
      <c r="H221" s="89"/>
      <c r="I221" s="89"/>
      <c r="J221" s="89"/>
      <c r="K221" s="89"/>
      <c r="L221" s="89"/>
      <c r="M221" s="359" t="s">
        <v>130</v>
      </c>
      <c r="N221" s="320"/>
      <c r="O221" s="320"/>
      <c r="P221" s="320"/>
      <c r="Q221" s="320"/>
      <c r="R221" s="320"/>
      <c r="S221" s="320"/>
      <c r="T221" s="320"/>
      <c r="U221" s="320"/>
      <c r="V221" s="320"/>
      <c r="W221" s="89"/>
      <c r="X221" s="359" t="s">
        <v>130</v>
      </c>
      <c r="Y221" s="320"/>
      <c r="Z221" s="320"/>
      <c r="AA221" s="320"/>
      <c r="AB221" s="320"/>
      <c r="AC221" s="320"/>
      <c r="AD221" s="320"/>
      <c r="AE221" s="320"/>
      <c r="AF221" s="320"/>
      <c r="AG221" s="320"/>
      <c r="AH221" s="89"/>
      <c r="AI221" s="89"/>
      <c r="AJ221" s="89"/>
      <c r="AK221" s="89"/>
      <c r="AL221" s="89"/>
      <c r="AM221" s="89"/>
      <c r="AN221" s="89"/>
      <c r="AO221" s="89"/>
      <c r="AP221" s="89"/>
      <c r="AQ221" s="89"/>
      <c r="AR221" s="89"/>
      <c r="AS221" s="89"/>
      <c r="AT221" s="89"/>
      <c r="AU221" s="89"/>
    </row>
    <row r="222" spans="1:47" ht="18" customHeight="1">
      <c r="A222" s="332" t="s">
        <v>74</v>
      </c>
      <c r="B222" s="333"/>
      <c r="C222" s="333"/>
      <c r="D222" s="333"/>
      <c r="E222" s="333"/>
      <c r="F222" s="333"/>
      <c r="G222" s="89"/>
      <c r="H222" s="89"/>
      <c r="I222" s="89"/>
      <c r="J222" s="89"/>
      <c r="K222" s="89"/>
      <c r="L222" s="89"/>
      <c r="M222" s="150"/>
      <c r="N222" s="150"/>
      <c r="O222" s="150"/>
      <c r="P222" s="150"/>
      <c r="Q222" s="150"/>
      <c r="R222" s="150"/>
      <c r="S222" s="150"/>
      <c r="T222" s="150"/>
      <c r="U222" s="150"/>
      <c r="V222" s="150"/>
      <c r="W222" s="89"/>
      <c r="X222" s="150"/>
      <c r="Y222" s="150"/>
      <c r="Z222" s="150"/>
      <c r="AA222" s="150"/>
      <c r="AB222" s="150"/>
      <c r="AC222" s="150"/>
      <c r="AD222" s="150"/>
      <c r="AE222" s="150"/>
      <c r="AF222" s="150"/>
      <c r="AG222" s="150"/>
      <c r="AH222" s="89"/>
      <c r="AI222" s="89"/>
      <c r="AJ222" s="89"/>
      <c r="AK222" s="89"/>
      <c r="AL222" s="89"/>
      <c r="AM222" s="89"/>
      <c r="AN222" s="89"/>
      <c r="AO222" s="89"/>
      <c r="AP222" s="89"/>
      <c r="AQ222" s="89"/>
      <c r="AR222" s="89"/>
      <c r="AS222" s="89"/>
      <c r="AT222" s="89"/>
      <c r="AU222" s="89"/>
    </row>
    <row r="223" spans="1:47" ht="15" customHeight="1" thickBot="1">
      <c r="A223" s="334" t="s">
        <v>15</v>
      </c>
      <c r="B223" s="333"/>
      <c r="C223" s="333"/>
      <c r="D223" s="333"/>
      <c r="E223" s="333"/>
      <c r="F223" s="333"/>
      <c r="G223" s="89"/>
      <c r="H223" s="89"/>
      <c r="I223" s="89"/>
      <c r="J223" s="89"/>
      <c r="K223" s="89"/>
      <c r="L223" s="89"/>
      <c r="M223" s="150"/>
      <c r="N223" s="150"/>
      <c r="O223" s="150"/>
      <c r="P223" s="150"/>
      <c r="Q223" s="150"/>
      <c r="R223" s="150"/>
      <c r="S223" s="150"/>
      <c r="T223" s="150"/>
      <c r="U223" s="150"/>
      <c r="V223" s="150"/>
      <c r="W223" s="89"/>
      <c r="X223" s="150"/>
      <c r="Y223" s="150"/>
      <c r="Z223" s="150"/>
      <c r="AA223" s="150"/>
      <c r="AB223" s="150"/>
      <c r="AC223" s="150"/>
      <c r="AD223" s="150"/>
      <c r="AE223" s="150"/>
      <c r="AF223" s="150"/>
      <c r="AG223" s="150"/>
      <c r="AH223" s="89"/>
      <c r="AI223" s="89"/>
      <c r="AJ223" s="89"/>
      <c r="AK223" s="89"/>
      <c r="AL223" s="89"/>
      <c r="AM223" s="89"/>
      <c r="AN223" s="89"/>
      <c r="AO223" s="89"/>
      <c r="AP223" s="89"/>
      <c r="AQ223" s="89"/>
      <c r="AR223" s="89"/>
      <c r="AS223" s="89"/>
      <c r="AT223" s="89"/>
      <c r="AU223" s="89"/>
    </row>
    <row r="224" spans="1:47" ht="15.95" customHeight="1" thickBot="1">
      <c r="A224" s="367" t="s">
        <v>25</v>
      </c>
      <c r="B224" s="368" t="s">
        <v>16</v>
      </c>
      <c r="C224" s="361" t="s">
        <v>11</v>
      </c>
      <c r="D224" s="363" t="s">
        <v>69</v>
      </c>
      <c r="E224" s="323" t="s">
        <v>70</v>
      </c>
      <c r="F224" s="366"/>
      <c r="G224" s="89"/>
      <c r="H224" s="89"/>
      <c r="I224" s="89"/>
      <c r="J224" s="89"/>
      <c r="K224" s="89"/>
      <c r="L224" s="89"/>
      <c r="M224" s="218" t="s">
        <v>95</v>
      </c>
      <c r="N224" s="150"/>
      <c r="O224" s="150"/>
      <c r="P224" s="150"/>
      <c r="Q224" s="150"/>
      <c r="R224" s="150"/>
      <c r="S224" s="150"/>
      <c r="T224" s="150"/>
      <c r="U224" s="150"/>
      <c r="V224" s="150"/>
      <c r="W224" s="89"/>
      <c r="X224" s="218" t="s">
        <v>95</v>
      </c>
      <c r="Y224" s="150"/>
      <c r="Z224" s="150"/>
      <c r="AA224" s="150"/>
      <c r="AB224" s="150"/>
      <c r="AC224" s="150"/>
      <c r="AD224" s="150"/>
      <c r="AE224" s="150"/>
      <c r="AF224" s="150"/>
      <c r="AG224" s="150"/>
      <c r="AH224" s="89"/>
      <c r="AI224" s="89"/>
      <c r="AJ224" s="89"/>
      <c r="AK224" s="89"/>
      <c r="AL224" s="89"/>
      <c r="AM224" s="89"/>
      <c r="AN224" s="89"/>
      <c r="AO224" s="89"/>
      <c r="AP224" s="89"/>
      <c r="AQ224" s="89"/>
      <c r="AR224" s="89"/>
      <c r="AS224" s="89"/>
      <c r="AT224" s="89"/>
      <c r="AU224" s="89"/>
    </row>
    <row r="225" spans="1:47" ht="15.95" customHeight="1" thickBot="1">
      <c r="A225" s="337"/>
      <c r="B225" s="369"/>
      <c r="C225" s="362"/>
      <c r="D225" s="364"/>
      <c r="E225" s="165" t="s">
        <v>71</v>
      </c>
      <c r="F225" s="166" t="s">
        <v>72</v>
      </c>
      <c r="G225" s="89"/>
      <c r="H225" s="89"/>
      <c r="I225" s="89"/>
      <c r="J225" s="89"/>
      <c r="K225" s="89"/>
      <c r="L225" s="89"/>
      <c r="M225" s="150"/>
      <c r="N225" s="150"/>
      <c r="O225" s="150"/>
      <c r="P225" s="150"/>
      <c r="Q225" s="150"/>
      <c r="R225" s="150"/>
      <c r="S225" s="150"/>
      <c r="T225" s="150"/>
      <c r="U225" s="150"/>
      <c r="V225" s="150"/>
      <c r="W225" s="89"/>
      <c r="X225" s="150"/>
      <c r="Y225" s="150"/>
      <c r="Z225" s="150"/>
      <c r="AA225" s="150"/>
      <c r="AB225" s="150"/>
      <c r="AC225" s="150"/>
      <c r="AD225" s="150"/>
      <c r="AE225" s="150"/>
      <c r="AF225" s="150"/>
      <c r="AG225" s="150"/>
      <c r="AH225" s="89"/>
      <c r="AI225" s="89"/>
      <c r="AJ225" s="89"/>
      <c r="AK225" s="89"/>
      <c r="AL225" s="89"/>
      <c r="AM225" s="89"/>
      <c r="AN225" s="89"/>
      <c r="AO225" s="89"/>
      <c r="AP225" s="89"/>
      <c r="AQ225" s="89"/>
      <c r="AR225" s="89"/>
      <c r="AS225" s="89"/>
      <c r="AT225" s="89"/>
      <c r="AU225" s="89"/>
    </row>
    <row r="226" spans="1:47" ht="15.95" customHeight="1">
      <c r="A226" s="352" t="s">
        <v>2</v>
      </c>
      <c r="B226" s="153" t="s">
        <v>18</v>
      </c>
      <c r="C226" s="154">
        <v>6.5009999999999994</v>
      </c>
      <c r="D226" s="155">
        <v>0.9246652547453772</v>
      </c>
      <c r="E226" s="155">
        <v>4.5583503864603969</v>
      </c>
      <c r="F226" s="92">
        <v>8.443649613539602</v>
      </c>
      <c r="G226" s="89"/>
      <c r="H226" s="89"/>
      <c r="I226" s="89"/>
      <c r="J226" s="89"/>
      <c r="K226" s="89"/>
      <c r="L226" s="89"/>
      <c r="M226" s="319" t="s">
        <v>74</v>
      </c>
      <c r="N226" s="320"/>
      <c r="O226" s="320"/>
      <c r="P226" s="320"/>
      <c r="Q226" s="320"/>
      <c r="R226" s="320"/>
      <c r="S226" s="150"/>
      <c r="T226" s="150"/>
      <c r="U226" s="150"/>
      <c r="V226" s="150"/>
      <c r="W226" s="89"/>
      <c r="X226" s="319" t="s">
        <v>74</v>
      </c>
      <c r="Y226" s="320"/>
      <c r="Z226" s="320"/>
      <c r="AA226" s="320"/>
      <c r="AB226" s="320"/>
      <c r="AC226" s="320"/>
      <c r="AD226" s="150"/>
      <c r="AE226" s="150"/>
      <c r="AF226" s="150"/>
      <c r="AG226" s="150"/>
      <c r="AH226" s="89"/>
      <c r="AI226" s="89"/>
      <c r="AJ226" s="89"/>
      <c r="AK226" s="89"/>
      <c r="AL226" s="89"/>
      <c r="AM226" s="89"/>
      <c r="AN226" s="89"/>
      <c r="AO226" s="89"/>
      <c r="AP226" s="89"/>
      <c r="AQ226" s="89"/>
      <c r="AR226" s="89"/>
      <c r="AS226" s="89"/>
      <c r="AT226" s="89"/>
      <c r="AU226" s="89"/>
    </row>
    <row r="227" spans="1:47" ht="15.95" customHeight="1" thickBot="1">
      <c r="A227" s="353"/>
      <c r="B227" s="173" t="s">
        <v>19</v>
      </c>
      <c r="C227" s="174">
        <v>12.538000000000002</v>
      </c>
      <c r="D227" s="175">
        <v>0.82591740238086497</v>
      </c>
      <c r="E227" s="175">
        <v>10.802811925919466</v>
      </c>
      <c r="F227" s="93">
        <v>14.273188074080538</v>
      </c>
      <c r="G227" s="89"/>
      <c r="H227" s="89"/>
      <c r="I227" s="89"/>
      <c r="J227" s="89"/>
      <c r="K227" s="89"/>
      <c r="L227" s="89"/>
      <c r="M227" s="334" t="s">
        <v>15</v>
      </c>
      <c r="N227" s="320"/>
      <c r="O227" s="320"/>
      <c r="P227" s="320"/>
      <c r="Q227" s="320"/>
      <c r="R227" s="320"/>
      <c r="S227" s="150"/>
      <c r="T227" s="150"/>
      <c r="U227" s="150"/>
      <c r="V227" s="150"/>
      <c r="W227" s="89"/>
      <c r="X227" s="334" t="s">
        <v>225</v>
      </c>
      <c r="Y227" s="320"/>
      <c r="Z227" s="320"/>
      <c r="AA227" s="320"/>
      <c r="AB227" s="320"/>
      <c r="AC227" s="320"/>
      <c r="AD227" s="150"/>
      <c r="AE227" s="150"/>
      <c r="AF227" s="150"/>
      <c r="AG227" s="150"/>
      <c r="AH227" s="89"/>
      <c r="AI227" s="89"/>
      <c r="AJ227" s="89"/>
      <c r="AK227" s="89"/>
      <c r="AL227" s="89"/>
      <c r="AM227" s="89"/>
      <c r="AN227" s="89"/>
      <c r="AO227" s="89"/>
      <c r="AP227" s="89"/>
      <c r="AQ227" s="89"/>
      <c r="AR227" s="89"/>
      <c r="AS227" s="89"/>
      <c r="AT227" s="89"/>
      <c r="AU227" s="89"/>
    </row>
    <row r="228" spans="1:47" ht="15.95" customHeight="1" thickBot="1">
      <c r="A228" s="353"/>
      <c r="B228" s="173" t="s">
        <v>20</v>
      </c>
      <c r="C228" s="174">
        <v>12.654</v>
      </c>
      <c r="D228" s="175">
        <v>0.96201770022986355</v>
      </c>
      <c r="E228" s="175">
        <v>10.632875810485141</v>
      </c>
      <c r="F228" s="93">
        <v>14.675124189514859</v>
      </c>
      <c r="G228" s="89"/>
      <c r="H228" s="89"/>
      <c r="I228" s="89"/>
      <c r="J228" s="89"/>
      <c r="K228" s="89"/>
      <c r="L228" s="89"/>
      <c r="M228" s="367" t="s">
        <v>25</v>
      </c>
      <c r="N228" s="368" t="s">
        <v>16</v>
      </c>
      <c r="O228" s="361" t="s">
        <v>11</v>
      </c>
      <c r="P228" s="363" t="s">
        <v>69</v>
      </c>
      <c r="Q228" s="323" t="s">
        <v>70</v>
      </c>
      <c r="R228" s="325"/>
      <c r="S228" s="150"/>
      <c r="T228" s="150"/>
      <c r="U228" s="150"/>
      <c r="V228" s="150"/>
      <c r="W228" s="89"/>
      <c r="X228" s="367" t="s">
        <v>25</v>
      </c>
      <c r="Y228" s="368" t="s">
        <v>16</v>
      </c>
      <c r="Z228" s="361" t="s">
        <v>11</v>
      </c>
      <c r="AA228" s="363" t="s">
        <v>69</v>
      </c>
      <c r="AB228" s="323" t="s">
        <v>70</v>
      </c>
      <c r="AC228" s="325"/>
      <c r="AD228" s="150"/>
      <c r="AE228" s="150"/>
      <c r="AF228" s="150"/>
      <c r="AG228" s="150"/>
      <c r="AH228" s="89"/>
      <c r="AI228" s="89"/>
      <c r="AJ228" s="89"/>
      <c r="AK228" s="89"/>
      <c r="AL228" s="89"/>
      <c r="AM228" s="89"/>
      <c r="AN228" s="89"/>
      <c r="AO228" s="89"/>
      <c r="AP228" s="89"/>
      <c r="AQ228" s="89"/>
      <c r="AR228" s="89"/>
      <c r="AS228" s="89"/>
      <c r="AT228" s="89"/>
      <c r="AU228" s="89"/>
    </row>
    <row r="229" spans="1:47" ht="15.95" customHeight="1" thickBot="1">
      <c r="A229" s="353"/>
      <c r="B229" s="173" t="s">
        <v>21</v>
      </c>
      <c r="C229" s="174">
        <v>12.788999999999998</v>
      </c>
      <c r="D229" s="175">
        <v>1.219931077288112</v>
      </c>
      <c r="E229" s="175">
        <v>10.226019912150482</v>
      </c>
      <c r="F229" s="93">
        <v>15.351980087849514</v>
      </c>
      <c r="G229" s="89"/>
      <c r="H229" s="89"/>
      <c r="I229" s="89"/>
      <c r="J229" s="89"/>
      <c r="K229" s="89"/>
      <c r="L229" s="89"/>
      <c r="M229" s="322"/>
      <c r="N229" s="374"/>
      <c r="O229" s="327"/>
      <c r="P229" s="329"/>
      <c r="Q229" s="165" t="s">
        <v>71</v>
      </c>
      <c r="R229" s="166" t="s">
        <v>72</v>
      </c>
      <c r="S229" s="150"/>
      <c r="T229" s="150"/>
      <c r="U229" s="150"/>
      <c r="V229" s="150"/>
      <c r="W229" s="89"/>
      <c r="X229" s="322"/>
      <c r="Y229" s="374"/>
      <c r="Z229" s="327"/>
      <c r="AA229" s="329"/>
      <c r="AB229" s="165" t="s">
        <v>71</v>
      </c>
      <c r="AC229" s="166" t="s">
        <v>72</v>
      </c>
      <c r="AD229" s="150"/>
      <c r="AE229" s="150"/>
      <c r="AF229" s="150"/>
      <c r="AG229" s="150"/>
      <c r="AH229" s="89"/>
      <c r="AI229" s="89"/>
      <c r="AJ229" s="89"/>
      <c r="AK229" s="89"/>
      <c r="AL229" s="89"/>
      <c r="AM229" s="89"/>
      <c r="AN229" s="89"/>
      <c r="AO229" s="89"/>
      <c r="AP229" s="89"/>
      <c r="AQ229" s="89"/>
      <c r="AR229" s="89"/>
      <c r="AS229" s="89"/>
      <c r="AT229" s="89"/>
      <c r="AU229" s="89"/>
    </row>
    <row r="230" spans="1:47" ht="15.95" customHeight="1">
      <c r="A230" s="354"/>
      <c r="B230" s="176" t="s">
        <v>22</v>
      </c>
      <c r="C230" s="177">
        <v>11.873999999999999</v>
      </c>
      <c r="D230" s="178">
        <v>1.1084290184260286</v>
      </c>
      <c r="E230" s="178">
        <v>9.5452770451460811</v>
      </c>
      <c r="F230" s="94">
        <v>14.202722954853916</v>
      </c>
      <c r="G230" s="89"/>
      <c r="H230" s="89"/>
      <c r="I230" s="89"/>
      <c r="J230" s="89"/>
      <c r="K230" s="89"/>
      <c r="L230" s="89"/>
      <c r="M230" s="352" t="s">
        <v>2</v>
      </c>
      <c r="N230" s="153" t="s">
        <v>18</v>
      </c>
      <c r="O230" s="154">
        <v>6.02</v>
      </c>
      <c r="P230" s="155">
        <v>0.44271685566026764</v>
      </c>
      <c r="Q230" s="155">
        <v>5.0704667814630353</v>
      </c>
      <c r="R230" s="92">
        <v>6.9695332185369638</v>
      </c>
      <c r="S230" s="150"/>
      <c r="T230" s="150"/>
      <c r="U230" s="150"/>
      <c r="V230" s="150"/>
      <c r="W230" s="89"/>
      <c r="X230" s="352" t="s">
        <v>2</v>
      </c>
      <c r="Y230" s="153" t="s">
        <v>18</v>
      </c>
      <c r="Z230" s="154">
        <v>2.6475</v>
      </c>
      <c r="AA230" s="155">
        <v>0.3871454310997724</v>
      </c>
      <c r="AB230" s="155">
        <v>1.8171556330890135</v>
      </c>
      <c r="AC230" s="92">
        <v>3.4778443669109862</v>
      </c>
      <c r="AD230" s="150"/>
      <c r="AE230" s="150"/>
      <c r="AF230" s="150"/>
      <c r="AG230" s="150"/>
      <c r="AH230" s="89"/>
      <c r="AI230" s="89"/>
      <c r="AJ230" s="89"/>
      <c r="AK230" s="89"/>
      <c r="AL230" s="89"/>
      <c r="AM230" s="89"/>
      <c r="AN230" s="89"/>
      <c r="AO230" s="89"/>
      <c r="AP230" s="89"/>
      <c r="AQ230" s="89"/>
      <c r="AR230" s="89"/>
      <c r="AS230" s="89"/>
      <c r="AT230" s="89"/>
      <c r="AU230" s="89"/>
    </row>
    <row r="231" spans="1:47" ht="15.95" customHeight="1" thickBot="1">
      <c r="A231" s="356" t="s">
        <v>1</v>
      </c>
      <c r="B231" s="179" t="s">
        <v>18</v>
      </c>
      <c r="C231" s="180">
        <v>6.0180000000000007</v>
      </c>
      <c r="D231" s="181">
        <v>0.9246652547453772</v>
      </c>
      <c r="E231" s="181">
        <v>4.0753503864603982</v>
      </c>
      <c r="F231" s="95">
        <v>7.9606496135396032</v>
      </c>
      <c r="G231" s="89"/>
      <c r="H231" s="89"/>
      <c r="I231" s="89"/>
      <c r="J231" s="89"/>
      <c r="K231" s="89"/>
      <c r="L231" s="89"/>
      <c r="M231" s="387"/>
      <c r="N231" s="176" t="s">
        <v>19</v>
      </c>
      <c r="O231" s="177">
        <v>12.798750000000002</v>
      </c>
      <c r="P231" s="178">
        <v>0.74082385064100842</v>
      </c>
      <c r="Q231" s="178">
        <v>11.209840867053169</v>
      </c>
      <c r="R231" s="94">
        <v>14.387659132946835</v>
      </c>
      <c r="S231" s="150"/>
      <c r="T231" s="150"/>
      <c r="U231" s="150"/>
      <c r="V231" s="150"/>
      <c r="W231" s="89"/>
      <c r="X231" s="387"/>
      <c r="Y231" s="176" t="s">
        <v>19</v>
      </c>
      <c r="Z231" s="177">
        <v>2.2287499999999998</v>
      </c>
      <c r="AA231" s="178">
        <v>0.45630087778945649</v>
      </c>
      <c r="AB231" s="178">
        <v>1.2500819516319703</v>
      </c>
      <c r="AC231" s="94">
        <v>3.2074180483680292</v>
      </c>
      <c r="AD231" s="150"/>
      <c r="AE231" s="150"/>
      <c r="AF231" s="150"/>
      <c r="AG231" s="150"/>
      <c r="AH231" s="89"/>
      <c r="AI231" s="89"/>
      <c r="AJ231" s="89"/>
      <c r="AK231" s="89"/>
      <c r="AL231" s="89"/>
      <c r="AM231" s="89"/>
      <c r="AN231" s="89"/>
      <c r="AO231" s="89"/>
      <c r="AP231" s="89"/>
      <c r="AQ231" s="89"/>
      <c r="AR231" s="89"/>
      <c r="AS231" s="89"/>
      <c r="AT231" s="89"/>
      <c r="AU231" s="89"/>
    </row>
    <row r="232" spans="1:47" ht="15.95" customHeight="1" thickBot="1">
      <c r="A232" s="353"/>
      <c r="B232" s="173" t="s">
        <v>19</v>
      </c>
      <c r="C232" s="174">
        <v>11.128000000000002</v>
      </c>
      <c r="D232" s="175">
        <v>0.82591740238086497</v>
      </c>
      <c r="E232" s="175">
        <v>9.3928119259194656</v>
      </c>
      <c r="F232" s="93">
        <v>12.863188074080538</v>
      </c>
      <c r="G232" s="89"/>
      <c r="H232" s="89"/>
      <c r="I232" s="89"/>
      <c r="J232" s="89"/>
      <c r="K232" s="89"/>
      <c r="L232" s="89"/>
      <c r="M232" s="356" t="s">
        <v>1</v>
      </c>
      <c r="N232" s="179" t="s">
        <v>18</v>
      </c>
      <c r="O232" s="180">
        <v>6.2999999999999989</v>
      </c>
      <c r="P232" s="181">
        <v>0.44271685566026764</v>
      </c>
      <c r="Q232" s="181">
        <v>5.3504667814630347</v>
      </c>
      <c r="R232" s="95">
        <v>7.2495332185369632</v>
      </c>
      <c r="S232" s="150"/>
      <c r="T232" s="150"/>
      <c r="U232" s="150"/>
      <c r="V232" s="150"/>
      <c r="W232" s="89"/>
      <c r="X232" s="356" t="s">
        <v>1</v>
      </c>
      <c r="Y232" s="179" t="s">
        <v>18</v>
      </c>
      <c r="Z232" s="180">
        <v>2.9737500000000008</v>
      </c>
      <c r="AA232" s="181">
        <v>0.3871454310997724</v>
      </c>
      <c r="AB232" s="181">
        <v>2.1434056330890146</v>
      </c>
      <c r="AC232" s="95">
        <v>3.804094366910987</v>
      </c>
      <c r="AD232" s="150"/>
      <c r="AE232" s="150"/>
      <c r="AF232" s="150"/>
      <c r="AG232" s="150"/>
      <c r="AH232" s="89"/>
      <c r="AI232" s="89"/>
      <c r="AJ232" s="89"/>
      <c r="AK232" s="89"/>
      <c r="AL232" s="89"/>
      <c r="AM232" s="89"/>
      <c r="AN232" s="89"/>
      <c r="AO232" s="89"/>
      <c r="AP232" s="89"/>
      <c r="AQ232" s="89"/>
      <c r="AR232" s="89"/>
      <c r="AS232" s="89"/>
      <c r="AT232" s="89"/>
      <c r="AU232" s="89"/>
    </row>
    <row r="233" spans="1:47" ht="15.95" customHeight="1" thickBot="1">
      <c r="A233" s="353"/>
      <c r="B233" s="173" t="s">
        <v>20</v>
      </c>
      <c r="C233" s="174">
        <v>8.7729999999999944</v>
      </c>
      <c r="D233" s="175">
        <v>0.96201770022986355</v>
      </c>
      <c r="E233" s="175">
        <v>6.7518758104851351</v>
      </c>
      <c r="F233" s="93">
        <v>10.794124189514854</v>
      </c>
      <c r="G233" s="89"/>
      <c r="H233" s="89"/>
      <c r="I233" s="89"/>
      <c r="J233" s="89"/>
      <c r="K233" s="89"/>
      <c r="L233" s="89"/>
      <c r="M233" s="322"/>
      <c r="N233" s="158" t="s">
        <v>19</v>
      </c>
      <c r="O233" s="159">
        <v>6.7274999999999991</v>
      </c>
      <c r="P233" s="160">
        <v>0.74082385064100842</v>
      </c>
      <c r="Q233" s="160">
        <v>5.1385908670531659</v>
      </c>
      <c r="R233" s="96">
        <v>8.3164091329468324</v>
      </c>
      <c r="S233" s="150"/>
      <c r="T233" s="150"/>
      <c r="U233" s="150"/>
      <c r="V233" s="150"/>
      <c r="W233" s="89"/>
      <c r="X233" s="322"/>
      <c r="Y233" s="158" t="s">
        <v>19</v>
      </c>
      <c r="Z233" s="159">
        <v>2.4512500000000008</v>
      </c>
      <c r="AA233" s="160">
        <v>0.45630087778945649</v>
      </c>
      <c r="AB233" s="160">
        <v>1.4725819516319714</v>
      </c>
      <c r="AC233" s="96">
        <v>3.4299180483680303</v>
      </c>
      <c r="AD233" s="150"/>
      <c r="AE233" s="150"/>
      <c r="AF233" s="150"/>
      <c r="AG233" s="150"/>
      <c r="AH233" s="89"/>
      <c r="AI233" s="89"/>
      <c r="AJ233" s="89"/>
      <c r="AK233" s="89"/>
      <c r="AL233" s="89"/>
      <c r="AM233" s="89"/>
      <c r="AN233" s="89"/>
      <c r="AO233" s="89"/>
      <c r="AP233" s="89"/>
      <c r="AQ233" s="89"/>
      <c r="AR233" s="89"/>
      <c r="AS233" s="89"/>
      <c r="AT233" s="89"/>
      <c r="AU233" s="89"/>
    </row>
    <row r="234" spans="1:47" ht="15.95" customHeight="1">
      <c r="A234" s="353"/>
      <c r="B234" s="173" t="s">
        <v>21</v>
      </c>
      <c r="C234" s="174">
        <v>6.8459999999999983</v>
      </c>
      <c r="D234" s="175">
        <v>1.219931077288112</v>
      </c>
      <c r="E234" s="175">
        <v>4.2830199121504826</v>
      </c>
      <c r="F234" s="93">
        <v>9.408980087849514</v>
      </c>
      <c r="G234" s="89"/>
      <c r="H234" s="89"/>
      <c r="I234" s="89"/>
      <c r="J234" s="89"/>
      <c r="K234" s="89"/>
      <c r="L234" s="89"/>
      <c r="M234" s="150"/>
      <c r="N234" s="150"/>
      <c r="O234" s="150"/>
      <c r="P234" s="150"/>
      <c r="Q234" s="150"/>
      <c r="R234" s="150"/>
      <c r="S234" s="150"/>
      <c r="T234" s="150"/>
      <c r="U234" s="150"/>
      <c r="V234" s="150"/>
      <c r="W234" s="89"/>
      <c r="X234" s="150"/>
      <c r="Y234" s="150"/>
      <c r="Z234" s="150"/>
      <c r="AA234" s="150"/>
      <c r="AB234" s="150"/>
      <c r="AC234" s="150"/>
      <c r="AD234" s="150"/>
      <c r="AE234" s="150"/>
      <c r="AF234" s="150"/>
      <c r="AG234" s="150"/>
      <c r="AH234" s="89"/>
      <c r="AI234" s="89"/>
      <c r="AJ234" s="89"/>
      <c r="AK234" s="89"/>
      <c r="AL234" s="89"/>
      <c r="AM234" s="89"/>
      <c r="AN234" s="89"/>
      <c r="AO234" s="89"/>
      <c r="AP234" s="89"/>
      <c r="AQ234" s="89"/>
      <c r="AR234" s="89"/>
      <c r="AS234" s="89"/>
      <c r="AT234" s="89"/>
      <c r="AU234" s="89"/>
    </row>
    <row r="235" spans="1:47" ht="15.95" customHeight="1" thickBot="1">
      <c r="A235" s="337"/>
      <c r="B235" s="158" t="s">
        <v>22</v>
      </c>
      <c r="C235" s="159">
        <v>7.0540000000000038</v>
      </c>
      <c r="D235" s="160">
        <v>1.1084290184260286</v>
      </c>
      <c r="E235" s="160">
        <v>4.7252770451460862</v>
      </c>
      <c r="F235" s="96">
        <v>9.3827229548539215</v>
      </c>
      <c r="G235" s="89"/>
      <c r="H235" s="89"/>
      <c r="I235" s="89"/>
      <c r="J235" s="89"/>
      <c r="K235" s="89"/>
      <c r="L235" s="89"/>
      <c r="M235" s="319" t="s">
        <v>75</v>
      </c>
      <c r="N235" s="320"/>
      <c r="O235" s="320"/>
      <c r="P235" s="320"/>
      <c r="Q235" s="320"/>
      <c r="R235" s="320"/>
      <c r="S235" s="320"/>
      <c r="T235" s="320"/>
      <c r="U235" s="150"/>
      <c r="V235" s="150"/>
      <c r="W235" s="89"/>
      <c r="X235" s="319" t="s">
        <v>75</v>
      </c>
      <c r="Y235" s="320"/>
      <c r="Z235" s="320"/>
      <c r="AA235" s="320"/>
      <c r="AB235" s="320"/>
      <c r="AC235" s="320"/>
      <c r="AD235" s="320"/>
      <c r="AE235" s="320"/>
      <c r="AF235" s="150"/>
      <c r="AG235" s="150"/>
      <c r="AH235" s="89"/>
      <c r="AI235" s="89"/>
      <c r="AJ235" s="89"/>
      <c r="AK235" s="89"/>
      <c r="AL235" s="89"/>
      <c r="AM235" s="89"/>
      <c r="AN235" s="89"/>
      <c r="AO235" s="89"/>
      <c r="AP235" s="89"/>
      <c r="AQ235" s="89"/>
      <c r="AR235" s="89"/>
      <c r="AS235" s="89"/>
      <c r="AT235" s="89"/>
      <c r="AU235" s="89"/>
    </row>
    <row r="236" spans="1:47" ht="15.75" thickBot="1">
      <c r="A236" s="89"/>
      <c r="B236" s="89"/>
      <c r="C236" s="89"/>
      <c r="D236" s="89"/>
      <c r="E236" s="89"/>
      <c r="F236" s="89"/>
      <c r="G236" s="89"/>
      <c r="H236" s="89"/>
      <c r="I236" s="89"/>
      <c r="J236" s="89"/>
      <c r="K236" s="89"/>
      <c r="L236" s="89"/>
      <c r="M236" s="334" t="s">
        <v>15</v>
      </c>
      <c r="N236" s="320"/>
      <c r="O236" s="320"/>
      <c r="P236" s="320"/>
      <c r="Q236" s="320"/>
      <c r="R236" s="320"/>
      <c r="S236" s="320"/>
      <c r="T236" s="320"/>
      <c r="U236" s="150"/>
      <c r="V236" s="150"/>
      <c r="W236" s="89"/>
      <c r="X236" s="334" t="s">
        <v>236</v>
      </c>
      <c r="Y236" s="320"/>
      <c r="Z236" s="320"/>
      <c r="AA236" s="320"/>
      <c r="AB236" s="320"/>
      <c r="AC236" s="320"/>
      <c r="AD236" s="320"/>
      <c r="AE236" s="320"/>
      <c r="AF236" s="150"/>
      <c r="AG236" s="150"/>
      <c r="AH236" s="89"/>
      <c r="AI236" s="89"/>
      <c r="AJ236" s="89"/>
      <c r="AK236" s="89"/>
      <c r="AL236" s="89"/>
      <c r="AM236" s="89"/>
      <c r="AN236" s="89"/>
      <c r="AO236" s="89"/>
      <c r="AP236" s="89"/>
      <c r="AQ236" s="89"/>
      <c r="AR236" s="89"/>
      <c r="AS236" s="89"/>
      <c r="AT236" s="89"/>
      <c r="AU236" s="89"/>
    </row>
    <row r="237" spans="1:47" ht="18" customHeight="1" thickBot="1">
      <c r="A237" s="332" t="s">
        <v>75</v>
      </c>
      <c r="B237" s="333"/>
      <c r="C237" s="333"/>
      <c r="D237" s="333"/>
      <c r="E237" s="333"/>
      <c r="F237" s="333"/>
      <c r="G237" s="333"/>
      <c r="H237" s="333"/>
      <c r="I237" s="89"/>
      <c r="J237" s="89"/>
      <c r="K237" s="89"/>
      <c r="L237" s="89"/>
      <c r="M237" s="367" t="s">
        <v>25</v>
      </c>
      <c r="N237" s="382" t="s">
        <v>85</v>
      </c>
      <c r="O237" s="368" t="s">
        <v>86</v>
      </c>
      <c r="P237" s="361" t="s">
        <v>78</v>
      </c>
      <c r="Q237" s="363" t="s">
        <v>69</v>
      </c>
      <c r="R237" s="363" t="s">
        <v>124</v>
      </c>
      <c r="S237" s="323" t="s">
        <v>125</v>
      </c>
      <c r="T237" s="325"/>
      <c r="U237" s="150"/>
      <c r="V237" s="150"/>
      <c r="W237" s="89"/>
      <c r="X237" s="367" t="s">
        <v>25</v>
      </c>
      <c r="Y237" s="382" t="s">
        <v>85</v>
      </c>
      <c r="Z237" s="368" t="s">
        <v>86</v>
      </c>
      <c r="AA237" s="361" t="s">
        <v>78</v>
      </c>
      <c r="AB237" s="363" t="s">
        <v>69</v>
      </c>
      <c r="AC237" s="363" t="s">
        <v>124</v>
      </c>
      <c r="AD237" s="323" t="s">
        <v>125</v>
      </c>
      <c r="AE237" s="325"/>
      <c r="AF237" s="150"/>
      <c r="AG237" s="150"/>
      <c r="AH237" s="89"/>
      <c r="AI237" s="89"/>
      <c r="AJ237" s="89"/>
      <c r="AK237" s="89"/>
      <c r="AL237" s="89"/>
      <c r="AM237" s="89"/>
      <c r="AN237" s="89"/>
      <c r="AO237" s="89"/>
      <c r="AP237" s="89"/>
      <c r="AQ237" s="89"/>
      <c r="AR237" s="89"/>
      <c r="AS237" s="89"/>
      <c r="AT237" s="89"/>
      <c r="AU237" s="89"/>
    </row>
    <row r="238" spans="1:47" ht="15" customHeight="1" thickBot="1">
      <c r="A238" s="334" t="s">
        <v>15</v>
      </c>
      <c r="B238" s="333"/>
      <c r="C238" s="333"/>
      <c r="D238" s="333"/>
      <c r="E238" s="333"/>
      <c r="F238" s="333"/>
      <c r="G238" s="333"/>
      <c r="H238" s="333"/>
      <c r="I238" s="89"/>
      <c r="J238" s="89"/>
      <c r="K238" s="89"/>
      <c r="L238" s="89"/>
      <c r="M238" s="322"/>
      <c r="N238" s="389"/>
      <c r="O238" s="374"/>
      <c r="P238" s="327"/>
      <c r="Q238" s="329"/>
      <c r="R238" s="329"/>
      <c r="S238" s="165" t="s">
        <v>71</v>
      </c>
      <c r="T238" s="166" t="s">
        <v>72</v>
      </c>
      <c r="U238" s="150"/>
      <c r="V238" s="150"/>
      <c r="W238" s="89"/>
      <c r="X238" s="322"/>
      <c r="Y238" s="389"/>
      <c r="Z238" s="374"/>
      <c r="AA238" s="327"/>
      <c r="AB238" s="329"/>
      <c r="AC238" s="329"/>
      <c r="AD238" s="165" t="s">
        <v>71</v>
      </c>
      <c r="AE238" s="166" t="s">
        <v>72</v>
      </c>
      <c r="AF238" s="150"/>
      <c r="AG238" s="150"/>
      <c r="AH238" s="89"/>
      <c r="AI238" s="89"/>
      <c r="AJ238" s="89"/>
      <c r="AK238" s="89"/>
      <c r="AL238" s="89"/>
      <c r="AM238" s="89"/>
      <c r="AN238" s="89"/>
      <c r="AO238" s="89"/>
      <c r="AP238" s="89"/>
      <c r="AQ238" s="89"/>
      <c r="AR238" s="89"/>
      <c r="AS238" s="89"/>
      <c r="AT238" s="89"/>
      <c r="AU238" s="89"/>
    </row>
    <row r="239" spans="1:47" ht="29.1" customHeight="1" thickBot="1">
      <c r="A239" s="367" t="s">
        <v>25</v>
      </c>
      <c r="B239" s="382" t="s">
        <v>85</v>
      </c>
      <c r="C239" s="368" t="s">
        <v>86</v>
      </c>
      <c r="D239" s="361" t="s">
        <v>78</v>
      </c>
      <c r="E239" s="363" t="s">
        <v>69</v>
      </c>
      <c r="F239" s="363" t="s">
        <v>124</v>
      </c>
      <c r="G239" s="323" t="s">
        <v>125</v>
      </c>
      <c r="H239" s="366"/>
      <c r="I239" s="89"/>
      <c r="J239" s="89"/>
      <c r="K239" s="89"/>
      <c r="L239" s="89"/>
      <c r="M239" s="352" t="s">
        <v>2</v>
      </c>
      <c r="N239" s="230" t="s">
        <v>18</v>
      </c>
      <c r="O239" s="203" t="s">
        <v>19</v>
      </c>
      <c r="P239" s="204" t="s">
        <v>221</v>
      </c>
      <c r="Q239" s="205">
        <v>0.48538494940319549</v>
      </c>
      <c r="R239" s="229">
        <v>1.3047330802579904E-9</v>
      </c>
      <c r="S239" s="205">
        <v>-7.8197971779956266</v>
      </c>
      <c r="T239" s="206">
        <v>-5.737702822004378</v>
      </c>
      <c r="U239" s="150"/>
      <c r="V239" s="150"/>
      <c r="W239" s="89"/>
      <c r="X239" s="352" t="s">
        <v>2</v>
      </c>
      <c r="Y239" s="230" t="s">
        <v>18</v>
      </c>
      <c r="Z239" s="203" t="s">
        <v>19</v>
      </c>
      <c r="AA239" s="204">
        <v>0.41875000000000018</v>
      </c>
      <c r="AB239" s="205">
        <v>0.5116136717359524</v>
      </c>
      <c r="AC239" s="205">
        <v>0.42679094794734551</v>
      </c>
      <c r="AD239" s="205">
        <v>-0.6785521924960134</v>
      </c>
      <c r="AE239" s="206">
        <v>1.5160521924960138</v>
      </c>
      <c r="AF239" s="150"/>
      <c r="AG239" s="150"/>
      <c r="AH239" s="89"/>
      <c r="AI239" s="89"/>
      <c r="AJ239" s="89"/>
      <c r="AK239" s="89"/>
      <c r="AL239" s="89"/>
      <c r="AM239" s="89"/>
      <c r="AN239" s="89"/>
      <c r="AO239" s="89"/>
      <c r="AP239" s="89"/>
      <c r="AQ239" s="89"/>
      <c r="AR239" s="89"/>
      <c r="AS239" s="89"/>
      <c r="AT239" s="89"/>
      <c r="AU239" s="89"/>
    </row>
    <row r="240" spans="1:47" ht="36" customHeight="1" thickBot="1">
      <c r="A240" s="337"/>
      <c r="B240" s="380"/>
      <c r="C240" s="369"/>
      <c r="D240" s="362"/>
      <c r="E240" s="364"/>
      <c r="F240" s="364"/>
      <c r="G240" s="165" t="s">
        <v>71</v>
      </c>
      <c r="H240" s="166" t="s">
        <v>72</v>
      </c>
      <c r="I240" s="89"/>
      <c r="J240" s="89"/>
      <c r="K240" s="89"/>
      <c r="L240" s="89"/>
      <c r="M240" s="387"/>
      <c r="N240" s="234" t="s">
        <v>19</v>
      </c>
      <c r="O240" s="208" t="s">
        <v>18</v>
      </c>
      <c r="P240" s="209" t="s">
        <v>222</v>
      </c>
      <c r="Q240" s="210">
        <v>0.48538494940319549</v>
      </c>
      <c r="R240" s="225">
        <v>1.3047330802579904E-9</v>
      </c>
      <c r="S240" s="210">
        <v>5.737702822004378</v>
      </c>
      <c r="T240" s="211">
        <v>7.8197971779956266</v>
      </c>
      <c r="U240" s="150"/>
      <c r="V240" s="150"/>
      <c r="W240" s="89"/>
      <c r="X240" s="387"/>
      <c r="Y240" s="234" t="s">
        <v>19</v>
      </c>
      <c r="Z240" s="208" t="s">
        <v>18</v>
      </c>
      <c r="AA240" s="209">
        <v>-0.41875000000000018</v>
      </c>
      <c r="AB240" s="210">
        <v>0.5116136717359524</v>
      </c>
      <c r="AC240" s="210">
        <v>0.42679094794734551</v>
      </c>
      <c r="AD240" s="210">
        <v>-1.5160521924960138</v>
      </c>
      <c r="AE240" s="211">
        <v>0.6785521924960134</v>
      </c>
      <c r="AF240" s="150"/>
      <c r="AG240" s="150"/>
      <c r="AH240" s="89"/>
      <c r="AI240" s="89"/>
      <c r="AJ240" s="89"/>
      <c r="AK240" s="89"/>
      <c r="AL240" s="89"/>
      <c r="AM240" s="89"/>
      <c r="AN240" s="89"/>
      <c r="AO240" s="89"/>
      <c r="AP240" s="89"/>
      <c r="AQ240" s="89"/>
      <c r="AR240" s="89"/>
      <c r="AS240" s="89"/>
      <c r="AT240" s="89"/>
      <c r="AU240" s="89"/>
    </row>
    <row r="241" spans="1:47" ht="15.95" customHeight="1" thickBot="1">
      <c r="A241" s="352" t="s">
        <v>2</v>
      </c>
      <c r="B241" s="381" t="s">
        <v>18</v>
      </c>
      <c r="C241" s="153" t="s">
        <v>19</v>
      </c>
      <c r="D241" s="154" t="s">
        <v>147</v>
      </c>
      <c r="E241" s="155">
        <v>0.87919600267011644</v>
      </c>
      <c r="F241" s="231">
        <v>2.0082765879077848E-5</v>
      </c>
      <c r="G241" s="155">
        <v>-8.8474152784301676</v>
      </c>
      <c r="H241" s="92">
        <v>-3.226584721569838</v>
      </c>
      <c r="I241" s="89"/>
      <c r="J241" s="89"/>
      <c r="K241" s="89"/>
      <c r="L241" s="89"/>
      <c r="M241" s="356" t="s">
        <v>1</v>
      </c>
      <c r="N241" s="234" t="s">
        <v>18</v>
      </c>
      <c r="O241" s="208" t="s">
        <v>19</v>
      </c>
      <c r="P241" s="209">
        <v>-0.42750000000000021</v>
      </c>
      <c r="Q241" s="210">
        <v>0.48538494940319549</v>
      </c>
      <c r="R241" s="210">
        <v>0.39332521232275131</v>
      </c>
      <c r="S241" s="210">
        <v>-1.4685471779956247</v>
      </c>
      <c r="T241" s="211">
        <v>0.61354717799562419</v>
      </c>
      <c r="U241" s="150"/>
      <c r="V241" s="150"/>
      <c r="W241" s="89"/>
      <c r="X241" s="356" t="s">
        <v>1</v>
      </c>
      <c r="Y241" s="234" t="s">
        <v>18</v>
      </c>
      <c r="Z241" s="208" t="s">
        <v>19</v>
      </c>
      <c r="AA241" s="209">
        <v>0.52249999999999996</v>
      </c>
      <c r="AB241" s="210">
        <v>0.5116136717359524</v>
      </c>
      <c r="AC241" s="210">
        <v>0.32444713456115876</v>
      </c>
      <c r="AD241" s="210">
        <v>-0.57480219249601361</v>
      </c>
      <c r="AE241" s="211">
        <v>1.6198021924960135</v>
      </c>
      <c r="AF241" s="150"/>
      <c r="AG241" s="150"/>
      <c r="AH241" s="89"/>
      <c r="AI241" s="89"/>
      <c r="AJ241" s="89"/>
      <c r="AK241" s="89"/>
      <c r="AL241" s="89"/>
      <c r="AM241" s="89"/>
      <c r="AN241" s="89"/>
      <c r="AO241" s="89"/>
      <c r="AP241" s="89"/>
      <c r="AQ241" s="89"/>
      <c r="AR241" s="89"/>
      <c r="AS241" s="89"/>
      <c r="AT241" s="89"/>
      <c r="AU241" s="89"/>
    </row>
    <row r="242" spans="1:47" ht="15.95" customHeight="1" thickBot="1">
      <c r="A242" s="353"/>
      <c r="B242" s="333"/>
      <c r="C242" s="173" t="s">
        <v>20</v>
      </c>
      <c r="D242" s="174" t="s">
        <v>148</v>
      </c>
      <c r="E242" s="175">
        <v>1.1794731874866848</v>
      </c>
      <c r="F242" s="232">
        <v>5.8217973054281163E-4</v>
      </c>
      <c r="G242" s="175">
        <v>-9.9232735869410647</v>
      </c>
      <c r="H242" s="93">
        <v>-2.3827264130589367</v>
      </c>
      <c r="I242" s="89"/>
      <c r="J242" s="89"/>
      <c r="K242" s="89"/>
      <c r="L242" s="89"/>
      <c r="M242" s="322"/>
      <c r="N242" s="245" t="s">
        <v>19</v>
      </c>
      <c r="O242" s="213" t="s">
        <v>18</v>
      </c>
      <c r="P242" s="214">
        <v>0.42750000000000021</v>
      </c>
      <c r="Q242" s="215">
        <v>0.48538494940319549</v>
      </c>
      <c r="R242" s="215">
        <v>0.39332521232275131</v>
      </c>
      <c r="S242" s="215">
        <v>-0.61354717799562419</v>
      </c>
      <c r="T242" s="222">
        <v>1.4685471779956247</v>
      </c>
      <c r="U242" s="150"/>
      <c r="V242" s="150"/>
      <c r="W242" s="89"/>
      <c r="X242" s="322"/>
      <c r="Y242" s="245" t="s">
        <v>19</v>
      </c>
      <c r="Z242" s="213" t="s">
        <v>18</v>
      </c>
      <c r="AA242" s="214">
        <v>-0.52249999999999996</v>
      </c>
      <c r="AB242" s="215">
        <v>0.5116136717359524</v>
      </c>
      <c r="AC242" s="215">
        <v>0.32444713456115876</v>
      </c>
      <c r="AD242" s="215">
        <v>-1.6198021924960135</v>
      </c>
      <c r="AE242" s="222">
        <v>0.57480219249601361</v>
      </c>
      <c r="AF242" s="150"/>
      <c r="AG242" s="150"/>
      <c r="AH242" s="89"/>
      <c r="AI242" s="89"/>
      <c r="AJ242" s="89"/>
      <c r="AK242" s="89"/>
      <c r="AL242" s="89"/>
      <c r="AM242" s="89"/>
      <c r="AN242" s="89"/>
      <c r="AO242" s="89"/>
      <c r="AP242" s="89"/>
      <c r="AQ242" s="89"/>
      <c r="AR242" s="89"/>
      <c r="AS242" s="89"/>
      <c r="AT242" s="89"/>
      <c r="AU242" s="89"/>
    </row>
    <row r="243" spans="1:47" ht="15.95" customHeight="1">
      <c r="A243" s="353"/>
      <c r="B243" s="333"/>
      <c r="C243" s="173" t="s">
        <v>21</v>
      </c>
      <c r="D243" s="174" t="s">
        <v>149</v>
      </c>
      <c r="E243" s="175">
        <v>1.322747813371006</v>
      </c>
      <c r="F243" s="232">
        <v>1.5864715626981271E-3</v>
      </c>
      <c r="G243" s="175">
        <v>-10.516261562743706</v>
      </c>
      <c r="H243" s="93">
        <v>-2.0597384372562915</v>
      </c>
      <c r="I243" s="89"/>
      <c r="J243" s="89"/>
      <c r="K243" s="89"/>
      <c r="L243" s="89"/>
      <c r="M243" s="359" t="s">
        <v>79</v>
      </c>
      <c r="N243" s="320"/>
      <c r="O243" s="320"/>
      <c r="P243" s="320"/>
      <c r="Q243" s="320"/>
      <c r="R243" s="320"/>
      <c r="S243" s="320"/>
      <c r="T243" s="320"/>
      <c r="U243" s="150"/>
      <c r="V243" s="150"/>
      <c r="W243" s="89"/>
      <c r="X243" s="359" t="s">
        <v>79</v>
      </c>
      <c r="Y243" s="320"/>
      <c r="Z243" s="320"/>
      <c r="AA243" s="320"/>
      <c r="AB243" s="320"/>
      <c r="AC243" s="320"/>
      <c r="AD243" s="320"/>
      <c r="AE243" s="320"/>
      <c r="AF243" s="150"/>
      <c r="AG243" s="150"/>
      <c r="AH243" s="89"/>
      <c r="AI243" s="89"/>
      <c r="AJ243" s="89"/>
      <c r="AK243" s="89"/>
      <c r="AL243" s="89"/>
      <c r="AM243" s="89"/>
      <c r="AN243" s="89"/>
      <c r="AO243" s="89"/>
      <c r="AP243" s="89"/>
      <c r="AQ243" s="89"/>
      <c r="AR243" s="89"/>
      <c r="AS243" s="89"/>
      <c r="AT243" s="89"/>
      <c r="AU243" s="89"/>
    </row>
    <row r="244" spans="1:47" ht="15.95" customHeight="1">
      <c r="A244" s="353"/>
      <c r="B244" s="378"/>
      <c r="C244" s="176" t="s">
        <v>22</v>
      </c>
      <c r="D244" s="177" t="s">
        <v>150</v>
      </c>
      <c r="E244" s="178">
        <v>1.3233040508934866</v>
      </c>
      <c r="F244" s="233">
        <v>7.3432711151658935E-3</v>
      </c>
      <c r="G244" s="178">
        <v>-9.6030396172695092</v>
      </c>
      <c r="H244" s="94">
        <v>-1.1429603827304891</v>
      </c>
      <c r="I244" s="89"/>
      <c r="J244" s="89"/>
      <c r="K244" s="89"/>
      <c r="L244" s="89"/>
      <c r="M244" s="359" t="s">
        <v>133</v>
      </c>
      <c r="N244" s="320"/>
      <c r="O244" s="320"/>
      <c r="P244" s="320"/>
      <c r="Q244" s="320"/>
      <c r="R244" s="320"/>
      <c r="S244" s="320"/>
      <c r="T244" s="320"/>
      <c r="U244" s="150"/>
      <c r="V244" s="150"/>
      <c r="W244" s="89"/>
      <c r="X244" s="359" t="s">
        <v>229</v>
      </c>
      <c r="Y244" s="320"/>
      <c r="Z244" s="320"/>
      <c r="AA244" s="320"/>
      <c r="AB244" s="320"/>
      <c r="AC244" s="320"/>
      <c r="AD244" s="320"/>
      <c r="AE244" s="320"/>
      <c r="AF244" s="150"/>
      <c r="AG244" s="150"/>
      <c r="AH244" s="89"/>
      <c r="AI244" s="89"/>
      <c r="AJ244" s="89"/>
      <c r="AK244" s="89"/>
      <c r="AL244" s="89"/>
      <c r="AM244" s="89"/>
      <c r="AN244" s="89"/>
      <c r="AO244" s="89"/>
      <c r="AP244" s="89"/>
      <c r="AQ244" s="89"/>
      <c r="AR244" s="89"/>
      <c r="AS244" s="89"/>
      <c r="AT244" s="89"/>
      <c r="AU244" s="89"/>
    </row>
    <row r="245" spans="1:47" ht="15.95" customHeight="1">
      <c r="A245" s="353"/>
      <c r="B245" s="377" t="s">
        <v>19</v>
      </c>
      <c r="C245" s="179" t="s">
        <v>18</v>
      </c>
      <c r="D245" s="180" t="s">
        <v>151</v>
      </c>
      <c r="E245" s="181">
        <v>0.87919600267011644</v>
      </c>
      <c r="F245" s="235">
        <v>2.0082765879077848E-5</v>
      </c>
      <c r="G245" s="181">
        <v>3.226584721569838</v>
      </c>
      <c r="H245" s="95">
        <v>8.8474152784301676</v>
      </c>
      <c r="I245" s="89"/>
      <c r="J245" s="89"/>
      <c r="K245" s="89"/>
      <c r="L245" s="89"/>
      <c r="M245" s="150"/>
      <c r="N245" s="150"/>
      <c r="O245" s="150"/>
      <c r="P245" s="150"/>
      <c r="Q245" s="150"/>
      <c r="R245" s="150"/>
      <c r="S245" s="150"/>
      <c r="T245" s="150"/>
      <c r="U245" s="150"/>
      <c r="V245" s="150"/>
      <c r="W245" s="89"/>
      <c r="X245" s="150"/>
      <c r="Y245" s="150"/>
      <c r="Z245" s="150"/>
      <c r="AA245" s="150"/>
      <c r="AB245" s="150"/>
      <c r="AC245" s="150"/>
      <c r="AD245" s="150"/>
      <c r="AE245" s="150"/>
      <c r="AF245" s="150"/>
      <c r="AG245" s="150"/>
      <c r="AH245" s="89"/>
      <c r="AI245" s="89"/>
      <c r="AJ245" s="89"/>
      <c r="AK245" s="89"/>
      <c r="AL245" s="89"/>
      <c r="AM245" s="89"/>
      <c r="AN245" s="89"/>
      <c r="AO245" s="89"/>
      <c r="AP245" s="89"/>
      <c r="AQ245" s="89"/>
      <c r="AR245" s="89"/>
      <c r="AS245" s="89"/>
      <c r="AT245" s="89"/>
      <c r="AU245" s="89"/>
    </row>
    <row r="246" spans="1:47" ht="15.95" customHeight="1" thickBot="1">
      <c r="A246" s="353"/>
      <c r="B246" s="333"/>
      <c r="C246" s="173" t="s">
        <v>20</v>
      </c>
      <c r="D246" s="174">
        <v>-0.11599999999999788</v>
      </c>
      <c r="E246" s="175">
        <v>0.72764265497106018</v>
      </c>
      <c r="F246" s="175">
        <v>1</v>
      </c>
      <c r="G246" s="175">
        <v>-2.4419637538814558</v>
      </c>
      <c r="H246" s="93">
        <v>2.20996375388146</v>
      </c>
      <c r="I246" s="89"/>
      <c r="J246" s="89"/>
      <c r="K246" s="89"/>
      <c r="L246" s="89"/>
      <c r="M246" s="319" t="s">
        <v>87</v>
      </c>
      <c r="N246" s="320"/>
      <c r="O246" s="320"/>
      <c r="P246" s="320"/>
      <c r="Q246" s="320"/>
      <c r="R246" s="320"/>
      <c r="S246" s="320"/>
      <c r="T246" s="320"/>
      <c r="U246" s="320"/>
      <c r="V246" s="320"/>
      <c r="W246" s="89"/>
      <c r="X246" s="319" t="s">
        <v>87</v>
      </c>
      <c r="Y246" s="320"/>
      <c r="Z246" s="320"/>
      <c r="AA246" s="320"/>
      <c r="AB246" s="320"/>
      <c r="AC246" s="320"/>
      <c r="AD246" s="320"/>
      <c r="AE246" s="320"/>
      <c r="AF246" s="320"/>
      <c r="AG246" s="320"/>
      <c r="AH246" s="89"/>
      <c r="AI246" s="89"/>
      <c r="AJ246" s="89"/>
      <c r="AK246" s="89"/>
      <c r="AL246" s="89"/>
      <c r="AM246" s="89"/>
      <c r="AN246" s="89"/>
      <c r="AO246" s="89"/>
      <c r="AP246" s="89"/>
      <c r="AQ246" s="89"/>
      <c r="AR246" s="89"/>
      <c r="AS246" s="89"/>
      <c r="AT246" s="89"/>
      <c r="AU246" s="89"/>
    </row>
    <row r="247" spans="1:47" ht="15.95" customHeight="1" thickBot="1">
      <c r="A247" s="353"/>
      <c r="B247" s="333"/>
      <c r="C247" s="173" t="s">
        <v>21</v>
      </c>
      <c r="D247" s="174">
        <v>-0.25099999999999589</v>
      </c>
      <c r="E247" s="175">
        <v>0.99973121387701014</v>
      </c>
      <c r="F247" s="175">
        <v>1</v>
      </c>
      <c r="G247" s="175">
        <v>-3.446715027446154</v>
      </c>
      <c r="H247" s="93">
        <v>2.9447150274461622</v>
      </c>
      <c r="I247" s="89"/>
      <c r="J247" s="89"/>
      <c r="K247" s="89"/>
      <c r="L247" s="89"/>
      <c r="M247" s="355" t="s">
        <v>25</v>
      </c>
      <c r="N247" s="386"/>
      <c r="O247" s="183" t="s">
        <v>30</v>
      </c>
      <c r="P247" s="184" t="s">
        <v>31</v>
      </c>
      <c r="Q247" s="184" t="s">
        <v>32</v>
      </c>
      <c r="R247" s="184" t="s">
        <v>33</v>
      </c>
      <c r="S247" s="184" t="s">
        <v>34</v>
      </c>
      <c r="T247" s="184" t="s">
        <v>35</v>
      </c>
      <c r="U247" s="184" t="s">
        <v>36</v>
      </c>
      <c r="V247" s="91" t="s">
        <v>120</v>
      </c>
      <c r="W247" s="89"/>
      <c r="X247" s="355" t="s">
        <v>25</v>
      </c>
      <c r="Y247" s="386"/>
      <c r="Z247" s="183" t="s">
        <v>30</v>
      </c>
      <c r="AA247" s="184" t="s">
        <v>31</v>
      </c>
      <c r="AB247" s="184" t="s">
        <v>32</v>
      </c>
      <c r="AC247" s="184" t="s">
        <v>33</v>
      </c>
      <c r="AD247" s="184" t="s">
        <v>34</v>
      </c>
      <c r="AE247" s="184" t="s">
        <v>35</v>
      </c>
      <c r="AF247" s="184" t="s">
        <v>36</v>
      </c>
      <c r="AG247" s="91" t="s">
        <v>120</v>
      </c>
      <c r="AH247" s="89"/>
      <c r="AI247" s="89"/>
      <c r="AJ247" s="89"/>
      <c r="AK247" s="89"/>
      <c r="AL247" s="89"/>
      <c r="AM247" s="89"/>
      <c r="AN247" s="89"/>
      <c r="AO247" s="89"/>
      <c r="AP247" s="89"/>
      <c r="AQ247" s="89"/>
      <c r="AR247" s="89"/>
      <c r="AS247" s="89"/>
      <c r="AT247" s="89"/>
      <c r="AU247" s="89"/>
    </row>
    <row r="248" spans="1:47" ht="15.95" customHeight="1">
      <c r="A248" s="353"/>
      <c r="B248" s="378"/>
      <c r="C248" s="176" t="s">
        <v>22</v>
      </c>
      <c r="D248" s="177">
        <v>0.66400000000000325</v>
      </c>
      <c r="E248" s="178">
        <v>0.92888068842738536</v>
      </c>
      <c r="F248" s="178">
        <v>1</v>
      </c>
      <c r="G248" s="178">
        <v>-2.3052360641618526</v>
      </c>
      <c r="H248" s="94">
        <v>3.6332360641618591</v>
      </c>
      <c r="I248" s="89"/>
      <c r="J248" s="89"/>
      <c r="K248" s="89"/>
      <c r="L248" s="89"/>
      <c r="M248" s="352" t="s">
        <v>2</v>
      </c>
      <c r="N248" s="153" t="s">
        <v>88</v>
      </c>
      <c r="O248" s="154">
        <v>0.93302759413008152</v>
      </c>
      <c r="P248" s="155" t="s">
        <v>223</v>
      </c>
      <c r="Q248" s="155">
        <v>1</v>
      </c>
      <c r="R248" s="155">
        <v>14</v>
      </c>
      <c r="S248" s="155">
        <v>1.3047330802579858E-9</v>
      </c>
      <c r="T248" s="155">
        <v>0.93302759413008152</v>
      </c>
      <c r="U248" s="155">
        <v>195.04131810931821</v>
      </c>
      <c r="V248" s="92">
        <v>1</v>
      </c>
      <c r="W248" s="89"/>
      <c r="X248" s="352" t="s">
        <v>2</v>
      </c>
      <c r="Y248" s="153" t="s">
        <v>88</v>
      </c>
      <c r="Z248" s="154">
        <v>4.5666476228610343E-2</v>
      </c>
      <c r="AA248" s="155" t="s">
        <v>232</v>
      </c>
      <c r="AB248" s="155">
        <v>1</v>
      </c>
      <c r="AC248" s="155">
        <v>14</v>
      </c>
      <c r="AD248" s="155">
        <v>0.42679094794734551</v>
      </c>
      <c r="AE248" s="155">
        <v>4.5666476228610343E-2</v>
      </c>
      <c r="AF248" s="155">
        <v>0.66992372297056213</v>
      </c>
      <c r="AG248" s="92">
        <v>0.11899661398574146</v>
      </c>
      <c r="AH248" s="89"/>
      <c r="AI248" s="89"/>
      <c r="AJ248" s="89"/>
      <c r="AK248" s="89"/>
      <c r="AL248" s="89"/>
      <c r="AM248" s="89"/>
      <c r="AN248" s="89"/>
      <c r="AO248" s="89"/>
      <c r="AP248" s="89"/>
      <c r="AQ248" s="89"/>
      <c r="AR248" s="89"/>
      <c r="AS248" s="89"/>
      <c r="AT248" s="89"/>
      <c r="AU248" s="89"/>
    </row>
    <row r="249" spans="1:47" ht="15.95" customHeight="1">
      <c r="A249" s="353"/>
      <c r="B249" s="377" t="s">
        <v>20</v>
      </c>
      <c r="C249" s="179" t="s">
        <v>18</v>
      </c>
      <c r="D249" s="180" t="s">
        <v>152</v>
      </c>
      <c r="E249" s="181">
        <v>1.1794731874866848</v>
      </c>
      <c r="F249" s="235">
        <v>5.8217973054281163E-4</v>
      </c>
      <c r="G249" s="181">
        <v>2.3827264130589367</v>
      </c>
      <c r="H249" s="95">
        <v>9.9232735869410647</v>
      </c>
      <c r="I249" s="89"/>
      <c r="J249" s="89"/>
      <c r="K249" s="89"/>
      <c r="L249" s="89"/>
      <c r="M249" s="372"/>
      <c r="N249" s="173" t="s">
        <v>89</v>
      </c>
      <c r="O249" s="174">
        <v>6.6972405869918497E-2</v>
      </c>
      <c r="P249" s="175" t="s">
        <v>223</v>
      </c>
      <c r="Q249" s="175">
        <v>1</v>
      </c>
      <c r="R249" s="175">
        <v>14</v>
      </c>
      <c r="S249" s="175">
        <v>1.3047330802579904E-9</v>
      </c>
      <c r="T249" s="175">
        <v>0.93302759413008152</v>
      </c>
      <c r="U249" s="175">
        <v>195.04131810931821</v>
      </c>
      <c r="V249" s="93">
        <v>1</v>
      </c>
      <c r="W249" s="89"/>
      <c r="X249" s="372"/>
      <c r="Y249" s="173" t="s">
        <v>89</v>
      </c>
      <c r="Z249" s="174">
        <v>0.95433352377138969</v>
      </c>
      <c r="AA249" s="175" t="s">
        <v>232</v>
      </c>
      <c r="AB249" s="175">
        <v>1</v>
      </c>
      <c r="AC249" s="175">
        <v>14</v>
      </c>
      <c r="AD249" s="175">
        <v>0.42679094794734529</v>
      </c>
      <c r="AE249" s="175">
        <v>4.5666476228610309E-2</v>
      </c>
      <c r="AF249" s="175">
        <v>0.66992372297056157</v>
      </c>
      <c r="AG249" s="93">
        <v>0.11899661398574135</v>
      </c>
      <c r="AH249" s="89"/>
      <c r="AI249" s="89"/>
      <c r="AJ249" s="89"/>
      <c r="AK249" s="89"/>
      <c r="AL249" s="89"/>
      <c r="AM249" s="89"/>
      <c r="AN249" s="89"/>
      <c r="AO249" s="89"/>
      <c r="AP249" s="89"/>
      <c r="AQ249" s="89"/>
      <c r="AR249" s="89"/>
      <c r="AS249" s="89"/>
      <c r="AT249" s="89"/>
      <c r="AU249" s="89"/>
    </row>
    <row r="250" spans="1:47" ht="15.95" customHeight="1">
      <c r="A250" s="353"/>
      <c r="B250" s="333"/>
      <c r="C250" s="173" t="s">
        <v>19</v>
      </c>
      <c r="D250" s="174">
        <v>0.11599999999999788</v>
      </c>
      <c r="E250" s="175">
        <v>0.72764265497106018</v>
      </c>
      <c r="F250" s="175">
        <v>1</v>
      </c>
      <c r="G250" s="175">
        <v>-2.20996375388146</v>
      </c>
      <c r="H250" s="93">
        <v>2.4419637538814558</v>
      </c>
      <c r="I250" s="89"/>
      <c r="J250" s="89"/>
      <c r="K250" s="89"/>
      <c r="L250" s="89"/>
      <c r="M250" s="372"/>
      <c r="N250" s="173" t="s">
        <v>90</v>
      </c>
      <c r="O250" s="174">
        <v>13.931522722094158</v>
      </c>
      <c r="P250" s="175" t="s">
        <v>223</v>
      </c>
      <c r="Q250" s="175">
        <v>1</v>
      </c>
      <c r="R250" s="175">
        <v>14</v>
      </c>
      <c r="S250" s="175">
        <v>1.3047330802579858E-9</v>
      </c>
      <c r="T250" s="175">
        <v>0.93302759413008152</v>
      </c>
      <c r="U250" s="175">
        <v>195.04131810931821</v>
      </c>
      <c r="V250" s="93">
        <v>1</v>
      </c>
      <c r="W250" s="89"/>
      <c r="X250" s="372"/>
      <c r="Y250" s="173" t="s">
        <v>90</v>
      </c>
      <c r="Z250" s="174">
        <v>4.7851694497897293E-2</v>
      </c>
      <c r="AA250" s="175" t="s">
        <v>232</v>
      </c>
      <c r="AB250" s="175">
        <v>1</v>
      </c>
      <c r="AC250" s="175">
        <v>14</v>
      </c>
      <c r="AD250" s="175">
        <v>0.42679094794734551</v>
      </c>
      <c r="AE250" s="175">
        <v>4.5666476228610343E-2</v>
      </c>
      <c r="AF250" s="175">
        <v>0.66992372297056213</v>
      </c>
      <c r="AG250" s="93">
        <v>0.11899661398574146</v>
      </c>
      <c r="AH250" s="89"/>
      <c r="AI250" s="89"/>
      <c r="AJ250" s="89"/>
      <c r="AK250" s="89"/>
      <c r="AL250" s="89"/>
      <c r="AM250" s="89"/>
      <c r="AN250" s="89"/>
      <c r="AO250" s="89"/>
      <c r="AP250" s="89"/>
      <c r="AQ250" s="89"/>
      <c r="AR250" s="89"/>
      <c r="AS250" s="89"/>
      <c r="AT250" s="89"/>
      <c r="AU250" s="89"/>
    </row>
    <row r="251" spans="1:47" ht="15.95" customHeight="1">
      <c r="A251" s="353"/>
      <c r="B251" s="333"/>
      <c r="C251" s="173" t="s">
        <v>21</v>
      </c>
      <c r="D251" s="174">
        <v>-0.13499999999999801</v>
      </c>
      <c r="E251" s="175">
        <v>0.65234219036739693</v>
      </c>
      <c r="F251" s="175">
        <v>1</v>
      </c>
      <c r="G251" s="175">
        <v>-2.2202602298068257</v>
      </c>
      <c r="H251" s="93">
        <v>1.9502602298068297</v>
      </c>
      <c r="I251" s="89"/>
      <c r="J251" s="89"/>
      <c r="K251" s="89"/>
      <c r="L251" s="89"/>
      <c r="M251" s="387"/>
      <c r="N251" s="176" t="s">
        <v>91</v>
      </c>
      <c r="O251" s="177">
        <v>13.931522722094158</v>
      </c>
      <c r="P251" s="178" t="s">
        <v>223</v>
      </c>
      <c r="Q251" s="178">
        <v>1</v>
      </c>
      <c r="R251" s="178">
        <v>14</v>
      </c>
      <c r="S251" s="178">
        <v>1.3047330802579858E-9</v>
      </c>
      <c r="T251" s="178">
        <v>0.93302759413008152</v>
      </c>
      <c r="U251" s="178">
        <v>195.04131810931821</v>
      </c>
      <c r="V251" s="94">
        <v>1</v>
      </c>
      <c r="W251" s="89"/>
      <c r="X251" s="387"/>
      <c r="Y251" s="176" t="s">
        <v>91</v>
      </c>
      <c r="Z251" s="177">
        <v>4.7851694497897293E-2</v>
      </c>
      <c r="AA251" s="178" t="s">
        <v>232</v>
      </c>
      <c r="AB251" s="178">
        <v>1</v>
      </c>
      <c r="AC251" s="178">
        <v>14</v>
      </c>
      <c r="AD251" s="178">
        <v>0.42679094794734551</v>
      </c>
      <c r="AE251" s="178">
        <v>4.5666476228610343E-2</v>
      </c>
      <c r="AF251" s="178">
        <v>0.66992372297056213</v>
      </c>
      <c r="AG251" s="94">
        <v>0.11899661398574146</v>
      </c>
      <c r="AH251" s="89"/>
      <c r="AI251" s="89"/>
      <c r="AJ251" s="89"/>
      <c r="AK251" s="89"/>
      <c r="AL251" s="89"/>
      <c r="AM251" s="89"/>
      <c r="AN251" s="89"/>
      <c r="AO251" s="89"/>
      <c r="AP251" s="89"/>
      <c r="AQ251" s="89"/>
      <c r="AR251" s="89"/>
      <c r="AS251" s="89"/>
      <c r="AT251" s="89"/>
      <c r="AU251" s="89"/>
    </row>
    <row r="252" spans="1:47" ht="15.95" customHeight="1" thickBot="1">
      <c r="A252" s="353"/>
      <c r="B252" s="378"/>
      <c r="C252" s="176" t="s">
        <v>22</v>
      </c>
      <c r="D252" s="177">
        <v>0.78000000000000114</v>
      </c>
      <c r="E252" s="178">
        <v>0.5468987820225768</v>
      </c>
      <c r="F252" s="178">
        <v>1</v>
      </c>
      <c r="G252" s="178">
        <v>-0.96820254878683776</v>
      </c>
      <c r="H252" s="94">
        <v>2.5282025487868403</v>
      </c>
      <c r="I252" s="89"/>
      <c r="J252" s="89"/>
      <c r="K252" s="89"/>
      <c r="L252" s="89"/>
      <c r="M252" s="356" t="s">
        <v>1</v>
      </c>
      <c r="N252" s="179" t="s">
        <v>88</v>
      </c>
      <c r="O252" s="180">
        <v>5.2499027122522503E-2</v>
      </c>
      <c r="P252" s="181" t="s">
        <v>224</v>
      </c>
      <c r="Q252" s="181">
        <v>1</v>
      </c>
      <c r="R252" s="181">
        <v>14</v>
      </c>
      <c r="S252" s="181">
        <v>0.39332521232275131</v>
      </c>
      <c r="T252" s="181">
        <v>5.2499027122522503E-2</v>
      </c>
      <c r="U252" s="181">
        <v>0.77571042221014908</v>
      </c>
      <c r="V252" s="95">
        <v>0.13018104781694062</v>
      </c>
      <c r="W252" s="89"/>
      <c r="X252" s="356" t="s">
        <v>1</v>
      </c>
      <c r="Y252" s="179" t="s">
        <v>88</v>
      </c>
      <c r="Z252" s="180">
        <v>6.9335168260521551E-2</v>
      </c>
      <c r="AA252" s="181" t="s">
        <v>233</v>
      </c>
      <c r="AB252" s="181">
        <v>1</v>
      </c>
      <c r="AC252" s="181">
        <v>14</v>
      </c>
      <c r="AD252" s="181">
        <v>0.32444713456115876</v>
      </c>
      <c r="AE252" s="181">
        <v>6.9335168260521551E-2</v>
      </c>
      <c r="AF252" s="181">
        <v>1.04300960189181</v>
      </c>
      <c r="AG252" s="95">
        <v>0.15864223940279731</v>
      </c>
      <c r="AH252" s="89"/>
      <c r="AI252" s="89"/>
      <c r="AJ252" s="89"/>
      <c r="AK252" s="89"/>
      <c r="AL252" s="89"/>
      <c r="AM252" s="89"/>
      <c r="AN252" s="89"/>
      <c r="AO252" s="89"/>
      <c r="AP252" s="89"/>
      <c r="AQ252" s="89"/>
      <c r="AR252" s="89"/>
      <c r="AS252" s="89"/>
      <c r="AT252" s="89"/>
      <c r="AU252" s="89"/>
    </row>
    <row r="253" spans="1:47" ht="15.95" customHeight="1">
      <c r="A253" s="353"/>
      <c r="B253" s="377" t="s">
        <v>21</v>
      </c>
      <c r="C253" s="179" t="s">
        <v>18</v>
      </c>
      <c r="D253" s="180" t="s">
        <v>153</v>
      </c>
      <c r="E253" s="181">
        <v>1.322747813371006</v>
      </c>
      <c r="F253" s="235">
        <v>1.5864715626981271E-3</v>
      </c>
      <c r="G253" s="181">
        <v>2.0597384372562915</v>
      </c>
      <c r="H253" s="95">
        <v>10.516261562743706</v>
      </c>
      <c r="I253" s="89"/>
      <c r="J253" s="89"/>
      <c r="K253" s="89"/>
      <c r="L253" s="89"/>
      <c r="M253" s="372"/>
      <c r="N253" s="173" t="s">
        <v>89</v>
      </c>
      <c r="O253" s="174">
        <v>0.94750097287747759</v>
      </c>
      <c r="P253" s="175" t="s">
        <v>224</v>
      </c>
      <c r="Q253" s="175">
        <v>1</v>
      </c>
      <c r="R253" s="175">
        <v>14</v>
      </c>
      <c r="S253" s="175">
        <v>0.39332521232275164</v>
      </c>
      <c r="T253" s="175">
        <v>5.2499027122522413E-2</v>
      </c>
      <c r="U253" s="175">
        <v>0.77571042221014763</v>
      </c>
      <c r="V253" s="93">
        <v>0.13018104781694029</v>
      </c>
      <c r="W253" s="89"/>
      <c r="X253" s="372"/>
      <c r="Y253" s="173" t="s">
        <v>89</v>
      </c>
      <c r="Z253" s="174">
        <v>0.93066483173947845</v>
      </c>
      <c r="AA253" s="175" t="s">
        <v>233</v>
      </c>
      <c r="AB253" s="175">
        <v>1</v>
      </c>
      <c r="AC253" s="175">
        <v>14</v>
      </c>
      <c r="AD253" s="175">
        <v>0.32444713456115876</v>
      </c>
      <c r="AE253" s="175">
        <v>6.9335168260521551E-2</v>
      </c>
      <c r="AF253" s="175">
        <v>1.04300960189181</v>
      </c>
      <c r="AG253" s="93">
        <v>0.15864223940279731</v>
      </c>
      <c r="AH253" s="89"/>
      <c r="AI253" s="89"/>
      <c r="AJ253" s="89"/>
      <c r="AK253" s="89"/>
      <c r="AL253" s="89"/>
      <c r="AM253" s="89"/>
      <c r="AN253" s="89"/>
      <c r="AO253" s="89"/>
      <c r="AP253" s="89"/>
      <c r="AQ253" s="89"/>
      <c r="AR253" s="89"/>
      <c r="AS253" s="89"/>
      <c r="AT253" s="89"/>
      <c r="AU253" s="89"/>
    </row>
    <row r="254" spans="1:47" ht="15.95" customHeight="1">
      <c r="A254" s="353"/>
      <c r="B254" s="333"/>
      <c r="C254" s="173" t="s">
        <v>19</v>
      </c>
      <c r="D254" s="174">
        <v>0.25099999999999589</v>
      </c>
      <c r="E254" s="175">
        <v>0.99973121387701014</v>
      </c>
      <c r="F254" s="175">
        <v>1</v>
      </c>
      <c r="G254" s="175">
        <v>-2.9447150274461622</v>
      </c>
      <c r="H254" s="93">
        <v>3.446715027446154</v>
      </c>
      <c r="I254" s="89"/>
      <c r="J254" s="89"/>
      <c r="K254" s="89"/>
      <c r="L254" s="89"/>
      <c r="M254" s="372"/>
      <c r="N254" s="173" t="s">
        <v>90</v>
      </c>
      <c r="O254" s="174">
        <v>5.5407887300724934E-2</v>
      </c>
      <c r="P254" s="175" t="s">
        <v>224</v>
      </c>
      <c r="Q254" s="175">
        <v>1</v>
      </c>
      <c r="R254" s="175">
        <v>14</v>
      </c>
      <c r="S254" s="175">
        <v>0.39332521232275131</v>
      </c>
      <c r="T254" s="175">
        <v>5.2499027122522503E-2</v>
      </c>
      <c r="U254" s="175">
        <v>0.77571042221014908</v>
      </c>
      <c r="V254" s="93">
        <v>0.13018104781694062</v>
      </c>
      <c r="W254" s="89"/>
      <c r="X254" s="372"/>
      <c r="Y254" s="173" t="s">
        <v>90</v>
      </c>
      <c r="Z254" s="174">
        <v>7.4500685849414994E-2</v>
      </c>
      <c r="AA254" s="175" t="s">
        <v>233</v>
      </c>
      <c r="AB254" s="175">
        <v>1</v>
      </c>
      <c r="AC254" s="175">
        <v>14</v>
      </c>
      <c r="AD254" s="175">
        <v>0.32444713456115876</v>
      </c>
      <c r="AE254" s="175">
        <v>6.9335168260521551E-2</v>
      </c>
      <c r="AF254" s="175">
        <v>1.04300960189181</v>
      </c>
      <c r="AG254" s="93">
        <v>0.15864223940279731</v>
      </c>
      <c r="AH254" s="89"/>
      <c r="AI254" s="89"/>
      <c r="AJ254" s="89"/>
      <c r="AK254" s="89"/>
      <c r="AL254" s="89"/>
      <c r="AM254" s="89"/>
      <c r="AN254" s="89"/>
      <c r="AO254" s="89"/>
      <c r="AP254" s="89"/>
      <c r="AQ254" s="89"/>
      <c r="AR254" s="89"/>
      <c r="AS254" s="89"/>
      <c r="AT254" s="89"/>
      <c r="AU254" s="89"/>
    </row>
    <row r="255" spans="1:47" ht="15.95" customHeight="1" thickBot="1">
      <c r="A255" s="353"/>
      <c r="B255" s="333"/>
      <c r="C255" s="173" t="s">
        <v>20</v>
      </c>
      <c r="D255" s="174">
        <v>0.13499999999999801</v>
      </c>
      <c r="E255" s="175">
        <v>0.65234219036739693</v>
      </c>
      <c r="F255" s="175">
        <v>1</v>
      </c>
      <c r="G255" s="175">
        <v>-1.9502602298068297</v>
      </c>
      <c r="H255" s="93">
        <v>2.2202602298068257</v>
      </c>
      <c r="I255" s="89"/>
      <c r="J255" s="89"/>
      <c r="K255" s="89"/>
      <c r="L255" s="89"/>
      <c r="M255" s="322"/>
      <c r="N255" s="158" t="s">
        <v>91</v>
      </c>
      <c r="O255" s="159">
        <v>5.5407887300724934E-2</v>
      </c>
      <c r="P255" s="160" t="s">
        <v>224</v>
      </c>
      <c r="Q255" s="160">
        <v>1</v>
      </c>
      <c r="R255" s="160">
        <v>14</v>
      </c>
      <c r="S255" s="160">
        <v>0.39332521232275131</v>
      </c>
      <c r="T255" s="160">
        <v>5.2499027122522503E-2</v>
      </c>
      <c r="U255" s="160">
        <v>0.77571042221014908</v>
      </c>
      <c r="V255" s="96">
        <v>0.13018104781694062</v>
      </c>
      <c r="W255" s="89"/>
      <c r="X255" s="322"/>
      <c r="Y255" s="158" t="s">
        <v>91</v>
      </c>
      <c r="Z255" s="159">
        <v>7.4500685849414994E-2</v>
      </c>
      <c r="AA255" s="160" t="s">
        <v>233</v>
      </c>
      <c r="AB255" s="160">
        <v>1</v>
      </c>
      <c r="AC255" s="160">
        <v>14</v>
      </c>
      <c r="AD255" s="160">
        <v>0.32444713456115876</v>
      </c>
      <c r="AE255" s="160">
        <v>6.9335168260521551E-2</v>
      </c>
      <c r="AF255" s="160">
        <v>1.04300960189181</v>
      </c>
      <c r="AG255" s="96">
        <v>0.15864223940279731</v>
      </c>
      <c r="AH255" s="89"/>
      <c r="AI255" s="89"/>
      <c r="AJ255" s="89"/>
      <c r="AK255" s="89"/>
      <c r="AL255" s="89"/>
      <c r="AM255" s="89"/>
      <c r="AN255" s="89"/>
      <c r="AO255" s="89"/>
      <c r="AP255" s="89"/>
      <c r="AQ255" s="89"/>
      <c r="AR255" s="89"/>
      <c r="AS255" s="89"/>
      <c r="AT255" s="89"/>
      <c r="AU255" s="89"/>
    </row>
    <row r="256" spans="1:47" ht="15.95" customHeight="1">
      <c r="A256" s="353"/>
      <c r="B256" s="378"/>
      <c r="C256" s="176" t="s">
        <v>22</v>
      </c>
      <c r="D256" s="177">
        <v>0.91499999999999915</v>
      </c>
      <c r="E256" s="178">
        <v>0.50949435718170666</v>
      </c>
      <c r="F256" s="178">
        <v>0.89316437544912985</v>
      </c>
      <c r="G256" s="178">
        <v>-0.71363652854286797</v>
      </c>
      <c r="H256" s="94">
        <v>2.5436365285428661</v>
      </c>
      <c r="I256" s="89"/>
      <c r="J256" s="89"/>
      <c r="K256" s="89"/>
      <c r="L256" s="89"/>
      <c r="M256" s="359" t="s">
        <v>94</v>
      </c>
      <c r="N256" s="320"/>
      <c r="O256" s="320"/>
      <c r="P256" s="320"/>
      <c r="Q256" s="320"/>
      <c r="R256" s="320"/>
      <c r="S256" s="320"/>
      <c r="T256" s="320"/>
      <c r="U256" s="320"/>
      <c r="V256" s="320"/>
      <c r="W256" s="89"/>
      <c r="X256" s="359" t="s">
        <v>94</v>
      </c>
      <c r="Y256" s="320"/>
      <c r="Z256" s="320"/>
      <c r="AA256" s="320"/>
      <c r="AB256" s="320"/>
      <c r="AC256" s="320"/>
      <c r="AD256" s="320"/>
      <c r="AE256" s="320"/>
      <c r="AF256" s="320"/>
      <c r="AG256" s="320"/>
      <c r="AH256" s="89"/>
      <c r="AI256" s="89"/>
      <c r="AJ256" s="89"/>
      <c r="AK256" s="89"/>
      <c r="AL256" s="89"/>
      <c r="AM256" s="89"/>
      <c r="AN256" s="89"/>
      <c r="AO256" s="89"/>
      <c r="AP256" s="89"/>
      <c r="AQ256" s="89"/>
      <c r="AR256" s="89"/>
      <c r="AS256" s="89"/>
      <c r="AT256" s="89"/>
      <c r="AU256" s="89"/>
    </row>
    <row r="257" spans="1:47" ht="15.95" customHeight="1">
      <c r="A257" s="353"/>
      <c r="B257" s="377" t="s">
        <v>22</v>
      </c>
      <c r="C257" s="179" t="s">
        <v>18</v>
      </c>
      <c r="D257" s="180" t="s">
        <v>154</v>
      </c>
      <c r="E257" s="181">
        <v>1.3233040508934866</v>
      </c>
      <c r="F257" s="235">
        <v>7.3432711151658935E-3</v>
      </c>
      <c r="G257" s="181">
        <v>1.1429603827304891</v>
      </c>
      <c r="H257" s="95">
        <v>9.6030396172695092</v>
      </c>
      <c r="I257" s="89"/>
      <c r="J257" s="89"/>
      <c r="K257" s="89"/>
      <c r="L257" s="89"/>
      <c r="M257" s="359" t="s">
        <v>146</v>
      </c>
      <c r="N257" s="320"/>
      <c r="O257" s="320"/>
      <c r="P257" s="320"/>
      <c r="Q257" s="320"/>
      <c r="R257" s="320"/>
      <c r="S257" s="320"/>
      <c r="T257" s="320"/>
      <c r="U257" s="320"/>
      <c r="V257" s="320"/>
      <c r="W257" s="89"/>
      <c r="X257" s="359" t="s">
        <v>146</v>
      </c>
      <c r="Y257" s="320"/>
      <c r="Z257" s="320"/>
      <c r="AA257" s="320"/>
      <c r="AB257" s="320"/>
      <c r="AC257" s="320"/>
      <c r="AD257" s="320"/>
      <c r="AE257" s="320"/>
      <c r="AF257" s="320"/>
      <c r="AG257" s="320"/>
      <c r="AH257" s="89"/>
      <c r="AI257" s="89"/>
      <c r="AJ257" s="89"/>
      <c r="AK257" s="89"/>
      <c r="AL257" s="89"/>
      <c r="AM257" s="89"/>
      <c r="AN257" s="89"/>
      <c r="AO257" s="89"/>
      <c r="AP257" s="89"/>
      <c r="AQ257" s="89"/>
      <c r="AR257" s="89"/>
      <c r="AS257" s="89"/>
      <c r="AT257" s="89"/>
      <c r="AU257" s="89"/>
    </row>
    <row r="258" spans="1:47" ht="15.95" customHeight="1">
      <c r="A258" s="353"/>
      <c r="B258" s="333"/>
      <c r="C258" s="173" t="s">
        <v>19</v>
      </c>
      <c r="D258" s="174">
        <v>-0.66400000000000325</v>
      </c>
      <c r="E258" s="175">
        <v>0.92888068842738536</v>
      </c>
      <c r="F258" s="175">
        <v>1</v>
      </c>
      <c r="G258" s="175">
        <v>-3.6332360641618591</v>
      </c>
      <c r="H258" s="93">
        <v>2.3052360641618526</v>
      </c>
      <c r="I258" s="89"/>
      <c r="J258" s="89"/>
      <c r="K258" s="89"/>
      <c r="L258" s="89"/>
      <c r="M258" s="147"/>
      <c r="N258" s="147"/>
      <c r="O258" s="147"/>
      <c r="P258" s="89"/>
      <c r="Q258" s="89"/>
      <c r="R258" s="89"/>
      <c r="S258" s="89"/>
      <c r="T258" s="89"/>
      <c r="U258" s="89"/>
      <c r="V258" s="89"/>
      <c r="W258" s="89"/>
      <c r="X258" s="147"/>
      <c r="Y258" s="147"/>
      <c r="Z258" s="147"/>
      <c r="AA258" s="89"/>
      <c r="AB258" s="89"/>
      <c r="AC258" s="89"/>
      <c r="AD258" s="89"/>
      <c r="AE258" s="89"/>
      <c r="AF258" s="89"/>
      <c r="AG258" s="89"/>
      <c r="AH258" s="89"/>
      <c r="AI258" s="89"/>
      <c r="AJ258" s="89"/>
      <c r="AK258" s="89"/>
      <c r="AL258" s="89"/>
      <c r="AM258" s="89"/>
      <c r="AN258" s="89"/>
      <c r="AO258" s="89"/>
      <c r="AP258" s="89"/>
      <c r="AQ258" s="89"/>
      <c r="AR258" s="89"/>
      <c r="AS258" s="89"/>
      <c r="AT258" s="89"/>
      <c r="AU258" s="89"/>
    </row>
    <row r="259" spans="1:47" ht="15.95" customHeight="1">
      <c r="A259" s="353"/>
      <c r="B259" s="333"/>
      <c r="C259" s="173" t="s">
        <v>20</v>
      </c>
      <c r="D259" s="174">
        <v>-0.78000000000000114</v>
      </c>
      <c r="E259" s="175">
        <v>0.5468987820225768</v>
      </c>
      <c r="F259" s="175">
        <v>1</v>
      </c>
      <c r="G259" s="175">
        <v>-2.5282025487868403</v>
      </c>
      <c r="H259" s="93">
        <v>0.96820254878683776</v>
      </c>
      <c r="I259" s="89"/>
      <c r="J259" s="89"/>
      <c r="K259" s="89"/>
      <c r="L259" s="89"/>
      <c r="M259" s="147"/>
      <c r="N259" s="147"/>
      <c r="O259" s="147"/>
      <c r="P259" s="89"/>
      <c r="Q259" s="89"/>
      <c r="R259" s="89"/>
      <c r="S259" s="89"/>
      <c r="T259" s="89"/>
      <c r="U259" s="89"/>
      <c r="V259" s="89"/>
      <c r="W259" s="89"/>
      <c r="X259" s="147"/>
      <c r="Y259" s="147"/>
      <c r="Z259" s="147"/>
      <c r="AA259" s="89"/>
      <c r="AB259" s="89"/>
      <c r="AC259" s="89"/>
      <c r="AD259" s="89"/>
      <c r="AE259" s="89"/>
      <c r="AF259" s="89"/>
      <c r="AG259" s="89"/>
      <c r="AH259" s="89"/>
      <c r="AI259" s="89"/>
      <c r="AJ259" s="89"/>
      <c r="AK259" s="89"/>
      <c r="AL259" s="89"/>
      <c r="AM259" s="89"/>
      <c r="AN259" s="89"/>
      <c r="AO259" s="89"/>
      <c r="AP259" s="89"/>
      <c r="AQ259" s="89"/>
      <c r="AR259" s="89"/>
      <c r="AS259" s="89"/>
      <c r="AT259" s="89"/>
      <c r="AU259" s="89"/>
    </row>
    <row r="260" spans="1:47" ht="15.95" customHeight="1">
      <c r="A260" s="354"/>
      <c r="B260" s="378"/>
      <c r="C260" s="176" t="s">
        <v>21</v>
      </c>
      <c r="D260" s="177">
        <v>-0.91499999999999915</v>
      </c>
      <c r="E260" s="178">
        <v>0.50949435718170666</v>
      </c>
      <c r="F260" s="175">
        <v>0.89316437544912985</v>
      </c>
      <c r="G260" s="178">
        <v>-2.5436365285428661</v>
      </c>
      <c r="H260" s="94">
        <v>0.71363652854286797</v>
      </c>
      <c r="I260" s="89"/>
      <c r="J260" s="89"/>
      <c r="K260" s="89"/>
      <c r="L260" s="89"/>
      <c r="M260" s="147"/>
      <c r="N260" s="147"/>
      <c r="O260" s="147"/>
      <c r="P260" s="89"/>
      <c r="Q260" s="89"/>
      <c r="R260" s="89"/>
      <c r="S260" s="89"/>
      <c r="T260" s="89"/>
      <c r="U260" s="89"/>
      <c r="V260" s="89"/>
      <c r="W260" s="89"/>
      <c r="X260" s="147"/>
      <c r="Y260" s="147"/>
      <c r="Z260" s="147"/>
      <c r="AA260" s="89"/>
      <c r="AB260" s="89"/>
      <c r="AC260" s="89"/>
      <c r="AD260" s="89"/>
      <c r="AE260" s="89"/>
      <c r="AF260" s="89"/>
      <c r="AG260" s="89"/>
      <c r="AH260" s="89"/>
      <c r="AI260" s="89"/>
      <c r="AJ260" s="89"/>
      <c r="AK260" s="89"/>
      <c r="AL260" s="89"/>
      <c r="AM260" s="89"/>
      <c r="AN260" s="89"/>
      <c r="AO260" s="89"/>
      <c r="AP260" s="89"/>
      <c r="AQ260" s="89"/>
      <c r="AR260" s="89"/>
      <c r="AS260" s="89"/>
      <c r="AT260" s="89"/>
      <c r="AU260" s="89"/>
    </row>
    <row r="261" spans="1:47" ht="15.95" customHeight="1" thickBot="1">
      <c r="A261" s="356" t="s">
        <v>1</v>
      </c>
      <c r="B261" s="377" t="s">
        <v>18</v>
      </c>
      <c r="C261" s="179" t="s">
        <v>19</v>
      </c>
      <c r="D261" s="180" t="s">
        <v>155</v>
      </c>
      <c r="E261" s="236">
        <v>0.87919600267011644</v>
      </c>
      <c r="F261" s="237">
        <v>1.6596129058316897E-4</v>
      </c>
      <c r="G261" s="238">
        <v>-7.9204152784301654</v>
      </c>
      <c r="H261" s="95">
        <v>-2.2995847215698366</v>
      </c>
      <c r="I261" s="89"/>
      <c r="J261" s="89"/>
      <c r="K261" s="89"/>
      <c r="L261" s="89"/>
      <c r="M261" s="147"/>
      <c r="N261" s="147"/>
      <c r="O261" s="147"/>
      <c r="P261" s="89"/>
      <c r="Q261" s="89"/>
      <c r="R261" s="89"/>
      <c r="S261" s="89"/>
      <c r="T261" s="89"/>
      <c r="U261" s="89"/>
      <c r="V261" s="89"/>
      <c r="W261" s="89"/>
      <c r="X261" s="147"/>
      <c r="Y261" s="147"/>
      <c r="Z261" s="147"/>
      <c r="AA261" s="89"/>
      <c r="AB261" s="89"/>
      <c r="AC261" s="89"/>
      <c r="AD261" s="89"/>
      <c r="AE261" s="89"/>
      <c r="AF261" s="89"/>
      <c r="AG261" s="89"/>
      <c r="AH261" s="89"/>
      <c r="AI261" s="89"/>
      <c r="AJ261" s="89"/>
      <c r="AK261" s="89"/>
      <c r="AL261" s="89"/>
      <c r="AM261" s="89"/>
      <c r="AN261" s="89"/>
      <c r="AO261" s="89"/>
      <c r="AP261" s="89"/>
      <c r="AQ261" s="89"/>
      <c r="AR261" s="89"/>
      <c r="AS261" s="89"/>
      <c r="AT261" s="89"/>
      <c r="AU261" s="89"/>
    </row>
    <row r="262" spans="1:47" ht="15.95" customHeight="1">
      <c r="A262" s="353"/>
      <c r="B262" s="333"/>
      <c r="C262" s="173" t="s">
        <v>20</v>
      </c>
      <c r="D262" s="174">
        <v>-2.7549999999999937</v>
      </c>
      <c r="E262" s="239">
        <v>1.1794731874866848</v>
      </c>
      <c r="F262" s="240">
        <v>0.31272586939162239</v>
      </c>
      <c r="G262" s="241">
        <v>-6.5252735869410579</v>
      </c>
      <c r="H262" s="93">
        <v>1.0152735869410701</v>
      </c>
      <c r="I262" s="89"/>
      <c r="J262" s="89"/>
      <c r="K262" s="89"/>
      <c r="L262" s="89"/>
      <c r="M262" s="147"/>
      <c r="N262" s="147"/>
      <c r="O262" s="147"/>
      <c r="P262" s="89"/>
      <c r="Q262" s="89"/>
      <c r="R262" s="89"/>
      <c r="S262" s="89"/>
      <c r="T262" s="89"/>
      <c r="U262" s="89"/>
      <c r="V262" s="89"/>
      <c r="W262" s="89"/>
      <c r="X262" s="147"/>
      <c r="Y262" s="147"/>
      <c r="Z262" s="147"/>
      <c r="AA262" s="89"/>
      <c r="AB262" s="89"/>
      <c r="AC262" s="89"/>
      <c r="AD262" s="89"/>
      <c r="AE262" s="89"/>
      <c r="AF262" s="89"/>
      <c r="AG262" s="89"/>
      <c r="AH262" s="89"/>
      <c r="AI262" s="89"/>
      <c r="AJ262" s="89"/>
      <c r="AK262" s="89"/>
      <c r="AL262" s="89"/>
      <c r="AM262" s="89"/>
      <c r="AN262" s="89"/>
      <c r="AO262" s="89"/>
      <c r="AP262" s="89"/>
      <c r="AQ262" s="89"/>
      <c r="AR262" s="89"/>
      <c r="AS262" s="89"/>
      <c r="AT262" s="89"/>
      <c r="AU262" s="89"/>
    </row>
    <row r="263" spans="1:47" ht="15.95" customHeight="1">
      <c r="A263" s="353"/>
      <c r="B263" s="333"/>
      <c r="C263" s="173" t="s">
        <v>21</v>
      </c>
      <c r="D263" s="174">
        <v>-0.82799999999999763</v>
      </c>
      <c r="E263" s="239">
        <v>1.322747813371006</v>
      </c>
      <c r="F263" s="240">
        <v>1</v>
      </c>
      <c r="G263" s="241">
        <v>-5.0562615627437051</v>
      </c>
      <c r="H263" s="93">
        <v>3.4002615627437094</v>
      </c>
      <c r="I263" s="89"/>
      <c r="J263" s="89"/>
      <c r="K263" s="89"/>
      <c r="L263" s="89"/>
      <c r="M263" s="147"/>
      <c r="N263" s="147"/>
      <c r="O263" s="147"/>
      <c r="P263" s="89"/>
      <c r="Q263" s="89"/>
      <c r="R263" s="89"/>
      <c r="S263" s="89"/>
      <c r="T263" s="89"/>
      <c r="U263" s="89"/>
      <c r="V263" s="89"/>
      <c r="W263" s="89"/>
      <c r="X263" s="147"/>
      <c r="Y263" s="147"/>
      <c r="Z263" s="147"/>
      <c r="AA263" s="89"/>
      <c r="AB263" s="89"/>
      <c r="AC263" s="89"/>
      <c r="AD263" s="89"/>
      <c r="AE263" s="89"/>
      <c r="AF263" s="89"/>
      <c r="AG263" s="89"/>
      <c r="AH263" s="89"/>
      <c r="AI263" s="89"/>
      <c r="AJ263" s="89"/>
      <c r="AK263" s="89"/>
      <c r="AL263" s="89"/>
      <c r="AM263" s="89"/>
      <c r="AN263" s="89"/>
      <c r="AO263" s="89"/>
      <c r="AP263" s="89"/>
      <c r="AQ263" s="89"/>
      <c r="AR263" s="89"/>
      <c r="AS263" s="89"/>
      <c r="AT263" s="89"/>
      <c r="AU263" s="89"/>
    </row>
    <row r="264" spans="1:47" ht="15.95" customHeight="1">
      <c r="A264" s="353"/>
      <c r="B264" s="378"/>
      <c r="C264" s="176" t="s">
        <v>22</v>
      </c>
      <c r="D264" s="177">
        <v>-1.0360000000000031</v>
      </c>
      <c r="E264" s="242">
        <v>1.3233040508934866</v>
      </c>
      <c r="F264" s="243">
        <v>1</v>
      </c>
      <c r="G264" s="244">
        <v>-5.266039617269513</v>
      </c>
      <c r="H264" s="94">
        <v>3.1940396172695071</v>
      </c>
      <c r="I264" s="89"/>
      <c r="J264" s="89"/>
      <c r="K264" s="89"/>
      <c r="L264" s="89"/>
      <c r="M264" s="147"/>
      <c r="N264" s="147"/>
      <c r="O264" s="147"/>
      <c r="P264" s="89"/>
      <c r="Q264" s="89"/>
      <c r="R264" s="89"/>
      <c r="S264" s="89"/>
      <c r="T264" s="89"/>
      <c r="U264" s="89"/>
      <c r="V264" s="89"/>
      <c r="W264" s="89"/>
      <c r="X264" s="147"/>
      <c r="Y264" s="147"/>
      <c r="Z264" s="147"/>
      <c r="AA264" s="89"/>
      <c r="AB264" s="89"/>
      <c r="AC264" s="89"/>
      <c r="AD264" s="89"/>
      <c r="AE264" s="89"/>
      <c r="AF264" s="89"/>
      <c r="AG264" s="89"/>
      <c r="AH264" s="89"/>
      <c r="AI264" s="89"/>
      <c r="AJ264" s="89"/>
      <c r="AK264" s="89"/>
      <c r="AL264" s="89"/>
      <c r="AM264" s="89"/>
      <c r="AN264" s="89"/>
      <c r="AO264" s="89"/>
      <c r="AP264" s="89"/>
      <c r="AQ264" s="89"/>
      <c r="AR264" s="89"/>
      <c r="AS264" s="89"/>
      <c r="AT264" s="89"/>
      <c r="AU264" s="89"/>
    </row>
    <row r="265" spans="1:47" ht="15.95" customHeight="1">
      <c r="A265" s="353"/>
      <c r="B265" s="377" t="s">
        <v>19</v>
      </c>
      <c r="C265" s="179" t="s">
        <v>18</v>
      </c>
      <c r="D265" s="180" t="s">
        <v>156</v>
      </c>
      <c r="E265" s="181">
        <v>0.87919600267011644</v>
      </c>
      <c r="F265" s="232">
        <v>1.6596129058316897E-4</v>
      </c>
      <c r="G265" s="181">
        <v>2.2995847215698366</v>
      </c>
      <c r="H265" s="95">
        <v>7.9204152784301654</v>
      </c>
      <c r="I265" s="89"/>
      <c r="J265" s="89"/>
      <c r="K265" s="89"/>
      <c r="L265" s="89"/>
      <c r="M265" s="147"/>
      <c r="N265" s="147"/>
      <c r="O265" s="147"/>
      <c r="P265" s="89"/>
      <c r="Q265" s="89"/>
      <c r="R265" s="89"/>
      <c r="S265" s="89"/>
      <c r="T265" s="89"/>
      <c r="U265" s="89"/>
      <c r="V265" s="89"/>
      <c r="W265" s="89"/>
      <c r="X265" s="147"/>
      <c r="Y265" s="147"/>
      <c r="Z265" s="147"/>
      <c r="AA265" s="89"/>
      <c r="AB265" s="89"/>
      <c r="AC265" s="89"/>
      <c r="AD265" s="89"/>
      <c r="AE265" s="89"/>
      <c r="AF265" s="89"/>
      <c r="AG265" s="89"/>
      <c r="AH265" s="89"/>
      <c r="AI265" s="89"/>
      <c r="AJ265" s="89"/>
      <c r="AK265" s="89"/>
      <c r="AL265" s="89"/>
      <c r="AM265" s="89"/>
      <c r="AN265" s="89"/>
      <c r="AO265" s="89"/>
      <c r="AP265" s="89"/>
      <c r="AQ265" s="89"/>
      <c r="AR265" s="89"/>
      <c r="AS265" s="89"/>
      <c r="AT265" s="89"/>
      <c r="AU265" s="89"/>
    </row>
    <row r="266" spans="1:47" ht="15.95" customHeight="1">
      <c r="A266" s="353"/>
      <c r="B266" s="333"/>
      <c r="C266" s="173" t="s">
        <v>20</v>
      </c>
      <c r="D266" s="174" t="s">
        <v>157</v>
      </c>
      <c r="E266" s="175">
        <v>0.72764265497106018</v>
      </c>
      <c r="F266" s="175">
        <v>4.5797836274947205E-2</v>
      </c>
      <c r="G266" s="175">
        <v>2.9036246118549769E-2</v>
      </c>
      <c r="H266" s="93">
        <v>4.680963753881465</v>
      </c>
      <c r="I266" s="89"/>
      <c r="J266" s="89"/>
      <c r="K266" s="89"/>
      <c r="L266" s="89"/>
      <c r="M266" s="147"/>
      <c r="N266" s="147"/>
      <c r="O266" s="147"/>
      <c r="P266" s="89"/>
      <c r="Q266" s="89"/>
      <c r="R266" s="89"/>
      <c r="S266" s="89"/>
      <c r="T266" s="89"/>
      <c r="U266" s="89"/>
      <c r="V266" s="89"/>
      <c r="W266" s="89"/>
      <c r="X266" s="147"/>
      <c r="Y266" s="147"/>
      <c r="Z266" s="147"/>
      <c r="AA266" s="89"/>
      <c r="AB266" s="89"/>
      <c r="AC266" s="89"/>
      <c r="AD266" s="89"/>
      <c r="AE266" s="89"/>
      <c r="AF266" s="89"/>
      <c r="AG266" s="89"/>
      <c r="AH266" s="89"/>
      <c r="AI266" s="89"/>
      <c r="AJ266" s="89"/>
      <c r="AK266" s="89"/>
      <c r="AL266" s="89"/>
      <c r="AM266" s="89"/>
      <c r="AN266" s="89"/>
      <c r="AO266" s="89"/>
      <c r="AP266" s="89"/>
      <c r="AQ266" s="89"/>
      <c r="AR266" s="89"/>
      <c r="AS266" s="89"/>
      <c r="AT266" s="89"/>
      <c r="AU266" s="89"/>
    </row>
    <row r="267" spans="1:47" ht="15.95" customHeight="1">
      <c r="A267" s="353"/>
      <c r="B267" s="333"/>
      <c r="C267" s="173" t="s">
        <v>21</v>
      </c>
      <c r="D267" s="174" t="s">
        <v>158</v>
      </c>
      <c r="E267" s="175">
        <v>0.99973121387701014</v>
      </c>
      <c r="F267" s="175">
        <v>4.4750807768430536E-3</v>
      </c>
      <c r="G267" s="175">
        <v>1.0862849725538453</v>
      </c>
      <c r="H267" s="93">
        <v>7.4777150274461617</v>
      </c>
      <c r="I267" s="89"/>
      <c r="J267" s="89"/>
      <c r="K267" s="89"/>
      <c r="L267" s="89"/>
      <c r="M267" s="147"/>
      <c r="N267" s="147"/>
      <c r="O267" s="147"/>
      <c r="P267" s="89"/>
      <c r="Q267" s="89"/>
      <c r="R267" s="89"/>
      <c r="S267" s="89"/>
      <c r="T267" s="89"/>
      <c r="U267" s="89"/>
      <c r="V267" s="89"/>
      <c r="W267" s="89"/>
      <c r="X267" s="147"/>
      <c r="Y267" s="147"/>
      <c r="Z267" s="147"/>
      <c r="AA267" s="89"/>
      <c r="AB267" s="89"/>
      <c r="AC267" s="89"/>
      <c r="AD267" s="89"/>
      <c r="AE267" s="89"/>
      <c r="AF267" s="89"/>
      <c r="AG267" s="89"/>
      <c r="AH267" s="89"/>
      <c r="AI267" s="89"/>
      <c r="AJ267" s="89"/>
      <c r="AK267" s="89"/>
      <c r="AL267" s="89"/>
      <c r="AM267" s="89"/>
      <c r="AN267" s="89"/>
      <c r="AO267" s="89"/>
      <c r="AP267" s="89"/>
      <c r="AQ267" s="89"/>
      <c r="AR267" s="89"/>
      <c r="AS267" s="89"/>
      <c r="AT267" s="89"/>
      <c r="AU267" s="89"/>
    </row>
    <row r="268" spans="1:47" ht="15.95" customHeight="1">
      <c r="A268" s="353"/>
      <c r="B268" s="378"/>
      <c r="C268" s="176" t="s">
        <v>22</v>
      </c>
      <c r="D268" s="177" t="s">
        <v>159</v>
      </c>
      <c r="E268" s="178">
        <v>0.92888068842738536</v>
      </c>
      <c r="F268" s="178">
        <v>3.5639007262684018E-3</v>
      </c>
      <c r="G268" s="178">
        <v>1.1047639358381423</v>
      </c>
      <c r="H268" s="94">
        <v>7.0432360641618539</v>
      </c>
      <c r="I268" s="89"/>
      <c r="J268" s="89"/>
      <c r="K268" s="89"/>
      <c r="L268" s="89"/>
      <c r="M268" s="147"/>
      <c r="N268" s="147"/>
      <c r="O268" s="147"/>
      <c r="P268" s="89"/>
      <c r="Q268" s="89"/>
      <c r="R268" s="89"/>
      <c r="S268" s="89"/>
      <c r="T268" s="89"/>
      <c r="U268" s="89"/>
      <c r="V268" s="89"/>
      <c r="W268" s="89"/>
      <c r="X268" s="147"/>
      <c r="Y268" s="147"/>
      <c r="Z268" s="147"/>
      <c r="AA268" s="89"/>
      <c r="AB268" s="89"/>
      <c r="AC268" s="89"/>
      <c r="AD268" s="89"/>
      <c r="AE268" s="89"/>
      <c r="AF268" s="89"/>
      <c r="AG268" s="89"/>
      <c r="AH268" s="89"/>
      <c r="AI268" s="89"/>
      <c r="AJ268" s="89"/>
      <c r="AK268" s="89"/>
      <c r="AL268" s="89"/>
      <c r="AM268" s="89"/>
      <c r="AN268" s="89"/>
      <c r="AO268" s="89"/>
      <c r="AP268" s="89"/>
      <c r="AQ268" s="89"/>
      <c r="AR268" s="89"/>
      <c r="AS268" s="89"/>
      <c r="AT268" s="89"/>
      <c r="AU268" s="89"/>
    </row>
    <row r="269" spans="1:47" ht="15.95" customHeight="1">
      <c r="A269" s="353"/>
      <c r="B269" s="377" t="s">
        <v>20</v>
      </c>
      <c r="C269" s="179" t="s">
        <v>18</v>
      </c>
      <c r="D269" s="180">
        <v>2.7549999999999937</v>
      </c>
      <c r="E269" s="181">
        <v>1.1794731874866848</v>
      </c>
      <c r="F269" s="181">
        <v>0.31272586939162239</v>
      </c>
      <c r="G269" s="181">
        <v>-1.0152735869410701</v>
      </c>
      <c r="H269" s="95">
        <v>6.5252735869410579</v>
      </c>
      <c r="I269" s="89"/>
      <c r="J269" s="89"/>
      <c r="K269" s="89"/>
      <c r="L269" s="89"/>
      <c r="M269" s="147"/>
      <c r="N269" s="147"/>
      <c r="O269" s="147"/>
      <c r="P269" s="89"/>
      <c r="Q269" s="89"/>
      <c r="R269" s="89"/>
      <c r="S269" s="89"/>
      <c r="T269" s="89"/>
      <c r="U269" s="89"/>
      <c r="V269" s="89"/>
      <c r="W269" s="89"/>
      <c r="X269" s="147"/>
      <c r="Y269" s="147"/>
      <c r="Z269" s="147"/>
      <c r="AA269" s="89"/>
      <c r="AB269" s="89"/>
      <c r="AC269" s="89"/>
      <c r="AD269" s="89"/>
      <c r="AE269" s="89"/>
      <c r="AF269" s="89"/>
      <c r="AG269" s="89"/>
      <c r="AH269" s="89"/>
      <c r="AI269" s="89"/>
      <c r="AJ269" s="89"/>
      <c r="AK269" s="89"/>
      <c r="AL269" s="89"/>
      <c r="AM269" s="89"/>
      <c r="AN269" s="89"/>
      <c r="AO269" s="89"/>
      <c r="AP269" s="89"/>
      <c r="AQ269" s="89"/>
      <c r="AR269" s="89"/>
      <c r="AS269" s="89"/>
      <c r="AT269" s="89"/>
      <c r="AU269" s="89"/>
    </row>
    <row r="270" spans="1:47" ht="15.95" customHeight="1">
      <c r="A270" s="353"/>
      <c r="B270" s="333"/>
      <c r="C270" s="173" t="s">
        <v>19</v>
      </c>
      <c r="D270" s="174" t="s">
        <v>160</v>
      </c>
      <c r="E270" s="175">
        <v>0.72764265497106018</v>
      </c>
      <c r="F270" s="175">
        <v>4.5797836274947205E-2</v>
      </c>
      <c r="G270" s="175">
        <v>-4.680963753881465</v>
      </c>
      <c r="H270" s="93">
        <v>-2.9036246118549769E-2</v>
      </c>
      <c r="I270" s="89"/>
      <c r="J270" s="89"/>
      <c r="K270" s="89"/>
      <c r="L270" s="89"/>
      <c r="M270" s="147"/>
      <c r="N270" s="147"/>
      <c r="O270" s="147"/>
      <c r="P270" s="89"/>
      <c r="Q270" s="89"/>
      <c r="R270" s="89"/>
      <c r="S270" s="89"/>
      <c r="T270" s="89"/>
      <c r="U270" s="89"/>
      <c r="V270" s="89"/>
      <c r="W270" s="89"/>
      <c r="X270" s="147"/>
      <c r="Y270" s="147"/>
      <c r="Z270" s="147"/>
      <c r="AA270" s="89"/>
      <c r="AB270" s="89"/>
      <c r="AC270" s="89"/>
      <c r="AD270" s="89"/>
      <c r="AE270" s="89"/>
      <c r="AF270" s="89"/>
      <c r="AG270" s="89"/>
      <c r="AH270" s="89"/>
      <c r="AI270" s="89"/>
      <c r="AJ270" s="89"/>
      <c r="AK270" s="89"/>
      <c r="AL270" s="89"/>
      <c r="AM270" s="89"/>
      <c r="AN270" s="89"/>
      <c r="AO270" s="89"/>
      <c r="AP270" s="89"/>
      <c r="AQ270" s="89"/>
      <c r="AR270" s="89"/>
      <c r="AS270" s="89"/>
      <c r="AT270" s="89"/>
      <c r="AU270" s="89"/>
    </row>
    <row r="271" spans="1:47" ht="15.95" customHeight="1">
      <c r="A271" s="353"/>
      <c r="B271" s="333"/>
      <c r="C271" s="173" t="s">
        <v>21</v>
      </c>
      <c r="D271" s="174">
        <v>1.926999999999996</v>
      </c>
      <c r="E271" s="175">
        <v>0.65234219036739693</v>
      </c>
      <c r="F271" s="175">
        <v>8.4932212933731002E-2</v>
      </c>
      <c r="G271" s="175">
        <v>-0.15826022980683155</v>
      </c>
      <c r="H271" s="93">
        <v>4.0122602298068237</v>
      </c>
      <c r="I271" s="89"/>
      <c r="J271" s="89"/>
      <c r="K271" s="89"/>
      <c r="L271" s="89"/>
      <c r="M271" s="147"/>
      <c r="N271" s="147"/>
      <c r="O271" s="147"/>
      <c r="P271" s="89"/>
      <c r="Q271" s="89"/>
      <c r="R271" s="89"/>
      <c r="S271" s="89"/>
      <c r="T271" s="89"/>
      <c r="U271" s="89"/>
      <c r="V271" s="89"/>
      <c r="W271" s="89"/>
      <c r="X271" s="147"/>
      <c r="Y271" s="147"/>
      <c r="Z271" s="147"/>
      <c r="AA271" s="89"/>
      <c r="AB271" s="89"/>
      <c r="AC271" s="89"/>
      <c r="AD271" s="89"/>
      <c r="AE271" s="89"/>
      <c r="AF271" s="89"/>
      <c r="AG271" s="89"/>
      <c r="AH271" s="89"/>
      <c r="AI271" s="89"/>
      <c r="AJ271" s="89"/>
      <c r="AK271" s="89"/>
      <c r="AL271" s="89"/>
      <c r="AM271" s="89"/>
      <c r="AN271" s="89"/>
      <c r="AO271" s="89"/>
      <c r="AP271" s="89"/>
      <c r="AQ271" s="89"/>
      <c r="AR271" s="89"/>
      <c r="AS271" s="89"/>
      <c r="AT271" s="89"/>
      <c r="AU271" s="89"/>
    </row>
    <row r="272" spans="1:47" ht="15.95" customHeight="1">
      <c r="A272" s="353"/>
      <c r="B272" s="378"/>
      <c r="C272" s="176" t="s">
        <v>22</v>
      </c>
      <c r="D272" s="177">
        <v>1.7189999999999905</v>
      </c>
      <c r="E272" s="178">
        <v>0.5468987820225768</v>
      </c>
      <c r="F272" s="178">
        <v>5.6218091886246768E-2</v>
      </c>
      <c r="G272" s="178">
        <v>-2.9202548786848408E-2</v>
      </c>
      <c r="H272" s="94">
        <v>3.4672025487868297</v>
      </c>
      <c r="I272" s="89"/>
      <c r="J272" s="89"/>
      <c r="K272" s="89"/>
      <c r="L272" s="89"/>
      <c r="M272" s="147"/>
      <c r="N272" s="147"/>
      <c r="O272" s="147"/>
      <c r="P272" s="89"/>
      <c r="Q272" s="89"/>
      <c r="R272" s="89"/>
      <c r="S272" s="89"/>
      <c r="T272" s="89"/>
      <c r="U272" s="89"/>
      <c r="V272" s="89"/>
      <c r="W272" s="89"/>
      <c r="X272" s="147"/>
      <c r="Y272" s="147"/>
      <c r="Z272" s="147"/>
      <c r="AA272" s="89"/>
      <c r="AB272" s="89"/>
      <c r="AC272" s="89"/>
      <c r="AD272" s="89"/>
      <c r="AE272" s="89"/>
      <c r="AF272" s="89"/>
      <c r="AG272" s="89"/>
      <c r="AH272" s="89"/>
      <c r="AI272" s="89"/>
      <c r="AJ272" s="89"/>
      <c r="AK272" s="89"/>
      <c r="AL272" s="89"/>
      <c r="AM272" s="89"/>
      <c r="AN272" s="89"/>
      <c r="AO272" s="89"/>
      <c r="AP272" s="89"/>
      <c r="AQ272" s="89"/>
      <c r="AR272" s="89"/>
      <c r="AS272" s="89"/>
      <c r="AT272" s="89"/>
      <c r="AU272" s="89"/>
    </row>
    <row r="273" spans="1:47" ht="15.95" customHeight="1">
      <c r="A273" s="353"/>
      <c r="B273" s="377" t="s">
        <v>21</v>
      </c>
      <c r="C273" s="179" t="s">
        <v>18</v>
      </c>
      <c r="D273" s="180">
        <v>0.82799999999999763</v>
      </c>
      <c r="E273" s="181">
        <v>1.322747813371006</v>
      </c>
      <c r="F273" s="181">
        <v>1</v>
      </c>
      <c r="G273" s="181">
        <v>-3.4002615627437094</v>
      </c>
      <c r="H273" s="95">
        <v>5.0562615627437051</v>
      </c>
      <c r="I273" s="89"/>
      <c r="J273" s="89"/>
      <c r="K273" s="89"/>
      <c r="L273" s="89"/>
      <c r="M273" s="147"/>
      <c r="N273" s="147"/>
      <c r="O273" s="147"/>
      <c r="P273" s="89"/>
      <c r="Q273" s="89"/>
      <c r="R273" s="89"/>
      <c r="S273" s="89"/>
      <c r="T273" s="89"/>
      <c r="U273" s="89"/>
      <c r="V273" s="89"/>
      <c r="W273" s="89"/>
      <c r="X273" s="147"/>
      <c r="Y273" s="147"/>
      <c r="Z273" s="147"/>
      <c r="AA273" s="89"/>
      <c r="AB273" s="89"/>
      <c r="AC273" s="89"/>
      <c r="AD273" s="89"/>
      <c r="AE273" s="89"/>
      <c r="AF273" s="89"/>
      <c r="AG273" s="89"/>
      <c r="AH273" s="89"/>
      <c r="AI273" s="89"/>
      <c r="AJ273" s="89"/>
      <c r="AK273" s="89"/>
      <c r="AL273" s="89"/>
      <c r="AM273" s="89"/>
      <c r="AN273" s="89"/>
      <c r="AO273" s="89"/>
      <c r="AP273" s="89"/>
      <c r="AQ273" s="89"/>
      <c r="AR273" s="89"/>
      <c r="AS273" s="89"/>
      <c r="AT273" s="89"/>
      <c r="AU273" s="89"/>
    </row>
    <row r="274" spans="1:47" ht="15.95" customHeight="1">
      <c r="A274" s="353"/>
      <c r="B274" s="333"/>
      <c r="C274" s="173" t="s">
        <v>19</v>
      </c>
      <c r="D274" s="174" t="s">
        <v>161</v>
      </c>
      <c r="E274" s="175">
        <v>0.99973121387701014</v>
      </c>
      <c r="F274" s="175">
        <v>4.4750807768430536E-3</v>
      </c>
      <c r="G274" s="175">
        <v>-7.4777150274461617</v>
      </c>
      <c r="H274" s="93">
        <v>-1.0862849725538453</v>
      </c>
      <c r="I274" s="89"/>
      <c r="J274" s="89"/>
      <c r="K274" s="89"/>
      <c r="L274" s="89"/>
      <c r="M274" s="147"/>
      <c r="N274" s="147"/>
      <c r="O274" s="147"/>
      <c r="P274" s="89"/>
      <c r="Q274" s="89"/>
      <c r="R274" s="89"/>
      <c r="S274" s="89"/>
      <c r="T274" s="89"/>
      <c r="U274" s="89"/>
      <c r="V274" s="89"/>
      <c r="W274" s="89"/>
      <c r="X274" s="147"/>
      <c r="Y274" s="147"/>
      <c r="Z274" s="147"/>
      <c r="AA274" s="89"/>
      <c r="AB274" s="89"/>
      <c r="AC274" s="89"/>
      <c r="AD274" s="89"/>
      <c r="AE274" s="89"/>
      <c r="AF274" s="89"/>
      <c r="AG274" s="89"/>
      <c r="AH274" s="89"/>
      <c r="AI274" s="89"/>
      <c r="AJ274" s="89"/>
      <c r="AK274" s="89"/>
      <c r="AL274" s="89"/>
      <c r="AM274" s="89"/>
      <c r="AN274" s="89"/>
      <c r="AO274" s="89"/>
      <c r="AP274" s="89"/>
      <c r="AQ274" s="89"/>
      <c r="AR274" s="89"/>
      <c r="AS274" s="89"/>
      <c r="AT274" s="89"/>
      <c r="AU274" s="89"/>
    </row>
    <row r="275" spans="1:47" ht="15.95" customHeight="1">
      <c r="A275" s="353"/>
      <c r="B275" s="333"/>
      <c r="C275" s="173" t="s">
        <v>20</v>
      </c>
      <c r="D275" s="174">
        <v>-1.926999999999996</v>
      </c>
      <c r="E275" s="175">
        <v>0.65234219036739693</v>
      </c>
      <c r="F275" s="175">
        <v>8.4932212933731002E-2</v>
      </c>
      <c r="G275" s="175">
        <v>-4.0122602298068237</v>
      </c>
      <c r="H275" s="93">
        <v>0.15826022980683155</v>
      </c>
      <c r="I275" s="89"/>
      <c r="J275" s="89"/>
      <c r="K275" s="89"/>
      <c r="L275" s="89"/>
      <c r="M275" s="147"/>
      <c r="N275" s="147"/>
      <c r="O275" s="147"/>
      <c r="P275" s="89"/>
      <c r="Q275" s="89"/>
      <c r="R275" s="89"/>
      <c r="S275" s="89"/>
      <c r="T275" s="89"/>
      <c r="U275" s="89"/>
      <c r="V275" s="89"/>
      <c r="W275" s="89"/>
      <c r="X275" s="147"/>
      <c r="Y275" s="147"/>
      <c r="Z275" s="147"/>
      <c r="AA275" s="89"/>
      <c r="AB275" s="89"/>
      <c r="AC275" s="89"/>
      <c r="AD275" s="89"/>
      <c r="AE275" s="89"/>
      <c r="AF275" s="89"/>
      <c r="AG275" s="89"/>
      <c r="AH275" s="89"/>
      <c r="AI275" s="89"/>
      <c r="AJ275" s="89"/>
      <c r="AK275" s="89"/>
      <c r="AL275" s="89"/>
      <c r="AM275" s="89"/>
      <c r="AN275" s="89"/>
      <c r="AO275" s="89"/>
      <c r="AP275" s="89"/>
      <c r="AQ275" s="89"/>
      <c r="AR275" s="89"/>
      <c r="AS275" s="89"/>
      <c r="AT275" s="89"/>
      <c r="AU275" s="89"/>
    </row>
    <row r="276" spans="1:47" ht="15.95" customHeight="1">
      <c r="A276" s="353"/>
      <c r="B276" s="378"/>
      <c r="C276" s="176" t="s">
        <v>22</v>
      </c>
      <c r="D276" s="177">
        <v>-0.20800000000000551</v>
      </c>
      <c r="E276" s="178">
        <v>0.50949435718170666</v>
      </c>
      <c r="F276" s="178">
        <v>1</v>
      </c>
      <c r="G276" s="178">
        <v>-1.8366365285428727</v>
      </c>
      <c r="H276" s="94">
        <v>1.4206365285428617</v>
      </c>
      <c r="I276" s="89"/>
      <c r="J276" s="89"/>
      <c r="K276" s="89"/>
      <c r="L276" s="89"/>
      <c r="M276" s="147"/>
      <c r="N276" s="147"/>
      <c r="O276" s="147"/>
      <c r="P276" s="89"/>
      <c r="Q276" s="89"/>
      <c r="R276" s="89"/>
      <c r="S276" s="89"/>
      <c r="T276" s="89"/>
      <c r="U276" s="89"/>
      <c r="V276" s="89"/>
      <c r="W276" s="89"/>
      <c r="X276" s="147"/>
      <c r="Y276" s="147"/>
      <c r="Z276" s="147"/>
      <c r="AA276" s="89"/>
      <c r="AB276" s="89"/>
      <c r="AC276" s="89"/>
      <c r="AD276" s="89"/>
      <c r="AE276" s="89"/>
      <c r="AF276" s="89"/>
      <c r="AG276" s="89"/>
      <c r="AH276" s="89"/>
      <c r="AI276" s="89"/>
      <c r="AJ276" s="89"/>
      <c r="AK276" s="89"/>
      <c r="AL276" s="89"/>
      <c r="AM276" s="89"/>
      <c r="AN276" s="89"/>
      <c r="AO276" s="89"/>
      <c r="AP276" s="89"/>
      <c r="AQ276" s="89"/>
      <c r="AR276" s="89"/>
      <c r="AS276" s="89"/>
      <c r="AT276" s="89"/>
      <c r="AU276" s="89"/>
    </row>
    <row r="277" spans="1:47" ht="15.95" customHeight="1" thickBot="1">
      <c r="A277" s="353"/>
      <c r="B277" s="379" t="s">
        <v>22</v>
      </c>
      <c r="C277" s="179" t="s">
        <v>18</v>
      </c>
      <c r="D277" s="180">
        <v>1.0360000000000031</v>
      </c>
      <c r="E277" s="181">
        <v>1.3233040508934866</v>
      </c>
      <c r="F277" s="181">
        <v>1</v>
      </c>
      <c r="G277" s="181">
        <v>-3.1940396172695071</v>
      </c>
      <c r="H277" s="95">
        <v>5.266039617269513</v>
      </c>
      <c r="I277" s="89"/>
      <c r="J277" s="89"/>
      <c r="K277" s="89"/>
      <c r="L277" s="89"/>
      <c r="M277" s="147"/>
      <c r="N277" s="147"/>
      <c r="O277" s="147"/>
      <c r="P277" s="89"/>
      <c r="Q277" s="89"/>
      <c r="R277" s="89"/>
      <c r="S277" s="89"/>
      <c r="T277" s="89"/>
      <c r="U277" s="89"/>
      <c r="V277" s="89"/>
      <c r="W277" s="89"/>
      <c r="X277" s="147"/>
      <c r="Y277" s="147"/>
      <c r="Z277" s="147"/>
      <c r="AA277" s="89"/>
      <c r="AB277" s="89"/>
      <c r="AC277" s="89"/>
      <c r="AD277" s="89"/>
      <c r="AE277" s="89"/>
      <c r="AF277" s="89"/>
      <c r="AG277" s="89"/>
      <c r="AH277" s="89"/>
      <c r="AI277" s="89"/>
      <c r="AJ277" s="89"/>
      <c r="AK277" s="89"/>
      <c r="AL277" s="89"/>
      <c r="AM277" s="89"/>
      <c r="AN277" s="89"/>
      <c r="AO277" s="89"/>
      <c r="AP277" s="89"/>
      <c r="AQ277" s="89"/>
      <c r="AR277" s="89"/>
      <c r="AS277" s="89"/>
      <c r="AT277" s="89"/>
      <c r="AU277" s="89"/>
    </row>
    <row r="278" spans="1:47" ht="15.95" customHeight="1">
      <c r="A278" s="353"/>
      <c r="B278" s="333"/>
      <c r="C278" s="173" t="s">
        <v>19</v>
      </c>
      <c r="D278" s="174" t="s">
        <v>162</v>
      </c>
      <c r="E278" s="175">
        <v>0.92888068842738536</v>
      </c>
      <c r="F278" s="175">
        <v>3.5639007262684018E-3</v>
      </c>
      <c r="G278" s="175">
        <v>-7.0432360641618539</v>
      </c>
      <c r="H278" s="93">
        <v>-1.1047639358381423</v>
      </c>
      <c r="I278" s="89"/>
      <c r="J278" s="89"/>
      <c r="K278" s="89"/>
      <c r="L278" s="89"/>
      <c r="M278" s="147"/>
      <c r="N278" s="147"/>
      <c r="O278" s="147"/>
      <c r="P278" s="89"/>
      <c r="Q278" s="89"/>
      <c r="R278" s="89"/>
      <c r="S278" s="89"/>
      <c r="T278" s="89"/>
      <c r="U278" s="89"/>
      <c r="V278" s="89"/>
      <c r="W278" s="89"/>
      <c r="X278" s="147"/>
      <c r="Y278" s="147"/>
      <c r="Z278" s="147"/>
      <c r="AA278" s="89"/>
      <c r="AB278" s="89"/>
      <c r="AC278" s="89"/>
      <c r="AD278" s="89"/>
      <c r="AE278" s="89"/>
      <c r="AF278" s="89"/>
      <c r="AG278" s="89"/>
      <c r="AH278" s="89"/>
      <c r="AI278" s="89"/>
      <c r="AJ278" s="89"/>
      <c r="AK278" s="89"/>
      <c r="AL278" s="89"/>
      <c r="AM278" s="89"/>
      <c r="AN278" s="89"/>
      <c r="AO278" s="89"/>
      <c r="AP278" s="89"/>
      <c r="AQ278" s="89"/>
      <c r="AR278" s="89"/>
      <c r="AS278" s="89"/>
      <c r="AT278" s="89"/>
      <c r="AU278" s="89"/>
    </row>
    <row r="279" spans="1:47" ht="15.95" customHeight="1">
      <c r="A279" s="353"/>
      <c r="B279" s="333"/>
      <c r="C279" s="173" t="s">
        <v>20</v>
      </c>
      <c r="D279" s="174">
        <v>-1.7189999999999905</v>
      </c>
      <c r="E279" s="175">
        <v>0.5468987820225768</v>
      </c>
      <c r="F279" s="175">
        <v>5.6218091886246768E-2</v>
      </c>
      <c r="G279" s="175">
        <v>-3.4672025487868297</v>
      </c>
      <c r="H279" s="93">
        <v>2.9202548786848408E-2</v>
      </c>
      <c r="I279" s="89"/>
      <c r="J279" s="89"/>
      <c r="K279" s="89"/>
      <c r="L279" s="89"/>
      <c r="M279" s="147"/>
      <c r="N279" s="147"/>
      <c r="O279" s="147"/>
      <c r="P279" s="89"/>
      <c r="Q279" s="89"/>
      <c r="R279" s="89"/>
      <c r="S279" s="89"/>
      <c r="T279" s="89"/>
      <c r="U279" s="89"/>
      <c r="V279" s="89"/>
      <c r="W279" s="89"/>
      <c r="X279" s="147"/>
      <c r="Y279" s="147"/>
      <c r="Z279" s="147"/>
      <c r="AA279" s="89"/>
      <c r="AB279" s="89"/>
      <c r="AC279" s="89"/>
      <c r="AD279" s="89"/>
      <c r="AE279" s="89"/>
      <c r="AF279" s="89"/>
      <c r="AG279" s="89"/>
      <c r="AH279" s="89"/>
      <c r="AI279" s="89"/>
      <c r="AJ279" s="89"/>
      <c r="AK279" s="89"/>
      <c r="AL279" s="89"/>
      <c r="AM279" s="89"/>
      <c r="AN279" s="89"/>
      <c r="AO279" s="89"/>
      <c r="AP279" s="89"/>
      <c r="AQ279" s="89"/>
      <c r="AR279" s="89"/>
      <c r="AS279" s="89"/>
      <c r="AT279" s="89"/>
      <c r="AU279" s="89"/>
    </row>
    <row r="280" spans="1:47" ht="15.95" customHeight="1" thickBot="1">
      <c r="A280" s="337"/>
      <c r="B280" s="380"/>
      <c r="C280" s="158" t="s">
        <v>21</v>
      </c>
      <c r="D280" s="159">
        <v>0.20800000000000551</v>
      </c>
      <c r="E280" s="160">
        <v>0.50949435718170666</v>
      </c>
      <c r="F280" s="160">
        <v>1</v>
      </c>
      <c r="G280" s="160">
        <v>-1.4206365285428617</v>
      </c>
      <c r="H280" s="96">
        <v>1.8366365285428727</v>
      </c>
      <c r="I280" s="89"/>
      <c r="J280" s="89"/>
      <c r="K280" s="89"/>
      <c r="L280" s="89"/>
      <c r="M280" s="147"/>
      <c r="N280" s="147"/>
      <c r="O280" s="147"/>
      <c r="P280" s="89"/>
      <c r="Q280" s="89"/>
      <c r="R280" s="89"/>
      <c r="S280" s="89"/>
      <c r="T280" s="89"/>
      <c r="U280" s="89"/>
      <c r="V280" s="89"/>
      <c r="W280" s="89"/>
      <c r="X280" s="147"/>
      <c r="Y280" s="147"/>
      <c r="Z280" s="147"/>
      <c r="AA280" s="89"/>
      <c r="AB280" s="89"/>
      <c r="AC280" s="89"/>
      <c r="AD280" s="89"/>
      <c r="AE280" s="89"/>
      <c r="AF280" s="89"/>
      <c r="AG280" s="89"/>
      <c r="AH280" s="89"/>
      <c r="AI280" s="89"/>
      <c r="AJ280" s="89"/>
      <c r="AK280" s="89"/>
      <c r="AL280" s="89"/>
      <c r="AM280" s="89"/>
      <c r="AN280" s="89"/>
      <c r="AO280" s="89"/>
      <c r="AP280" s="89"/>
      <c r="AQ280" s="89"/>
      <c r="AR280" s="89"/>
      <c r="AS280" s="89"/>
      <c r="AT280" s="89"/>
      <c r="AU280" s="89"/>
    </row>
    <row r="281" spans="1:47" ht="12.95" customHeight="1">
      <c r="A281" s="359" t="s">
        <v>79</v>
      </c>
      <c r="B281" s="333"/>
      <c r="C281" s="333"/>
      <c r="D281" s="333"/>
      <c r="E281" s="333"/>
      <c r="F281" s="333"/>
      <c r="G281" s="333"/>
      <c r="H281" s="333"/>
      <c r="I281" s="89"/>
      <c r="J281" s="89"/>
      <c r="K281" s="89"/>
      <c r="L281" s="89"/>
      <c r="M281" s="147"/>
      <c r="N281" s="147"/>
      <c r="O281" s="147"/>
      <c r="P281" s="89"/>
      <c r="Q281" s="89"/>
      <c r="R281" s="89"/>
      <c r="S281" s="89"/>
      <c r="T281" s="89"/>
      <c r="U281" s="89"/>
      <c r="V281" s="89"/>
      <c r="W281" s="89"/>
      <c r="X281" s="147"/>
      <c r="Y281" s="147"/>
      <c r="Z281" s="147"/>
      <c r="AA281" s="89"/>
      <c r="AB281" s="89"/>
      <c r="AC281" s="89"/>
      <c r="AD281" s="89"/>
      <c r="AE281" s="89"/>
      <c r="AF281" s="89"/>
      <c r="AG281" s="89"/>
      <c r="AH281" s="89"/>
      <c r="AI281" s="89"/>
      <c r="AJ281" s="89"/>
      <c r="AK281" s="89"/>
      <c r="AL281" s="89"/>
      <c r="AM281" s="89"/>
      <c r="AN281" s="89"/>
      <c r="AO281" s="89"/>
      <c r="AP281" s="89"/>
      <c r="AQ281" s="89"/>
      <c r="AR281" s="89"/>
      <c r="AS281" s="89"/>
      <c r="AT281" s="89"/>
      <c r="AU281" s="89"/>
    </row>
    <row r="282" spans="1:47" ht="27" customHeight="1">
      <c r="A282" s="357" t="s">
        <v>133</v>
      </c>
      <c r="B282" s="333"/>
      <c r="C282" s="333"/>
      <c r="D282" s="333"/>
      <c r="E282" s="333"/>
      <c r="F282" s="333"/>
      <c r="G282" s="333"/>
      <c r="H282" s="333"/>
      <c r="I282" s="89"/>
      <c r="J282" s="89"/>
      <c r="K282" s="89"/>
      <c r="L282" s="89"/>
      <c r="M282" s="147"/>
      <c r="N282" s="147"/>
      <c r="O282" s="147"/>
      <c r="P282" s="89"/>
      <c r="Q282" s="89"/>
      <c r="R282" s="89"/>
      <c r="S282" s="89"/>
      <c r="T282" s="89"/>
      <c r="U282" s="89"/>
      <c r="V282" s="89"/>
      <c r="W282" s="89"/>
      <c r="X282" s="147"/>
      <c r="Y282" s="147"/>
      <c r="Z282" s="147"/>
      <c r="AA282" s="89"/>
      <c r="AB282" s="89"/>
      <c r="AC282" s="89"/>
      <c r="AD282" s="89"/>
      <c r="AE282" s="89"/>
      <c r="AF282" s="89"/>
      <c r="AG282" s="89"/>
      <c r="AH282" s="89"/>
      <c r="AI282" s="89"/>
      <c r="AJ282" s="89"/>
      <c r="AK282" s="89"/>
      <c r="AL282" s="89"/>
      <c r="AM282" s="89"/>
      <c r="AN282" s="89"/>
      <c r="AO282" s="89"/>
      <c r="AP282" s="89"/>
      <c r="AQ282" s="89"/>
      <c r="AR282" s="89"/>
      <c r="AS282" s="89"/>
      <c r="AT282" s="89"/>
      <c r="AU282" s="89"/>
    </row>
    <row r="283" spans="1:47">
      <c r="A283" s="89"/>
      <c r="B283" s="89"/>
      <c r="C283" s="89"/>
      <c r="D283" s="89"/>
      <c r="E283" s="89"/>
      <c r="F283" s="89"/>
      <c r="G283" s="89"/>
      <c r="H283" s="89"/>
      <c r="I283" s="89"/>
      <c r="J283" s="89"/>
      <c r="K283" s="89"/>
      <c r="L283" s="89"/>
      <c r="M283" s="147"/>
      <c r="N283" s="147"/>
      <c r="O283" s="147"/>
      <c r="P283" s="89"/>
      <c r="Q283" s="89"/>
      <c r="R283" s="89"/>
      <c r="S283" s="89"/>
      <c r="T283" s="89"/>
      <c r="U283" s="89"/>
      <c r="V283" s="89"/>
      <c r="W283" s="89"/>
      <c r="X283" s="147"/>
      <c r="Y283" s="147"/>
      <c r="Z283" s="147"/>
      <c r="AA283" s="89"/>
      <c r="AB283" s="89"/>
      <c r="AC283" s="89"/>
      <c r="AD283" s="89"/>
      <c r="AE283" s="89"/>
      <c r="AF283" s="89"/>
      <c r="AG283" s="89"/>
      <c r="AH283" s="89"/>
      <c r="AI283" s="89"/>
      <c r="AJ283" s="89"/>
      <c r="AK283" s="89"/>
      <c r="AL283" s="89"/>
      <c r="AM283" s="89"/>
      <c r="AN283" s="89"/>
      <c r="AO283" s="89"/>
      <c r="AP283" s="89"/>
      <c r="AQ283" s="89"/>
      <c r="AR283" s="89"/>
      <c r="AS283" s="89"/>
      <c r="AT283" s="89"/>
      <c r="AU283" s="89"/>
    </row>
    <row r="284" spans="1:47" ht="18" customHeight="1" thickBot="1">
      <c r="A284" s="332" t="s">
        <v>87</v>
      </c>
      <c r="B284" s="333"/>
      <c r="C284" s="333"/>
      <c r="D284" s="333"/>
      <c r="E284" s="333"/>
      <c r="F284" s="333"/>
      <c r="G284" s="333"/>
      <c r="H284" s="333"/>
      <c r="I284" s="333"/>
      <c r="J284" s="333"/>
      <c r="K284" s="89"/>
      <c r="L284" s="89"/>
      <c r="M284" s="147"/>
      <c r="N284" s="147"/>
      <c r="O284" s="147"/>
      <c r="P284" s="89"/>
      <c r="Q284" s="89"/>
      <c r="R284" s="89"/>
      <c r="S284" s="89"/>
      <c r="T284" s="89"/>
      <c r="U284" s="89"/>
      <c r="V284" s="89"/>
      <c r="W284" s="89"/>
      <c r="X284" s="147"/>
      <c r="Y284" s="147"/>
      <c r="Z284" s="147"/>
      <c r="AA284" s="89"/>
      <c r="AB284" s="89"/>
      <c r="AC284" s="89"/>
      <c r="AD284" s="89"/>
      <c r="AE284" s="89"/>
      <c r="AF284" s="89"/>
      <c r="AG284" s="89"/>
      <c r="AH284" s="89"/>
      <c r="AI284" s="89"/>
      <c r="AJ284" s="89"/>
      <c r="AK284" s="89"/>
      <c r="AL284" s="89"/>
      <c r="AM284" s="89"/>
      <c r="AN284" s="89"/>
      <c r="AO284" s="89"/>
      <c r="AP284" s="89"/>
      <c r="AQ284" s="89"/>
      <c r="AR284" s="89"/>
      <c r="AS284" s="89"/>
      <c r="AT284" s="89"/>
      <c r="AU284" s="89"/>
    </row>
    <row r="285" spans="1:47" ht="29.1" customHeight="1" thickBot="1">
      <c r="A285" s="355" t="s">
        <v>25</v>
      </c>
      <c r="B285" s="336"/>
      <c r="C285" s="183" t="s">
        <v>30</v>
      </c>
      <c r="D285" s="184" t="s">
        <v>31</v>
      </c>
      <c r="E285" s="184" t="s">
        <v>32</v>
      </c>
      <c r="F285" s="184" t="s">
        <v>33</v>
      </c>
      <c r="G285" s="184" t="s">
        <v>34</v>
      </c>
      <c r="H285" s="184" t="s">
        <v>35</v>
      </c>
      <c r="I285" s="184" t="s">
        <v>36</v>
      </c>
      <c r="J285" s="91" t="s">
        <v>120</v>
      </c>
      <c r="K285" s="89"/>
      <c r="L285" s="89"/>
      <c r="M285" s="147"/>
      <c r="N285" s="147"/>
      <c r="O285" s="147"/>
      <c r="P285" s="89"/>
      <c r="Q285" s="89"/>
      <c r="R285" s="89"/>
      <c r="S285" s="89"/>
      <c r="T285" s="89"/>
      <c r="U285" s="89"/>
      <c r="V285" s="89"/>
      <c r="W285" s="89"/>
      <c r="X285" s="147"/>
      <c r="Y285" s="147"/>
      <c r="Z285" s="147"/>
      <c r="AA285" s="89"/>
      <c r="AB285" s="89"/>
      <c r="AC285" s="89"/>
      <c r="AD285" s="89"/>
      <c r="AE285" s="89"/>
      <c r="AF285" s="89"/>
      <c r="AG285" s="89"/>
      <c r="AH285" s="89"/>
      <c r="AI285" s="89"/>
      <c r="AJ285" s="89"/>
      <c r="AK285" s="89"/>
      <c r="AL285" s="89"/>
      <c r="AM285" s="89"/>
      <c r="AN285" s="89"/>
      <c r="AO285" s="89"/>
      <c r="AP285" s="89"/>
      <c r="AQ285" s="89"/>
      <c r="AR285" s="89"/>
      <c r="AS285" s="89"/>
      <c r="AT285" s="89"/>
      <c r="AU285" s="89"/>
    </row>
    <row r="286" spans="1:47" ht="15.95" customHeight="1">
      <c r="A286" s="352" t="s">
        <v>2</v>
      </c>
      <c r="B286" s="153" t="s">
        <v>88</v>
      </c>
      <c r="C286" s="154">
        <v>0.75848891815042163</v>
      </c>
      <c r="D286" s="155" t="s">
        <v>163</v>
      </c>
      <c r="E286" s="155">
        <v>4</v>
      </c>
      <c r="F286" s="155">
        <v>15</v>
      </c>
      <c r="G286" s="155">
        <v>1.5753154869205602E-4</v>
      </c>
      <c r="H286" s="155">
        <v>0.75848891815042163</v>
      </c>
      <c r="I286" s="155">
        <v>47.108951213023552</v>
      </c>
      <c r="J286" s="92">
        <v>0.99896775570008256</v>
      </c>
      <c r="K286" s="89"/>
      <c r="L286" s="89"/>
      <c r="M286" s="147"/>
      <c r="N286" s="147"/>
      <c r="O286" s="147"/>
      <c r="P286" s="89"/>
      <c r="Q286" s="89"/>
      <c r="R286" s="89"/>
      <c r="S286" s="89"/>
      <c r="T286" s="89"/>
      <c r="U286" s="89"/>
      <c r="V286" s="89"/>
      <c r="W286" s="89"/>
      <c r="X286" s="147"/>
      <c r="Y286" s="147"/>
      <c r="Z286" s="147"/>
      <c r="AA286" s="89"/>
      <c r="AB286" s="89"/>
      <c r="AC286" s="89"/>
      <c r="AD286" s="89"/>
      <c r="AE286" s="89"/>
      <c r="AF286" s="89"/>
      <c r="AG286" s="89"/>
      <c r="AH286" s="89"/>
      <c r="AI286" s="89"/>
      <c r="AJ286" s="89"/>
      <c r="AK286" s="89"/>
      <c r="AL286" s="89"/>
      <c r="AM286" s="89"/>
      <c r="AN286" s="89"/>
      <c r="AO286" s="89"/>
      <c r="AP286" s="89"/>
      <c r="AQ286" s="89"/>
      <c r="AR286" s="89"/>
      <c r="AS286" s="89"/>
      <c r="AT286" s="89"/>
      <c r="AU286" s="89"/>
    </row>
    <row r="287" spans="1:47" ht="15.95" customHeight="1">
      <c r="A287" s="353"/>
      <c r="B287" s="173" t="s">
        <v>89</v>
      </c>
      <c r="C287" s="174">
        <v>0.2415110818495784</v>
      </c>
      <c r="D287" s="175" t="s">
        <v>163</v>
      </c>
      <c r="E287" s="175">
        <v>4</v>
      </c>
      <c r="F287" s="175">
        <v>15</v>
      </c>
      <c r="G287" s="175">
        <v>1.5753154869205602E-4</v>
      </c>
      <c r="H287" s="175">
        <v>0.75848891815042163</v>
      </c>
      <c r="I287" s="175">
        <v>47.108951213023552</v>
      </c>
      <c r="J287" s="93">
        <v>0.99896775570008256</v>
      </c>
      <c r="K287" s="89"/>
      <c r="L287" s="89"/>
      <c r="M287" s="147"/>
      <c r="N287" s="147"/>
      <c r="O287" s="147"/>
      <c r="P287" s="89"/>
      <c r="Q287" s="89"/>
      <c r="R287" s="89"/>
      <c r="S287" s="89"/>
      <c r="T287" s="89"/>
      <c r="U287" s="89"/>
      <c r="V287" s="89"/>
      <c r="W287" s="89"/>
      <c r="X287" s="147"/>
      <c r="Y287" s="147"/>
      <c r="Z287" s="147"/>
      <c r="AA287" s="89"/>
      <c r="AB287" s="89"/>
      <c r="AC287" s="89"/>
      <c r="AD287" s="89"/>
      <c r="AE287" s="89"/>
      <c r="AF287" s="89"/>
      <c r="AG287" s="89"/>
      <c r="AH287" s="89"/>
      <c r="AI287" s="89"/>
      <c r="AJ287" s="89"/>
      <c r="AK287" s="89"/>
      <c r="AL287" s="89"/>
      <c r="AM287" s="89"/>
      <c r="AN287" s="89"/>
      <c r="AO287" s="89"/>
      <c r="AP287" s="89"/>
      <c r="AQ287" s="89"/>
      <c r="AR287" s="89"/>
      <c r="AS287" s="89"/>
      <c r="AT287" s="89"/>
      <c r="AU287" s="89"/>
    </row>
    <row r="288" spans="1:47" ht="15.95" customHeight="1">
      <c r="A288" s="353"/>
      <c r="B288" s="173" t="s">
        <v>90</v>
      </c>
      <c r="C288" s="174">
        <v>3.1405967475349028</v>
      </c>
      <c r="D288" s="175" t="s">
        <v>163</v>
      </c>
      <c r="E288" s="175">
        <v>4</v>
      </c>
      <c r="F288" s="175">
        <v>15</v>
      </c>
      <c r="G288" s="175">
        <v>1.5753154869205602E-4</v>
      </c>
      <c r="H288" s="175">
        <v>0.75848891815042163</v>
      </c>
      <c r="I288" s="175">
        <v>47.108951213023552</v>
      </c>
      <c r="J288" s="93">
        <v>0.99896775570008256</v>
      </c>
      <c r="K288" s="89"/>
      <c r="L288" s="89"/>
      <c r="M288" s="147"/>
      <c r="N288" s="147"/>
      <c r="O288" s="147"/>
      <c r="P288" s="89"/>
      <c r="Q288" s="89"/>
      <c r="R288" s="89"/>
      <c r="S288" s="89"/>
      <c r="T288" s="89"/>
      <c r="U288" s="89"/>
      <c r="V288" s="89"/>
      <c r="W288" s="89"/>
      <c r="X288" s="147"/>
      <c r="Y288" s="147"/>
      <c r="Z288" s="147"/>
      <c r="AA288" s="89"/>
      <c r="AB288" s="89"/>
      <c r="AC288" s="89"/>
      <c r="AD288" s="89"/>
      <c r="AE288" s="89"/>
      <c r="AF288" s="89"/>
      <c r="AG288" s="89"/>
      <c r="AH288" s="89"/>
      <c r="AI288" s="89"/>
      <c r="AJ288" s="89"/>
      <c r="AK288" s="89"/>
      <c r="AL288" s="89"/>
      <c r="AM288" s="89"/>
      <c r="AN288" s="89"/>
      <c r="AO288" s="89"/>
      <c r="AP288" s="89"/>
      <c r="AQ288" s="89"/>
      <c r="AR288" s="89"/>
      <c r="AS288" s="89"/>
      <c r="AT288" s="89"/>
      <c r="AU288" s="89"/>
    </row>
    <row r="289" spans="1:47" ht="15.95" customHeight="1">
      <c r="A289" s="354"/>
      <c r="B289" s="176" t="s">
        <v>91</v>
      </c>
      <c r="C289" s="177">
        <v>3.1405967475349028</v>
      </c>
      <c r="D289" s="178" t="s">
        <v>163</v>
      </c>
      <c r="E289" s="178">
        <v>4</v>
      </c>
      <c r="F289" s="178">
        <v>15</v>
      </c>
      <c r="G289" s="178">
        <v>1.5753154869205602E-4</v>
      </c>
      <c r="H289" s="178">
        <v>0.75848891815042163</v>
      </c>
      <c r="I289" s="178">
        <v>47.108951213023552</v>
      </c>
      <c r="J289" s="94">
        <v>0.99896775570008256</v>
      </c>
      <c r="K289" s="89"/>
      <c r="L289" s="89"/>
      <c r="M289" s="147"/>
      <c r="N289" s="147"/>
      <c r="O289" s="147"/>
      <c r="P289" s="89"/>
      <c r="Q289" s="89"/>
      <c r="R289" s="89"/>
      <c r="S289" s="89"/>
      <c r="T289" s="89"/>
      <c r="U289" s="89"/>
      <c r="V289" s="89"/>
      <c r="W289" s="89"/>
      <c r="X289" s="147"/>
      <c r="Y289" s="147"/>
      <c r="Z289" s="147"/>
      <c r="AA289" s="89"/>
      <c r="AB289" s="89"/>
      <c r="AC289" s="89"/>
      <c r="AD289" s="89"/>
      <c r="AE289" s="89"/>
      <c r="AF289" s="89"/>
      <c r="AG289" s="89"/>
      <c r="AH289" s="89"/>
      <c r="AI289" s="89"/>
      <c r="AJ289" s="89"/>
      <c r="AK289" s="89"/>
      <c r="AL289" s="89"/>
      <c r="AM289" s="89"/>
      <c r="AN289" s="89"/>
      <c r="AO289" s="89"/>
      <c r="AP289" s="89"/>
      <c r="AQ289" s="89"/>
      <c r="AR289" s="89"/>
      <c r="AS289" s="89"/>
      <c r="AT289" s="89"/>
      <c r="AU289" s="89"/>
    </row>
    <row r="290" spans="1:47" ht="15.95" customHeight="1" thickBot="1">
      <c r="A290" s="356" t="s">
        <v>1</v>
      </c>
      <c r="B290" s="179" t="s">
        <v>88</v>
      </c>
      <c r="C290" s="180">
        <v>0.76029162016766605</v>
      </c>
      <c r="D290" s="181" t="s">
        <v>164</v>
      </c>
      <c r="E290" s="181">
        <v>4</v>
      </c>
      <c r="F290" s="181">
        <v>15</v>
      </c>
      <c r="G290" s="181">
        <v>1.4922468646119628E-4</v>
      </c>
      <c r="H290" s="181">
        <v>0.76029162016766605</v>
      </c>
      <c r="I290" s="181">
        <v>47.576035141082166</v>
      </c>
      <c r="J290" s="95">
        <v>0.99905768804267403</v>
      </c>
      <c r="K290" s="89"/>
      <c r="L290" s="89"/>
      <c r="M290" s="147"/>
      <c r="N290" s="147"/>
      <c r="O290" s="147"/>
      <c r="P290" s="89"/>
      <c r="Q290" s="89"/>
      <c r="R290" s="89"/>
      <c r="S290" s="89"/>
      <c r="T290" s="89"/>
      <c r="U290" s="89"/>
      <c r="V290" s="89"/>
      <c r="W290" s="89"/>
      <c r="X290" s="147"/>
      <c r="Y290" s="147"/>
      <c r="Z290" s="147"/>
      <c r="AA290" s="89"/>
      <c r="AB290" s="89"/>
      <c r="AC290" s="89"/>
      <c r="AD290" s="89"/>
      <c r="AE290" s="89"/>
      <c r="AF290" s="89"/>
      <c r="AG290" s="89"/>
      <c r="AH290" s="89"/>
      <c r="AI290" s="89"/>
      <c r="AJ290" s="89"/>
      <c r="AK290" s="89"/>
      <c r="AL290" s="89"/>
      <c r="AM290" s="89"/>
      <c r="AN290" s="89"/>
      <c r="AO290" s="89"/>
      <c r="AP290" s="89"/>
      <c r="AQ290" s="89"/>
      <c r="AR290" s="89"/>
      <c r="AS290" s="89"/>
      <c r="AT290" s="89"/>
      <c r="AU290" s="89"/>
    </row>
    <row r="291" spans="1:47" ht="15.95" customHeight="1">
      <c r="A291" s="353"/>
      <c r="B291" s="173" t="s">
        <v>89</v>
      </c>
      <c r="C291" s="174">
        <v>0.23970837983233392</v>
      </c>
      <c r="D291" s="175" t="s">
        <v>164</v>
      </c>
      <c r="E291" s="175">
        <v>4</v>
      </c>
      <c r="F291" s="175">
        <v>15</v>
      </c>
      <c r="G291" s="175">
        <v>1.4922468646119628E-4</v>
      </c>
      <c r="H291" s="175">
        <v>0.76029162016766605</v>
      </c>
      <c r="I291" s="175">
        <v>47.576035141082166</v>
      </c>
      <c r="J291" s="93">
        <v>0.99905768804267403</v>
      </c>
      <c r="K291" s="89"/>
      <c r="L291" s="89"/>
      <c r="M291" s="147"/>
      <c r="N291" s="147"/>
      <c r="O291" s="147"/>
      <c r="P291" s="89"/>
      <c r="Q291" s="89"/>
      <c r="R291" s="89"/>
      <c r="S291" s="89"/>
      <c r="T291" s="89"/>
      <c r="U291" s="89"/>
      <c r="V291" s="89"/>
      <c r="W291" s="89"/>
      <c r="X291" s="147"/>
      <c r="Y291" s="147"/>
      <c r="Z291" s="147"/>
      <c r="AA291" s="89"/>
      <c r="AB291" s="89"/>
      <c r="AC291" s="89"/>
      <c r="AD291" s="89"/>
      <c r="AE291" s="89"/>
      <c r="AF291" s="89"/>
      <c r="AG291" s="89"/>
      <c r="AH291" s="89"/>
      <c r="AI291" s="89"/>
      <c r="AJ291" s="89"/>
      <c r="AK291" s="89"/>
      <c r="AL291" s="89"/>
      <c r="AM291" s="89"/>
      <c r="AN291" s="89"/>
      <c r="AO291" s="89"/>
      <c r="AP291" s="89"/>
      <c r="AQ291" s="89"/>
      <c r="AR291" s="89"/>
      <c r="AS291" s="89"/>
      <c r="AT291" s="89"/>
      <c r="AU291" s="89"/>
    </row>
    <row r="292" spans="1:47" ht="15.95" customHeight="1">
      <c r="A292" s="353"/>
      <c r="B292" s="173" t="s">
        <v>90</v>
      </c>
      <c r="C292" s="174">
        <v>3.1717356760721449</v>
      </c>
      <c r="D292" s="175" t="s">
        <v>164</v>
      </c>
      <c r="E292" s="175">
        <v>4</v>
      </c>
      <c r="F292" s="175">
        <v>15</v>
      </c>
      <c r="G292" s="175">
        <v>1.4922468646119628E-4</v>
      </c>
      <c r="H292" s="175">
        <v>0.76029162016766605</v>
      </c>
      <c r="I292" s="175">
        <v>47.576035141082166</v>
      </c>
      <c r="J292" s="93">
        <v>0.99905768804267403</v>
      </c>
      <c r="K292" s="89"/>
      <c r="L292" s="89"/>
      <c r="M292" s="147"/>
      <c r="N292" s="147"/>
      <c r="O292" s="147"/>
      <c r="P292" s="89"/>
      <c r="Q292" s="89"/>
      <c r="R292" s="89"/>
      <c r="S292" s="89"/>
      <c r="T292" s="89"/>
      <c r="U292" s="89"/>
      <c r="V292" s="89"/>
      <c r="W292" s="89"/>
      <c r="X292" s="147"/>
      <c r="Y292" s="147"/>
      <c r="Z292" s="147"/>
      <c r="AA292" s="89"/>
      <c r="AB292" s="89"/>
      <c r="AC292" s="89"/>
      <c r="AD292" s="89"/>
      <c r="AE292" s="89"/>
      <c r="AF292" s="89"/>
      <c r="AG292" s="89"/>
      <c r="AH292" s="89"/>
      <c r="AI292" s="89"/>
      <c r="AJ292" s="89"/>
      <c r="AK292" s="89"/>
      <c r="AL292" s="89"/>
      <c r="AM292" s="89"/>
      <c r="AN292" s="89"/>
      <c r="AO292" s="89"/>
      <c r="AP292" s="89"/>
      <c r="AQ292" s="89"/>
      <c r="AR292" s="89"/>
      <c r="AS292" s="89"/>
      <c r="AT292" s="89"/>
      <c r="AU292" s="89"/>
    </row>
    <row r="293" spans="1:47" ht="15.95" customHeight="1" thickBot="1">
      <c r="A293" s="337"/>
      <c r="B293" s="158" t="s">
        <v>91</v>
      </c>
      <c r="C293" s="159">
        <v>3.1717356760721449</v>
      </c>
      <c r="D293" s="160" t="s">
        <v>164</v>
      </c>
      <c r="E293" s="160">
        <v>4</v>
      </c>
      <c r="F293" s="160">
        <v>15</v>
      </c>
      <c r="G293" s="160">
        <v>1.4922468646119628E-4</v>
      </c>
      <c r="H293" s="160">
        <v>0.76029162016766605</v>
      </c>
      <c r="I293" s="160">
        <v>47.576035141082166</v>
      </c>
      <c r="J293" s="96">
        <v>0.99905768804267403</v>
      </c>
      <c r="K293" s="89"/>
      <c r="L293" s="89"/>
      <c r="M293" s="147"/>
      <c r="N293" s="147"/>
      <c r="O293" s="147"/>
      <c r="P293" s="89"/>
      <c r="Q293" s="89"/>
      <c r="R293" s="89"/>
      <c r="S293" s="89"/>
      <c r="T293" s="89"/>
      <c r="U293" s="89"/>
      <c r="V293" s="89"/>
      <c r="W293" s="89"/>
      <c r="X293" s="147"/>
      <c r="Y293" s="147"/>
      <c r="Z293" s="147"/>
      <c r="AA293" s="89"/>
      <c r="AB293" s="89"/>
      <c r="AC293" s="89"/>
      <c r="AD293" s="89"/>
      <c r="AE293" s="89"/>
      <c r="AF293" s="89"/>
      <c r="AG293" s="89"/>
      <c r="AH293" s="89"/>
      <c r="AI293" s="89"/>
      <c r="AJ293" s="89"/>
      <c r="AK293" s="89"/>
      <c r="AL293" s="89"/>
      <c r="AM293" s="89"/>
      <c r="AN293" s="89"/>
      <c r="AO293" s="89"/>
      <c r="AP293" s="89"/>
      <c r="AQ293" s="89"/>
      <c r="AR293" s="89"/>
      <c r="AS293" s="89"/>
      <c r="AT293" s="89"/>
      <c r="AU293" s="89"/>
    </row>
    <row r="294" spans="1:47" ht="21.95" customHeight="1">
      <c r="A294" s="359" t="s">
        <v>94</v>
      </c>
      <c r="B294" s="333"/>
      <c r="C294" s="333"/>
      <c r="D294" s="333"/>
      <c r="E294" s="333"/>
      <c r="F294" s="333"/>
      <c r="G294" s="333"/>
      <c r="H294" s="333"/>
      <c r="I294" s="333"/>
      <c r="J294" s="333"/>
      <c r="K294" s="89"/>
      <c r="L294" s="89"/>
      <c r="M294" s="147"/>
      <c r="N294" s="147"/>
      <c r="O294" s="147"/>
      <c r="P294" s="89"/>
      <c r="Q294" s="89"/>
      <c r="R294" s="89"/>
      <c r="S294" s="89"/>
      <c r="T294" s="89"/>
      <c r="U294" s="89"/>
      <c r="V294" s="89"/>
      <c r="W294" s="89"/>
      <c r="X294" s="147"/>
      <c r="Y294" s="147"/>
      <c r="Z294" s="147"/>
      <c r="AA294" s="89"/>
      <c r="AB294" s="89"/>
      <c r="AC294" s="89"/>
      <c r="AD294" s="89"/>
      <c r="AE294" s="89"/>
      <c r="AF294" s="89"/>
      <c r="AG294" s="89"/>
      <c r="AH294" s="89"/>
      <c r="AI294" s="89"/>
      <c r="AJ294" s="89"/>
      <c r="AK294" s="89"/>
      <c r="AL294" s="89"/>
      <c r="AM294" s="89"/>
      <c r="AN294" s="89"/>
      <c r="AO294" s="89"/>
      <c r="AP294" s="89"/>
      <c r="AQ294" s="89"/>
      <c r="AR294" s="89"/>
      <c r="AS294" s="89"/>
      <c r="AT294" s="89"/>
      <c r="AU294" s="89"/>
    </row>
    <row r="295" spans="1:47" ht="27" customHeight="1">
      <c r="A295" s="357" t="s">
        <v>146</v>
      </c>
      <c r="B295" s="333"/>
      <c r="C295" s="333"/>
      <c r="D295" s="333"/>
      <c r="E295" s="333"/>
      <c r="F295" s="333"/>
      <c r="G295" s="333"/>
      <c r="H295" s="333"/>
      <c r="I295" s="333"/>
      <c r="J295" s="333"/>
      <c r="K295" s="89"/>
      <c r="L295" s="89"/>
      <c r="M295" s="147"/>
      <c r="N295" s="147"/>
      <c r="O295" s="147"/>
      <c r="P295" s="89"/>
      <c r="Q295" s="89"/>
      <c r="R295" s="89"/>
      <c r="S295" s="89"/>
      <c r="T295" s="89"/>
      <c r="U295" s="89"/>
      <c r="V295" s="89"/>
      <c r="W295" s="89"/>
      <c r="X295" s="147"/>
      <c r="Y295" s="147"/>
      <c r="Z295" s="147"/>
      <c r="AA295" s="89"/>
      <c r="AB295" s="89"/>
      <c r="AC295" s="89"/>
      <c r="AD295" s="89"/>
      <c r="AE295" s="89"/>
      <c r="AF295" s="89"/>
      <c r="AG295" s="89"/>
      <c r="AH295" s="89"/>
      <c r="AI295" s="89"/>
      <c r="AJ295" s="89"/>
      <c r="AK295" s="89"/>
      <c r="AL295" s="89"/>
      <c r="AM295" s="89"/>
      <c r="AN295" s="89"/>
      <c r="AO295" s="89"/>
      <c r="AP295" s="89"/>
      <c r="AQ295" s="89"/>
      <c r="AR295" s="89"/>
      <c r="AS295" s="89"/>
      <c r="AT295" s="89"/>
      <c r="AU295" s="89"/>
    </row>
    <row r="296" spans="1:47">
      <c r="A296" s="89"/>
      <c r="B296" s="89"/>
      <c r="C296" s="89"/>
      <c r="D296" s="89"/>
      <c r="E296" s="89"/>
      <c r="F296" s="89"/>
      <c r="G296" s="89"/>
      <c r="H296" s="89"/>
      <c r="I296" s="89"/>
      <c r="J296" s="89"/>
      <c r="K296" s="89"/>
      <c r="L296" s="89"/>
      <c r="M296" s="147"/>
      <c r="N296" s="147"/>
      <c r="O296" s="147"/>
      <c r="P296" s="89"/>
      <c r="Q296" s="89"/>
      <c r="R296" s="89"/>
      <c r="S296" s="89"/>
      <c r="T296" s="89"/>
      <c r="U296" s="89"/>
      <c r="V296" s="89"/>
      <c r="W296" s="89"/>
      <c r="X296" s="147"/>
      <c r="Y296" s="147"/>
      <c r="Z296" s="147"/>
      <c r="AA296" s="89"/>
      <c r="AB296" s="89"/>
      <c r="AC296" s="89"/>
      <c r="AD296" s="89"/>
      <c r="AE296" s="89"/>
      <c r="AF296" s="89"/>
      <c r="AG296" s="89"/>
      <c r="AH296" s="89"/>
      <c r="AI296" s="89"/>
      <c r="AJ296" s="89"/>
      <c r="AK296" s="89"/>
      <c r="AL296" s="89"/>
      <c r="AM296" s="89"/>
      <c r="AN296" s="89"/>
      <c r="AO296" s="89"/>
      <c r="AP296" s="89"/>
      <c r="AQ296" s="89"/>
      <c r="AR296" s="89"/>
      <c r="AS296" s="89"/>
      <c r="AT296" s="89"/>
      <c r="AU296" s="89"/>
    </row>
    <row r="297" spans="1:47">
      <c r="A297" s="89"/>
      <c r="B297" s="89"/>
      <c r="C297" s="89"/>
      <c r="D297" s="89"/>
      <c r="E297" s="89"/>
      <c r="F297" s="89"/>
      <c r="G297" s="89"/>
      <c r="H297" s="89"/>
      <c r="I297" s="89"/>
      <c r="J297" s="89"/>
      <c r="K297" s="89"/>
      <c r="L297" s="89"/>
      <c r="M297" s="147"/>
      <c r="N297" s="147"/>
      <c r="O297" s="147"/>
      <c r="P297" s="89"/>
      <c r="Q297" s="89"/>
      <c r="R297" s="89"/>
      <c r="S297" s="89"/>
      <c r="T297" s="89"/>
      <c r="U297" s="89"/>
      <c r="V297" s="89"/>
      <c r="W297" s="89"/>
      <c r="X297" s="147"/>
      <c r="Y297" s="147"/>
      <c r="Z297" s="147"/>
      <c r="AA297" s="89"/>
      <c r="AB297" s="89"/>
      <c r="AC297" s="89"/>
      <c r="AD297" s="89"/>
      <c r="AE297" s="89"/>
      <c r="AF297" s="89"/>
      <c r="AG297" s="89"/>
      <c r="AH297" s="89"/>
      <c r="AI297" s="89"/>
      <c r="AJ297" s="89"/>
      <c r="AK297" s="89"/>
      <c r="AL297" s="89"/>
      <c r="AM297" s="89"/>
      <c r="AN297" s="89"/>
      <c r="AO297" s="89"/>
      <c r="AP297" s="89"/>
      <c r="AQ297" s="89"/>
      <c r="AR297" s="89"/>
      <c r="AS297" s="89"/>
      <c r="AT297" s="89"/>
      <c r="AU297" s="89"/>
    </row>
    <row r="298" spans="1:47" ht="15">
      <c r="A298" s="219" t="s">
        <v>95</v>
      </c>
      <c r="B298" s="89"/>
      <c r="C298" s="89"/>
      <c r="D298" s="89"/>
      <c r="E298" s="89"/>
      <c r="F298" s="89"/>
      <c r="G298" s="89"/>
      <c r="H298" s="89"/>
      <c r="I298" s="89"/>
      <c r="J298" s="89"/>
      <c r="K298" s="89"/>
      <c r="L298" s="89"/>
      <c r="M298" s="147"/>
      <c r="N298" s="147"/>
      <c r="O298" s="147"/>
      <c r="P298" s="89"/>
      <c r="Q298" s="89"/>
      <c r="R298" s="89"/>
      <c r="S298" s="89"/>
      <c r="T298" s="89"/>
      <c r="U298" s="89"/>
      <c r="V298" s="89"/>
      <c r="W298" s="89"/>
      <c r="X298" s="147"/>
      <c r="Y298" s="147"/>
      <c r="Z298" s="147"/>
      <c r="AA298" s="89"/>
      <c r="AB298" s="89"/>
      <c r="AC298" s="89"/>
      <c r="AD298" s="89"/>
      <c r="AE298" s="89"/>
      <c r="AF298" s="89"/>
      <c r="AG298" s="89"/>
      <c r="AH298" s="89"/>
      <c r="AI298" s="89"/>
      <c r="AJ298" s="89"/>
      <c r="AK298" s="89"/>
      <c r="AL298" s="89"/>
      <c r="AM298" s="89"/>
      <c r="AN298" s="89"/>
      <c r="AO298" s="89"/>
      <c r="AP298" s="89"/>
      <c r="AQ298" s="89"/>
      <c r="AR298" s="89"/>
      <c r="AS298" s="89"/>
      <c r="AT298" s="89"/>
      <c r="AU298" s="89"/>
    </row>
    <row r="299" spans="1:47">
      <c r="A299" s="89"/>
      <c r="B299" s="89"/>
      <c r="C299" s="89"/>
      <c r="D299" s="89"/>
      <c r="E299" s="89"/>
      <c r="F299" s="89"/>
      <c r="G299" s="89"/>
      <c r="H299" s="89"/>
      <c r="I299" s="89"/>
      <c r="J299" s="89"/>
      <c r="K299" s="89"/>
      <c r="L299" s="89"/>
      <c r="M299" s="147"/>
      <c r="N299" s="147"/>
      <c r="O299" s="147"/>
      <c r="P299" s="89"/>
      <c r="Q299" s="89"/>
      <c r="R299" s="89"/>
      <c r="S299" s="89"/>
      <c r="T299" s="89"/>
      <c r="U299" s="89"/>
      <c r="V299" s="89"/>
      <c r="W299" s="89"/>
      <c r="X299" s="147"/>
      <c r="Y299" s="147"/>
      <c r="Z299" s="147"/>
      <c r="AA299" s="89"/>
      <c r="AB299" s="89"/>
      <c r="AC299" s="89"/>
      <c r="AD299" s="89"/>
      <c r="AE299" s="89"/>
      <c r="AF299" s="89"/>
      <c r="AG299" s="89"/>
      <c r="AH299" s="89"/>
      <c r="AI299" s="89"/>
      <c r="AJ299" s="89"/>
      <c r="AK299" s="89"/>
      <c r="AL299" s="89"/>
      <c r="AM299" s="89"/>
      <c r="AN299" s="89"/>
      <c r="AO299" s="89"/>
      <c r="AP299" s="89"/>
      <c r="AQ299" s="89"/>
      <c r="AR299" s="89"/>
      <c r="AS299" s="89"/>
      <c r="AT299" s="89"/>
      <c r="AU299" s="89"/>
    </row>
    <row r="300" spans="1:47" ht="18" customHeight="1">
      <c r="A300" s="332" t="s">
        <v>74</v>
      </c>
      <c r="B300" s="333"/>
      <c r="C300" s="333"/>
      <c r="D300" s="333"/>
      <c r="E300" s="333"/>
      <c r="F300" s="333"/>
      <c r="G300" s="89"/>
      <c r="H300" s="89"/>
      <c r="I300" s="89"/>
      <c r="J300" s="89"/>
      <c r="K300" s="89"/>
      <c r="L300" s="89"/>
      <c r="M300" s="147"/>
      <c r="N300" s="147"/>
      <c r="O300" s="147"/>
      <c r="P300" s="89"/>
      <c r="Q300" s="89"/>
      <c r="R300" s="89"/>
      <c r="S300" s="89"/>
      <c r="T300" s="89"/>
      <c r="U300" s="89"/>
      <c r="V300" s="89"/>
      <c r="W300" s="89"/>
      <c r="X300" s="147"/>
      <c r="Y300" s="147"/>
      <c r="Z300" s="147"/>
      <c r="AA300" s="89"/>
      <c r="AB300" s="89"/>
      <c r="AC300" s="89"/>
      <c r="AD300" s="89"/>
      <c r="AE300" s="89"/>
      <c r="AF300" s="89"/>
      <c r="AG300" s="89"/>
      <c r="AH300" s="89"/>
      <c r="AI300" s="89"/>
      <c r="AJ300" s="89"/>
      <c r="AK300" s="89"/>
      <c r="AL300" s="89"/>
      <c r="AM300" s="89"/>
      <c r="AN300" s="89"/>
      <c r="AO300" s="89"/>
      <c r="AP300" s="89"/>
      <c r="AQ300" s="89"/>
      <c r="AR300" s="89"/>
      <c r="AS300" s="89"/>
      <c r="AT300" s="89"/>
      <c r="AU300" s="89"/>
    </row>
    <row r="301" spans="1:47" ht="15" customHeight="1" thickBot="1">
      <c r="A301" s="334" t="s">
        <v>15</v>
      </c>
      <c r="B301" s="333"/>
      <c r="C301" s="333"/>
      <c r="D301" s="333"/>
      <c r="E301" s="333"/>
      <c r="F301" s="333"/>
      <c r="G301" s="89"/>
      <c r="H301" s="89"/>
      <c r="I301" s="89"/>
      <c r="J301" s="89"/>
      <c r="K301" s="89"/>
      <c r="L301" s="89"/>
      <c r="M301" s="147"/>
      <c r="N301" s="147"/>
      <c r="O301" s="147"/>
      <c r="P301" s="89"/>
      <c r="Q301" s="89"/>
      <c r="R301" s="89"/>
      <c r="S301" s="89"/>
      <c r="T301" s="89"/>
      <c r="U301" s="89"/>
      <c r="V301" s="89"/>
      <c r="W301" s="89"/>
      <c r="X301" s="147"/>
      <c r="Y301" s="147"/>
      <c r="Z301" s="147"/>
      <c r="AA301" s="89"/>
      <c r="AB301" s="89"/>
      <c r="AC301" s="89"/>
      <c r="AD301" s="89"/>
      <c r="AE301" s="89"/>
      <c r="AF301" s="89"/>
      <c r="AG301" s="89"/>
      <c r="AH301" s="89"/>
      <c r="AI301" s="89"/>
      <c r="AJ301" s="89"/>
      <c r="AK301" s="89"/>
      <c r="AL301" s="89"/>
      <c r="AM301" s="89"/>
      <c r="AN301" s="89"/>
      <c r="AO301" s="89"/>
      <c r="AP301" s="89"/>
      <c r="AQ301" s="89"/>
      <c r="AR301" s="89"/>
      <c r="AS301" s="89"/>
      <c r="AT301" s="89"/>
      <c r="AU301" s="89"/>
    </row>
    <row r="302" spans="1:47" ht="15.95" customHeight="1" thickBot="1">
      <c r="A302" s="367" t="s">
        <v>25</v>
      </c>
      <c r="B302" s="368" t="s">
        <v>16</v>
      </c>
      <c r="C302" s="361" t="s">
        <v>11</v>
      </c>
      <c r="D302" s="363" t="s">
        <v>69</v>
      </c>
      <c r="E302" s="323" t="s">
        <v>70</v>
      </c>
      <c r="F302" s="366"/>
      <c r="G302" s="89"/>
      <c r="H302" s="89"/>
      <c r="I302" s="89"/>
      <c r="J302" s="89"/>
      <c r="K302" s="89"/>
      <c r="L302" s="89"/>
      <c r="M302" s="147"/>
      <c r="N302" s="147"/>
      <c r="O302" s="147"/>
      <c r="P302" s="89"/>
      <c r="Q302" s="89"/>
      <c r="R302" s="89"/>
      <c r="S302" s="89"/>
      <c r="T302" s="89"/>
      <c r="U302" s="89"/>
      <c r="V302" s="89"/>
      <c r="W302" s="89"/>
      <c r="X302" s="147"/>
      <c r="Y302" s="147"/>
      <c r="Z302" s="147"/>
      <c r="AA302" s="89"/>
      <c r="AB302" s="89"/>
      <c r="AC302" s="89"/>
      <c r="AD302" s="89"/>
      <c r="AE302" s="89"/>
      <c r="AF302" s="89"/>
      <c r="AG302" s="89"/>
      <c r="AH302" s="89"/>
      <c r="AI302" s="89"/>
      <c r="AJ302" s="89"/>
      <c r="AK302" s="89"/>
      <c r="AL302" s="89"/>
      <c r="AM302" s="89"/>
      <c r="AN302" s="89"/>
      <c r="AO302" s="89"/>
      <c r="AP302" s="89"/>
      <c r="AQ302" s="89"/>
      <c r="AR302" s="89"/>
      <c r="AS302" s="89"/>
      <c r="AT302" s="89"/>
      <c r="AU302" s="89"/>
    </row>
    <row r="303" spans="1:47" ht="15.95" customHeight="1" thickBot="1">
      <c r="A303" s="337"/>
      <c r="B303" s="369"/>
      <c r="C303" s="362"/>
      <c r="D303" s="364"/>
      <c r="E303" s="165" t="s">
        <v>71</v>
      </c>
      <c r="F303" s="166" t="s">
        <v>72</v>
      </c>
      <c r="G303" s="89"/>
      <c r="H303" s="89"/>
      <c r="I303" s="89"/>
      <c r="J303" s="89"/>
      <c r="K303" s="89"/>
      <c r="L303" s="89"/>
      <c r="M303" s="147"/>
      <c r="N303" s="147"/>
      <c r="O303" s="147"/>
      <c r="P303" s="89"/>
      <c r="Q303" s="89"/>
      <c r="R303" s="89"/>
      <c r="S303" s="89"/>
      <c r="T303" s="89"/>
      <c r="U303" s="89"/>
      <c r="V303" s="89"/>
      <c r="W303" s="89"/>
      <c r="X303" s="147"/>
      <c r="Y303" s="147"/>
      <c r="Z303" s="147"/>
      <c r="AA303" s="89"/>
      <c r="AB303" s="89"/>
      <c r="AC303" s="89"/>
      <c r="AD303" s="89"/>
      <c r="AE303" s="89"/>
      <c r="AF303" s="89"/>
      <c r="AG303" s="89"/>
      <c r="AH303" s="89"/>
      <c r="AI303" s="89"/>
      <c r="AJ303" s="89"/>
      <c r="AK303" s="89"/>
      <c r="AL303" s="89"/>
      <c r="AM303" s="89"/>
      <c r="AN303" s="89"/>
      <c r="AO303" s="89"/>
      <c r="AP303" s="89"/>
      <c r="AQ303" s="89"/>
      <c r="AR303" s="89"/>
      <c r="AS303" s="89"/>
      <c r="AT303" s="89"/>
      <c r="AU303" s="89"/>
    </row>
    <row r="304" spans="1:47" ht="15.95" customHeight="1">
      <c r="A304" s="352" t="s">
        <v>2</v>
      </c>
      <c r="B304" s="153" t="s">
        <v>18</v>
      </c>
      <c r="C304" s="154">
        <v>6.5009999999999994</v>
      </c>
      <c r="D304" s="155">
        <v>0.9246652547453772</v>
      </c>
      <c r="E304" s="155">
        <v>4.5583503864603969</v>
      </c>
      <c r="F304" s="92">
        <v>8.443649613539602</v>
      </c>
      <c r="G304" s="89"/>
      <c r="H304" s="89"/>
      <c r="I304" s="89"/>
      <c r="J304" s="89"/>
      <c r="K304" s="89"/>
      <c r="L304" s="89"/>
      <c r="M304" s="147"/>
      <c r="N304" s="147"/>
      <c r="O304" s="147"/>
      <c r="P304" s="89"/>
      <c r="Q304" s="89"/>
      <c r="R304" s="89"/>
      <c r="S304" s="89"/>
      <c r="T304" s="89"/>
      <c r="U304" s="89"/>
      <c r="V304" s="89"/>
      <c r="W304" s="89"/>
      <c r="X304" s="147"/>
      <c r="Y304" s="147"/>
      <c r="Z304" s="147"/>
      <c r="AA304" s="89"/>
      <c r="AB304" s="89"/>
      <c r="AC304" s="89"/>
      <c r="AD304" s="89"/>
      <c r="AE304" s="89"/>
      <c r="AF304" s="89"/>
      <c r="AG304" s="89"/>
      <c r="AH304" s="89"/>
      <c r="AI304" s="89"/>
      <c r="AJ304" s="89"/>
      <c r="AK304" s="89"/>
      <c r="AL304" s="89"/>
      <c r="AM304" s="89"/>
      <c r="AN304" s="89"/>
      <c r="AO304" s="89"/>
      <c r="AP304" s="89"/>
      <c r="AQ304" s="89"/>
      <c r="AR304" s="89"/>
      <c r="AS304" s="89"/>
      <c r="AT304" s="89"/>
      <c r="AU304" s="89"/>
    </row>
    <row r="305" spans="1:47" ht="15.95" customHeight="1">
      <c r="A305" s="353"/>
      <c r="B305" s="173" t="s">
        <v>19</v>
      </c>
      <c r="C305" s="174">
        <v>12.538000000000002</v>
      </c>
      <c r="D305" s="175">
        <v>0.82591740238086497</v>
      </c>
      <c r="E305" s="175">
        <v>10.802811925919466</v>
      </c>
      <c r="F305" s="93">
        <v>14.273188074080538</v>
      </c>
      <c r="G305" s="89"/>
      <c r="H305" s="89"/>
      <c r="I305" s="89"/>
      <c r="J305" s="89"/>
      <c r="K305" s="89"/>
      <c r="L305" s="89"/>
      <c r="M305" s="147"/>
      <c r="N305" s="147"/>
      <c r="O305" s="147"/>
      <c r="P305" s="89"/>
      <c r="Q305" s="89"/>
      <c r="R305" s="89"/>
      <c r="S305" s="89"/>
      <c r="T305" s="89"/>
      <c r="U305" s="89"/>
      <c r="V305" s="89"/>
      <c r="W305" s="89"/>
      <c r="X305" s="147"/>
      <c r="Y305" s="147"/>
      <c r="Z305" s="147"/>
      <c r="AA305" s="89"/>
      <c r="AB305" s="89"/>
      <c r="AC305" s="89"/>
      <c r="AD305" s="89"/>
      <c r="AE305" s="89"/>
      <c r="AF305" s="89"/>
      <c r="AG305" s="89"/>
      <c r="AH305" s="89"/>
      <c r="AI305" s="89"/>
      <c r="AJ305" s="89"/>
      <c r="AK305" s="89"/>
      <c r="AL305" s="89"/>
      <c r="AM305" s="89"/>
      <c r="AN305" s="89"/>
      <c r="AO305" s="89"/>
      <c r="AP305" s="89"/>
      <c r="AQ305" s="89"/>
      <c r="AR305" s="89"/>
      <c r="AS305" s="89"/>
      <c r="AT305" s="89"/>
      <c r="AU305" s="89"/>
    </row>
    <row r="306" spans="1:47" ht="15.95" customHeight="1">
      <c r="A306" s="353"/>
      <c r="B306" s="173" t="s">
        <v>20</v>
      </c>
      <c r="C306" s="174">
        <v>12.654</v>
      </c>
      <c r="D306" s="175">
        <v>0.96201770022986355</v>
      </c>
      <c r="E306" s="175">
        <v>10.632875810485141</v>
      </c>
      <c r="F306" s="93">
        <v>14.675124189514859</v>
      </c>
      <c r="G306" s="89"/>
      <c r="H306" s="89"/>
      <c r="I306" s="89"/>
      <c r="J306" s="89"/>
      <c r="K306" s="89"/>
      <c r="L306" s="89"/>
      <c r="M306" s="147"/>
      <c r="N306" s="147"/>
      <c r="O306" s="147"/>
      <c r="P306" s="89"/>
      <c r="Q306" s="89"/>
      <c r="R306" s="89"/>
      <c r="S306" s="89"/>
      <c r="T306" s="89"/>
      <c r="U306" s="89"/>
      <c r="V306" s="89"/>
      <c r="W306" s="89"/>
      <c r="X306" s="147"/>
      <c r="Y306" s="147"/>
      <c r="Z306" s="147"/>
      <c r="AA306" s="89"/>
      <c r="AB306" s="89"/>
      <c r="AC306" s="89"/>
      <c r="AD306" s="89"/>
      <c r="AE306" s="89"/>
      <c r="AF306" s="89"/>
      <c r="AG306" s="89"/>
      <c r="AH306" s="89"/>
      <c r="AI306" s="89"/>
      <c r="AJ306" s="89"/>
      <c r="AK306" s="89"/>
      <c r="AL306" s="89"/>
      <c r="AM306" s="89"/>
      <c r="AN306" s="89"/>
      <c r="AO306" s="89"/>
      <c r="AP306" s="89"/>
      <c r="AQ306" s="89"/>
      <c r="AR306" s="89"/>
      <c r="AS306" s="89"/>
      <c r="AT306" s="89"/>
      <c r="AU306" s="89"/>
    </row>
    <row r="307" spans="1:47" ht="15.95" customHeight="1">
      <c r="A307" s="353"/>
      <c r="B307" s="173" t="s">
        <v>21</v>
      </c>
      <c r="C307" s="174">
        <v>12.788999999999998</v>
      </c>
      <c r="D307" s="175">
        <v>1.219931077288112</v>
      </c>
      <c r="E307" s="175">
        <v>10.226019912150482</v>
      </c>
      <c r="F307" s="93">
        <v>15.351980087849514</v>
      </c>
      <c r="G307" s="89"/>
      <c r="H307" s="89"/>
      <c r="I307" s="89"/>
      <c r="J307" s="89"/>
      <c r="K307" s="89"/>
      <c r="L307" s="89"/>
      <c r="M307" s="147"/>
      <c r="N307" s="147"/>
      <c r="O307" s="147"/>
      <c r="P307" s="89"/>
      <c r="Q307" s="89"/>
      <c r="R307" s="89"/>
      <c r="S307" s="89"/>
      <c r="T307" s="89"/>
      <c r="U307" s="89"/>
      <c r="V307" s="89"/>
      <c r="W307" s="89"/>
      <c r="X307" s="147"/>
      <c r="Y307" s="147"/>
      <c r="Z307" s="147"/>
      <c r="AA307" s="89"/>
      <c r="AB307" s="89"/>
      <c r="AC307" s="89"/>
      <c r="AD307" s="89"/>
      <c r="AE307" s="89"/>
      <c r="AF307" s="89"/>
      <c r="AG307" s="89"/>
      <c r="AH307" s="89"/>
      <c r="AI307" s="89"/>
      <c r="AJ307" s="89"/>
      <c r="AK307" s="89"/>
      <c r="AL307" s="89"/>
      <c r="AM307" s="89"/>
      <c r="AN307" s="89"/>
      <c r="AO307" s="89"/>
      <c r="AP307" s="89"/>
      <c r="AQ307" s="89"/>
      <c r="AR307" s="89"/>
      <c r="AS307" s="89"/>
      <c r="AT307" s="89"/>
      <c r="AU307" s="89"/>
    </row>
    <row r="308" spans="1:47" ht="15.95" customHeight="1">
      <c r="A308" s="354"/>
      <c r="B308" s="176" t="s">
        <v>22</v>
      </c>
      <c r="C308" s="177">
        <v>11.873999999999999</v>
      </c>
      <c r="D308" s="178">
        <v>1.1084290184260286</v>
      </c>
      <c r="E308" s="178">
        <v>9.5452770451460811</v>
      </c>
      <c r="F308" s="94">
        <v>14.202722954853916</v>
      </c>
      <c r="G308" s="89"/>
      <c r="H308" s="89"/>
      <c r="I308" s="89"/>
      <c r="J308" s="89"/>
      <c r="K308" s="89"/>
      <c r="L308" s="89"/>
      <c r="M308" s="147"/>
      <c r="N308" s="147"/>
      <c r="O308" s="147"/>
      <c r="P308" s="89"/>
      <c r="Q308" s="89"/>
      <c r="R308" s="89"/>
      <c r="S308" s="89"/>
      <c r="T308" s="89"/>
      <c r="U308" s="89"/>
      <c r="V308" s="89"/>
      <c r="W308" s="89"/>
      <c r="X308" s="147"/>
      <c r="Y308" s="147"/>
      <c r="Z308" s="147"/>
      <c r="AA308" s="89"/>
      <c r="AB308" s="89"/>
      <c r="AC308" s="89"/>
      <c r="AD308" s="89"/>
      <c r="AE308" s="89"/>
      <c r="AF308" s="89"/>
      <c r="AG308" s="89"/>
      <c r="AH308" s="89"/>
      <c r="AI308" s="89"/>
      <c r="AJ308" s="89"/>
      <c r="AK308" s="89"/>
      <c r="AL308" s="89"/>
      <c r="AM308" s="89"/>
      <c r="AN308" s="89"/>
      <c r="AO308" s="89"/>
      <c r="AP308" s="89"/>
      <c r="AQ308" s="89"/>
      <c r="AR308" s="89"/>
      <c r="AS308" s="89"/>
      <c r="AT308" s="89"/>
      <c r="AU308" s="89"/>
    </row>
    <row r="309" spans="1:47" ht="15.95" customHeight="1" thickBot="1">
      <c r="A309" s="356" t="s">
        <v>1</v>
      </c>
      <c r="B309" s="179" t="s">
        <v>18</v>
      </c>
      <c r="C309" s="180">
        <v>6.0180000000000007</v>
      </c>
      <c r="D309" s="181">
        <v>0.9246652547453772</v>
      </c>
      <c r="E309" s="181">
        <v>4.0753503864603982</v>
      </c>
      <c r="F309" s="95">
        <v>7.9606496135396032</v>
      </c>
      <c r="G309" s="89"/>
      <c r="H309" s="89"/>
      <c r="I309" s="89"/>
      <c r="J309" s="89"/>
      <c r="K309" s="89"/>
      <c r="L309" s="89"/>
      <c r="M309" s="147"/>
      <c r="N309" s="147"/>
      <c r="O309" s="147"/>
      <c r="P309" s="89"/>
      <c r="Q309" s="89"/>
      <c r="R309" s="89"/>
      <c r="S309" s="89"/>
      <c r="T309" s="89"/>
      <c r="U309" s="89"/>
      <c r="V309" s="89"/>
      <c r="W309" s="89"/>
      <c r="X309" s="147"/>
      <c r="Y309" s="147"/>
      <c r="Z309" s="147"/>
      <c r="AA309" s="89"/>
      <c r="AB309" s="89"/>
      <c r="AC309" s="89"/>
      <c r="AD309" s="89"/>
      <c r="AE309" s="89"/>
      <c r="AF309" s="89"/>
      <c r="AG309" s="89"/>
      <c r="AH309" s="89"/>
      <c r="AI309" s="89"/>
      <c r="AJ309" s="89"/>
      <c r="AK309" s="89"/>
      <c r="AL309" s="89"/>
      <c r="AM309" s="89"/>
      <c r="AN309" s="89"/>
      <c r="AO309" s="89"/>
      <c r="AP309" s="89"/>
      <c r="AQ309" s="89"/>
      <c r="AR309" s="89"/>
      <c r="AS309" s="89"/>
      <c r="AT309" s="89"/>
      <c r="AU309" s="89"/>
    </row>
    <row r="310" spans="1:47" ht="15.95" customHeight="1">
      <c r="A310" s="353"/>
      <c r="B310" s="173" t="s">
        <v>19</v>
      </c>
      <c r="C310" s="174">
        <v>11.128000000000002</v>
      </c>
      <c r="D310" s="175">
        <v>0.82591740238086497</v>
      </c>
      <c r="E310" s="175">
        <v>9.3928119259194656</v>
      </c>
      <c r="F310" s="93">
        <v>12.863188074080538</v>
      </c>
      <c r="G310" s="89"/>
      <c r="H310" s="89"/>
      <c r="I310" s="89"/>
      <c r="J310" s="89"/>
      <c r="K310" s="89"/>
      <c r="L310" s="89"/>
      <c r="M310" s="147"/>
      <c r="N310" s="147"/>
      <c r="O310" s="147"/>
      <c r="P310" s="89"/>
      <c r="Q310" s="89"/>
      <c r="R310" s="89"/>
      <c r="S310" s="89"/>
      <c r="T310" s="89"/>
      <c r="U310" s="89"/>
      <c r="V310" s="89"/>
      <c r="W310" s="89"/>
      <c r="X310" s="147"/>
      <c r="Y310" s="147"/>
      <c r="Z310" s="147"/>
      <c r="AA310" s="89"/>
      <c r="AB310" s="89"/>
      <c r="AC310" s="89"/>
      <c r="AD310" s="89"/>
      <c r="AE310" s="89"/>
      <c r="AF310" s="89"/>
      <c r="AG310" s="89"/>
      <c r="AH310" s="89"/>
      <c r="AI310" s="89"/>
      <c r="AJ310" s="89"/>
      <c r="AK310" s="89"/>
      <c r="AL310" s="89"/>
      <c r="AM310" s="89"/>
      <c r="AN310" s="89"/>
      <c r="AO310" s="89"/>
      <c r="AP310" s="89"/>
      <c r="AQ310" s="89"/>
      <c r="AR310" s="89"/>
      <c r="AS310" s="89"/>
      <c r="AT310" s="89"/>
      <c r="AU310" s="89"/>
    </row>
    <row r="311" spans="1:47" ht="15.95" customHeight="1">
      <c r="A311" s="353"/>
      <c r="B311" s="173" t="s">
        <v>20</v>
      </c>
      <c r="C311" s="174">
        <v>8.7729999999999944</v>
      </c>
      <c r="D311" s="175">
        <v>0.96201770022986355</v>
      </c>
      <c r="E311" s="175">
        <v>6.7518758104851351</v>
      </c>
      <c r="F311" s="93">
        <v>10.794124189514854</v>
      </c>
      <c r="G311" s="89"/>
      <c r="H311" s="89"/>
      <c r="I311" s="89"/>
      <c r="J311" s="89"/>
      <c r="K311" s="89"/>
      <c r="L311" s="89"/>
      <c r="M311" s="147"/>
      <c r="N311" s="147"/>
      <c r="O311" s="147"/>
      <c r="P311" s="89"/>
      <c r="Q311" s="89"/>
      <c r="R311" s="89"/>
      <c r="S311" s="89"/>
      <c r="T311" s="89"/>
      <c r="U311" s="89"/>
      <c r="V311" s="89"/>
      <c r="W311" s="89"/>
      <c r="X311" s="147"/>
      <c r="Y311" s="147"/>
      <c r="Z311" s="147"/>
      <c r="AA311" s="89"/>
      <c r="AB311" s="89"/>
      <c r="AC311" s="89"/>
      <c r="AD311" s="89"/>
      <c r="AE311" s="89"/>
      <c r="AF311" s="89"/>
      <c r="AG311" s="89"/>
      <c r="AH311" s="89"/>
      <c r="AI311" s="89"/>
      <c r="AJ311" s="89"/>
      <c r="AK311" s="89"/>
      <c r="AL311" s="89"/>
      <c r="AM311" s="89"/>
      <c r="AN311" s="89"/>
      <c r="AO311" s="89"/>
      <c r="AP311" s="89"/>
      <c r="AQ311" s="89"/>
      <c r="AR311" s="89"/>
      <c r="AS311" s="89"/>
      <c r="AT311" s="89"/>
      <c r="AU311" s="89"/>
    </row>
    <row r="312" spans="1:47" ht="15.95" customHeight="1">
      <c r="A312" s="353"/>
      <c r="B312" s="173" t="s">
        <v>21</v>
      </c>
      <c r="C312" s="174">
        <v>6.8459999999999983</v>
      </c>
      <c r="D312" s="175">
        <v>1.219931077288112</v>
      </c>
      <c r="E312" s="175">
        <v>4.2830199121504826</v>
      </c>
      <c r="F312" s="93">
        <v>9.408980087849514</v>
      </c>
      <c r="G312" s="89"/>
      <c r="H312" s="89"/>
      <c r="I312" s="89"/>
      <c r="J312" s="89"/>
      <c r="K312" s="89"/>
      <c r="L312" s="89"/>
      <c r="M312" s="147"/>
      <c r="N312" s="147"/>
      <c r="O312" s="147"/>
      <c r="P312" s="89"/>
      <c r="Q312" s="89"/>
      <c r="R312" s="89"/>
      <c r="S312" s="89"/>
      <c r="T312" s="89"/>
      <c r="U312" s="89"/>
      <c r="V312" s="89"/>
      <c r="W312" s="89"/>
      <c r="X312" s="147"/>
      <c r="Y312" s="147"/>
      <c r="Z312" s="147"/>
      <c r="AA312" s="89"/>
      <c r="AB312" s="89"/>
      <c r="AC312" s="89"/>
      <c r="AD312" s="89"/>
      <c r="AE312" s="89"/>
      <c r="AF312" s="89"/>
      <c r="AG312" s="89"/>
      <c r="AH312" s="89"/>
      <c r="AI312" s="89"/>
      <c r="AJ312" s="89"/>
      <c r="AK312" s="89"/>
      <c r="AL312" s="89"/>
      <c r="AM312" s="89"/>
      <c r="AN312" s="89"/>
      <c r="AO312" s="89"/>
      <c r="AP312" s="89"/>
      <c r="AQ312" s="89"/>
      <c r="AR312" s="89"/>
      <c r="AS312" s="89"/>
      <c r="AT312" s="89"/>
      <c r="AU312" s="89"/>
    </row>
    <row r="313" spans="1:47" ht="15.95" customHeight="1" thickBot="1">
      <c r="A313" s="337"/>
      <c r="B313" s="158" t="s">
        <v>22</v>
      </c>
      <c r="C313" s="159">
        <v>7.0540000000000038</v>
      </c>
      <c r="D313" s="160">
        <v>1.1084290184260286</v>
      </c>
      <c r="E313" s="160">
        <v>4.7252770451460862</v>
      </c>
      <c r="F313" s="96">
        <v>9.3827229548539215</v>
      </c>
      <c r="G313" s="89"/>
      <c r="H313" s="89"/>
      <c r="I313" s="89"/>
      <c r="J313" s="89"/>
      <c r="K313" s="89"/>
      <c r="L313" s="89"/>
      <c r="M313" s="147"/>
      <c r="N313" s="147"/>
      <c r="O313" s="147"/>
      <c r="P313" s="89"/>
      <c r="Q313" s="89"/>
      <c r="R313" s="89"/>
      <c r="S313" s="89"/>
      <c r="T313" s="89"/>
      <c r="U313" s="89"/>
      <c r="V313" s="89"/>
      <c r="W313" s="89"/>
      <c r="X313" s="147"/>
      <c r="Y313" s="147"/>
      <c r="Z313" s="147"/>
      <c r="AA313" s="89"/>
      <c r="AB313" s="89"/>
      <c r="AC313" s="89"/>
      <c r="AD313" s="89"/>
      <c r="AE313" s="89"/>
      <c r="AF313" s="89"/>
      <c r="AG313" s="89"/>
      <c r="AH313" s="89"/>
      <c r="AI313" s="89"/>
      <c r="AJ313" s="89"/>
      <c r="AK313" s="89"/>
      <c r="AL313" s="89"/>
      <c r="AM313" s="89"/>
      <c r="AN313" s="89"/>
      <c r="AO313" s="89"/>
      <c r="AP313" s="89"/>
      <c r="AQ313" s="89"/>
      <c r="AR313" s="89"/>
      <c r="AS313" s="89"/>
      <c r="AT313" s="89"/>
      <c r="AU313" s="89"/>
    </row>
    <row r="314" spans="1:47">
      <c r="A314" s="89"/>
      <c r="B314" s="89"/>
      <c r="C314" s="89"/>
      <c r="D314" s="89"/>
      <c r="E314" s="89"/>
      <c r="F314" s="89"/>
      <c r="G314" s="89"/>
      <c r="H314" s="89"/>
      <c r="I314" s="89"/>
      <c r="J314" s="89"/>
      <c r="K314" s="89"/>
      <c r="L314" s="89"/>
      <c r="M314" s="147"/>
      <c r="N314" s="147"/>
      <c r="O314" s="147"/>
      <c r="P314" s="89"/>
      <c r="Q314" s="89"/>
      <c r="R314" s="89"/>
      <c r="S314" s="89"/>
      <c r="T314" s="89"/>
      <c r="U314" s="89"/>
      <c r="V314" s="89"/>
      <c r="W314" s="89"/>
      <c r="X314" s="147"/>
      <c r="Y314" s="147"/>
      <c r="Z314" s="147"/>
      <c r="AA314" s="89"/>
      <c r="AB314" s="89"/>
      <c r="AC314" s="89"/>
      <c r="AD314" s="89"/>
      <c r="AE314" s="89"/>
      <c r="AF314" s="89"/>
      <c r="AG314" s="89"/>
      <c r="AH314" s="89"/>
      <c r="AI314" s="89"/>
      <c r="AJ314" s="89"/>
      <c r="AK314" s="89"/>
      <c r="AL314" s="89"/>
      <c r="AM314" s="89"/>
      <c r="AN314" s="89"/>
      <c r="AO314" s="89"/>
      <c r="AP314" s="89"/>
      <c r="AQ314" s="89"/>
      <c r="AR314" s="89"/>
      <c r="AS314" s="89"/>
      <c r="AT314" s="89"/>
      <c r="AU314" s="89"/>
    </row>
    <row r="315" spans="1:47" ht="18" customHeight="1">
      <c r="A315" s="332" t="s">
        <v>75</v>
      </c>
      <c r="B315" s="333"/>
      <c r="C315" s="333"/>
      <c r="D315" s="333"/>
      <c r="E315" s="333"/>
      <c r="F315" s="333"/>
      <c r="G315" s="333"/>
      <c r="H315" s="333"/>
      <c r="I315" s="89"/>
      <c r="J315" s="89"/>
      <c r="K315" s="89"/>
      <c r="L315" s="89"/>
      <c r="M315" s="147"/>
      <c r="N315" s="147"/>
      <c r="O315" s="147"/>
      <c r="P315" s="89"/>
      <c r="Q315" s="89"/>
      <c r="R315" s="89"/>
      <c r="S315" s="89"/>
      <c r="T315" s="89"/>
      <c r="U315" s="89"/>
      <c r="V315" s="89"/>
      <c r="W315" s="89"/>
      <c r="X315" s="147"/>
      <c r="Y315" s="147"/>
      <c r="Z315" s="147"/>
      <c r="AA315" s="89"/>
      <c r="AB315" s="89"/>
      <c r="AC315" s="89"/>
      <c r="AD315" s="89"/>
      <c r="AE315" s="89"/>
      <c r="AF315" s="89"/>
      <c r="AG315" s="89"/>
      <c r="AH315" s="89"/>
      <c r="AI315" s="89"/>
      <c r="AJ315" s="89"/>
      <c r="AK315" s="89"/>
      <c r="AL315" s="89"/>
      <c r="AM315" s="89"/>
      <c r="AN315" s="89"/>
      <c r="AO315" s="89"/>
      <c r="AP315" s="89"/>
      <c r="AQ315" s="89"/>
      <c r="AR315" s="89"/>
      <c r="AS315" s="89"/>
      <c r="AT315" s="89"/>
      <c r="AU315" s="89"/>
    </row>
    <row r="316" spans="1:47" ht="15" customHeight="1" thickBot="1">
      <c r="A316" s="334" t="s">
        <v>15</v>
      </c>
      <c r="B316" s="333"/>
      <c r="C316" s="333"/>
      <c r="D316" s="333"/>
      <c r="E316" s="333"/>
      <c r="F316" s="333"/>
      <c r="G316" s="333"/>
      <c r="H316" s="333"/>
      <c r="I316" s="89"/>
      <c r="J316" s="89"/>
      <c r="K316" s="89"/>
      <c r="L316" s="89"/>
      <c r="M316" s="147"/>
      <c r="N316" s="147"/>
      <c r="O316" s="147"/>
      <c r="P316" s="89"/>
      <c r="Q316" s="89"/>
      <c r="R316" s="89"/>
      <c r="S316" s="89"/>
      <c r="T316" s="89"/>
      <c r="U316" s="89"/>
      <c r="V316" s="89"/>
      <c r="W316" s="89"/>
      <c r="X316" s="147"/>
      <c r="Y316" s="147"/>
      <c r="Z316" s="147"/>
      <c r="AA316" s="89"/>
      <c r="AB316" s="89"/>
      <c r="AC316" s="89"/>
      <c r="AD316" s="89"/>
      <c r="AE316" s="89"/>
      <c r="AF316" s="89"/>
      <c r="AG316" s="89"/>
      <c r="AH316" s="89"/>
      <c r="AI316" s="89"/>
      <c r="AJ316" s="89"/>
      <c r="AK316" s="89"/>
      <c r="AL316" s="89"/>
      <c r="AM316" s="89"/>
      <c r="AN316" s="89"/>
      <c r="AO316" s="89"/>
      <c r="AP316" s="89"/>
      <c r="AQ316" s="89"/>
      <c r="AR316" s="89"/>
      <c r="AS316" s="89"/>
      <c r="AT316" s="89"/>
      <c r="AU316" s="89"/>
    </row>
    <row r="317" spans="1:47" ht="29.1" customHeight="1" thickBot="1">
      <c r="A317" s="367" t="s">
        <v>16</v>
      </c>
      <c r="B317" s="382" t="s">
        <v>76</v>
      </c>
      <c r="C317" s="368" t="s">
        <v>77</v>
      </c>
      <c r="D317" s="361" t="s">
        <v>78</v>
      </c>
      <c r="E317" s="363" t="s">
        <v>69</v>
      </c>
      <c r="F317" s="363" t="s">
        <v>124</v>
      </c>
      <c r="G317" s="323" t="s">
        <v>125</v>
      </c>
      <c r="H317" s="366"/>
      <c r="I317" s="89"/>
      <c r="J317" s="89"/>
      <c r="K317" s="89"/>
      <c r="L317" s="89"/>
      <c r="M317" s="147"/>
      <c r="N317" s="147"/>
      <c r="O317" s="147"/>
      <c r="P317" s="89"/>
      <c r="Q317" s="89"/>
      <c r="R317" s="89"/>
      <c r="S317" s="89"/>
      <c r="T317" s="89"/>
      <c r="U317" s="89"/>
      <c r="V317" s="89"/>
      <c r="W317" s="89"/>
      <c r="X317" s="147"/>
      <c r="Y317" s="147"/>
      <c r="Z317" s="147"/>
      <c r="AA317" s="89"/>
      <c r="AB317" s="89"/>
      <c r="AC317" s="89"/>
      <c r="AD317" s="89"/>
      <c r="AE317" s="89"/>
      <c r="AF317" s="89"/>
      <c r="AG317" s="89"/>
      <c r="AH317" s="89"/>
      <c r="AI317" s="89"/>
      <c r="AJ317" s="89"/>
      <c r="AK317" s="89"/>
      <c r="AL317" s="89"/>
      <c r="AM317" s="89"/>
      <c r="AN317" s="89"/>
      <c r="AO317" s="89"/>
      <c r="AP317" s="89"/>
      <c r="AQ317" s="89"/>
      <c r="AR317" s="89"/>
      <c r="AS317" s="89"/>
      <c r="AT317" s="89"/>
      <c r="AU317" s="89"/>
    </row>
    <row r="318" spans="1:47" ht="36" customHeight="1" thickBot="1">
      <c r="A318" s="337"/>
      <c r="B318" s="380"/>
      <c r="C318" s="369"/>
      <c r="D318" s="362"/>
      <c r="E318" s="364"/>
      <c r="F318" s="364"/>
      <c r="G318" s="165" t="s">
        <v>71</v>
      </c>
      <c r="H318" s="166" t="s">
        <v>72</v>
      </c>
      <c r="I318" s="89"/>
      <c r="J318" s="89"/>
      <c r="K318" s="89"/>
      <c r="L318" s="89"/>
      <c r="M318" s="147"/>
      <c r="N318" s="147"/>
      <c r="O318" s="147"/>
      <c r="P318" s="89"/>
      <c r="Q318" s="89"/>
      <c r="R318" s="89"/>
      <c r="S318" s="89"/>
      <c r="T318" s="89"/>
      <c r="U318" s="89"/>
      <c r="V318" s="89"/>
      <c r="W318" s="89"/>
      <c r="X318" s="147"/>
      <c r="Y318" s="147"/>
      <c r="Z318" s="147"/>
      <c r="AA318" s="89"/>
      <c r="AB318" s="89"/>
      <c r="AC318" s="89"/>
      <c r="AD318" s="89"/>
      <c r="AE318" s="89"/>
      <c r="AF318" s="89"/>
      <c r="AG318" s="89"/>
      <c r="AH318" s="89"/>
      <c r="AI318" s="89"/>
      <c r="AJ318" s="89"/>
      <c r="AK318" s="89"/>
      <c r="AL318" s="89"/>
      <c r="AM318" s="89"/>
      <c r="AN318" s="89"/>
      <c r="AO318" s="89"/>
      <c r="AP318" s="89"/>
      <c r="AQ318" s="89"/>
      <c r="AR318" s="89"/>
      <c r="AS318" s="89"/>
      <c r="AT318" s="89"/>
      <c r="AU318" s="89"/>
    </row>
    <row r="319" spans="1:47" ht="15.95" customHeight="1">
      <c r="A319" s="352" t="s">
        <v>18</v>
      </c>
      <c r="B319" s="230" t="s">
        <v>2</v>
      </c>
      <c r="C319" s="203" t="s">
        <v>1</v>
      </c>
      <c r="D319" s="204">
        <v>0.48299999999999843</v>
      </c>
      <c r="E319" s="205">
        <v>1.3076741439160853</v>
      </c>
      <c r="F319" s="205">
        <v>0.71617015320689503</v>
      </c>
      <c r="G319" s="205">
        <v>-2.2643214304065604</v>
      </c>
      <c r="H319" s="206">
        <v>3.2303214304065575</v>
      </c>
      <c r="I319" s="89"/>
      <c r="J319" s="89"/>
      <c r="K319" s="89"/>
      <c r="L319" s="89"/>
      <c r="M319" s="147"/>
      <c r="N319" s="147"/>
      <c r="O319" s="147"/>
      <c r="P319" s="89"/>
      <c r="Q319" s="89"/>
      <c r="R319" s="89"/>
      <c r="S319" s="89"/>
      <c r="T319" s="89"/>
      <c r="U319" s="89"/>
      <c r="V319" s="89"/>
      <c r="W319" s="89"/>
      <c r="X319" s="147"/>
      <c r="Y319" s="147"/>
      <c r="Z319" s="147"/>
      <c r="AA319" s="89"/>
      <c r="AB319" s="89"/>
      <c r="AC319" s="89"/>
      <c r="AD319" s="89"/>
      <c r="AE319" s="89"/>
      <c r="AF319" s="89"/>
      <c r="AG319" s="89"/>
      <c r="AH319" s="89"/>
      <c r="AI319" s="89"/>
      <c r="AJ319" s="89"/>
      <c r="AK319" s="89"/>
      <c r="AL319" s="89"/>
      <c r="AM319" s="89"/>
      <c r="AN319" s="89"/>
      <c r="AO319" s="89"/>
      <c r="AP319" s="89"/>
      <c r="AQ319" s="89"/>
      <c r="AR319" s="89"/>
      <c r="AS319" s="89"/>
      <c r="AT319" s="89"/>
      <c r="AU319" s="89"/>
    </row>
    <row r="320" spans="1:47" ht="15.95" customHeight="1">
      <c r="A320" s="354"/>
      <c r="B320" s="234" t="s">
        <v>1</v>
      </c>
      <c r="C320" s="208" t="s">
        <v>2</v>
      </c>
      <c r="D320" s="209">
        <v>-0.48299999999999843</v>
      </c>
      <c r="E320" s="210">
        <v>1.3076741439160853</v>
      </c>
      <c r="F320" s="210">
        <v>0.71617015320689503</v>
      </c>
      <c r="G320" s="210">
        <v>-3.2303214304065575</v>
      </c>
      <c r="H320" s="211">
        <v>2.2643214304065604</v>
      </c>
      <c r="I320" s="89"/>
      <c r="J320" s="89"/>
      <c r="K320" s="89"/>
      <c r="L320" s="89"/>
      <c r="M320" s="147"/>
      <c r="N320" s="147"/>
      <c r="O320" s="147"/>
      <c r="P320" s="89"/>
      <c r="Q320" s="89"/>
      <c r="R320" s="89"/>
      <c r="S320" s="89"/>
      <c r="T320" s="89"/>
      <c r="U320" s="89"/>
      <c r="V320" s="89"/>
      <c r="W320" s="89"/>
      <c r="X320" s="147"/>
      <c r="Y320" s="147"/>
      <c r="Z320" s="147"/>
      <c r="AA320" s="89"/>
      <c r="AB320" s="89"/>
      <c r="AC320" s="89"/>
      <c r="AD320" s="89"/>
      <c r="AE320" s="89"/>
      <c r="AF320" s="89"/>
      <c r="AG320" s="89"/>
      <c r="AH320" s="89"/>
      <c r="AI320" s="89"/>
      <c r="AJ320" s="89"/>
      <c r="AK320" s="89"/>
      <c r="AL320" s="89"/>
      <c r="AM320" s="89"/>
      <c r="AN320" s="89"/>
      <c r="AO320" s="89"/>
      <c r="AP320" s="89"/>
      <c r="AQ320" s="89"/>
      <c r="AR320" s="89"/>
      <c r="AS320" s="89"/>
      <c r="AT320" s="89"/>
      <c r="AU320" s="89"/>
    </row>
    <row r="321" spans="1:47" ht="15.95" customHeight="1">
      <c r="A321" s="358" t="s">
        <v>19</v>
      </c>
      <c r="B321" s="234" t="s">
        <v>2</v>
      </c>
      <c r="C321" s="208" t="s">
        <v>1</v>
      </c>
      <c r="D321" s="209">
        <v>1.4099999999999995</v>
      </c>
      <c r="E321" s="210">
        <v>1.1680235918469759</v>
      </c>
      <c r="F321" s="210">
        <v>0.24299233573809462</v>
      </c>
      <c r="G321" s="210">
        <v>-1.0439265076327469</v>
      </c>
      <c r="H321" s="211">
        <v>3.8639265076327458</v>
      </c>
      <c r="I321" s="89"/>
      <c r="J321" s="89"/>
      <c r="K321" s="89"/>
      <c r="L321" s="89"/>
      <c r="M321" s="147"/>
      <c r="N321" s="147"/>
      <c r="O321" s="147"/>
      <c r="P321" s="89"/>
      <c r="Q321" s="89"/>
      <c r="R321" s="89"/>
      <c r="S321" s="89"/>
      <c r="T321" s="89"/>
      <c r="U321" s="89"/>
      <c r="V321" s="89"/>
      <c r="W321" s="89"/>
      <c r="X321" s="147"/>
      <c r="Y321" s="147"/>
      <c r="Z321" s="147"/>
      <c r="AA321" s="89"/>
      <c r="AB321" s="89"/>
      <c r="AC321" s="89"/>
      <c r="AD321" s="89"/>
      <c r="AE321" s="89"/>
      <c r="AF321" s="89"/>
      <c r="AG321" s="89"/>
      <c r="AH321" s="89"/>
      <c r="AI321" s="89"/>
      <c r="AJ321" s="89"/>
      <c r="AK321" s="89"/>
      <c r="AL321" s="89"/>
      <c r="AM321" s="89"/>
      <c r="AN321" s="89"/>
      <c r="AO321" s="89"/>
      <c r="AP321" s="89"/>
      <c r="AQ321" s="89"/>
      <c r="AR321" s="89"/>
      <c r="AS321" s="89"/>
      <c r="AT321" s="89"/>
      <c r="AU321" s="89"/>
    </row>
    <row r="322" spans="1:47" ht="15.95" customHeight="1">
      <c r="A322" s="354"/>
      <c r="B322" s="234" t="s">
        <v>1</v>
      </c>
      <c r="C322" s="208" t="s">
        <v>2</v>
      </c>
      <c r="D322" s="209">
        <v>-1.4099999999999995</v>
      </c>
      <c r="E322" s="210">
        <v>1.1680235918469759</v>
      </c>
      <c r="F322" s="210">
        <v>0.24299233573809462</v>
      </c>
      <c r="G322" s="210">
        <v>-3.8639265076327458</v>
      </c>
      <c r="H322" s="211">
        <v>1.0439265076327469</v>
      </c>
      <c r="I322" s="89"/>
      <c r="J322" s="89"/>
      <c r="K322" s="89"/>
      <c r="L322" s="89"/>
      <c r="M322" s="147"/>
      <c r="N322" s="147"/>
      <c r="O322" s="147"/>
      <c r="P322" s="89"/>
      <c r="Q322" s="89"/>
      <c r="R322" s="89"/>
      <c r="S322" s="89"/>
      <c r="T322" s="89"/>
      <c r="U322" s="89"/>
      <c r="V322" s="89"/>
      <c r="W322" s="89"/>
      <c r="X322" s="147"/>
      <c r="Y322" s="147"/>
      <c r="Z322" s="147"/>
      <c r="AA322" s="89"/>
      <c r="AB322" s="89"/>
      <c r="AC322" s="89"/>
      <c r="AD322" s="89"/>
      <c r="AE322" s="89"/>
      <c r="AF322" s="89"/>
      <c r="AG322" s="89"/>
      <c r="AH322" s="89"/>
      <c r="AI322" s="89"/>
      <c r="AJ322" s="89"/>
      <c r="AK322" s="89"/>
      <c r="AL322" s="89"/>
      <c r="AM322" s="89"/>
      <c r="AN322" s="89"/>
      <c r="AO322" s="89"/>
      <c r="AP322" s="89"/>
      <c r="AQ322" s="89"/>
      <c r="AR322" s="89"/>
      <c r="AS322" s="89"/>
      <c r="AT322" s="89"/>
      <c r="AU322" s="89"/>
    </row>
    <row r="323" spans="1:47" ht="15.95" customHeight="1">
      <c r="A323" s="358" t="s">
        <v>20</v>
      </c>
      <c r="B323" s="234" t="s">
        <v>2</v>
      </c>
      <c r="C323" s="208" t="s">
        <v>1</v>
      </c>
      <c r="D323" s="209" t="s">
        <v>165</v>
      </c>
      <c r="E323" s="210">
        <v>1.3604984789080476</v>
      </c>
      <c r="F323" s="246">
        <v>1.0571727574909666E-2</v>
      </c>
      <c r="G323" s="210">
        <v>1.0226987599477606</v>
      </c>
      <c r="H323" s="211">
        <v>6.7393012400522512</v>
      </c>
      <c r="I323" s="89"/>
      <c r="J323" s="89"/>
      <c r="K323" s="89"/>
      <c r="L323" s="89"/>
      <c r="M323" s="147"/>
      <c r="N323" s="147"/>
      <c r="O323" s="147"/>
      <c r="P323" s="89"/>
      <c r="Q323" s="89"/>
      <c r="R323" s="89"/>
      <c r="S323" s="89"/>
      <c r="T323" s="89"/>
      <c r="U323" s="89"/>
      <c r="V323" s="89"/>
      <c r="W323" s="89"/>
      <c r="X323" s="147"/>
      <c r="Y323" s="147"/>
      <c r="Z323" s="147"/>
      <c r="AA323" s="89"/>
      <c r="AB323" s="89"/>
      <c r="AC323" s="89"/>
      <c r="AD323" s="89"/>
      <c r="AE323" s="89"/>
      <c r="AF323" s="89"/>
      <c r="AG323" s="89"/>
      <c r="AH323" s="89"/>
      <c r="AI323" s="89"/>
      <c r="AJ323" s="89"/>
      <c r="AK323" s="89"/>
      <c r="AL323" s="89"/>
      <c r="AM323" s="89"/>
      <c r="AN323" s="89"/>
      <c r="AO323" s="89"/>
      <c r="AP323" s="89"/>
      <c r="AQ323" s="89"/>
      <c r="AR323" s="89"/>
      <c r="AS323" s="89"/>
      <c r="AT323" s="89"/>
      <c r="AU323" s="89"/>
    </row>
    <row r="324" spans="1:47" ht="15.95" customHeight="1">
      <c r="A324" s="354"/>
      <c r="B324" s="234" t="s">
        <v>1</v>
      </c>
      <c r="C324" s="208" t="s">
        <v>2</v>
      </c>
      <c r="D324" s="209" t="s">
        <v>166</v>
      </c>
      <c r="E324" s="210">
        <v>1.3604984789080476</v>
      </c>
      <c r="F324" s="246">
        <v>1.0571727574909666E-2</v>
      </c>
      <c r="G324" s="210">
        <v>-6.7393012400522512</v>
      </c>
      <c r="H324" s="211">
        <v>-1.0226987599477606</v>
      </c>
      <c r="I324" s="89"/>
      <c r="J324" s="89"/>
      <c r="K324" s="89"/>
      <c r="L324" s="89"/>
      <c r="M324" s="147"/>
      <c r="N324" s="147"/>
      <c r="O324" s="147"/>
      <c r="P324" s="89"/>
      <c r="Q324" s="89"/>
      <c r="R324" s="89"/>
      <c r="S324" s="89"/>
      <c r="T324" s="89"/>
      <c r="U324" s="89"/>
      <c r="V324" s="89"/>
      <c r="W324" s="89"/>
      <c r="X324" s="147"/>
      <c r="Y324" s="147"/>
      <c r="Z324" s="147"/>
      <c r="AA324" s="89"/>
      <c r="AB324" s="89"/>
      <c r="AC324" s="89"/>
      <c r="AD324" s="89"/>
      <c r="AE324" s="89"/>
      <c r="AF324" s="89"/>
      <c r="AG324" s="89"/>
      <c r="AH324" s="89"/>
      <c r="AI324" s="89"/>
      <c r="AJ324" s="89"/>
      <c r="AK324" s="89"/>
      <c r="AL324" s="89"/>
      <c r="AM324" s="89"/>
      <c r="AN324" s="89"/>
      <c r="AO324" s="89"/>
      <c r="AP324" s="89"/>
      <c r="AQ324" s="89"/>
      <c r="AR324" s="89"/>
      <c r="AS324" s="89"/>
      <c r="AT324" s="89"/>
      <c r="AU324" s="89"/>
    </row>
    <row r="325" spans="1:47" ht="15.95" customHeight="1">
      <c r="A325" s="358" t="s">
        <v>21</v>
      </c>
      <c r="B325" s="234" t="s">
        <v>2</v>
      </c>
      <c r="C325" s="208" t="s">
        <v>1</v>
      </c>
      <c r="D325" s="209" t="s">
        <v>167</v>
      </c>
      <c r="E325" s="210">
        <v>1.7252430746612684</v>
      </c>
      <c r="F325" s="246">
        <v>2.8903112986308336E-3</v>
      </c>
      <c r="G325" s="210">
        <v>2.3183987996710269</v>
      </c>
      <c r="H325" s="211">
        <v>9.5676012003289745</v>
      </c>
      <c r="I325" s="89"/>
      <c r="J325" s="89"/>
      <c r="K325" s="89"/>
      <c r="L325" s="89"/>
      <c r="M325" s="147"/>
      <c r="N325" s="147"/>
      <c r="O325" s="147"/>
      <c r="P325" s="89"/>
      <c r="Q325" s="89"/>
      <c r="R325" s="89"/>
      <c r="S325" s="89"/>
      <c r="T325" s="89"/>
      <c r="U325" s="89"/>
      <c r="V325" s="89"/>
      <c r="W325" s="89"/>
      <c r="X325" s="147"/>
      <c r="Y325" s="147"/>
      <c r="Z325" s="147"/>
      <c r="AA325" s="89"/>
      <c r="AB325" s="89"/>
      <c r="AC325" s="89"/>
      <c r="AD325" s="89"/>
      <c r="AE325" s="89"/>
      <c r="AF325" s="89"/>
      <c r="AG325" s="89"/>
      <c r="AH325" s="89"/>
      <c r="AI325" s="89"/>
      <c r="AJ325" s="89"/>
      <c r="AK325" s="89"/>
      <c r="AL325" s="89"/>
      <c r="AM325" s="89"/>
      <c r="AN325" s="89"/>
      <c r="AO325" s="89"/>
      <c r="AP325" s="89"/>
      <c r="AQ325" s="89"/>
      <c r="AR325" s="89"/>
      <c r="AS325" s="89"/>
      <c r="AT325" s="89"/>
      <c r="AU325" s="89"/>
    </row>
    <row r="326" spans="1:47" ht="15.95" customHeight="1">
      <c r="A326" s="354"/>
      <c r="B326" s="234" t="s">
        <v>1</v>
      </c>
      <c r="C326" s="208" t="s">
        <v>2</v>
      </c>
      <c r="D326" s="209" t="s">
        <v>168</v>
      </c>
      <c r="E326" s="210">
        <v>1.7252430746612684</v>
      </c>
      <c r="F326" s="246">
        <v>2.8903112986308336E-3</v>
      </c>
      <c r="G326" s="210">
        <v>-9.5676012003289745</v>
      </c>
      <c r="H326" s="211">
        <v>-2.3183987996710269</v>
      </c>
      <c r="I326" s="89"/>
      <c r="J326" s="89"/>
      <c r="K326" s="89"/>
      <c r="L326" s="89"/>
      <c r="M326" s="147"/>
      <c r="N326" s="147"/>
      <c r="O326" s="147"/>
      <c r="P326" s="89"/>
      <c r="Q326" s="89"/>
      <c r="R326" s="89"/>
      <c r="S326" s="89"/>
      <c r="T326" s="89"/>
      <c r="U326" s="89"/>
      <c r="V326" s="89"/>
      <c r="W326" s="89"/>
      <c r="X326" s="147"/>
      <c r="Y326" s="147"/>
      <c r="Z326" s="147"/>
      <c r="AA326" s="89"/>
      <c r="AB326" s="89"/>
      <c r="AC326" s="89"/>
      <c r="AD326" s="89"/>
      <c r="AE326" s="89"/>
      <c r="AF326" s="89"/>
      <c r="AG326" s="89"/>
      <c r="AH326" s="89"/>
      <c r="AI326" s="89"/>
      <c r="AJ326" s="89"/>
      <c r="AK326" s="89"/>
      <c r="AL326" s="89"/>
      <c r="AM326" s="89"/>
      <c r="AN326" s="89"/>
      <c r="AO326" s="89"/>
      <c r="AP326" s="89"/>
      <c r="AQ326" s="89"/>
      <c r="AR326" s="89"/>
      <c r="AS326" s="89"/>
      <c r="AT326" s="89"/>
      <c r="AU326" s="89"/>
    </row>
    <row r="327" spans="1:47" ht="15.95" customHeight="1" thickBot="1">
      <c r="A327" s="356" t="s">
        <v>22</v>
      </c>
      <c r="B327" s="234" t="s">
        <v>2</v>
      </c>
      <c r="C327" s="208" t="s">
        <v>1</v>
      </c>
      <c r="D327" s="209" t="s">
        <v>169</v>
      </c>
      <c r="E327" s="210">
        <v>1.567555350785987</v>
      </c>
      <c r="F327" s="246">
        <v>6.5285175877349572E-3</v>
      </c>
      <c r="G327" s="210">
        <v>1.5266884142360349</v>
      </c>
      <c r="H327" s="211">
        <v>8.1133115857639559</v>
      </c>
      <c r="I327" s="89"/>
      <c r="J327" s="89"/>
      <c r="K327" s="89"/>
      <c r="L327" s="89"/>
      <c r="M327" s="147"/>
      <c r="N327" s="147"/>
      <c r="O327" s="147"/>
      <c r="P327" s="89"/>
      <c r="Q327" s="89"/>
      <c r="R327" s="89"/>
      <c r="S327" s="89"/>
      <c r="T327" s="89"/>
      <c r="U327" s="89"/>
      <c r="V327" s="89"/>
      <c r="W327" s="89"/>
      <c r="X327" s="147"/>
      <c r="Y327" s="147"/>
      <c r="Z327" s="147"/>
      <c r="AA327" s="89"/>
      <c r="AB327" s="89"/>
      <c r="AC327" s="89"/>
      <c r="AD327" s="89"/>
      <c r="AE327" s="89"/>
      <c r="AF327" s="89"/>
      <c r="AG327" s="89"/>
      <c r="AH327" s="89"/>
      <c r="AI327" s="89"/>
      <c r="AJ327" s="89"/>
      <c r="AK327" s="89"/>
      <c r="AL327" s="89"/>
      <c r="AM327" s="89"/>
      <c r="AN327" s="89"/>
      <c r="AO327" s="89"/>
      <c r="AP327" s="89"/>
      <c r="AQ327" s="89"/>
      <c r="AR327" s="89"/>
      <c r="AS327" s="89"/>
      <c r="AT327" s="89"/>
      <c r="AU327" s="89"/>
    </row>
    <row r="328" spans="1:47" ht="15.95" customHeight="1" thickBot="1">
      <c r="A328" s="337"/>
      <c r="B328" s="245" t="s">
        <v>1</v>
      </c>
      <c r="C328" s="213" t="s">
        <v>2</v>
      </c>
      <c r="D328" s="214" t="s">
        <v>170</v>
      </c>
      <c r="E328" s="215">
        <v>1.567555350785987</v>
      </c>
      <c r="F328" s="247">
        <v>6.5285175877349572E-3</v>
      </c>
      <c r="G328" s="215">
        <v>-8.1133115857639559</v>
      </c>
      <c r="H328" s="222">
        <v>-1.5266884142360349</v>
      </c>
      <c r="I328" s="89"/>
      <c r="J328" s="89"/>
      <c r="K328" s="89"/>
      <c r="L328" s="89"/>
      <c r="M328" s="147"/>
      <c r="N328" s="147"/>
      <c r="O328" s="147"/>
      <c r="P328" s="89"/>
      <c r="Q328" s="89"/>
      <c r="R328" s="89"/>
      <c r="S328" s="89"/>
      <c r="T328" s="89"/>
      <c r="U328" s="89"/>
      <c r="V328" s="89"/>
      <c r="W328" s="89"/>
      <c r="X328" s="147"/>
      <c r="Y328" s="147"/>
      <c r="Z328" s="147"/>
      <c r="AA328" s="89"/>
      <c r="AB328" s="89"/>
      <c r="AC328" s="89"/>
      <c r="AD328" s="89"/>
      <c r="AE328" s="89"/>
      <c r="AF328" s="89"/>
      <c r="AG328" s="89"/>
      <c r="AH328" s="89"/>
      <c r="AI328" s="89"/>
      <c r="AJ328" s="89"/>
      <c r="AK328" s="89"/>
      <c r="AL328" s="89"/>
      <c r="AM328" s="89"/>
      <c r="AN328" s="89"/>
      <c r="AO328" s="89"/>
      <c r="AP328" s="89"/>
      <c r="AQ328" s="89"/>
      <c r="AR328" s="89"/>
      <c r="AS328" s="89"/>
      <c r="AT328" s="89"/>
      <c r="AU328" s="89"/>
    </row>
    <row r="329" spans="1:47" ht="12.95" customHeight="1">
      <c r="A329" s="359" t="s">
        <v>79</v>
      </c>
      <c r="B329" s="333"/>
      <c r="C329" s="333"/>
      <c r="D329" s="333"/>
      <c r="E329" s="333"/>
      <c r="F329" s="333"/>
      <c r="G329" s="333"/>
      <c r="H329" s="333"/>
      <c r="I329" s="89"/>
      <c r="J329" s="89"/>
      <c r="K329" s="89"/>
      <c r="L329" s="89"/>
      <c r="M329" s="147"/>
      <c r="N329" s="147"/>
      <c r="O329" s="147"/>
      <c r="P329" s="89"/>
      <c r="Q329" s="89"/>
      <c r="R329" s="89"/>
      <c r="S329" s="89"/>
      <c r="T329" s="89"/>
      <c r="U329" s="89"/>
      <c r="V329" s="89"/>
      <c r="W329" s="89"/>
      <c r="X329" s="147"/>
      <c r="Y329" s="147"/>
      <c r="Z329" s="147"/>
      <c r="AA329" s="89"/>
      <c r="AB329" s="89"/>
      <c r="AC329" s="89"/>
      <c r="AD329" s="89"/>
      <c r="AE329" s="89"/>
      <c r="AF329" s="89"/>
      <c r="AG329" s="89"/>
      <c r="AH329" s="89"/>
      <c r="AI329" s="89"/>
      <c r="AJ329" s="89"/>
      <c r="AK329" s="89"/>
      <c r="AL329" s="89"/>
      <c r="AM329" s="89"/>
      <c r="AN329" s="89"/>
      <c r="AO329" s="89"/>
      <c r="AP329" s="89"/>
      <c r="AQ329" s="89"/>
      <c r="AR329" s="89"/>
      <c r="AS329" s="89"/>
      <c r="AT329" s="89"/>
      <c r="AU329" s="89"/>
    </row>
    <row r="330" spans="1:47" ht="27" customHeight="1">
      <c r="A330" s="357" t="s">
        <v>171</v>
      </c>
      <c r="B330" s="333"/>
      <c r="C330" s="333"/>
      <c r="D330" s="333"/>
      <c r="E330" s="333"/>
      <c r="F330" s="333"/>
      <c r="G330" s="333"/>
      <c r="H330" s="333"/>
      <c r="I330" s="89"/>
      <c r="J330" s="89"/>
      <c r="K330" s="89"/>
      <c r="L330" s="89"/>
      <c r="M330" s="147"/>
      <c r="N330" s="147"/>
      <c r="O330" s="147"/>
      <c r="P330" s="89"/>
      <c r="Q330" s="89"/>
      <c r="R330" s="89"/>
      <c r="S330" s="89"/>
      <c r="T330" s="89"/>
      <c r="U330" s="89"/>
      <c r="V330" s="89"/>
      <c r="W330" s="89"/>
      <c r="X330" s="147"/>
      <c r="Y330" s="147"/>
      <c r="Z330" s="147"/>
      <c r="AA330" s="89"/>
      <c r="AB330" s="89"/>
      <c r="AC330" s="89"/>
      <c r="AD330" s="89"/>
      <c r="AE330" s="89"/>
      <c r="AF330" s="89"/>
      <c r="AG330" s="89"/>
      <c r="AH330" s="89"/>
      <c r="AI330" s="89"/>
      <c r="AJ330" s="89"/>
      <c r="AK330" s="89"/>
      <c r="AL330" s="89"/>
      <c r="AM330" s="89"/>
      <c r="AN330" s="89"/>
      <c r="AO330" s="89"/>
      <c r="AP330" s="89"/>
      <c r="AQ330" s="89"/>
      <c r="AR330" s="89"/>
      <c r="AS330" s="89"/>
      <c r="AT330" s="89"/>
      <c r="AU330" s="89"/>
    </row>
    <row r="331" spans="1:47">
      <c r="A331" s="89"/>
      <c r="B331" s="89"/>
      <c r="C331" s="89"/>
      <c r="D331" s="89"/>
      <c r="E331" s="89"/>
      <c r="F331" s="89"/>
      <c r="G331" s="89"/>
      <c r="H331" s="89"/>
      <c r="I331" s="89"/>
      <c r="J331" s="89"/>
      <c r="K331" s="89"/>
      <c r="L331" s="89"/>
      <c r="M331" s="147"/>
      <c r="N331" s="147"/>
      <c r="O331" s="147"/>
      <c r="P331" s="89"/>
      <c r="Q331" s="89"/>
      <c r="R331" s="89"/>
      <c r="S331" s="89"/>
      <c r="T331" s="89"/>
      <c r="U331" s="89"/>
      <c r="V331" s="89"/>
      <c r="W331" s="89"/>
      <c r="X331" s="147"/>
      <c r="Y331" s="147"/>
      <c r="Z331" s="147"/>
      <c r="AA331" s="89"/>
      <c r="AB331" s="89"/>
      <c r="AC331" s="89"/>
      <c r="AD331" s="89"/>
      <c r="AE331" s="89"/>
      <c r="AF331" s="89"/>
      <c r="AG331" s="89"/>
      <c r="AH331" s="89"/>
      <c r="AI331" s="89"/>
      <c r="AJ331" s="89"/>
      <c r="AK331" s="89"/>
      <c r="AL331" s="89"/>
      <c r="AM331" s="89"/>
      <c r="AN331" s="89"/>
      <c r="AO331" s="89"/>
      <c r="AP331" s="89"/>
      <c r="AQ331" s="89"/>
      <c r="AR331" s="89"/>
      <c r="AS331" s="89"/>
      <c r="AT331" s="89"/>
      <c r="AU331" s="89"/>
    </row>
    <row r="332" spans="1:47" ht="18" customHeight="1">
      <c r="A332" s="332" t="s">
        <v>80</v>
      </c>
      <c r="B332" s="333"/>
      <c r="C332" s="333"/>
      <c r="D332" s="333"/>
      <c r="E332" s="333"/>
      <c r="F332" s="333"/>
      <c r="G332" s="333"/>
      <c r="H332" s="333"/>
      <c r="I332" s="333"/>
      <c r="J332" s="333"/>
      <c r="K332" s="89"/>
      <c r="L332" s="89"/>
      <c r="M332" s="147"/>
      <c r="N332" s="147"/>
      <c r="O332" s="147"/>
      <c r="P332" s="89"/>
      <c r="Q332" s="89"/>
      <c r="R332" s="89"/>
      <c r="S332" s="89"/>
      <c r="T332" s="89"/>
      <c r="U332" s="89"/>
      <c r="V332" s="89"/>
      <c r="W332" s="89"/>
      <c r="X332" s="147"/>
      <c r="Y332" s="147"/>
      <c r="Z332" s="147"/>
      <c r="AA332" s="89"/>
      <c r="AB332" s="89"/>
      <c r="AC332" s="89"/>
      <c r="AD332" s="89"/>
      <c r="AE332" s="89"/>
      <c r="AF332" s="89"/>
      <c r="AG332" s="89"/>
      <c r="AH332" s="89"/>
      <c r="AI332" s="89"/>
      <c r="AJ332" s="89"/>
      <c r="AK332" s="89"/>
      <c r="AL332" s="89"/>
      <c r="AM332" s="89"/>
      <c r="AN332" s="89"/>
      <c r="AO332" s="89"/>
      <c r="AP332" s="89"/>
      <c r="AQ332" s="89"/>
      <c r="AR332" s="89"/>
      <c r="AS332" s="89"/>
      <c r="AT332" s="89"/>
      <c r="AU332" s="89"/>
    </row>
    <row r="333" spans="1:47" ht="15" customHeight="1" thickBot="1">
      <c r="A333" s="334" t="s">
        <v>15</v>
      </c>
      <c r="B333" s="333"/>
      <c r="C333" s="333"/>
      <c r="D333" s="333"/>
      <c r="E333" s="333"/>
      <c r="F333" s="333"/>
      <c r="G333" s="333"/>
      <c r="H333" s="333"/>
      <c r="I333" s="333"/>
      <c r="J333" s="333"/>
      <c r="K333" s="89"/>
      <c r="L333" s="89"/>
      <c r="M333" s="147"/>
      <c r="N333" s="147"/>
      <c r="O333" s="147"/>
      <c r="P333" s="89"/>
      <c r="Q333" s="89"/>
      <c r="R333" s="89"/>
      <c r="S333" s="89"/>
      <c r="T333" s="89"/>
      <c r="U333" s="89"/>
      <c r="V333" s="89"/>
      <c r="W333" s="89"/>
      <c r="X333" s="147"/>
      <c r="Y333" s="147"/>
      <c r="Z333" s="147"/>
      <c r="AA333" s="89"/>
      <c r="AB333" s="89"/>
      <c r="AC333" s="89"/>
      <c r="AD333" s="89"/>
      <c r="AE333" s="89"/>
      <c r="AF333" s="89"/>
      <c r="AG333" s="89"/>
      <c r="AH333" s="89"/>
      <c r="AI333" s="89"/>
      <c r="AJ333" s="89"/>
      <c r="AK333" s="89"/>
      <c r="AL333" s="89"/>
      <c r="AM333" s="89"/>
      <c r="AN333" s="89"/>
      <c r="AO333" s="89"/>
      <c r="AP333" s="89"/>
      <c r="AQ333" s="89"/>
      <c r="AR333" s="89"/>
      <c r="AS333" s="89"/>
      <c r="AT333" s="89"/>
      <c r="AU333" s="89"/>
    </row>
    <row r="334" spans="1:47" ht="29.1" customHeight="1" thickBot="1">
      <c r="A334" s="355" t="s">
        <v>16</v>
      </c>
      <c r="B334" s="336"/>
      <c r="C334" s="183" t="s">
        <v>81</v>
      </c>
      <c r="D334" s="184" t="s">
        <v>45</v>
      </c>
      <c r="E334" s="184" t="s">
        <v>54</v>
      </c>
      <c r="F334" s="184" t="s">
        <v>31</v>
      </c>
      <c r="G334" s="184" t="s">
        <v>34</v>
      </c>
      <c r="H334" s="184" t="s">
        <v>35</v>
      </c>
      <c r="I334" s="184" t="s">
        <v>36</v>
      </c>
      <c r="J334" s="91" t="s">
        <v>123</v>
      </c>
      <c r="K334" s="89"/>
      <c r="L334" s="89"/>
      <c r="M334" s="147"/>
      <c r="N334" s="147"/>
      <c r="O334" s="147"/>
      <c r="P334" s="89"/>
      <c r="Q334" s="89"/>
      <c r="R334" s="89"/>
      <c r="S334" s="89"/>
      <c r="T334" s="89"/>
      <c r="U334" s="89"/>
      <c r="V334" s="89"/>
      <c r="W334" s="89"/>
      <c r="X334" s="147"/>
      <c r="Y334" s="147"/>
      <c r="Z334" s="147"/>
      <c r="AA334" s="89"/>
      <c r="AB334" s="89"/>
      <c r="AC334" s="89"/>
      <c r="AD334" s="89"/>
      <c r="AE334" s="89"/>
      <c r="AF334" s="89"/>
      <c r="AG334" s="89"/>
      <c r="AH334" s="89"/>
      <c r="AI334" s="89"/>
      <c r="AJ334" s="89"/>
      <c r="AK334" s="89"/>
      <c r="AL334" s="89"/>
      <c r="AM334" s="89"/>
      <c r="AN334" s="89"/>
      <c r="AO334" s="89"/>
      <c r="AP334" s="89"/>
      <c r="AQ334" s="89"/>
      <c r="AR334" s="89"/>
      <c r="AS334" s="89"/>
      <c r="AT334" s="89"/>
      <c r="AU334" s="89"/>
    </row>
    <row r="335" spans="1:47" ht="15.95" customHeight="1">
      <c r="A335" s="352" t="s">
        <v>18</v>
      </c>
      <c r="B335" s="153" t="s">
        <v>82</v>
      </c>
      <c r="C335" s="154">
        <v>1.1664449999999926</v>
      </c>
      <c r="D335" s="155">
        <v>1</v>
      </c>
      <c r="E335" s="155">
        <v>1.1664449999999926</v>
      </c>
      <c r="F335" s="155">
        <v>0.13642538501199222</v>
      </c>
      <c r="G335" s="155">
        <v>0.71617015320689503</v>
      </c>
      <c r="H335" s="155">
        <v>7.5221760692013029E-3</v>
      </c>
      <c r="I335" s="155">
        <v>0.13642538501199222</v>
      </c>
      <c r="J335" s="92">
        <v>6.41533056963558E-2</v>
      </c>
      <c r="K335" s="89"/>
      <c r="L335" s="89"/>
      <c r="M335" s="147"/>
      <c r="N335" s="147"/>
      <c r="O335" s="147"/>
      <c r="P335" s="89"/>
      <c r="Q335" s="89"/>
      <c r="R335" s="89"/>
      <c r="S335" s="89"/>
      <c r="T335" s="89"/>
      <c r="U335" s="89"/>
      <c r="V335" s="89"/>
      <c r="W335" s="89"/>
      <c r="X335" s="147"/>
      <c r="Y335" s="147"/>
      <c r="Z335" s="147"/>
      <c r="AA335" s="89"/>
      <c r="AB335" s="89"/>
      <c r="AC335" s="89"/>
      <c r="AD335" s="89"/>
      <c r="AE335" s="89"/>
      <c r="AF335" s="89"/>
      <c r="AG335" s="89"/>
      <c r="AH335" s="89"/>
      <c r="AI335" s="89"/>
      <c r="AJ335" s="89"/>
      <c r="AK335" s="89"/>
      <c r="AL335" s="89"/>
      <c r="AM335" s="89"/>
      <c r="AN335" s="89"/>
      <c r="AO335" s="89"/>
      <c r="AP335" s="89"/>
      <c r="AQ335" s="89"/>
      <c r="AR335" s="89"/>
      <c r="AS335" s="89"/>
      <c r="AT335" s="89"/>
      <c r="AU335" s="89"/>
    </row>
    <row r="336" spans="1:47" ht="15.95" customHeight="1">
      <c r="A336" s="354"/>
      <c r="B336" s="176" t="s">
        <v>66</v>
      </c>
      <c r="C336" s="177">
        <v>153.90105</v>
      </c>
      <c r="D336" s="178">
        <v>18</v>
      </c>
      <c r="E336" s="178">
        <v>8.5500583333333324</v>
      </c>
      <c r="F336" s="248"/>
      <c r="G336" s="248"/>
      <c r="H336" s="248"/>
      <c r="I336" s="248"/>
      <c r="J336" s="249"/>
      <c r="K336" s="89"/>
      <c r="L336" s="89"/>
      <c r="M336" s="147"/>
      <c r="N336" s="147"/>
      <c r="O336" s="147"/>
      <c r="P336" s="89"/>
      <c r="Q336" s="89"/>
      <c r="R336" s="89"/>
      <c r="S336" s="89"/>
      <c r="T336" s="89"/>
      <c r="U336" s="89"/>
      <c r="V336" s="89"/>
      <c r="W336" s="89"/>
      <c r="X336" s="147"/>
      <c r="Y336" s="147"/>
      <c r="Z336" s="147"/>
      <c r="AA336" s="89"/>
      <c r="AB336" s="89"/>
      <c r="AC336" s="89"/>
      <c r="AD336" s="89"/>
      <c r="AE336" s="89"/>
      <c r="AF336" s="89"/>
      <c r="AG336" s="89"/>
      <c r="AH336" s="89"/>
      <c r="AI336" s="89"/>
      <c r="AJ336" s="89"/>
      <c r="AK336" s="89"/>
      <c r="AL336" s="89"/>
      <c r="AM336" s="89"/>
      <c r="AN336" s="89"/>
      <c r="AO336" s="89"/>
      <c r="AP336" s="89"/>
      <c r="AQ336" s="89"/>
      <c r="AR336" s="89"/>
      <c r="AS336" s="89"/>
      <c r="AT336" s="89"/>
      <c r="AU336" s="89"/>
    </row>
    <row r="337" spans="1:47" ht="15.95" customHeight="1">
      <c r="A337" s="358" t="s">
        <v>19</v>
      </c>
      <c r="B337" s="179" t="s">
        <v>82</v>
      </c>
      <c r="C337" s="180">
        <v>9.9404999999999948</v>
      </c>
      <c r="D337" s="181">
        <v>1</v>
      </c>
      <c r="E337" s="181">
        <v>9.9404999999999948</v>
      </c>
      <c r="F337" s="181">
        <v>1.45725312643747</v>
      </c>
      <c r="G337" s="181">
        <v>0.24299233573809434</v>
      </c>
      <c r="H337" s="181">
        <v>7.4895110680213775E-2</v>
      </c>
      <c r="I337" s="181">
        <v>1.45725312643747</v>
      </c>
      <c r="J337" s="95">
        <v>0.20805547194089136</v>
      </c>
      <c r="K337" s="89"/>
      <c r="L337" s="89"/>
      <c r="M337" s="147"/>
      <c r="N337" s="147"/>
      <c r="O337" s="147"/>
      <c r="P337" s="89"/>
      <c r="Q337" s="89"/>
      <c r="R337" s="89"/>
      <c r="S337" s="89"/>
      <c r="T337" s="89"/>
      <c r="U337" s="89"/>
      <c r="V337" s="89"/>
      <c r="W337" s="89"/>
      <c r="X337" s="147"/>
      <c r="Y337" s="147"/>
      <c r="Z337" s="147"/>
      <c r="AA337" s="89"/>
      <c r="AB337" s="89"/>
      <c r="AC337" s="89"/>
      <c r="AD337" s="89"/>
      <c r="AE337" s="89"/>
      <c r="AF337" s="89"/>
      <c r="AG337" s="89"/>
      <c r="AH337" s="89"/>
      <c r="AI337" s="89"/>
      <c r="AJ337" s="89"/>
      <c r="AK337" s="89"/>
      <c r="AL337" s="89"/>
      <c r="AM337" s="89"/>
      <c r="AN337" s="89"/>
      <c r="AO337" s="89"/>
      <c r="AP337" s="89"/>
      <c r="AQ337" s="89"/>
      <c r="AR337" s="89"/>
      <c r="AS337" s="89"/>
      <c r="AT337" s="89"/>
      <c r="AU337" s="89"/>
    </row>
    <row r="338" spans="1:47" ht="15.95" customHeight="1">
      <c r="A338" s="354"/>
      <c r="B338" s="176" t="s">
        <v>66</v>
      </c>
      <c r="C338" s="177">
        <v>122.78511999999999</v>
      </c>
      <c r="D338" s="178">
        <v>18</v>
      </c>
      <c r="E338" s="178">
        <v>6.8213955555555552</v>
      </c>
      <c r="F338" s="248"/>
      <c r="G338" s="248"/>
      <c r="H338" s="248"/>
      <c r="I338" s="248"/>
      <c r="J338" s="249"/>
      <c r="K338" s="89"/>
      <c r="L338" s="89"/>
      <c r="M338" s="147"/>
      <c r="N338" s="147"/>
      <c r="O338" s="147"/>
      <c r="P338" s="89"/>
      <c r="Q338" s="89"/>
      <c r="R338" s="89"/>
      <c r="S338" s="89"/>
      <c r="T338" s="89"/>
      <c r="U338" s="89"/>
      <c r="V338" s="89"/>
      <c r="W338" s="89"/>
      <c r="X338" s="147"/>
      <c r="Y338" s="147"/>
      <c r="Z338" s="147"/>
      <c r="AA338" s="89"/>
      <c r="AB338" s="89"/>
      <c r="AC338" s="89"/>
      <c r="AD338" s="89"/>
      <c r="AE338" s="89"/>
      <c r="AF338" s="89"/>
      <c r="AG338" s="89"/>
      <c r="AH338" s="89"/>
      <c r="AI338" s="89"/>
      <c r="AJ338" s="89"/>
      <c r="AK338" s="89"/>
      <c r="AL338" s="89"/>
      <c r="AM338" s="89"/>
      <c r="AN338" s="89"/>
      <c r="AO338" s="89"/>
      <c r="AP338" s="89"/>
      <c r="AQ338" s="89"/>
      <c r="AR338" s="89"/>
      <c r="AS338" s="89"/>
      <c r="AT338" s="89"/>
      <c r="AU338" s="89"/>
    </row>
    <row r="339" spans="1:47" ht="15.95" customHeight="1">
      <c r="A339" s="358" t="s">
        <v>20</v>
      </c>
      <c r="B339" s="179" t="s">
        <v>82</v>
      </c>
      <c r="C339" s="180">
        <v>75.310805000000244</v>
      </c>
      <c r="D339" s="181">
        <v>1</v>
      </c>
      <c r="E339" s="181">
        <v>75.310805000000244</v>
      </c>
      <c r="F339" s="181">
        <v>8.1375030502254209</v>
      </c>
      <c r="G339" s="181">
        <v>1.0571727574909647E-2</v>
      </c>
      <c r="H339" s="181">
        <v>0.31133437018021654</v>
      </c>
      <c r="I339" s="181">
        <v>8.1375030502254209</v>
      </c>
      <c r="J339" s="95">
        <v>0.76969734511989052</v>
      </c>
      <c r="K339" s="89"/>
      <c r="L339" s="89"/>
      <c r="M339" s="147"/>
      <c r="N339" s="147"/>
      <c r="O339" s="147"/>
      <c r="P339" s="89"/>
      <c r="Q339" s="89"/>
      <c r="R339" s="89"/>
      <c r="S339" s="89"/>
      <c r="T339" s="89"/>
      <c r="U339" s="89"/>
      <c r="V339" s="89"/>
      <c r="W339" s="89"/>
      <c r="X339" s="147"/>
      <c r="Y339" s="147"/>
      <c r="Z339" s="147"/>
      <c r="AA339" s="89"/>
      <c r="AB339" s="89"/>
      <c r="AC339" s="89"/>
      <c r="AD339" s="89"/>
      <c r="AE339" s="89"/>
      <c r="AF339" s="89"/>
      <c r="AG339" s="89"/>
      <c r="AH339" s="89"/>
      <c r="AI339" s="89"/>
      <c r="AJ339" s="89"/>
      <c r="AK339" s="89"/>
      <c r="AL339" s="89"/>
      <c r="AM339" s="89"/>
      <c r="AN339" s="89"/>
      <c r="AO339" s="89"/>
      <c r="AP339" s="89"/>
      <c r="AQ339" s="89"/>
      <c r="AR339" s="89"/>
      <c r="AS339" s="89"/>
      <c r="AT339" s="89"/>
      <c r="AU339" s="89"/>
    </row>
    <row r="340" spans="1:47" ht="15.95" customHeight="1">
      <c r="A340" s="354"/>
      <c r="B340" s="176" t="s">
        <v>66</v>
      </c>
      <c r="C340" s="177">
        <v>166.58605</v>
      </c>
      <c r="D340" s="178">
        <v>18</v>
      </c>
      <c r="E340" s="178">
        <v>9.2547805555555556</v>
      </c>
      <c r="F340" s="248"/>
      <c r="G340" s="248"/>
      <c r="H340" s="248"/>
      <c r="I340" s="248"/>
      <c r="J340" s="249"/>
      <c r="K340" s="89"/>
      <c r="L340" s="89"/>
      <c r="M340" s="147"/>
      <c r="N340" s="147"/>
      <c r="O340" s="147"/>
      <c r="P340" s="89"/>
      <c r="Q340" s="89"/>
      <c r="R340" s="89"/>
      <c r="S340" s="89"/>
      <c r="T340" s="89"/>
      <c r="U340" s="89"/>
      <c r="V340" s="89"/>
      <c r="W340" s="89"/>
      <c r="X340" s="147"/>
      <c r="Y340" s="147"/>
      <c r="Z340" s="147"/>
      <c r="AA340" s="89"/>
      <c r="AB340" s="89"/>
      <c r="AC340" s="89"/>
      <c r="AD340" s="89"/>
      <c r="AE340" s="89"/>
      <c r="AF340" s="89"/>
      <c r="AG340" s="89"/>
      <c r="AH340" s="89"/>
      <c r="AI340" s="89"/>
      <c r="AJ340" s="89"/>
      <c r="AK340" s="89"/>
      <c r="AL340" s="89"/>
      <c r="AM340" s="89"/>
      <c r="AN340" s="89"/>
      <c r="AO340" s="89"/>
      <c r="AP340" s="89"/>
      <c r="AQ340" s="89"/>
      <c r="AR340" s="89"/>
      <c r="AS340" s="89"/>
      <c r="AT340" s="89"/>
      <c r="AU340" s="89"/>
    </row>
    <row r="341" spans="1:47" ht="15.95" customHeight="1">
      <c r="A341" s="358" t="s">
        <v>21</v>
      </c>
      <c r="B341" s="179" t="s">
        <v>82</v>
      </c>
      <c r="C341" s="180">
        <v>176.59624500000004</v>
      </c>
      <c r="D341" s="181">
        <v>1</v>
      </c>
      <c r="E341" s="181">
        <v>176.59624500000004</v>
      </c>
      <c r="F341" s="181">
        <v>11.866178443748295</v>
      </c>
      <c r="G341" s="181">
        <v>2.8903112986308336E-3</v>
      </c>
      <c r="H341" s="181">
        <v>0.39731157657474486</v>
      </c>
      <c r="I341" s="181">
        <v>11.866178443748295</v>
      </c>
      <c r="J341" s="95">
        <v>0.9025050445089825</v>
      </c>
      <c r="K341" s="89"/>
      <c r="L341" s="89"/>
      <c r="M341" s="147"/>
      <c r="N341" s="147"/>
      <c r="O341" s="147"/>
      <c r="P341" s="89"/>
      <c r="Q341" s="89"/>
      <c r="R341" s="89"/>
      <c r="S341" s="89"/>
      <c r="T341" s="89"/>
      <c r="U341" s="89"/>
      <c r="V341" s="89"/>
      <c r="W341" s="89"/>
      <c r="X341" s="147"/>
      <c r="Y341" s="147"/>
      <c r="Z341" s="147"/>
      <c r="AA341" s="89"/>
      <c r="AB341" s="89"/>
      <c r="AC341" s="89"/>
      <c r="AD341" s="89"/>
      <c r="AE341" s="89"/>
      <c r="AF341" s="89"/>
      <c r="AG341" s="89"/>
      <c r="AH341" s="89"/>
      <c r="AI341" s="89"/>
      <c r="AJ341" s="89"/>
      <c r="AK341" s="89"/>
      <c r="AL341" s="89"/>
      <c r="AM341" s="89"/>
      <c r="AN341" s="89"/>
      <c r="AO341" s="89"/>
      <c r="AP341" s="89"/>
      <c r="AQ341" s="89"/>
      <c r="AR341" s="89"/>
      <c r="AS341" s="89"/>
      <c r="AT341" s="89"/>
      <c r="AU341" s="89"/>
    </row>
    <row r="342" spans="1:47" ht="15.95" customHeight="1">
      <c r="A342" s="354"/>
      <c r="B342" s="176" t="s">
        <v>66</v>
      </c>
      <c r="C342" s="177">
        <v>267.88173</v>
      </c>
      <c r="D342" s="178">
        <v>18</v>
      </c>
      <c r="E342" s="178">
        <v>14.882318333333334</v>
      </c>
      <c r="F342" s="248"/>
      <c r="G342" s="248"/>
      <c r="H342" s="248"/>
      <c r="I342" s="248"/>
      <c r="J342" s="249"/>
      <c r="K342" s="89"/>
      <c r="L342" s="89"/>
      <c r="W342" s="89"/>
      <c r="AH342" s="89"/>
      <c r="AI342" s="89"/>
      <c r="AJ342" s="89"/>
      <c r="AK342" s="89"/>
      <c r="AL342" s="89"/>
      <c r="AM342" s="89"/>
      <c r="AN342" s="89"/>
      <c r="AO342" s="89"/>
      <c r="AP342" s="89"/>
      <c r="AQ342" s="89"/>
      <c r="AR342" s="89"/>
      <c r="AS342" s="89"/>
      <c r="AT342" s="89"/>
      <c r="AU342" s="89"/>
    </row>
    <row r="343" spans="1:47" ht="15.95" customHeight="1" thickBot="1">
      <c r="A343" s="356" t="s">
        <v>22</v>
      </c>
      <c r="B343" s="179" t="s">
        <v>82</v>
      </c>
      <c r="C343" s="180">
        <v>116.16199999999982</v>
      </c>
      <c r="D343" s="181">
        <v>1</v>
      </c>
      <c r="E343" s="181">
        <v>116.16199999999982</v>
      </c>
      <c r="F343" s="181">
        <v>9.4547120542428189</v>
      </c>
      <c r="G343" s="181">
        <v>6.5285175877349512E-3</v>
      </c>
      <c r="H343" s="181">
        <v>0.34437483939234026</v>
      </c>
      <c r="I343" s="181">
        <v>9.4547120542428189</v>
      </c>
      <c r="J343" s="95">
        <v>0.82827890958731287</v>
      </c>
      <c r="K343" s="89"/>
      <c r="L343" s="89"/>
      <c r="W343" s="89"/>
      <c r="AH343" s="89"/>
      <c r="AI343" s="89"/>
      <c r="AJ343" s="89"/>
      <c r="AK343" s="89"/>
      <c r="AL343" s="89"/>
      <c r="AM343" s="89"/>
      <c r="AN343" s="89"/>
      <c r="AO343" s="89"/>
      <c r="AP343" s="89"/>
      <c r="AQ343" s="89"/>
      <c r="AR343" s="89"/>
      <c r="AS343" s="89"/>
      <c r="AT343" s="89"/>
      <c r="AU343" s="89"/>
    </row>
    <row r="344" spans="1:47" ht="15.95" customHeight="1" thickBot="1">
      <c r="A344" s="337"/>
      <c r="B344" s="158" t="s">
        <v>66</v>
      </c>
      <c r="C344" s="159">
        <v>221.15068000000005</v>
      </c>
      <c r="D344" s="160">
        <v>18</v>
      </c>
      <c r="E344" s="160">
        <v>12.286148888888892</v>
      </c>
      <c r="F344" s="200"/>
      <c r="G344" s="200"/>
      <c r="H344" s="200"/>
      <c r="I344" s="200"/>
      <c r="J344" s="99"/>
      <c r="K344" s="89"/>
      <c r="L344" s="89"/>
      <c r="W344" s="89"/>
      <c r="AH344" s="89"/>
      <c r="AI344" s="89"/>
      <c r="AJ344" s="89"/>
      <c r="AK344" s="89"/>
      <c r="AL344" s="89"/>
      <c r="AM344" s="89"/>
      <c r="AN344" s="89"/>
      <c r="AO344" s="89"/>
      <c r="AP344" s="89"/>
      <c r="AQ344" s="89"/>
      <c r="AR344" s="89"/>
      <c r="AS344" s="89"/>
      <c r="AT344" s="89"/>
      <c r="AU344" s="89"/>
    </row>
    <row r="345" spans="1:47" ht="21.95" customHeight="1">
      <c r="A345" s="359" t="s">
        <v>96</v>
      </c>
      <c r="B345" s="333"/>
      <c r="C345" s="333"/>
      <c r="D345" s="333"/>
      <c r="E345" s="333"/>
      <c r="F345" s="333"/>
      <c r="G345" s="333"/>
      <c r="H345" s="333"/>
      <c r="I345" s="333"/>
      <c r="J345" s="333"/>
      <c r="K345" s="89"/>
      <c r="L345" s="89"/>
      <c r="W345" s="89"/>
      <c r="AH345" s="89"/>
      <c r="AI345" s="89"/>
      <c r="AJ345" s="89"/>
      <c r="AK345" s="89"/>
      <c r="AL345" s="89"/>
      <c r="AM345" s="89"/>
      <c r="AN345" s="89"/>
      <c r="AO345" s="89"/>
      <c r="AP345" s="89"/>
      <c r="AQ345" s="89"/>
      <c r="AR345" s="89"/>
      <c r="AS345" s="89"/>
      <c r="AT345" s="89"/>
      <c r="AU345" s="89"/>
    </row>
    <row r="346" spans="1:47" ht="15.95" customHeight="1">
      <c r="A346" s="357" t="s">
        <v>130</v>
      </c>
      <c r="B346" s="333"/>
      <c r="C346" s="333"/>
      <c r="D346" s="333"/>
      <c r="E346" s="333"/>
      <c r="F346" s="333"/>
      <c r="G346" s="333"/>
      <c r="H346" s="333"/>
      <c r="I346" s="333"/>
      <c r="J346" s="333"/>
      <c r="K346" s="89"/>
      <c r="L346" s="89"/>
      <c r="W346" s="89"/>
      <c r="AH346" s="89"/>
      <c r="AI346" s="89"/>
      <c r="AJ346" s="89"/>
      <c r="AK346" s="89"/>
      <c r="AL346" s="89"/>
      <c r="AM346" s="89"/>
      <c r="AN346" s="89"/>
      <c r="AO346" s="89"/>
      <c r="AP346" s="89"/>
      <c r="AQ346" s="89"/>
      <c r="AR346" s="89"/>
      <c r="AS346" s="89"/>
      <c r="AT346" s="89"/>
      <c r="AU346" s="89"/>
    </row>
    <row r="347" spans="1:47">
      <c r="A347" s="89"/>
      <c r="B347" s="89"/>
      <c r="C347" s="89"/>
      <c r="D347" s="89"/>
      <c r="E347" s="89"/>
      <c r="F347" s="89"/>
      <c r="G347" s="89"/>
      <c r="H347" s="89"/>
      <c r="I347" s="89"/>
      <c r="J347" s="89"/>
      <c r="K347" s="89"/>
      <c r="L347" s="89"/>
      <c r="W347" s="89"/>
      <c r="AH347" s="89"/>
      <c r="AI347" s="89"/>
      <c r="AJ347" s="89"/>
      <c r="AK347" s="89"/>
      <c r="AL347" s="89"/>
      <c r="AM347" s="89"/>
      <c r="AN347" s="89"/>
      <c r="AO347" s="89"/>
      <c r="AP347" s="89"/>
      <c r="AQ347" s="89"/>
      <c r="AR347" s="89"/>
      <c r="AS347" s="89"/>
      <c r="AT347" s="89"/>
      <c r="AU347" s="89"/>
    </row>
  </sheetData>
  <mergeCells count="542">
    <mergeCell ref="BK5:BM5"/>
    <mergeCell ref="BN5:BP5"/>
    <mergeCell ref="BJ19:BJ20"/>
    <mergeCell ref="BX5:BZ5"/>
    <mergeCell ref="CA5:CC5"/>
    <mergeCell ref="CK5:CM5"/>
    <mergeCell ref="CN5:CP5"/>
    <mergeCell ref="A2:F2"/>
    <mergeCell ref="M2:R2"/>
    <mergeCell ref="X2:AC2"/>
    <mergeCell ref="AJ2:AK2"/>
    <mergeCell ref="AW2:BC2"/>
    <mergeCell ref="BJ3:BP3"/>
    <mergeCell ref="BW3:CC3"/>
    <mergeCell ref="CJ2:CP2"/>
    <mergeCell ref="CJ20:CJ21"/>
    <mergeCell ref="N4:O4"/>
    <mergeCell ref="AK3:AL3"/>
    <mergeCell ref="B4:F4"/>
    <mergeCell ref="B21:F21"/>
    <mergeCell ref="A19:A20"/>
    <mergeCell ref="N19:O19"/>
    <mergeCell ref="Y4:Z4"/>
    <mergeCell ref="Y19:Z19"/>
    <mergeCell ref="X257:AG257"/>
    <mergeCell ref="BW19:BW20"/>
    <mergeCell ref="BW40:CB40"/>
    <mergeCell ref="BW42:BW43"/>
    <mergeCell ref="BW45:CG45"/>
    <mergeCell ref="BW46:BX48"/>
    <mergeCell ref="BY46:BZ46"/>
    <mergeCell ref="CA46:CG46"/>
    <mergeCell ref="BY47:BY48"/>
    <mergeCell ref="BZ47:BZ48"/>
    <mergeCell ref="CA47:CA48"/>
    <mergeCell ref="CB47:CB48"/>
    <mergeCell ref="CC47:CC48"/>
    <mergeCell ref="CD47:CD48"/>
    <mergeCell ref="CE47:CE48"/>
    <mergeCell ref="CF47:CG47"/>
    <mergeCell ref="BW49:BW50"/>
    <mergeCell ref="X239:X240"/>
    <mergeCell ref="X241:X242"/>
    <mergeCell ref="X243:AE243"/>
    <mergeCell ref="X244:AE244"/>
    <mergeCell ref="X246:AG246"/>
    <mergeCell ref="X247:Y247"/>
    <mergeCell ref="X248:X251"/>
    <mergeCell ref="X252:X255"/>
    <mergeCell ref="X256:AG256"/>
    <mergeCell ref="X230:X231"/>
    <mergeCell ref="X232:X233"/>
    <mergeCell ref="X235:AE235"/>
    <mergeCell ref="X236:AE236"/>
    <mergeCell ref="X237:X238"/>
    <mergeCell ref="Y237:Y238"/>
    <mergeCell ref="Z237:Z238"/>
    <mergeCell ref="AA237:AA238"/>
    <mergeCell ref="AB237:AB238"/>
    <mergeCell ref="AC237:AC238"/>
    <mergeCell ref="AD237:AE237"/>
    <mergeCell ref="X220:AG220"/>
    <mergeCell ref="X221:AG221"/>
    <mergeCell ref="X226:AC226"/>
    <mergeCell ref="X227:AC227"/>
    <mergeCell ref="X228:X229"/>
    <mergeCell ref="Y228:Y229"/>
    <mergeCell ref="Z228:Z229"/>
    <mergeCell ref="AA228:AA229"/>
    <mergeCell ref="AB228:AC228"/>
    <mergeCell ref="X206:X207"/>
    <mergeCell ref="X208:X209"/>
    <mergeCell ref="X210:AE210"/>
    <mergeCell ref="X211:AE211"/>
    <mergeCell ref="X213:AG213"/>
    <mergeCell ref="X214:AG214"/>
    <mergeCell ref="X215:Y215"/>
    <mergeCell ref="X216:X217"/>
    <mergeCell ref="X218:X219"/>
    <mergeCell ref="X197:X198"/>
    <mergeCell ref="X199:X200"/>
    <mergeCell ref="X202:AE202"/>
    <mergeCell ref="X203:AE203"/>
    <mergeCell ref="X204:X205"/>
    <mergeCell ref="Y204:Y205"/>
    <mergeCell ref="Z204:Z205"/>
    <mergeCell ref="AA204:AA205"/>
    <mergeCell ref="AB204:AB205"/>
    <mergeCell ref="AC204:AC205"/>
    <mergeCell ref="AD204:AE204"/>
    <mergeCell ref="X179:AD179"/>
    <mergeCell ref="X181:AF181"/>
    <mergeCell ref="X187:AF187"/>
    <mergeCell ref="X188:AF188"/>
    <mergeCell ref="X193:AC193"/>
    <mergeCell ref="X194:AC194"/>
    <mergeCell ref="X195:X196"/>
    <mergeCell ref="Y195:Y196"/>
    <mergeCell ref="Z195:Z196"/>
    <mergeCell ref="AA195:AA196"/>
    <mergeCell ref="AB195:AC195"/>
    <mergeCell ref="X172:AD172"/>
    <mergeCell ref="X173:AD173"/>
    <mergeCell ref="X174:X175"/>
    <mergeCell ref="Y174:Y175"/>
    <mergeCell ref="Z174:Z175"/>
    <mergeCell ref="AA174:AA175"/>
    <mergeCell ref="AB174:AB175"/>
    <mergeCell ref="AC174:AD174"/>
    <mergeCell ref="X178:AD178"/>
    <mergeCell ref="X152:AD152"/>
    <mergeCell ref="X154:AF154"/>
    <mergeCell ref="X155:AF155"/>
    <mergeCell ref="X159:AF159"/>
    <mergeCell ref="X160:AF160"/>
    <mergeCell ref="X165:AB165"/>
    <mergeCell ref="X166:AB166"/>
    <mergeCell ref="X167:X168"/>
    <mergeCell ref="Y167:Y168"/>
    <mergeCell ref="Z167:Z168"/>
    <mergeCell ref="AA167:AB167"/>
    <mergeCell ref="X145:AD145"/>
    <mergeCell ref="X146:AD146"/>
    <mergeCell ref="X147:X148"/>
    <mergeCell ref="Y147:Y148"/>
    <mergeCell ref="Z147:Z148"/>
    <mergeCell ref="AA147:AA148"/>
    <mergeCell ref="AB147:AB148"/>
    <mergeCell ref="AC147:AD147"/>
    <mergeCell ref="X151:AD151"/>
    <mergeCell ref="X124:AF124"/>
    <mergeCell ref="X129:AA129"/>
    <mergeCell ref="X130:AA130"/>
    <mergeCell ref="X131:X132"/>
    <mergeCell ref="Y131:Y132"/>
    <mergeCell ref="Z131:AA131"/>
    <mergeCell ref="X138:AB138"/>
    <mergeCell ref="X139:AB139"/>
    <mergeCell ref="X140:X141"/>
    <mergeCell ref="Y140:Y141"/>
    <mergeCell ref="Z140:Z141"/>
    <mergeCell ref="AA140:AB140"/>
    <mergeCell ref="X95:X98"/>
    <mergeCell ref="X99:X102"/>
    <mergeCell ref="X103:X106"/>
    <mergeCell ref="X107:AG107"/>
    <mergeCell ref="X109:AG109"/>
    <mergeCell ref="X110:AG110"/>
    <mergeCell ref="X115:AG115"/>
    <mergeCell ref="X118:AF118"/>
    <mergeCell ref="X119:AF119"/>
    <mergeCell ref="Z86:Z87"/>
    <mergeCell ref="AA86:AA87"/>
    <mergeCell ref="AB86:AB87"/>
    <mergeCell ref="AC86:AE86"/>
    <mergeCell ref="X89:AE89"/>
    <mergeCell ref="X90:AE90"/>
    <mergeCell ref="X92:AG92"/>
    <mergeCell ref="X93:AG93"/>
    <mergeCell ref="X94:Y94"/>
    <mergeCell ref="M257:V257"/>
    <mergeCell ref="X40:Y40"/>
    <mergeCell ref="X41:Y41"/>
    <mergeCell ref="X49:Z49"/>
    <mergeCell ref="X50:Y50"/>
    <mergeCell ref="X51:X52"/>
    <mergeCell ref="X54:AB54"/>
    <mergeCell ref="X56:X58"/>
    <mergeCell ref="X59:X61"/>
    <mergeCell ref="X72:AG72"/>
    <mergeCell ref="X73:Y73"/>
    <mergeCell ref="X74:X77"/>
    <mergeCell ref="X78:X81"/>
    <mergeCell ref="X82:AG82"/>
    <mergeCell ref="X84:AE84"/>
    <mergeCell ref="X85:AE85"/>
    <mergeCell ref="X86:X87"/>
    <mergeCell ref="Y86:Y87"/>
    <mergeCell ref="M239:M240"/>
    <mergeCell ref="M241:M242"/>
    <mergeCell ref="M243:T243"/>
    <mergeCell ref="M244:T244"/>
    <mergeCell ref="M246:V246"/>
    <mergeCell ref="M247:N247"/>
    <mergeCell ref="M248:M251"/>
    <mergeCell ref="M252:M255"/>
    <mergeCell ref="M256:V256"/>
    <mergeCell ref="M230:M231"/>
    <mergeCell ref="M232:M233"/>
    <mergeCell ref="M235:T235"/>
    <mergeCell ref="M236:T236"/>
    <mergeCell ref="M237:M238"/>
    <mergeCell ref="N237:N238"/>
    <mergeCell ref="O237:O238"/>
    <mergeCell ref="P237:P238"/>
    <mergeCell ref="Q237:Q238"/>
    <mergeCell ref="R237:R238"/>
    <mergeCell ref="S237:T237"/>
    <mergeCell ref="M220:V220"/>
    <mergeCell ref="M221:V221"/>
    <mergeCell ref="M226:R226"/>
    <mergeCell ref="M227:R227"/>
    <mergeCell ref="M228:M229"/>
    <mergeCell ref="N228:N229"/>
    <mergeCell ref="O228:O229"/>
    <mergeCell ref="P228:P229"/>
    <mergeCell ref="Q228:R228"/>
    <mergeCell ref="M206:M207"/>
    <mergeCell ref="M208:M209"/>
    <mergeCell ref="M210:T210"/>
    <mergeCell ref="M211:T211"/>
    <mergeCell ref="M213:V213"/>
    <mergeCell ref="M214:V214"/>
    <mergeCell ref="M215:N215"/>
    <mergeCell ref="M216:M217"/>
    <mergeCell ref="M218:M219"/>
    <mergeCell ref="M197:M198"/>
    <mergeCell ref="M199:M200"/>
    <mergeCell ref="M202:T202"/>
    <mergeCell ref="M203:T203"/>
    <mergeCell ref="M204:M205"/>
    <mergeCell ref="N204:N205"/>
    <mergeCell ref="O204:O205"/>
    <mergeCell ref="P204:P205"/>
    <mergeCell ref="Q204:Q205"/>
    <mergeCell ref="R204:R205"/>
    <mergeCell ref="S204:T204"/>
    <mergeCell ref="M179:S179"/>
    <mergeCell ref="M181:U181"/>
    <mergeCell ref="M187:U187"/>
    <mergeCell ref="M188:U188"/>
    <mergeCell ref="M193:R193"/>
    <mergeCell ref="M194:R194"/>
    <mergeCell ref="M195:M196"/>
    <mergeCell ref="N195:N196"/>
    <mergeCell ref="O195:O196"/>
    <mergeCell ref="P195:P196"/>
    <mergeCell ref="Q195:R195"/>
    <mergeCell ref="M172:S172"/>
    <mergeCell ref="M173:S173"/>
    <mergeCell ref="M174:M175"/>
    <mergeCell ref="N174:N175"/>
    <mergeCell ref="O174:O175"/>
    <mergeCell ref="P174:P175"/>
    <mergeCell ref="Q174:Q175"/>
    <mergeCell ref="R174:S174"/>
    <mergeCell ref="M178:S178"/>
    <mergeCell ref="M152:S152"/>
    <mergeCell ref="M154:U154"/>
    <mergeCell ref="M155:U155"/>
    <mergeCell ref="M159:U159"/>
    <mergeCell ref="M160:U160"/>
    <mergeCell ref="M165:Q165"/>
    <mergeCell ref="M166:Q166"/>
    <mergeCell ref="M167:M168"/>
    <mergeCell ref="N167:N168"/>
    <mergeCell ref="O167:O168"/>
    <mergeCell ref="P167:Q167"/>
    <mergeCell ref="M145:S145"/>
    <mergeCell ref="M146:S146"/>
    <mergeCell ref="M147:M148"/>
    <mergeCell ref="N147:N148"/>
    <mergeCell ref="O147:O148"/>
    <mergeCell ref="P147:P148"/>
    <mergeCell ref="Q147:Q148"/>
    <mergeCell ref="R147:S147"/>
    <mergeCell ref="M151:S151"/>
    <mergeCell ref="M130:P130"/>
    <mergeCell ref="M131:M132"/>
    <mergeCell ref="N131:N132"/>
    <mergeCell ref="O131:P131"/>
    <mergeCell ref="M138:Q138"/>
    <mergeCell ref="M139:Q139"/>
    <mergeCell ref="M140:M141"/>
    <mergeCell ref="N140:N141"/>
    <mergeCell ref="O140:O141"/>
    <mergeCell ref="P140:Q140"/>
    <mergeCell ref="M118:U118"/>
    <mergeCell ref="M119:U119"/>
    <mergeCell ref="M124:U124"/>
    <mergeCell ref="M129:P129"/>
    <mergeCell ref="M92:V92"/>
    <mergeCell ref="M93:V93"/>
    <mergeCell ref="M94:N94"/>
    <mergeCell ref="M95:M98"/>
    <mergeCell ref="M99:M102"/>
    <mergeCell ref="M103:M106"/>
    <mergeCell ref="M107:V107"/>
    <mergeCell ref="M109:V109"/>
    <mergeCell ref="M110:V110"/>
    <mergeCell ref="M86:M87"/>
    <mergeCell ref="N86:N87"/>
    <mergeCell ref="O86:O87"/>
    <mergeCell ref="P86:P87"/>
    <mergeCell ref="Q86:Q87"/>
    <mergeCell ref="R86:T86"/>
    <mergeCell ref="M89:T89"/>
    <mergeCell ref="M90:T90"/>
    <mergeCell ref="M115:V115"/>
    <mergeCell ref="M56:M58"/>
    <mergeCell ref="M59:M61"/>
    <mergeCell ref="M72:V72"/>
    <mergeCell ref="M73:N73"/>
    <mergeCell ref="M74:M77"/>
    <mergeCell ref="M78:M81"/>
    <mergeCell ref="M82:V82"/>
    <mergeCell ref="M84:T84"/>
    <mergeCell ref="M85:T85"/>
    <mergeCell ref="CJ49:CJ50"/>
    <mergeCell ref="CJ40:CO40"/>
    <mergeCell ref="CJ45:CT45"/>
    <mergeCell ref="CJ46:CK48"/>
    <mergeCell ref="CL46:CM46"/>
    <mergeCell ref="CN46:CT46"/>
    <mergeCell ref="CL47:CL48"/>
    <mergeCell ref="CM47:CM48"/>
    <mergeCell ref="CN47:CN48"/>
    <mergeCell ref="CO47:CO48"/>
    <mergeCell ref="CP47:CP48"/>
    <mergeCell ref="CQ47:CQ48"/>
    <mergeCell ref="CR47:CR48"/>
    <mergeCell ref="CS47:CT47"/>
    <mergeCell ref="CJ42:CJ43"/>
    <mergeCell ref="BJ40:BO40"/>
    <mergeCell ref="BJ45:BT45"/>
    <mergeCell ref="BJ46:BK48"/>
    <mergeCell ref="BL46:BM46"/>
    <mergeCell ref="BN46:BT46"/>
    <mergeCell ref="BL47:BL48"/>
    <mergeCell ref="BN47:BN48"/>
    <mergeCell ref="BO47:BO48"/>
    <mergeCell ref="BP47:BP48"/>
    <mergeCell ref="BQ47:BQ48"/>
    <mergeCell ref="BR47:BR48"/>
    <mergeCell ref="BS47:BT47"/>
    <mergeCell ref="BM47:BM48"/>
    <mergeCell ref="A345:J345"/>
    <mergeCell ref="A346:J346"/>
    <mergeCell ref="BJ42:BJ43"/>
    <mergeCell ref="A335:A336"/>
    <mergeCell ref="A337:A338"/>
    <mergeCell ref="A339:A340"/>
    <mergeCell ref="A341:A342"/>
    <mergeCell ref="A343:A344"/>
    <mergeCell ref="A329:H329"/>
    <mergeCell ref="A330:H330"/>
    <mergeCell ref="A332:J332"/>
    <mergeCell ref="A333:J333"/>
    <mergeCell ref="A334:B334"/>
    <mergeCell ref="A319:A320"/>
    <mergeCell ref="A321:A322"/>
    <mergeCell ref="A323:A324"/>
    <mergeCell ref="A325:A326"/>
    <mergeCell ref="A301:F301"/>
    <mergeCell ref="A281:H281"/>
    <mergeCell ref="A282:H282"/>
    <mergeCell ref="A284:J284"/>
    <mergeCell ref="A285:B285"/>
    <mergeCell ref="A286:A289"/>
    <mergeCell ref="BJ49:BJ50"/>
    <mergeCell ref="A327:A328"/>
    <mergeCell ref="A304:A308"/>
    <mergeCell ref="A309:A313"/>
    <mergeCell ref="A315:H315"/>
    <mergeCell ref="A316:H316"/>
    <mergeCell ref="A317:A318"/>
    <mergeCell ref="B317:B318"/>
    <mergeCell ref="C317:C318"/>
    <mergeCell ref="D317:D318"/>
    <mergeCell ref="E317:E318"/>
    <mergeCell ref="F317:F318"/>
    <mergeCell ref="G317:H317"/>
    <mergeCell ref="A302:A303"/>
    <mergeCell ref="B302:B303"/>
    <mergeCell ref="C302:C303"/>
    <mergeCell ref="D302:D303"/>
    <mergeCell ref="E302:F302"/>
    <mergeCell ref="A290:A293"/>
    <mergeCell ref="A294:J294"/>
    <mergeCell ref="A295:J295"/>
    <mergeCell ref="A300:F300"/>
    <mergeCell ref="AY46:AZ46"/>
    <mergeCell ref="A261:A280"/>
    <mergeCell ref="B261:B264"/>
    <mergeCell ref="B265:B268"/>
    <mergeCell ref="B269:B272"/>
    <mergeCell ref="B273:B276"/>
    <mergeCell ref="B277:B280"/>
    <mergeCell ref="A241:A260"/>
    <mergeCell ref="B241:B244"/>
    <mergeCell ref="B245:B248"/>
    <mergeCell ref="B249:B252"/>
    <mergeCell ref="B253:B256"/>
    <mergeCell ref="B257:B260"/>
    <mergeCell ref="A226:A230"/>
    <mergeCell ref="A231:A235"/>
    <mergeCell ref="A237:H237"/>
    <mergeCell ref="A238:H238"/>
    <mergeCell ref="A239:A240"/>
    <mergeCell ref="B239:B240"/>
    <mergeCell ref="C239:C240"/>
    <mergeCell ref="D239:D240"/>
    <mergeCell ref="E239:E240"/>
    <mergeCell ref="F239:F240"/>
    <mergeCell ref="M54:Q54"/>
    <mergeCell ref="G239:H239"/>
    <mergeCell ref="A222:F222"/>
    <mergeCell ref="A223:F223"/>
    <mergeCell ref="A224:A225"/>
    <mergeCell ref="B224:B225"/>
    <mergeCell ref="C224:C225"/>
    <mergeCell ref="D224:D225"/>
    <mergeCell ref="E224:F224"/>
    <mergeCell ref="A207:G207"/>
    <mergeCell ref="A208:G208"/>
    <mergeCell ref="A210:I210"/>
    <mergeCell ref="A216:I216"/>
    <mergeCell ref="A217:I217"/>
    <mergeCell ref="A187:A190"/>
    <mergeCell ref="A191:A194"/>
    <mergeCell ref="A195:A198"/>
    <mergeCell ref="A199:A202"/>
    <mergeCell ref="A203:A206"/>
    <mergeCell ref="A183:G183"/>
    <mergeCell ref="A184:G184"/>
    <mergeCell ref="A185:A186"/>
    <mergeCell ref="B185:B186"/>
    <mergeCell ref="C185:C186"/>
    <mergeCell ref="D185:D186"/>
    <mergeCell ref="E185:E186"/>
    <mergeCell ref="F185:G185"/>
    <mergeCell ref="A168:I168"/>
    <mergeCell ref="A173:E173"/>
    <mergeCell ref="A174:E174"/>
    <mergeCell ref="A175:A176"/>
    <mergeCell ref="B175:B176"/>
    <mergeCell ref="C175:C176"/>
    <mergeCell ref="D175:E175"/>
    <mergeCell ref="A159:G159"/>
    <mergeCell ref="A160:G160"/>
    <mergeCell ref="A162:I162"/>
    <mergeCell ref="A163:I163"/>
    <mergeCell ref="A167:I167"/>
    <mergeCell ref="A154:G154"/>
    <mergeCell ref="A155:A156"/>
    <mergeCell ref="B155:B156"/>
    <mergeCell ref="C155:C156"/>
    <mergeCell ref="D155:D156"/>
    <mergeCell ref="E155:E156"/>
    <mergeCell ref="F155:G155"/>
    <mergeCell ref="A148:A149"/>
    <mergeCell ref="B148:B149"/>
    <mergeCell ref="C148:C149"/>
    <mergeCell ref="D148:E148"/>
    <mergeCell ref="A153:G153"/>
    <mergeCell ref="A139:A140"/>
    <mergeCell ref="B139:B140"/>
    <mergeCell ref="C139:D139"/>
    <mergeCell ref="A146:E146"/>
    <mergeCell ref="A147:E147"/>
    <mergeCell ref="A126:I126"/>
    <mergeCell ref="A127:I127"/>
    <mergeCell ref="A132:I132"/>
    <mergeCell ref="A137:D137"/>
    <mergeCell ref="A138:D138"/>
    <mergeCell ref="A110:J110"/>
    <mergeCell ref="A112:A115"/>
    <mergeCell ref="A116:A119"/>
    <mergeCell ref="A120:A123"/>
    <mergeCell ref="A124:J124"/>
    <mergeCell ref="A95:A98"/>
    <mergeCell ref="A99:A102"/>
    <mergeCell ref="A103:A106"/>
    <mergeCell ref="A107:J107"/>
    <mergeCell ref="A109:J109"/>
    <mergeCell ref="A93:J93"/>
    <mergeCell ref="A94:B94"/>
    <mergeCell ref="A85:H85"/>
    <mergeCell ref="A86:A87"/>
    <mergeCell ref="B86:B87"/>
    <mergeCell ref="C86:C87"/>
    <mergeCell ref="D86:D87"/>
    <mergeCell ref="E86:E87"/>
    <mergeCell ref="F86:H86"/>
    <mergeCell ref="A84:H84"/>
    <mergeCell ref="A59:A61"/>
    <mergeCell ref="A62:A64"/>
    <mergeCell ref="A65:A67"/>
    <mergeCell ref="A68:A70"/>
    <mergeCell ref="A72:J72"/>
    <mergeCell ref="A89:H89"/>
    <mergeCell ref="A90:H90"/>
    <mergeCell ref="A92:J92"/>
    <mergeCell ref="A54:E54"/>
    <mergeCell ref="A56:A58"/>
    <mergeCell ref="A36:A37"/>
    <mergeCell ref="A40:B40"/>
    <mergeCell ref="A41:B41"/>
    <mergeCell ref="A73:B73"/>
    <mergeCell ref="A74:A77"/>
    <mergeCell ref="A78:A81"/>
    <mergeCell ref="A82:J82"/>
    <mergeCell ref="A49:C49"/>
    <mergeCell ref="A50:B50"/>
    <mergeCell ref="A51:A52"/>
    <mergeCell ref="M40:N40"/>
    <mergeCell ref="M41:N41"/>
    <mergeCell ref="M49:O49"/>
    <mergeCell ref="M50:N50"/>
    <mergeCell ref="M51:M52"/>
    <mergeCell ref="AJ40:AO40"/>
    <mergeCell ref="AJ42:AJ43"/>
    <mergeCell ref="AJ45:AT45"/>
    <mergeCell ref="AJ46:AK48"/>
    <mergeCell ref="AL46:AM46"/>
    <mergeCell ref="AN46:AT46"/>
    <mergeCell ref="AL47:AL48"/>
    <mergeCell ref="AM47:AM48"/>
    <mergeCell ref="BA5:BC5"/>
    <mergeCell ref="AN47:AN48"/>
    <mergeCell ref="AO47:AO48"/>
    <mergeCell ref="AP47:AP48"/>
    <mergeCell ref="AQ47:AQ48"/>
    <mergeCell ref="AR47:AR48"/>
    <mergeCell ref="AS47:AT47"/>
    <mergeCell ref="AJ49:AJ50"/>
    <mergeCell ref="AX5:AZ5"/>
    <mergeCell ref="AW19:AW20"/>
    <mergeCell ref="AW40:BB40"/>
    <mergeCell ref="AW45:BG45"/>
    <mergeCell ref="AW42:AW43"/>
    <mergeCell ref="BA46:BG46"/>
    <mergeCell ref="AY47:AY48"/>
    <mergeCell ref="AZ47:AZ48"/>
    <mergeCell ref="BA47:BA48"/>
    <mergeCell ref="BB47:BB48"/>
    <mergeCell ref="BC47:BC48"/>
    <mergeCell ref="BD47:BD48"/>
    <mergeCell ref="BE47:BE48"/>
    <mergeCell ref="BF47:BG47"/>
    <mergeCell ref="AW49:AW50"/>
    <mergeCell ref="AW46:AX4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DC403"/>
  <sheetViews>
    <sheetView zoomScale="68" zoomScaleNormal="69" workbookViewId="0">
      <selection activeCell="CX25" sqref="CX25"/>
    </sheetView>
  </sheetViews>
  <sheetFormatPr defaultColWidth="9.140625" defaultRowHeight="14.25"/>
  <cols>
    <col min="1" max="1" width="9.7109375" style="1" bestFit="1" customWidth="1"/>
    <col min="2" max="3" width="18.85546875" style="1" bestFit="1" customWidth="1"/>
    <col min="4" max="4" width="17.28515625" style="1" bestFit="1" customWidth="1"/>
    <col min="5" max="5" width="12.7109375" style="1" bestFit="1" customWidth="1"/>
    <col min="6" max="6" width="8" style="1" bestFit="1" customWidth="1"/>
    <col min="7" max="7" width="10.140625" style="1" bestFit="1" customWidth="1"/>
    <col min="8" max="8" width="9.7109375" style="1" bestFit="1" customWidth="1"/>
    <col min="9" max="10" width="10" style="1" bestFit="1" customWidth="1"/>
    <col min="11" max="11" width="25.42578125" style="89" bestFit="1" customWidth="1"/>
    <col min="12" max="12" width="5.7109375" style="1" bestFit="1" customWidth="1"/>
    <col min="13" max="13" width="6.7109375" style="1" bestFit="1" customWidth="1"/>
    <col min="14" max="14" width="12.7109375" style="1" bestFit="1" customWidth="1"/>
    <col min="15" max="15" width="14.28515625" style="1" bestFit="1" customWidth="1"/>
    <col min="16" max="16" width="11.85546875" style="1" bestFit="1" customWidth="1"/>
    <col min="17" max="17" width="14.42578125" style="1" bestFit="1" customWidth="1"/>
    <col min="18" max="18" width="18" style="1" bestFit="1" customWidth="1"/>
    <col min="19" max="19" width="8.28515625" style="1" bestFit="1" customWidth="1"/>
    <col min="20" max="20" width="7.7109375" style="1" bestFit="1" customWidth="1"/>
    <col min="21" max="21" width="9.28515625" style="1" customWidth="1"/>
    <col min="22" max="22" width="11.7109375" style="1" customWidth="1"/>
    <col min="23" max="23" width="15.7109375" style="1" bestFit="1" customWidth="1"/>
    <col min="24" max="24" width="30" style="1" bestFit="1" customWidth="1"/>
    <col min="25" max="25" width="18.85546875" style="1" bestFit="1" customWidth="1"/>
    <col min="26" max="26" width="17.28515625" style="1" bestFit="1" customWidth="1"/>
    <col min="27" max="27" width="12.7109375" style="1" bestFit="1" customWidth="1"/>
    <col min="28" max="28" width="8" style="1" bestFit="1" customWidth="1"/>
    <col min="29" max="29" width="10.140625" style="1" bestFit="1" customWidth="1"/>
    <col min="30" max="30" width="9.7109375" style="1" bestFit="1" customWidth="1"/>
    <col min="31" max="31" width="10" style="1" bestFit="1" customWidth="1"/>
    <col min="32" max="32" width="25.42578125" style="1" bestFit="1" customWidth="1"/>
    <col min="33" max="33" width="8.42578125" style="1" bestFit="1" customWidth="1"/>
    <col min="34" max="34" width="7.7109375" style="1" bestFit="1" customWidth="1"/>
    <col min="35" max="35" width="12.7109375" style="1" bestFit="1" customWidth="1"/>
    <col min="36" max="36" width="14.28515625" style="1" bestFit="1" customWidth="1"/>
    <col min="37" max="37" width="11.85546875" style="1" bestFit="1" customWidth="1"/>
    <col min="38" max="38" width="14.42578125" style="1" bestFit="1" customWidth="1"/>
    <col min="39" max="39" width="18" style="1" bestFit="1" customWidth="1"/>
    <col min="40" max="40" width="8.28515625" style="1" bestFit="1" customWidth="1"/>
    <col min="41" max="41" width="7.7109375" style="1" bestFit="1" customWidth="1"/>
    <col min="42" max="42" width="9.28515625" style="1" customWidth="1"/>
    <col min="43" max="43" width="13.42578125" style="1" customWidth="1"/>
    <col min="44" max="44" width="15.7109375" style="1" bestFit="1" customWidth="1"/>
    <col min="45" max="46" width="18.85546875" style="1" bestFit="1" customWidth="1"/>
    <col min="47" max="47" width="17.28515625" style="1" bestFit="1" customWidth="1"/>
    <col min="48" max="48" width="12.7109375" style="1" bestFit="1" customWidth="1"/>
    <col min="49" max="49" width="8" style="1" bestFit="1" customWidth="1"/>
    <col min="50" max="50" width="10.140625" style="1" bestFit="1" customWidth="1"/>
    <col min="51" max="51" width="9.7109375" style="1" bestFit="1" customWidth="1"/>
    <col min="52" max="52" width="10" style="1" bestFit="1" customWidth="1"/>
    <col min="53" max="53" width="25.42578125" style="1" bestFit="1" customWidth="1"/>
    <col min="54" max="54" width="8.42578125" style="1" bestFit="1" customWidth="1"/>
    <col min="55" max="55" width="7.7109375" style="1" bestFit="1" customWidth="1"/>
    <col min="56" max="56" width="12.7109375" style="1" bestFit="1" customWidth="1"/>
    <col min="57" max="57" width="14.28515625" style="1" bestFit="1" customWidth="1"/>
    <col min="58" max="58" width="11.85546875" style="1" bestFit="1" customWidth="1"/>
    <col min="59" max="59" width="14.42578125" style="1" bestFit="1" customWidth="1"/>
    <col min="60" max="60" width="18" style="1" bestFit="1" customWidth="1"/>
    <col min="61" max="62" width="8.28515625" style="1" bestFit="1" customWidth="1"/>
    <col min="63" max="63" width="9.28515625" style="1" bestFit="1" customWidth="1"/>
    <col min="64" max="64" width="9.28515625" style="1" customWidth="1"/>
    <col min="65" max="65" width="11.28515625" style="1" customWidth="1"/>
    <col min="66" max="66" width="15.7109375" style="1" bestFit="1" customWidth="1"/>
    <col min="67" max="68" width="18.85546875" style="1" bestFit="1" customWidth="1"/>
    <col min="69" max="69" width="17.28515625" style="1" bestFit="1" customWidth="1"/>
    <col min="70" max="70" width="12.7109375" style="1" bestFit="1" customWidth="1"/>
    <col min="71" max="71" width="8" style="1" bestFit="1" customWidth="1"/>
    <col min="72" max="72" width="10.140625" style="1" bestFit="1" customWidth="1"/>
    <col min="73" max="73" width="9.7109375" style="1" bestFit="1" customWidth="1"/>
    <col min="74" max="74" width="10" style="1" bestFit="1" customWidth="1"/>
    <col min="75" max="75" width="25.42578125" style="1" bestFit="1" customWidth="1"/>
    <col min="76" max="76" width="8.42578125" style="1" bestFit="1" customWidth="1"/>
    <col min="77" max="77" width="7.7109375" style="1" bestFit="1" customWidth="1"/>
    <col min="78" max="78" width="12.7109375" style="1" bestFit="1" customWidth="1"/>
    <col min="79" max="79" width="14.28515625" style="1" bestFit="1" customWidth="1"/>
    <col min="80" max="80" width="11.85546875" style="1" bestFit="1" customWidth="1"/>
    <col min="81" max="81" width="14.42578125" style="1" bestFit="1" customWidth="1"/>
    <col min="82" max="82" width="18" style="1" bestFit="1" customWidth="1"/>
    <col min="83" max="84" width="8.28515625" style="1" bestFit="1" customWidth="1"/>
    <col min="85" max="85" width="9.28515625" style="1" customWidth="1"/>
    <col min="86" max="87" width="9.140625" style="1" customWidth="1"/>
    <col min="88" max="88" width="12.85546875" style="1" customWidth="1"/>
    <col min="89" max="89" width="15.7109375" style="1" bestFit="1" customWidth="1"/>
    <col min="90" max="91" width="18.85546875" style="1" bestFit="1" customWidth="1"/>
    <col min="92" max="92" width="17.28515625" style="1" bestFit="1" customWidth="1"/>
    <col min="93" max="93" width="12.7109375" style="1" bestFit="1" customWidth="1"/>
    <col min="94" max="94" width="8" style="1" bestFit="1" customWidth="1"/>
    <col min="95" max="95" width="10.140625" style="1" bestFit="1" customWidth="1"/>
    <col min="96" max="96" width="9.7109375" style="1" bestFit="1" customWidth="1"/>
    <col min="97" max="97" width="10" style="1" bestFit="1" customWidth="1"/>
    <col min="98" max="98" width="25.42578125" style="1" bestFit="1" customWidth="1"/>
    <col min="99" max="99" width="8.42578125" style="1" bestFit="1" customWidth="1"/>
    <col min="100" max="100" width="7.7109375" style="1" bestFit="1" customWidth="1"/>
    <col min="101" max="101" width="12.7109375" style="1" bestFit="1" customWidth="1"/>
    <col min="102" max="102" width="14.28515625" style="1" bestFit="1" customWidth="1"/>
    <col min="103" max="103" width="11.85546875" style="1" bestFit="1" customWidth="1"/>
    <col min="104" max="104" width="14.42578125" style="1" bestFit="1" customWidth="1"/>
    <col min="105" max="105" width="18" style="1" bestFit="1" customWidth="1"/>
    <col min="106" max="107" width="8.28515625" style="1" bestFit="1" customWidth="1"/>
    <col min="108" max="16384" width="9.140625" style="1"/>
  </cols>
  <sheetData>
    <row r="3" spans="1:106" ht="15">
      <c r="A3" s="439" t="s">
        <v>126</v>
      </c>
      <c r="B3" s="439"/>
    </row>
    <row r="5" spans="1:106" ht="15">
      <c r="A5" s="85" t="s">
        <v>176</v>
      </c>
      <c r="B5" s="432" t="s">
        <v>3</v>
      </c>
      <c r="C5" s="432"/>
      <c r="D5" s="432"/>
      <c r="E5" s="432"/>
      <c r="F5" s="432"/>
      <c r="G5" s="432"/>
      <c r="H5" s="432"/>
      <c r="I5" s="432"/>
      <c r="J5" s="432"/>
      <c r="K5" s="432"/>
      <c r="L5" s="432"/>
      <c r="M5" s="432"/>
      <c r="N5" s="432"/>
      <c r="O5" s="432"/>
      <c r="P5" s="432"/>
      <c r="Q5" s="432"/>
      <c r="R5" s="432"/>
      <c r="S5" s="432"/>
      <c r="T5" s="432"/>
      <c r="W5" s="432" t="s">
        <v>4</v>
      </c>
      <c r="X5" s="432"/>
      <c r="Y5" s="432"/>
      <c r="Z5" s="432"/>
      <c r="AA5" s="432"/>
      <c r="AB5" s="432"/>
      <c r="AC5" s="432"/>
      <c r="AD5" s="432"/>
      <c r="AE5" s="432"/>
      <c r="AF5" s="432"/>
      <c r="AG5" s="432"/>
      <c r="AH5" s="432"/>
      <c r="AI5" s="432"/>
      <c r="AJ5" s="432"/>
      <c r="AK5" s="432"/>
      <c r="AL5" s="432"/>
      <c r="AM5" s="432"/>
      <c r="AN5" s="432"/>
      <c r="AO5" s="432"/>
      <c r="AR5" s="432" t="s">
        <v>5</v>
      </c>
      <c r="AS5" s="432"/>
      <c r="AT5" s="432"/>
      <c r="AU5" s="432"/>
      <c r="AV5" s="432"/>
      <c r="AW5" s="432"/>
      <c r="AX5" s="432"/>
      <c r="AY5" s="432"/>
      <c r="AZ5" s="432"/>
      <c r="BA5" s="432"/>
      <c r="BB5" s="432"/>
      <c r="BC5" s="432"/>
      <c r="BD5" s="432"/>
      <c r="BE5" s="432"/>
      <c r="BF5" s="432"/>
      <c r="BG5" s="432"/>
      <c r="BH5" s="432"/>
      <c r="BI5" s="432"/>
      <c r="BJ5" s="432"/>
      <c r="BN5" s="432" t="s">
        <v>6</v>
      </c>
      <c r="BO5" s="432"/>
      <c r="BP5" s="432"/>
      <c r="BQ5" s="432"/>
      <c r="BR5" s="432"/>
      <c r="BS5" s="432"/>
      <c r="BT5" s="432"/>
      <c r="BU5" s="432"/>
      <c r="BV5" s="432"/>
      <c r="BW5" s="432"/>
      <c r="BX5" s="432"/>
      <c r="BY5" s="432"/>
      <c r="BZ5" s="432"/>
      <c r="CA5" s="432"/>
      <c r="CB5" s="432"/>
      <c r="CC5" s="432"/>
      <c r="CD5" s="432"/>
      <c r="CE5" s="432"/>
      <c r="CF5" s="432"/>
      <c r="CG5" s="432"/>
      <c r="CK5" s="432" t="s">
        <v>7</v>
      </c>
      <c r="CL5" s="432"/>
      <c r="CM5" s="432"/>
      <c r="CN5" s="432"/>
      <c r="CO5" s="432"/>
      <c r="CP5" s="432"/>
      <c r="CQ5" s="432"/>
      <c r="CR5" s="432"/>
      <c r="CS5" s="432"/>
      <c r="CT5" s="432"/>
      <c r="CU5" s="432"/>
      <c r="CV5" s="432"/>
      <c r="CW5" s="432"/>
      <c r="CX5" s="432"/>
      <c r="CY5" s="432"/>
      <c r="CZ5" s="432"/>
      <c r="DA5" s="432"/>
      <c r="DB5" s="432"/>
    </row>
    <row r="6" spans="1:106" ht="15" customHeight="1"/>
    <row r="7" spans="1:106" ht="15" customHeight="1">
      <c r="B7" s="68"/>
      <c r="C7" s="433" t="s">
        <v>99</v>
      </c>
      <c r="D7" s="434"/>
      <c r="E7" s="434"/>
      <c r="F7" s="434"/>
      <c r="G7" s="434"/>
      <c r="H7" s="435"/>
      <c r="K7" s="127" t="s">
        <v>98</v>
      </c>
      <c r="M7" s="72"/>
      <c r="N7" s="72"/>
      <c r="O7" s="72"/>
      <c r="P7" s="72"/>
      <c r="Q7" s="70"/>
      <c r="R7" s="70"/>
      <c r="S7" s="70"/>
      <c r="T7" s="70"/>
      <c r="U7" s="70"/>
      <c r="W7" s="68"/>
      <c r="X7" s="433" t="s">
        <v>99</v>
      </c>
      <c r="Y7" s="434"/>
      <c r="Z7" s="434"/>
      <c r="AA7" s="434"/>
      <c r="AB7" s="434"/>
      <c r="AC7" s="435"/>
      <c r="AF7" s="127" t="s">
        <v>98</v>
      </c>
      <c r="AR7" s="68"/>
      <c r="AS7" s="433" t="s">
        <v>99</v>
      </c>
      <c r="AT7" s="434"/>
      <c r="AU7" s="434"/>
      <c r="AV7" s="434"/>
      <c r="AW7" s="434"/>
      <c r="AX7" s="435"/>
      <c r="BA7" s="127" t="s">
        <v>98</v>
      </c>
      <c r="BN7" s="68"/>
      <c r="BO7" s="433" t="s">
        <v>99</v>
      </c>
      <c r="BP7" s="434"/>
      <c r="BQ7" s="434"/>
      <c r="BR7" s="434"/>
      <c r="BS7" s="434"/>
      <c r="BT7" s="435"/>
      <c r="BW7" s="127" t="s">
        <v>98</v>
      </c>
      <c r="CK7" s="68"/>
      <c r="CL7" s="433" t="s">
        <v>99</v>
      </c>
      <c r="CM7" s="434"/>
      <c r="CN7" s="434"/>
      <c r="CO7" s="434"/>
      <c r="CP7" s="434"/>
      <c r="CQ7" s="435"/>
      <c r="CT7" s="127" t="s">
        <v>98</v>
      </c>
    </row>
    <row r="8" spans="1:106" ht="15" customHeight="1">
      <c r="B8" s="73" t="s">
        <v>172</v>
      </c>
      <c r="C8" s="74">
        <v>1.65</v>
      </c>
      <c r="D8" s="74">
        <v>2.36</v>
      </c>
      <c r="E8" s="74">
        <v>2.44</v>
      </c>
      <c r="F8" s="74">
        <v>2.83</v>
      </c>
      <c r="G8" s="74">
        <v>3.22</v>
      </c>
      <c r="H8" s="74">
        <v>3.61</v>
      </c>
      <c r="K8" s="127" t="s">
        <v>1</v>
      </c>
      <c r="M8" s="72"/>
      <c r="N8" s="72"/>
      <c r="O8" s="72"/>
      <c r="P8" s="72"/>
      <c r="Q8" s="70"/>
      <c r="R8" s="70"/>
      <c r="S8" s="70"/>
      <c r="T8" s="70"/>
      <c r="U8" s="70"/>
      <c r="W8" s="73" t="s">
        <v>172</v>
      </c>
      <c r="X8" s="74">
        <v>1.65</v>
      </c>
      <c r="Y8" s="74">
        <v>2.36</v>
      </c>
      <c r="Z8" s="74">
        <v>2.44</v>
      </c>
      <c r="AA8" s="74">
        <v>2.83</v>
      </c>
      <c r="AB8" s="74">
        <v>3.22</v>
      </c>
      <c r="AC8" s="74">
        <v>3.61</v>
      </c>
      <c r="AF8" s="127" t="s">
        <v>1</v>
      </c>
      <c r="AR8" s="73" t="s">
        <v>172</v>
      </c>
      <c r="AS8" s="74">
        <v>1.65</v>
      </c>
      <c r="AT8" s="74">
        <v>2.36</v>
      </c>
      <c r="AU8" s="74">
        <v>2.44</v>
      </c>
      <c r="AV8" s="74">
        <v>2.83</v>
      </c>
      <c r="AW8" s="74">
        <v>3.22</v>
      </c>
      <c r="AX8" s="74">
        <v>3.61</v>
      </c>
      <c r="BA8" s="127" t="s">
        <v>1</v>
      </c>
      <c r="BN8" s="73" t="s">
        <v>172</v>
      </c>
      <c r="BO8" s="74">
        <v>1.65</v>
      </c>
      <c r="BP8" s="74">
        <v>2.36</v>
      </c>
      <c r="BQ8" s="74">
        <v>2.44</v>
      </c>
      <c r="BR8" s="74">
        <v>2.83</v>
      </c>
      <c r="BS8" s="74">
        <v>3.22</v>
      </c>
      <c r="BT8" s="74">
        <v>3.61</v>
      </c>
      <c r="BW8" s="127" t="s">
        <v>1</v>
      </c>
      <c r="CK8" s="73" t="s">
        <v>172</v>
      </c>
      <c r="CL8" s="74">
        <v>1.65</v>
      </c>
      <c r="CM8" s="74">
        <v>2.36</v>
      </c>
      <c r="CN8" s="74">
        <v>2.44</v>
      </c>
      <c r="CO8" s="74">
        <v>2.83</v>
      </c>
      <c r="CP8" s="74">
        <v>3.22</v>
      </c>
      <c r="CQ8" s="74">
        <v>3.61</v>
      </c>
      <c r="CT8" s="127" t="s">
        <v>1</v>
      </c>
    </row>
    <row r="9" spans="1:106" ht="15" customHeight="1">
      <c r="B9" s="69" t="s">
        <v>1</v>
      </c>
      <c r="C9" s="75">
        <v>1</v>
      </c>
      <c r="D9" s="75">
        <v>1</v>
      </c>
      <c r="E9" s="75">
        <v>3</v>
      </c>
      <c r="F9" s="75">
        <v>6</v>
      </c>
      <c r="G9" s="75">
        <v>7</v>
      </c>
      <c r="H9" s="75">
        <v>6</v>
      </c>
      <c r="K9" s="127">
        <f>(((D9+C9)/2)*(D$8-C$8))+(((E9+D9)/2)*(E$8-D$8))+(((F9+E9)/2)*(F$8-E$8))+(((G9+F9)/2)*(G$8-F$8))+(((H9+G9)/2)*(H$8-G$8))</f>
        <v>7.6950000000000003</v>
      </c>
      <c r="P9" s="72"/>
      <c r="Q9" s="70"/>
      <c r="R9" s="70"/>
      <c r="S9" s="70"/>
      <c r="T9" s="70"/>
      <c r="U9" s="70"/>
      <c r="W9" s="69" t="s">
        <v>1</v>
      </c>
      <c r="X9" s="75">
        <v>6</v>
      </c>
      <c r="Y9" s="75">
        <v>5</v>
      </c>
      <c r="Z9" s="75">
        <v>5</v>
      </c>
      <c r="AA9" s="75">
        <v>7</v>
      </c>
      <c r="AB9" s="75">
        <v>5</v>
      </c>
      <c r="AC9" s="75">
        <v>9</v>
      </c>
      <c r="AF9" s="127">
        <f>(((Y9+X9)/2)*(Y$8-X$8))+(((Z9+Y9)/2)*(Z$8-Y$8))+(((AA9+Z9)/2)*(AA$8-Z$8))+(((AB9+AA9)/2)*(AB$8-AA$8))+(((AC9+AB9)/2)*(AC$8-AB$8))</f>
        <v>11.715</v>
      </c>
      <c r="AR9" s="69" t="s">
        <v>1</v>
      </c>
      <c r="AS9" s="75">
        <v>4</v>
      </c>
      <c r="AT9" s="75">
        <v>5</v>
      </c>
      <c r="AU9" s="75">
        <v>5</v>
      </c>
      <c r="AV9" s="75">
        <v>5</v>
      </c>
      <c r="AW9" s="75">
        <v>5</v>
      </c>
      <c r="AX9" s="75">
        <v>5</v>
      </c>
      <c r="BA9" s="127">
        <f>(((AT9+AS9)/2)*(AT$8-AS$8))+(((AU9+AT9)/2)*(AU$8-AT$8))+(((AV9+AU9)/2)*(AV$8-AU$8))+(((AW9+AV9)/2)*(AW$8-AV$8))+(((AX9+AW9)/2)*(AX$8-AW$8))</f>
        <v>9.4450000000000003</v>
      </c>
      <c r="BN9" s="69" t="s">
        <v>1</v>
      </c>
      <c r="BO9" s="75">
        <v>2</v>
      </c>
      <c r="BP9" s="75">
        <v>5</v>
      </c>
      <c r="BQ9" s="75">
        <v>3</v>
      </c>
      <c r="BR9" s="75">
        <v>4</v>
      </c>
      <c r="BS9" s="75">
        <v>5</v>
      </c>
      <c r="BT9" s="75">
        <v>3</v>
      </c>
      <c r="BW9" s="127">
        <f>(((BP9+BO9)/2)*(BP$8-BO$8))+(((BQ9+BP9)/2)*(BQ$8-BP$8))+(((BR9+BQ9)/2)*(BR$8-BQ$8))+(((BS9+BR9)/2)*(BS$8-BR$8))+(((BT9+BS9)/2)*(BT$8-BS$8))</f>
        <v>7.4850000000000003</v>
      </c>
      <c r="CK9" s="69" t="s">
        <v>1</v>
      </c>
      <c r="CL9" s="75">
        <v>3</v>
      </c>
      <c r="CM9" s="75">
        <v>5</v>
      </c>
      <c r="CN9" s="75">
        <v>4</v>
      </c>
      <c r="CO9" s="75">
        <v>3</v>
      </c>
      <c r="CP9" s="75">
        <v>5</v>
      </c>
      <c r="CQ9" s="75">
        <v>5</v>
      </c>
      <c r="CT9" s="127">
        <f>(((CM9+CL9)/2)*(CM$8-CL$8))+(((CN9+CM9)/2)*(CN$8-CM$8))+(((CO9+CN9)/2)*(CO$8-CN$8))+(((CP9+CO9)/2)*(CP$8-CO$8))+(((CQ9+CP9)/2)*(CQ$8-CP$8))</f>
        <v>8.0749999999999993</v>
      </c>
    </row>
    <row r="10" spans="1:106" ht="15" customHeight="1">
      <c r="B10" s="69" t="s">
        <v>1</v>
      </c>
      <c r="C10" s="75">
        <v>2</v>
      </c>
      <c r="D10" s="75">
        <v>2</v>
      </c>
      <c r="E10" s="75">
        <v>3</v>
      </c>
      <c r="F10" s="75">
        <v>3</v>
      </c>
      <c r="G10" s="75">
        <v>3</v>
      </c>
      <c r="H10" s="75">
        <v>2</v>
      </c>
      <c r="K10" s="127">
        <f t="shared" ref="K10:K18" si="0">(((D10+C10)/2)*(D$8-C$8))+(((E10+D10)/2)*(E$8-D$8))+(((F10+E10)/2)*(F$8-E$8))+(((G10+F10)/2)*(G$8-F$8))+(((H10+G10)/2)*(H$8-G$8))</f>
        <v>4.9350000000000005</v>
      </c>
      <c r="M10" s="72"/>
      <c r="N10" s="72"/>
      <c r="O10" s="77"/>
      <c r="P10" s="77"/>
      <c r="Q10" s="70"/>
      <c r="R10" s="70"/>
      <c r="S10" s="70"/>
      <c r="T10" s="70"/>
      <c r="U10" s="70"/>
      <c r="W10" s="69" t="s">
        <v>1</v>
      </c>
      <c r="X10" s="75">
        <v>4</v>
      </c>
      <c r="Y10" s="75">
        <v>4</v>
      </c>
      <c r="Z10" s="75">
        <v>6</v>
      </c>
      <c r="AA10" s="75">
        <v>4</v>
      </c>
      <c r="AB10" s="75">
        <v>5</v>
      </c>
      <c r="AC10" s="75">
        <v>5</v>
      </c>
      <c r="AF10" s="127">
        <f t="shared" ref="AF10:AF18" si="1">(((Y10+X10)/2)*(Y$8-X$8))+(((Z10+Y10)/2)*(Z$8-Y$8))+(((AA10+Z10)/2)*(AA$8-Z$8))+(((AB10+AA10)/2)*(AB$8-AA$8))+(((AC10+AB10)/2)*(AC$8-AB$8))</f>
        <v>8.8949999999999996</v>
      </c>
      <c r="AR10" s="69" t="s">
        <v>1</v>
      </c>
      <c r="AS10" s="75">
        <v>2</v>
      </c>
      <c r="AT10" s="75">
        <v>2</v>
      </c>
      <c r="AU10" s="75">
        <v>3</v>
      </c>
      <c r="AV10" s="75">
        <v>3</v>
      </c>
      <c r="AW10" s="75">
        <v>1</v>
      </c>
      <c r="AX10" s="75">
        <v>3</v>
      </c>
      <c r="BA10" s="127">
        <f t="shared" ref="BA10:BA18" si="2">(((AT10+AS10)/2)*(AT$8-AS$8))+(((AU10+AT10)/2)*(AU$8-AT$8))+(((AV10+AU10)/2)*(AV$8-AU$8))+(((AW10+AV10)/2)*(AW$8-AV$8))+(((AX10+AW10)/2)*(AX$8-AW$8))</f>
        <v>4.3499999999999996</v>
      </c>
      <c r="BN10" s="69" t="s">
        <v>1</v>
      </c>
      <c r="BO10" s="75">
        <v>2</v>
      </c>
      <c r="BP10" s="75">
        <v>1</v>
      </c>
      <c r="BQ10" s="75">
        <v>1</v>
      </c>
      <c r="BR10" s="75">
        <v>2</v>
      </c>
      <c r="BS10" s="75">
        <v>3</v>
      </c>
      <c r="BT10" s="75">
        <v>3</v>
      </c>
      <c r="BW10" s="127">
        <f t="shared" ref="BW10:BW18" si="3">(((BP10+BO10)/2)*(BP$8-BO$8))+(((BQ10+BP10)/2)*(BQ$8-BP$8))+(((BR10+BQ10)/2)*(BR$8-BQ$8))+(((BS10+BR10)/2)*(BS$8-BR$8))+(((BT10+BS10)/2)*(BT$8-BS$8))</f>
        <v>3.8749999999999996</v>
      </c>
      <c r="CK10" s="69" t="s">
        <v>1</v>
      </c>
      <c r="CL10" s="75">
        <v>1</v>
      </c>
      <c r="CM10" s="75">
        <v>0</v>
      </c>
      <c r="CN10" s="75">
        <v>1</v>
      </c>
      <c r="CO10" s="75">
        <v>0</v>
      </c>
      <c r="CP10" s="75">
        <v>3</v>
      </c>
      <c r="CQ10" s="75">
        <v>3</v>
      </c>
      <c r="CT10" s="127">
        <f t="shared" ref="CT10:CT18" si="4">(((CM10+CL10)/2)*(CM$8-CL$8))+(((CN10+CM10)/2)*(CN$8-CM$8))+(((CO10+CN10)/2)*(CO$8-CN$8))+(((CP10+CO10)/2)*(CP$8-CO$8))+(((CQ10+CP10)/2)*(CQ$8-CP$8))</f>
        <v>2.3449999999999993</v>
      </c>
    </row>
    <row r="11" spans="1:106" ht="15" customHeight="1">
      <c r="B11" s="69" t="s">
        <v>1</v>
      </c>
      <c r="C11" s="75">
        <v>0</v>
      </c>
      <c r="D11" s="75">
        <v>4</v>
      </c>
      <c r="E11" s="75">
        <v>3</v>
      </c>
      <c r="F11" s="75">
        <v>3</v>
      </c>
      <c r="G11" s="75">
        <v>4</v>
      </c>
      <c r="H11" s="75">
        <v>5</v>
      </c>
      <c r="K11" s="127">
        <f t="shared" si="0"/>
        <v>5.99</v>
      </c>
      <c r="M11" s="78"/>
      <c r="N11" s="72"/>
      <c r="O11" s="78"/>
      <c r="P11" s="78"/>
      <c r="Q11" s="70"/>
      <c r="R11" s="70"/>
      <c r="S11" s="70"/>
      <c r="T11" s="70"/>
      <c r="U11" s="70"/>
      <c r="W11" s="69" t="s">
        <v>1</v>
      </c>
      <c r="X11" s="75">
        <v>4</v>
      </c>
      <c r="Y11" s="75">
        <v>7</v>
      </c>
      <c r="Z11" s="75">
        <v>5</v>
      </c>
      <c r="AA11" s="75">
        <v>6</v>
      </c>
      <c r="AB11" s="75">
        <v>5</v>
      </c>
      <c r="AC11" s="75">
        <v>6</v>
      </c>
      <c r="AF11" s="127">
        <f t="shared" si="1"/>
        <v>10.819999999999999</v>
      </c>
      <c r="AR11" s="69" t="s">
        <v>1</v>
      </c>
      <c r="AS11" s="75">
        <v>2</v>
      </c>
      <c r="AT11" s="75">
        <v>5</v>
      </c>
      <c r="AU11" s="75">
        <v>4</v>
      </c>
      <c r="AV11" s="75">
        <v>5</v>
      </c>
      <c r="AW11" s="75">
        <v>3</v>
      </c>
      <c r="AX11" s="75">
        <v>4</v>
      </c>
      <c r="BA11" s="127">
        <f t="shared" si="2"/>
        <v>7.5250000000000004</v>
      </c>
      <c r="BN11" s="69" t="s">
        <v>1</v>
      </c>
      <c r="BO11" s="75">
        <v>2</v>
      </c>
      <c r="BP11" s="75">
        <v>2</v>
      </c>
      <c r="BQ11" s="75">
        <v>3</v>
      </c>
      <c r="BR11" s="75">
        <v>2</v>
      </c>
      <c r="BS11" s="75">
        <v>3</v>
      </c>
      <c r="BT11" s="75">
        <v>3</v>
      </c>
      <c r="BW11" s="127">
        <f t="shared" si="3"/>
        <v>4.74</v>
      </c>
      <c r="CK11" s="69" t="s">
        <v>1</v>
      </c>
      <c r="CL11" s="75">
        <v>1</v>
      </c>
      <c r="CM11" s="75">
        <v>3</v>
      </c>
      <c r="CN11" s="75">
        <v>4</v>
      </c>
      <c r="CO11" s="75">
        <v>2</v>
      </c>
      <c r="CP11" s="75">
        <v>2</v>
      </c>
      <c r="CQ11" s="75">
        <v>5</v>
      </c>
      <c r="CT11" s="127">
        <f t="shared" si="4"/>
        <v>5.0149999999999997</v>
      </c>
    </row>
    <row r="12" spans="1:106" ht="15" customHeight="1">
      <c r="B12" s="69" t="s">
        <v>1</v>
      </c>
      <c r="C12" s="75">
        <v>1</v>
      </c>
      <c r="D12" s="75">
        <v>1</v>
      </c>
      <c r="E12" s="75">
        <v>2</v>
      </c>
      <c r="F12" s="75">
        <v>4</v>
      </c>
      <c r="G12" s="75">
        <v>2</v>
      </c>
      <c r="H12" s="75">
        <v>7</v>
      </c>
      <c r="K12" s="127">
        <f t="shared" si="0"/>
        <v>4.9249999999999989</v>
      </c>
      <c r="M12" s="78"/>
      <c r="N12" s="72"/>
      <c r="O12" s="78"/>
      <c r="P12" s="78"/>
      <c r="Q12" s="70"/>
      <c r="R12" s="70"/>
      <c r="S12" s="70"/>
      <c r="T12" s="70"/>
      <c r="U12" s="70"/>
      <c r="W12" s="69" t="s">
        <v>1</v>
      </c>
      <c r="X12" s="75">
        <v>7</v>
      </c>
      <c r="Y12" s="75">
        <v>5</v>
      </c>
      <c r="Z12" s="75">
        <v>5</v>
      </c>
      <c r="AA12" s="75">
        <v>5</v>
      </c>
      <c r="AB12" s="75">
        <v>6</v>
      </c>
      <c r="AC12" s="75">
        <v>5</v>
      </c>
      <c r="AF12" s="127">
        <f t="shared" si="1"/>
        <v>10.9</v>
      </c>
      <c r="AR12" s="69" t="s">
        <v>1</v>
      </c>
      <c r="AS12" s="75">
        <v>4</v>
      </c>
      <c r="AT12" s="75">
        <v>4</v>
      </c>
      <c r="AU12" s="75">
        <v>6</v>
      </c>
      <c r="AV12" s="75">
        <v>4</v>
      </c>
      <c r="AW12" s="75">
        <v>6</v>
      </c>
      <c r="AX12" s="75">
        <v>5</v>
      </c>
      <c r="BA12" s="127">
        <f t="shared" si="2"/>
        <v>9.2850000000000001</v>
      </c>
      <c r="BN12" s="69" t="s">
        <v>1</v>
      </c>
      <c r="BO12" s="75">
        <v>5</v>
      </c>
      <c r="BP12" s="75">
        <v>5</v>
      </c>
      <c r="BQ12" s="75">
        <v>5</v>
      </c>
      <c r="BR12" s="75">
        <v>4</v>
      </c>
      <c r="BS12" s="75">
        <v>5</v>
      </c>
      <c r="BT12" s="75">
        <v>8</v>
      </c>
      <c r="BW12" s="127">
        <f t="shared" si="3"/>
        <v>9.9949999999999992</v>
      </c>
      <c r="CK12" s="69" t="s">
        <v>1</v>
      </c>
      <c r="CL12" s="75">
        <v>6</v>
      </c>
      <c r="CM12" s="75">
        <v>5</v>
      </c>
      <c r="CN12" s="75">
        <v>5</v>
      </c>
      <c r="CO12" s="75">
        <v>5</v>
      </c>
      <c r="CP12" s="75">
        <v>5</v>
      </c>
      <c r="CQ12" s="75">
        <v>4</v>
      </c>
      <c r="CT12" s="127">
        <f t="shared" si="4"/>
        <v>9.9600000000000009</v>
      </c>
    </row>
    <row r="13" spans="1:106" ht="15" customHeight="1">
      <c r="B13" s="69" t="s">
        <v>1</v>
      </c>
      <c r="C13" s="75">
        <v>0</v>
      </c>
      <c r="D13" s="75">
        <v>2</v>
      </c>
      <c r="E13" s="75">
        <v>4</v>
      </c>
      <c r="F13" s="75">
        <v>3</v>
      </c>
      <c r="G13" s="75">
        <v>3</v>
      </c>
      <c r="H13" s="75">
        <v>5</v>
      </c>
      <c r="K13" s="127">
        <f t="shared" si="0"/>
        <v>5.0449999999999999</v>
      </c>
      <c r="M13" s="78"/>
      <c r="N13" s="72"/>
      <c r="O13" s="78"/>
      <c r="P13" s="78"/>
      <c r="Q13" s="70"/>
      <c r="R13" s="70"/>
      <c r="S13" s="70"/>
      <c r="T13" s="70"/>
      <c r="U13" s="70"/>
      <c r="W13" s="69" t="s">
        <v>1</v>
      </c>
      <c r="X13" s="75">
        <v>4</v>
      </c>
      <c r="Y13" s="75">
        <v>7</v>
      </c>
      <c r="Z13" s="75">
        <v>6</v>
      </c>
      <c r="AA13" s="75">
        <v>7</v>
      </c>
      <c r="AB13" s="75">
        <v>7</v>
      </c>
      <c r="AC13" s="75">
        <v>5</v>
      </c>
      <c r="AF13" s="127">
        <f t="shared" si="1"/>
        <v>12.030000000000001</v>
      </c>
      <c r="AR13" s="69" t="s">
        <v>1</v>
      </c>
      <c r="AS13" s="75">
        <v>6</v>
      </c>
      <c r="AT13" s="75">
        <v>5</v>
      </c>
      <c r="AU13" s="75">
        <v>5</v>
      </c>
      <c r="AV13" s="75">
        <v>5</v>
      </c>
      <c r="AW13" s="75">
        <v>6</v>
      </c>
      <c r="AX13" s="75">
        <v>4</v>
      </c>
      <c r="BA13" s="127">
        <f t="shared" si="2"/>
        <v>10.350000000000001</v>
      </c>
      <c r="BN13" s="69" t="s">
        <v>1</v>
      </c>
      <c r="BO13" s="75">
        <v>6</v>
      </c>
      <c r="BP13" s="75">
        <v>4</v>
      </c>
      <c r="BQ13" s="75">
        <v>4</v>
      </c>
      <c r="BR13" s="75">
        <v>4</v>
      </c>
      <c r="BS13" s="75">
        <v>6</v>
      </c>
      <c r="BT13" s="75">
        <v>5</v>
      </c>
      <c r="BW13" s="127">
        <f t="shared" si="3"/>
        <v>9.5249999999999986</v>
      </c>
      <c r="CK13" s="69" t="s">
        <v>1</v>
      </c>
      <c r="CL13" s="75">
        <v>5</v>
      </c>
      <c r="CM13" s="75">
        <v>5</v>
      </c>
      <c r="CN13" s="75">
        <v>3</v>
      </c>
      <c r="CO13" s="75">
        <v>4</v>
      </c>
      <c r="CP13" s="75">
        <v>2</v>
      </c>
      <c r="CQ13" s="75">
        <v>6</v>
      </c>
      <c r="CT13" s="127">
        <f t="shared" si="4"/>
        <v>7.9649999999999999</v>
      </c>
    </row>
    <row r="14" spans="1:106" ht="15" customHeight="1">
      <c r="B14" s="69" t="s">
        <v>1</v>
      </c>
      <c r="C14" s="75">
        <v>1</v>
      </c>
      <c r="D14" s="75">
        <v>5</v>
      </c>
      <c r="E14" s="75">
        <v>6</v>
      </c>
      <c r="F14" s="75">
        <v>4</v>
      </c>
      <c r="G14" s="75">
        <v>4</v>
      </c>
      <c r="H14" s="75">
        <v>5</v>
      </c>
      <c r="K14" s="127">
        <f t="shared" si="0"/>
        <v>7.8350000000000009</v>
      </c>
      <c r="M14" s="78"/>
      <c r="N14" s="72"/>
      <c r="O14" s="78"/>
      <c r="P14" s="78"/>
      <c r="Q14" s="70"/>
      <c r="R14" s="70"/>
      <c r="S14" s="70"/>
      <c r="T14" s="70"/>
      <c r="U14" s="70"/>
      <c r="W14" s="69" t="s">
        <v>1</v>
      </c>
      <c r="X14" s="75">
        <v>7</v>
      </c>
      <c r="Y14" s="75">
        <v>5</v>
      </c>
      <c r="Z14" s="75">
        <v>4</v>
      </c>
      <c r="AA14" s="75">
        <v>9</v>
      </c>
      <c r="AB14" s="75">
        <v>7</v>
      </c>
      <c r="AC14" s="75">
        <v>5</v>
      </c>
      <c r="AF14" s="127">
        <f t="shared" si="1"/>
        <v>12.615</v>
      </c>
      <c r="AR14" s="69" t="s">
        <v>1</v>
      </c>
      <c r="AS14" s="75">
        <v>5</v>
      </c>
      <c r="AT14" s="75">
        <v>2</v>
      </c>
      <c r="AU14" s="75">
        <v>4</v>
      </c>
      <c r="AV14" s="75">
        <v>5</v>
      </c>
      <c r="AW14" s="75">
        <v>4</v>
      </c>
      <c r="AX14" s="75">
        <v>4</v>
      </c>
      <c r="BA14" s="127">
        <f t="shared" si="2"/>
        <v>7.7949999999999999</v>
      </c>
      <c r="BN14" s="69" t="s">
        <v>1</v>
      </c>
      <c r="BO14" s="75">
        <v>2</v>
      </c>
      <c r="BP14" s="75">
        <v>2</v>
      </c>
      <c r="BQ14" s="75">
        <v>2</v>
      </c>
      <c r="BR14" s="75">
        <v>2</v>
      </c>
      <c r="BS14" s="75">
        <v>4</v>
      </c>
      <c r="BT14" s="75">
        <v>5</v>
      </c>
      <c r="BW14" s="127">
        <f t="shared" si="3"/>
        <v>5.2849999999999993</v>
      </c>
      <c r="CK14" s="69" t="s">
        <v>1</v>
      </c>
      <c r="CL14" s="75">
        <v>5</v>
      </c>
      <c r="CM14" s="75">
        <v>3</v>
      </c>
      <c r="CN14" s="75">
        <v>3</v>
      </c>
      <c r="CO14" s="75">
        <v>6</v>
      </c>
      <c r="CP14" s="75">
        <v>4</v>
      </c>
      <c r="CQ14" s="75">
        <v>3</v>
      </c>
      <c r="CT14" s="127">
        <f t="shared" si="4"/>
        <v>8.15</v>
      </c>
    </row>
    <row r="15" spans="1:106" ht="15" customHeight="1">
      <c r="B15" s="69" t="s">
        <v>1</v>
      </c>
      <c r="C15" s="75">
        <v>1</v>
      </c>
      <c r="D15" s="75">
        <v>1</v>
      </c>
      <c r="E15" s="75">
        <v>6</v>
      </c>
      <c r="F15" s="75">
        <v>5</v>
      </c>
      <c r="G15" s="75">
        <v>4</v>
      </c>
      <c r="H15" s="75">
        <v>5</v>
      </c>
      <c r="K15" s="127">
        <f t="shared" si="0"/>
        <v>6.6449999999999996</v>
      </c>
      <c r="M15" s="78"/>
      <c r="N15" s="72"/>
      <c r="O15" s="78"/>
      <c r="P15" s="78"/>
      <c r="Q15" s="70"/>
      <c r="R15" s="70"/>
      <c r="S15" s="70"/>
      <c r="T15" s="70"/>
      <c r="U15" s="70"/>
      <c r="W15" s="69" t="s">
        <v>1</v>
      </c>
      <c r="X15" s="75">
        <v>4</v>
      </c>
      <c r="Y15" s="75">
        <v>5</v>
      </c>
      <c r="Z15" s="75">
        <v>4</v>
      </c>
      <c r="AA15" s="75">
        <v>6</v>
      </c>
      <c r="AB15" s="75">
        <v>5</v>
      </c>
      <c r="AC15" s="75">
        <v>4</v>
      </c>
      <c r="AF15" s="127">
        <f t="shared" si="1"/>
        <v>9.4049999999999994</v>
      </c>
      <c r="AR15" s="69" t="s">
        <v>1</v>
      </c>
      <c r="AS15" s="75">
        <v>3</v>
      </c>
      <c r="AT15" s="75">
        <v>3</v>
      </c>
      <c r="AU15" s="75">
        <v>1</v>
      </c>
      <c r="AV15" s="75">
        <v>4</v>
      </c>
      <c r="AW15" s="75">
        <v>3</v>
      </c>
      <c r="AX15" s="75">
        <v>4</v>
      </c>
      <c r="BA15" s="127">
        <f t="shared" si="2"/>
        <v>5.9949999999999992</v>
      </c>
      <c r="BN15" s="69" t="s">
        <v>1</v>
      </c>
      <c r="BO15" s="75">
        <v>1</v>
      </c>
      <c r="BP15" s="75">
        <v>1</v>
      </c>
      <c r="BQ15" s="75">
        <v>2</v>
      </c>
      <c r="BR15" s="75">
        <v>1</v>
      </c>
      <c r="BS15" s="75">
        <v>3</v>
      </c>
      <c r="BT15" s="75">
        <v>1</v>
      </c>
      <c r="BW15" s="127">
        <f t="shared" si="3"/>
        <v>2.9749999999999996</v>
      </c>
      <c r="CK15" s="69" t="s">
        <v>1</v>
      </c>
      <c r="CL15" s="75">
        <v>2</v>
      </c>
      <c r="CM15" s="75">
        <v>1</v>
      </c>
      <c r="CN15" s="75">
        <v>4</v>
      </c>
      <c r="CO15" s="75">
        <v>2</v>
      </c>
      <c r="CP15" s="75">
        <v>3</v>
      </c>
      <c r="CQ15" s="75">
        <v>4</v>
      </c>
      <c r="CT15" s="127">
        <f t="shared" si="4"/>
        <v>4.7750000000000004</v>
      </c>
    </row>
    <row r="16" spans="1:106" ht="15" customHeight="1">
      <c r="B16" s="69" t="s">
        <v>1</v>
      </c>
      <c r="C16" s="75">
        <v>0</v>
      </c>
      <c r="D16" s="75">
        <v>1</v>
      </c>
      <c r="E16" s="75">
        <v>2</v>
      </c>
      <c r="F16" s="75">
        <v>5</v>
      </c>
      <c r="G16" s="75">
        <v>2</v>
      </c>
      <c r="H16" s="75">
        <v>2</v>
      </c>
      <c r="K16" s="127">
        <f t="shared" si="0"/>
        <v>3.9850000000000003</v>
      </c>
      <c r="M16" s="78"/>
      <c r="N16" s="72"/>
      <c r="O16" s="78"/>
      <c r="P16" s="78"/>
      <c r="Q16" s="70"/>
      <c r="R16" s="70"/>
      <c r="S16" s="70"/>
      <c r="T16" s="70"/>
      <c r="U16" s="70"/>
      <c r="W16" s="69" t="s">
        <v>1</v>
      </c>
      <c r="X16" s="75">
        <v>5</v>
      </c>
      <c r="Y16" s="75">
        <v>5</v>
      </c>
      <c r="Z16" s="75">
        <v>4</v>
      </c>
      <c r="AA16" s="75">
        <v>2</v>
      </c>
      <c r="AB16" s="75">
        <v>3</v>
      </c>
      <c r="AC16" s="75">
        <v>6</v>
      </c>
      <c r="AF16" s="127">
        <f t="shared" si="1"/>
        <v>7.8099999999999987</v>
      </c>
      <c r="AR16" s="69" t="s">
        <v>1</v>
      </c>
      <c r="AS16" s="75">
        <v>3</v>
      </c>
      <c r="AT16" s="75">
        <v>7</v>
      </c>
      <c r="AU16" s="75">
        <v>7</v>
      </c>
      <c r="AV16" s="75">
        <v>6</v>
      </c>
      <c r="AW16" s="75">
        <v>5</v>
      </c>
      <c r="AX16" s="75">
        <v>7</v>
      </c>
      <c r="BA16" s="127">
        <f t="shared" si="2"/>
        <v>11.13</v>
      </c>
      <c r="BN16" s="69" t="s">
        <v>1</v>
      </c>
      <c r="BO16" s="75">
        <v>4</v>
      </c>
      <c r="BP16" s="75">
        <v>7</v>
      </c>
      <c r="BQ16" s="75">
        <v>4</v>
      </c>
      <c r="BR16" s="75">
        <v>7</v>
      </c>
      <c r="BS16" s="75">
        <v>5</v>
      </c>
      <c r="BT16" s="75">
        <v>5</v>
      </c>
      <c r="BW16" s="127">
        <f t="shared" si="3"/>
        <v>10.780000000000001</v>
      </c>
      <c r="CK16" s="69" t="s">
        <v>1</v>
      </c>
      <c r="CL16" s="75">
        <v>4</v>
      </c>
      <c r="CM16" s="75">
        <v>4</v>
      </c>
      <c r="CN16" s="75">
        <v>6</v>
      </c>
      <c r="CO16" s="75">
        <v>4</v>
      </c>
      <c r="CP16" s="75">
        <v>4</v>
      </c>
      <c r="CQ16" s="75">
        <v>5</v>
      </c>
      <c r="CT16" s="127">
        <f t="shared" si="4"/>
        <v>8.5050000000000008</v>
      </c>
    </row>
    <row r="17" spans="2:98" ht="15" customHeight="1">
      <c r="B17" s="69" t="s">
        <v>1</v>
      </c>
      <c r="C17" s="75">
        <v>3</v>
      </c>
      <c r="D17" s="75">
        <v>5</v>
      </c>
      <c r="E17" s="75">
        <v>5</v>
      </c>
      <c r="F17" s="75">
        <v>5</v>
      </c>
      <c r="G17" s="75">
        <v>4</v>
      </c>
      <c r="H17" s="75">
        <v>4</v>
      </c>
      <c r="K17" s="127">
        <f t="shared" si="0"/>
        <v>8.5050000000000008</v>
      </c>
      <c r="M17" s="78"/>
      <c r="N17" s="72"/>
      <c r="O17" s="78"/>
      <c r="P17" s="78"/>
      <c r="Q17" s="70"/>
      <c r="R17" s="70"/>
      <c r="S17" s="70"/>
      <c r="T17" s="70"/>
      <c r="U17" s="70"/>
      <c r="W17" s="69" t="s">
        <v>1</v>
      </c>
      <c r="X17" s="75">
        <v>5</v>
      </c>
      <c r="Y17" s="75">
        <v>8</v>
      </c>
      <c r="Z17" s="75">
        <v>9</v>
      </c>
      <c r="AA17" s="75">
        <v>8</v>
      </c>
      <c r="AB17" s="75">
        <v>8</v>
      </c>
      <c r="AC17" s="75">
        <v>9</v>
      </c>
      <c r="AF17" s="127">
        <f t="shared" si="1"/>
        <v>15.045000000000002</v>
      </c>
      <c r="AR17" s="69" t="s">
        <v>1</v>
      </c>
      <c r="AS17" s="75">
        <v>5</v>
      </c>
      <c r="AT17" s="75">
        <v>7</v>
      </c>
      <c r="AU17" s="75">
        <v>7</v>
      </c>
      <c r="AV17" s="75">
        <v>9</v>
      </c>
      <c r="AW17" s="75">
        <v>9</v>
      </c>
      <c r="AX17" s="75">
        <v>9</v>
      </c>
      <c r="BA17" s="127">
        <f t="shared" si="2"/>
        <v>14.96</v>
      </c>
      <c r="BN17" s="69" t="s">
        <v>1</v>
      </c>
      <c r="BO17" s="75">
        <v>5</v>
      </c>
      <c r="BP17" s="75">
        <v>7</v>
      </c>
      <c r="BQ17" s="75">
        <v>6</v>
      </c>
      <c r="BR17" s="75">
        <v>6</v>
      </c>
      <c r="BS17" s="75">
        <v>3</v>
      </c>
      <c r="BT17" s="75">
        <v>4</v>
      </c>
      <c r="BW17" s="127">
        <f t="shared" si="3"/>
        <v>10.24</v>
      </c>
      <c r="CK17" s="69" t="s">
        <v>1</v>
      </c>
      <c r="CL17" s="75">
        <v>3</v>
      </c>
      <c r="CM17" s="75">
        <v>7</v>
      </c>
      <c r="CN17" s="75">
        <v>5</v>
      </c>
      <c r="CO17" s="75">
        <v>7</v>
      </c>
      <c r="CP17" s="75">
        <v>6</v>
      </c>
      <c r="CQ17" s="75">
        <v>6</v>
      </c>
      <c r="CT17" s="127">
        <f t="shared" si="4"/>
        <v>11.244999999999999</v>
      </c>
    </row>
    <row r="18" spans="2:98" ht="15" customHeight="1">
      <c r="B18" s="69" t="s">
        <v>1</v>
      </c>
      <c r="C18" s="75">
        <v>0</v>
      </c>
      <c r="D18" s="75">
        <v>2</v>
      </c>
      <c r="E18" s="75">
        <v>2</v>
      </c>
      <c r="F18" s="75">
        <v>3</v>
      </c>
      <c r="G18" s="75">
        <v>4</v>
      </c>
      <c r="H18" s="75">
        <v>3</v>
      </c>
      <c r="K18" s="127">
        <f t="shared" si="0"/>
        <v>4.5749999999999993</v>
      </c>
      <c r="M18" s="78"/>
      <c r="N18" s="72"/>
      <c r="O18" s="78"/>
      <c r="P18" s="78"/>
      <c r="Q18" s="70"/>
      <c r="R18" s="70"/>
      <c r="S18" s="70"/>
      <c r="T18" s="70"/>
      <c r="U18" s="70"/>
      <c r="W18" s="69" t="s">
        <v>1</v>
      </c>
      <c r="X18" s="75">
        <v>4</v>
      </c>
      <c r="Y18" s="75">
        <v>5</v>
      </c>
      <c r="Z18" s="75">
        <v>6</v>
      </c>
      <c r="AA18" s="75">
        <v>7</v>
      </c>
      <c r="AB18" s="75">
        <v>8</v>
      </c>
      <c r="AC18" s="75">
        <v>7</v>
      </c>
      <c r="AF18" s="127">
        <f t="shared" si="1"/>
        <v>12.02</v>
      </c>
      <c r="AR18" s="69" t="s">
        <v>1</v>
      </c>
      <c r="AS18" s="75">
        <v>3</v>
      </c>
      <c r="AT18" s="75">
        <v>5</v>
      </c>
      <c r="AU18" s="75">
        <v>3</v>
      </c>
      <c r="AV18" s="75">
        <v>3</v>
      </c>
      <c r="AW18" s="75">
        <v>3</v>
      </c>
      <c r="AX18" s="75">
        <v>4</v>
      </c>
      <c r="BA18" s="127">
        <f t="shared" si="2"/>
        <v>6.8649999999999984</v>
      </c>
      <c r="BN18" s="69" t="s">
        <v>1</v>
      </c>
      <c r="BO18" s="75">
        <v>2</v>
      </c>
      <c r="BP18" s="75">
        <v>2</v>
      </c>
      <c r="BQ18" s="75">
        <v>2</v>
      </c>
      <c r="BR18" s="75">
        <v>1</v>
      </c>
      <c r="BS18" s="75">
        <v>2</v>
      </c>
      <c r="BT18" s="75">
        <v>2</v>
      </c>
      <c r="BW18" s="127">
        <f t="shared" si="3"/>
        <v>3.5299999999999994</v>
      </c>
      <c r="CK18" s="69" t="s">
        <v>1</v>
      </c>
      <c r="CL18" s="75">
        <v>2</v>
      </c>
      <c r="CM18" s="75">
        <v>2</v>
      </c>
      <c r="CN18" s="75">
        <v>1</v>
      </c>
      <c r="CO18" s="75">
        <v>3</v>
      </c>
      <c r="CP18" s="75">
        <v>3</v>
      </c>
      <c r="CQ18" s="75">
        <v>2</v>
      </c>
      <c r="CT18" s="127">
        <f t="shared" si="4"/>
        <v>4.4649999999999999</v>
      </c>
    </row>
    <row r="19" spans="2:98" ht="15" customHeight="1">
      <c r="B19" s="3" t="s">
        <v>11</v>
      </c>
      <c r="C19" s="5">
        <f>AVERAGE(C9:C18)</f>
        <v>0.9</v>
      </c>
      <c r="D19" s="5">
        <f t="shared" ref="D19:H19" si="5">AVERAGE(D9:D18)</f>
        <v>2.4</v>
      </c>
      <c r="E19" s="5">
        <f t="shared" si="5"/>
        <v>3.6</v>
      </c>
      <c r="F19" s="5">
        <f t="shared" si="5"/>
        <v>4.0999999999999996</v>
      </c>
      <c r="G19" s="5">
        <f t="shared" si="5"/>
        <v>3.7</v>
      </c>
      <c r="H19" s="5">
        <f t="shared" si="5"/>
        <v>4.4000000000000004</v>
      </c>
      <c r="J19" s="3" t="s">
        <v>11</v>
      </c>
      <c r="K19" s="133">
        <f>AVERAGE(K9:K18)</f>
        <v>6.0135000000000005</v>
      </c>
      <c r="M19" s="78"/>
      <c r="N19" s="72"/>
      <c r="O19" s="78"/>
      <c r="P19" s="78"/>
      <c r="Q19" s="70"/>
      <c r="R19" s="70"/>
      <c r="S19" s="70"/>
      <c r="T19" s="70"/>
      <c r="U19" s="70"/>
      <c r="W19" s="3" t="s">
        <v>11</v>
      </c>
      <c r="X19" s="5">
        <f>AVERAGE(X9:X18)</f>
        <v>5</v>
      </c>
      <c r="Y19" s="5">
        <f t="shared" ref="Y19" si="6">AVERAGE(Y9:Y18)</f>
        <v>5.6</v>
      </c>
      <c r="Z19" s="5">
        <f t="shared" ref="Z19" si="7">AVERAGE(Z9:Z18)</f>
        <v>5.4</v>
      </c>
      <c r="AA19" s="5">
        <f t="shared" ref="AA19" si="8">AVERAGE(AA9:AA18)</f>
        <v>6.1</v>
      </c>
      <c r="AB19" s="5">
        <f t="shared" ref="AB19" si="9">AVERAGE(AB9:AB18)</f>
        <v>5.9</v>
      </c>
      <c r="AC19" s="5">
        <f t="shared" ref="AC19" si="10">AVERAGE(AC9:AC18)</f>
        <v>6.1</v>
      </c>
      <c r="AE19" s="3" t="s">
        <v>11</v>
      </c>
      <c r="AF19" s="133">
        <f>AVERAGE(AF9:AF18)</f>
        <v>11.125499999999999</v>
      </c>
      <c r="AR19" s="3" t="s">
        <v>11</v>
      </c>
      <c r="AS19" s="5">
        <f>AVERAGE(AS9:AS18)</f>
        <v>3.7</v>
      </c>
      <c r="AT19" s="5">
        <f t="shared" ref="AT19" si="11">AVERAGE(AT9:AT18)</f>
        <v>4.5</v>
      </c>
      <c r="AU19" s="5">
        <f t="shared" ref="AU19" si="12">AVERAGE(AU9:AU18)</f>
        <v>4.5</v>
      </c>
      <c r="AV19" s="5">
        <f t="shared" ref="AV19" si="13">AVERAGE(AV9:AV18)</f>
        <v>4.9000000000000004</v>
      </c>
      <c r="AW19" s="5">
        <f t="shared" ref="AW19" si="14">AVERAGE(AW9:AW18)</f>
        <v>4.5</v>
      </c>
      <c r="AX19" s="5">
        <f t="shared" ref="AX19" si="15">AVERAGE(AX9:AX18)</f>
        <v>4.9000000000000004</v>
      </c>
      <c r="AZ19" s="3" t="s">
        <v>11</v>
      </c>
      <c r="BA19" s="133">
        <f>AVERAGE(BA9:BA18)</f>
        <v>8.77</v>
      </c>
      <c r="BN19" s="3" t="s">
        <v>11</v>
      </c>
      <c r="BO19" s="5">
        <f>AVERAGE(BO9:BO18)</f>
        <v>3.1</v>
      </c>
      <c r="BP19" s="5">
        <f t="shared" ref="BP19" si="16">AVERAGE(BP9:BP18)</f>
        <v>3.6</v>
      </c>
      <c r="BQ19" s="5">
        <f t="shared" ref="BQ19" si="17">AVERAGE(BQ9:BQ18)</f>
        <v>3.2</v>
      </c>
      <c r="BR19" s="5">
        <f t="shared" ref="BR19" si="18">AVERAGE(BR9:BR18)</f>
        <v>3.3</v>
      </c>
      <c r="BS19" s="5">
        <f t="shared" ref="BS19" si="19">AVERAGE(BS9:BS18)</f>
        <v>3.9</v>
      </c>
      <c r="BT19" s="5">
        <f t="shared" ref="BT19" si="20">AVERAGE(BT9:BT18)</f>
        <v>3.9</v>
      </c>
      <c r="BV19" s="3" t="s">
        <v>11</v>
      </c>
      <c r="BW19" s="133">
        <f>AVERAGE(BW9:BW18)</f>
        <v>6.8429999999999991</v>
      </c>
      <c r="CK19" s="3" t="s">
        <v>11</v>
      </c>
      <c r="CL19" s="5">
        <f>AVERAGE(CL9:CL18)</f>
        <v>3.2</v>
      </c>
      <c r="CM19" s="5">
        <f t="shared" ref="CM19" si="21">AVERAGE(CM9:CM18)</f>
        <v>3.5</v>
      </c>
      <c r="CN19" s="5">
        <f t="shared" ref="CN19" si="22">AVERAGE(CN9:CN18)</f>
        <v>3.6</v>
      </c>
      <c r="CO19" s="5">
        <f t="shared" ref="CO19" si="23">AVERAGE(CO9:CO18)</f>
        <v>3.6</v>
      </c>
      <c r="CP19" s="5">
        <f t="shared" ref="CP19" si="24">AVERAGE(CP9:CP18)</f>
        <v>3.7</v>
      </c>
      <c r="CQ19" s="5">
        <f t="shared" ref="CQ19" si="25">AVERAGE(CQ9:CQ18)</f>
        <v>4.3</v>
      </c>
      <c r="CS19" s="3" t="s">
        <v>11</v>
      </c>
      <c r="CT19" s="133">
        <f>AVERAGE(CT9:CT18)</f>
        <v>7.05</v>
      </c>
    </row>
    <row r="20" spans="2:98" ht="15" customHeight="1">
      <c r="B20" s="6" t="s">
        <v>12</v>
      </c>
      <c r="C20" s="5">
        <f>STDEV(C9:C18)</f>
        <v>0.99442892601175326</v>
      </c>
      <c r="D20" s="5">
        <f t="shared" ref="D20:H20" si="26">STDEV(D9:D18)</f>
        <v>1.6465452046971292</v>
      </c>
      <c r="E20" s="5">
        <f t="shared" si="26"/>
        <v>1.5776212754932311</v>
      </c>
      <c r="F20" s="5">
        <f t="shared" si="26"/>
        <v>1.1005049346146121</v>
      </c>
      <c r="G20" s="5">
        <f t="shared" si="26"/>
        <v>1.4181364924121764</v>
      </c>
      <c r="H20" s="5">
        <f t="shared" si="26"/>
        <v>1.6465452046971294</v>
      </c>
      <c r="J20" s="6" t="s">
        <v>12</v>
      </c>
      <c r="K20" s="133">
        <f>STDEV(K9:K18)</f>
        <v>1.5713512408822576</v>
      </c>
      <c r="M20" s="78"/>
      <c r="N20" s="72"/>
      <c r="O20" s="78"/>
      <c r="P20" s="78"/>
      <c r="Q20" s="70"/>
      <c r="R20" s="70"/>
      <c r="S20" s="70"/>
      <c r="T20" s="70"/>
      <c r="U20" s="70"/>
      <c r="W20" s="6" t="s">
        <v>12</v>
      </c>
      <c r="X20" s="5">
        <f>STDEV(X9:X18)</f>
        <v>1.247219128924647</v>
      </c>
      <c r="Y20" s="5">
        <f t="shared" ref="Y20:AC20" si="27">STDEV(Y9:Y18)</f>
        <v>1.2649110640673507</v>
      </c>
      <c r="Z20" s="5">
        <f t="shared" si="27"/>
        <v>1.5055453054181611</v>
      </c>
      <c r="AA20" s="5">
        <f t="shared" si="27"/>
        <v>2.024845673131658</v>
      </c>
      <c r="AB20" s="5">
        <f t="shared" si="27"/>
        <v>1.5951314818673858</v>
      </c>
      <c r="AC20" s="5">
        <f t="shared" si="27"/>
        <v>1.7288403306519913</v>
      </c>
      <c r="AE20" s="6" t="s">
        <v>12</v>
      </c>
      <c r="AF20" s="133">
        <f>STDEV(AF9:AF18)</f>
        <v>2.071468145489519</v>
      </c>
      <c r="AR20" s="6" t="s">
        <v>12</v>
      </c>
      <c r="AS20" s="5">
        <f>STDEV(AS9:AS18)</f>
        <v>1.3374935098492584</v>
      </c>
      <c r="AT20" s="5">
        <f t="shared" ref="AT20:AX20" si="28">STDEV(AT9:AT18)</f>
        <v>1.7795130420052185</v>
      </c>
      <c r="AU20" s="5">
        <f t="shared" si="28"/>
        <v>1.9002923751652301</v>
      </c>
      <c r="AV20" s="5">
        <f t="shared" si="28"/>
        <v>1.7288403306519922</v>
      </c>
      <c r="AW20" s="5">
        <f t="shared" si="28"/>
        <v>2.2236106773543889</v>
      </c>
      <c r="AX20" s="5">
        <f t="shared" si="28"/>
        <v>1.7919573407620817</v>
      </c>
      <c r="AZ20" s="6" t="s">
        <v>12</v>
      </c>
      <c r="BA20" s="133">
        <f>STDEV(BA9:BA18)</f>
        <v>2.9901625745471092</v>
      </c>
      <c r="BN20" s="6" t="s">
        <v>12</v>
      </c>
      <c r="BO20" s="5">
        <f>STDEV(BO9:BO18)</f>
        <v>1.7288403306519922</v>
      </c>
      <c r="BP20" s="5">
        <f t="shared" ref="BP20:BT20" si="29">STDEV(BP9:BP18)</f>
        <v>2.3190036174568114</v>
      </c>
      <c r="BQ20" s="5">
        <f t="shared" si="29"/>
        <v>1.5491933384829666</v>
      </c>
      <c r="BR20" s="5">
        <f t="shared" si="29"/>
        <v>2.0575065816014617</v>
      </c>
      <c r="BS20" s="5">
        <f t="shared" si="29"/>
        <v>1.2866839377079191</v>
      </c>
      <c r="BT20" s="5">
        <f t="shared" si="29"/>
        <v>1.9692073983655907</v>
      </c>
      <c r="BV20" s="6" t="s">
        <v>12</v>
      </c>
      <c r="BW20" s="133">
        <f>STDEV(BW9:BW18)</f>
        <v>3.0943741065215642</v>
      </c>
      <c r="CK20" s="6" t="s">
        <v>12</v>
      </c>
      <c r="CL20" s="5">
        <f>STDEV(CL9:CL18)</f>
        <v>1.751190071541826</v>
      </c>
      <c r="CM20" s="5">
        <f t="shared" ref="CM20:CQ20" si="30">STDEV(CM9:CM18)</f>
        <v>2.1213203435596424</v>
      </c>
      <c r="CN20" s="5">
        <f t="shared" si="30"/>
        <v>1.6465452046971294</v>
      </c>
      <c r="CO20" s="5">
        <f t="shared" si="30"/>
        <v>2.0655911179772892</v>
      </c>
      <c r="CP20" s="5">
        <f t="shared" si="30"/>
        <v>1.3374935098492584</v>
      </c>
      <c r="CQ20" s="5">
        <f t="shared" si="30"/>
        <v>1.3374935098492584</v>
      </c>
      <c r="CS20" s="6" t="s">
        <v>12</v>
      </c>
      <c r="CT20" s="133">
        <f>STDEV(CT9:CT18)</f>
        <v>2.7772308350425474</v>
      </c>
    </row>
    <row r="21" spans="2:98" ht="15" customHeight="1">
      <c r="B21" s="6" t="s">
        <v>13</v>
      </c>
      <c r="C21" s="5">
        <f>C20/SQRT(COUNT(C9:C18))</f>
        <v>0.31446603773522014</v>
      </c>
      <c r="D21" s="5">
        <f t="shared" ref="D21:H21" si="31">D20/SQRT(COUNT(D9:D18))</f>
        <v>0.52068331172711024</v>
      </c>
      <c r="E21" s="5">
        <f t="shared" si="31"/>
        <v>0.49888765156985887</v>
      </c>
      <c r="F21" s="5">
        <f t="shared" si="31"/>
        <v>0.34801021696368506</v>
      </c>
      <c r="G21" s="5">
        <f t="shared" si="31"/>
        <v>0.44845413490245695</v>
      </c>
      <c r="H21" s="5">
        <f t="shared" si="31"/>
        <v>0.52068331172711035</v>
      </c>
      <c r="J21" s="6" t="s">
        <v>13</v>
      </c>
      <c r="K21" s="133">
        <f>K20/SQRT(COUNT(K9:K18))</f>
        <v>0.4969048925319825</v>
      </c>
      <c r="M21" s="78"/>
      <c r="N21" s="72"/>
      <c r="O21" s="78"/>
      <c r="P21" s="78"/>
      <c r="Q21" s="70"/>
      <c r="R21" s="70"/>
      <c r="S21" s="70"/>
      <c r="T21" s="70"/>
      <c r="U21" s="70"/>
      <c r="W21" s="6" t="s">
        <v>13</v>
      </c>
      <c r="X21" s="5">
        <f>X20/SQRT(COUNT(X9:X18))</f>
        <v>0.39440531887330771</v>
      </c>
      <c r="Y21" s="5">
        <f t="shared" ref="Y21" si="32">Y20/SQRT(COUNT(Y9:Y18))</f>
        <v>0.39999999999999963</v>
      </c>
      <c r="Z21" s="5">
        <f t="shared" ref="Z21" si="33">Z20/SQRT(COUNT(Z9:Z18))</f>
        <v>0.47609522856952302</v>
      </c>
      <c r="AA21" s="5">
        <f t="shared" ref="AA21" si="34">AA20/SQRT(COUNT(AA9:AA18))</f>
        <v>0.64031242374328456</v>
      </c>
      <c r="AB21" s="5">
        <f t="shared" ref="AB21" si="35">AB20/SQRT(COUNT(AB9:AB18))</f>
        <v>0.50442486501405159</v>
      </c>
      <c r="AC21" s="5">
        <f t="shared" ref="AC21" si="36">AC20/SQRT(COUNT(AC9:AC18))</f>
        <v>0.54670731556189056</v>
      </c>
      <c r="AE21" s="6" t="s">
        <v>13</v>
      </c>
      <c r="AF21" s="133">
        <f>AF20/SQRT(COUNT(AF9:AF18))</f>
        <v>0.65505574402319278</v>
      </c>
      <c r="AR21" s="6" t="s">
        <v>13</v>
      </c>
      <c r="AS21" s="5">
        <f>AS20/SQRT(COUNT(AS9:AS18))</f>
        <v>0.42295258468165059</v>
      </c>
      <c r="AT21" s="5">
        <f t="shared" ref="AT21" si="37">AT20/SQRT(COUNT(AT9:AT18))</f>
        <v>0.56273143387113767</v>
      </c>
      <c r="AU21" s="5">
        <f t="shared" ref="AU21" si="38">AU20/SQRT(COUNT(AU9:AU18))</f>
        <v>0.60092521257733156</v>
      </c>
      <c r="AV21" s="5">
        <f t="shared" ref="AV21" si="39">AV20/SQRT(COUNT(AV9:AV18))</f>
        <v>0.54670731556189089</v>
      </c>
      <c r="AW21" s="5">
        <f t="shared" ref="AW21" si="40">AW20/SQRT(COUNT(AW9:AW18))</f>
        <v>0.70316743699096618</v>
      </c>
      <c r="AX21" s="5">
        <f t="shared" ref="AX21" si="41">AX20/SQRT(COUNT(AX9:AX18))</f>
        <v>0.56666666666666665</v>
      </c>
      <c r="AZ21" s="6" t="s">
        <v>13</v>
      </c>
      <c r="BA21" s="133">
        <f>BA20/SQRT(COUNT(BA9:BA18))</f>
        <v>0.94557243097618893</v>
      </c>
      <c r="BN21" s="6" t="s">
        <v>13</v>
      </c>
      <c r="BO21" s="5">
        <f>BO20/SQRT(COUNT(BO9:BO18))</f>
        <v>0.54670731556189089</v>
      </c>
      <c r="BP21" s="5">
        <f t="shared" ref="BP21" si="42">BP20/SQRT(COUNT(BP9:BP18))</f>
        <v>0.73333333333333328</v>
      </c>
      <c r="BQ21" s="5">
        <f t="shared" ref="BQ21" si="43">BQ20/SQRT(COUNT(BQ9:BQ18))</f>
        <v>0.48989794855663554</v>
      </c>
      <c r="BR21" s="5">
        <f t="shared" ref="BR21" si="44">BR20/SQRT(COUNT(BR9:BR18))</f>
        <v>0.65064070986477107</v>
      </c>
      <c r="BS21" s="5">
        <f t="shared" ref="BS21" si="45">BS20/SQRT(COUNT(BS9:BS18))</f>
        <v>0.40688518719112349</v>
      </c>
      <c r="BT21" s="5">
        <f t="shared" ref="BT21" si="46">BT20/SQRT(COUNT(BT9:BT18))</f>
        <v>0.62271805640898015</v>
      </c>
      <c r="BV21" s="6" t="s">
        <v>13</v>
      </c>
      <c r="BW21" s="133">
        <f>BW20/SQRT(COUNT(BW9:BW18))</f>
        <v>0.97852701092566308</v>
      </c>
      <c r="CK21" s="6" t="s">
        <v>13</v>
      </c>
      <c r="CL21" s="5">
        <f>CL20/SQRT(COUNT(CL9:CL18))</f>
        <v>0.55377492419453822</v>
      </c>
      <c r="CM21" s="5">
        <f t="shared" ref="CM21" si="47">CM20/SQRT(COUNT(CM9:CM18))</f>
        <v>0.67082039324993681</v>
      </c>
      <c r="CN21" s="5">
        <f t="shared" ref="CN21" si="48">CN20/SQRT(COUNT(CN9:CN18))</f>
        <v>0.52068331172711035</v>
      </c>
      <c r="CO21" s="5">
        <f t="shared" ref="CO21" si="49">CO20/SQRT(COUNT(CO9:CO18))</f>
        <v>0.65319726474218087</v>
      </c>
      <c r="CP21" s="5">
        <f t="shared" ref="CP21" si="50">CP20/SQRT(COUNT(CP9:CP18))</f>
        <v>0.42295258468165059</v>
      </c>
      <c r="CQ21" s="5">
        <f t="shared" ref="CQ21" si="51">CQ20/SQRT(COUNT(CQ9:CQ18))</f>
        <v>0.42295258468165059</v>
      </c>
      <c r="CS21" s="6" t="s">
        <v>13</v>
      </c>
      <c r="CT21" s="133">
        <f>CT20/SQRT(COUNT(CT9:CT18))</f>
        <v>0.87823750267858203</v>
      </c>
    </row>
    <row r="22" spans="2:98" ht="15" customHeight="1">
      <c r="B22" s="440" t="s">
        <v>192</v>
      </c>
      <c r="C22" s="5">
        <f>C19-(2*C20)</f>
        <v>-1.0888578520235064</v>
      </c>
      <c r="D22" s="5">
        <f t="shared" ref="D22:H22" si="52">D19-(2*D20)</f>
        <v>-0.89309040939425843</v>
      </c>
      <c r="E22" s="5">
        <f t="shared" si="52"/>
        <v>0.44475744901353798</v>
      </c>
      <c r="F22" s="5">
        <f t="shared" si="52"/>
        <v>1.8989901307707755</v>
      </c>
      <c r="G22" s="5">
        <f t="shared" si="52"/>
        <v>0.86372701517564732</v>
      </c>
      <c r="H22" s="5">
        <f t="shared" si="52"/>
        <v>1.1069095906057416</v>
      </c>
      <c r="J22" s="440" t="s">
        <v>192</v>
      </c>
      <c r="K22" s="133">
        <f>K19-(2*K20)</f>
        <v>2.8707975182354852</v>
      </c>
      <c r="M22" s="78"/>
      <c r="N22" s="72"/>
      <c r="O22" s="78"/>
      <c r="P22" s="78"/>
      <c r="Q22" s="70"/>
      <c r="R22" s="70"/>
      <c r="S22" s="70"/>
      <c r="T22" s="70"/>
      <c r="U22" s="70"/>
      <c r="W22" s="440" t="s">
        <v>192</v>
      </c>
      <c r="X22" s="5">
        <f>X19-(2*X20)</f>
        <v>2.5055617421507059</v>
      </c>
      <c r="Y22" s="5">
        <f t="shared" ref="Y22:AC22" si="53">Y19-(2*Y20)</f>
        <v>3.0701778718652983</v>
      </c>
      <c r="Z22" s="5">
        <f t="shared" si="53"/>
        <v>2.3889093891636781</v>
      </c>
      <c r="AA22" s="5">
        <f t="shared" si="53"/>
        <v>2.0503086537366837</v>
      </c>
      <c r="AB22" s="5">
        <f t="shared" si="53"/>
        <v>2.7097370362652287</v>
      </c>
      <c r="AC22" s="5">
        <f t="shared" si="53"/>
        <v>2.6423193386960171</v>
      </c>
      <c r="AE22" s="440" t="s">
        <v>192</v>
      </c>
      <c r="AF22" s="133">
        <f>AF19-(2*AF20)</f>
        <v>6.9825637090209609</v>
      </c>
      <c r="AR22" s="440" t="s">
        <v>192</v>
      </c>
      <c r="AS22" s="5">
        <f>AS19-(2*AS20)</f>
        <v>1.0250129803014834</v>
      </c>
      <c r="AT22" s="5">
        <f t="shared" ref="AT22:AX22" si="54">AT19-(2*AT20)</f>
        <v>0.94097391598956293</v>
      </c>
      <c r="AU22" s="5">
        <f t="shared" si="54"/>
        <v>0.69941524966953983</v>
      </c>
      <c r="AV22" s="5">
        <f t="shared" si="54"/>
        <v>1.442319338696016</v>
      </c>
      <c r="AW22" s="5">
        <f t="shared" si="54"/>
        <v>5.2778645291222226E-2</v>
      </c>
      <c r="AX22" s="5">
        <f t="shared" si="54"/>
        <v>1.316085318475837</v>
      </c>
      <c r="AZ22" s="440" t="s">
        <v>192</v>
      </c>
      <c r="BA22" s="133">
        <f>BA19-(2*BA20)</f>
        <v>2.7896748509057812</v>
      </c>
      <c r="BN22" s="440" t="s">
        <v>192</v>
      </c>
      <c r="BO22" s="5">
        <f>BO19-(2*BO20)</f>
        <v>-0.35768066130398424</v>
      </c>
      <c r="BP22" s="5">
        <f t="shared" ref="BP22:BT22" si="55">BP19-(2*BP20)</f>
        <v>-1.0380072349136227</v>
      </c>
      <c r="BQ22" s="5">
        <f t="shared" si="55"/>
        <v>0.101613323034067</v>
      </c>
      <c r="BR22" s="5">
        <f t="shared" si="55"/>
        <v>-0.81501316320292361</v>
      </c>
      <c r="BS22" s="5">
        <f t="shared" si="55"/>
        <v>1.3266321245841617</v>
      </c>
      <c r="BT22" s="5">
        <f t="shared" si="55"/>
        <v>-3.8414796731181422E-2</v>
      </c>
      <c r="BV22" s="440" t="s">
        <v>192</v>
      </c>
      <c r="BW22" s="133">
        <f>BW19-(2*BW20)</f>
        <v>0.6542517869568707</v>
      </c>
      <c r="CK22" s="440" t="s">
        <v>192</v>
      </c>
      <c r="CL22" s="5">
        <f>CL19-(2*CL20)</f>
        <v>-0.30238014308365191</v>
      </c>
      <c r="CM22" s="5">
        <f t="shared" ref="CM22:CQ22" si="56">CM19-(2*CM20)</f>
        <v>-0.74264068711928477</v>
      </c>
      <c r="CN22" s="5">
        <f t="shared" si="56"/>
        <v>0.3069095906057413</v>
      </c>
      <c r="CO22" s="5">
        <f t="shared" si="56"/>
        <v>-0.53118223595457836</v>
      </c>
      <c r="CP22" s="5">
        <f t="shared" si="56"/>
        <v>1.0250129803014834</v>
      </c>
      <c r="CQ22" s="5">
        <f t="shared" si="56"/>
        <v>1.625012980301483</v>
      </c>
      <c r="CS22" s="440" t="s">
        <v>192</v>
      </c>
      <c r="CT22" s="133">
        <f>CT19-(2*CT20)</f>
        <v>1.495538329914905</v>
      </c>
    </row>
    <row r="23" spans="2:98" ht="15" customHeight="1">
      <c r="B23" s="441"/>
      <c r="C23" s="5">
        <f t="shared" ref="C23:H23" si="57">C19+(2*C20)</f>
        <v>2.8888578520235066</v>
      </c>
      <c r="D23" s="5">
        <f t="shared" si="57"/>
        <v>5.6930904093942587</v>
      </c>
      <c r="E23" s="5">
        <f t="shared" si="57"/>
        <v>6.7552425509864626</v>
      </c>
      <c r="F23" s="5">
        <f t="shared" si="57"/>
        <v>6.3010098692292242</v>
      </c>
      <c r="G23" s="5">
        <f t="shared" si="57"/>
        <v>6.536272984824353</v>
      </c>
      <c r="H23" s="5">
        <f t="shared" si="57"/>
        <v>7.6930904093942587</v>
      </c>
      <c r="J23" s="441"/>
      <c r="K23" s="133">
        <f t="shared" ref="K23" si="58">K19+(2*K20)</f>
        <v>9.1562024817645167</v>
      </c>
      <c r="M23" s="78"/>
      <c r="N23" s="72"/>
      <c r="O23" s="78"/>
      <c r="P23" s="78"/>
      <c r="Q23" s="70"/>
      <c r="R23" s="70"/>
      <c r="S23" s="70"/>
      <c r="T23" s="70"/>
      <c r="U23" s="70"/>
      <c r="W23" s="441"/>
      <c r="X23" s="5">
        <f t="shared" ref="X23:AC23" si="59">X19+(2*X20)</f>
        <v>7.4944382578492945</v>
      </c>
      <c r="Y23" s="5">
        <f t="shared" si="59"/>
        <v>8.1298221281347018</v>
      </c>
      <c r="Z23" s="5">
        <f t="shared" si="59"/>
        <v>8.4110906108363217</v>
      </c>
      <c r="AA23" s="5">
        <f t="shared" si="59"/>
        <v>10.149691346263316</v>
      </c>
      <c r="AB23" s="5">
        <f t="shared" si="59"/>
        <v>9.0902629637347729</v>
      </c>
      <c r="AC23" s="5">
        <f t="shared" si="59"/>
        <v>9.5576806613039818</v>
      </c>
      <c r="AE23" s="441"/>
      <c r="AF23" s="133">
        <f t="shared" ref="AF23" si="60">AF19+(2*AF20)</f>
        <v>15.268436290979036</v>
      </c>
      <c r="AR23" s="441"/>
      <c r="AS23" s="5">
        <f t="shared" ref="AS23:AX23" si="61">AS19+(2*AS20)</f>
        <v>6.3749870196985174</v>
      </c>
      <c r="AT23" s="5">
        <f t="shared" si="61"/>
        <v>8.0590260840104371</v>
      </c>
      <c r="AU23" s="5">
        <f t="shared" si="61"/>
        <v>8.3005847503304597</v>
      </c>
      <c r="AV23" s="5">
        <f t="shared" si="61"/>
        <v>8.3576806613039842</v>
      </c>
      <c r="AW23" s="5">
        <f t="shared" si="61"/>
        <v>8.9472213547087769</v>
      </c>
      <c r="AX23" s="5">
        <f t="shared" si="61"/>
        <v>8.4839146815241637</v>
      </c>
      <c r="AZ23" s="441"/>
      <c r="BA23" s="133">
        <f t="shared" ref="BA23" si="62">BA19+(2*BA20)</f>
        <v>14.750325149094218</v>
      </c>
      <c r="BN23" s="441"/>
      <c r="BO23" s="5">
        <f t="shared" ref="BO23:BT23" si="63">BO19+(2*BO20)</f>
        <v>6.5576806613039844</v>
      </c>
      <c r="BP23" s="5">
        <f t="shared" si="63"/>
        <v>8.2380072349136224</v>
      </c>
      <c r="BQ23" s="5">
        <f t="shared" si="63"/>
        <v>6.2983866769659329</v>
      </c>
      <c r="BR23" s="5">
        <f t="shared" si="63"/>
        <v>7.4150131632029233</v>
      </c>
      <c r="BS23" s="5">
        <f t="shared" si="63"/>
        <v>6.4733678754158381</v>
      </c>
      <c r="BT23" s="5">
        <f t="shared" si="63"/>
        <v>7.8384147967311808</v>
      </c>
      <c r="BV23" s="441"/>
      <c r="BW23" s="133">
        <f t="shared" ref="BW23" si="64">BW19+(2*BW20)</f>
        <v>13.031748213043127</v>
      </c>
      <c r="CK23" s="441"/>
      <c r="CL23" s="5">
        <f t="shared" ref="CL23:CQ23" si="65">CL19+(2*CL20)</f>
        <v>6.7023801430836523</v>
      </c>
      <c r="CM23" s="5">
        <f t="shared" si="65"/>
        <v>7.7426406871192848</v>
      </c>
      <c r="CN23" s="5">
        <f t="shared" si="65"/>
        <v>6.8930904093942589</v>
      </c>
      <c r="CO23" s="5">
        <f t="shared" si="65"/>
        <v>7.731182235954579</v>
      </c>
      <c r="CP23" s="5">
        <f t="shared" si="65"/>
        <v>6.3749870196985174</v>
      </c>
      <c r="CQ23" s="5">
        <f t="shared" si="65"/>
        <v>6.9749870196985171</v>
      </c>
      <c r="CS23" s="441"/>
      <c r="CT23" s="133">
        <f t="shared" ref="CT23" si="66">CT19+(2*CT20)</f>
        <v>12.604461670085094</v>
      </c>
    </row>
    <row r="24" spans="2:98" ht="15" customHeight="1">
      <c r="K24" s="103"/>
      <c r="L24" s="79"/>
      <c r="M24" s="78"/>
      <c r="N24" s="72"/>
      <c r="O24" s="78"/>
      <c r="P24" s="78"/>
      <c r="Q24" s="70"/>
      <c r="R24" s="70"/>
      <c r="S24" s="70"/>
      <c r="T24" s="70"/>
      <c r="U24" s="70"/>
      <c r="AF24" s="103"/>
      <c r="BA24" s="103"/>
      <c r="BW24" s="103"/>
      <c r="CT24" s="103"/>
    </row>
    <row r="25" spans="2:98" ht="15" customHeight="1">
      <c r="B25" s="68"/>
      <c r="C25" s="433" t="s">
        <v>99</v>
      </c>
      <c r="D25" s="434"/>
      <c r="E25" s="434"/>
      <c r="F25" s="434"/>
      <c r="G25" s="434"/>
      <c r="H25" s="435"/>
      <c r="K25" s="127" t="s">
        <v>98</v>
      </c>
      <c r="M25" s="78"/>
      <c r="N25" s="72"/>
      <c r="T25" s="71"/>
      <c r="U25" s="71"/>
      <c r="W25" s="68"/>
      <c r="X25" s="433" t="s">
        <v>99</v>
      </c>
      <c r="Y25" s="434"/>
      <c r="Z25" s="434"/>
      <c r="AA25" s="434"/>
      <c r="AB25" s="434"/>
      <c r="AC25" s="435"/>
      <c r="AF25" s="127" t="s">
        <v>98</v>
      </c>
      <c r="AR25" s="68"/>
      <c r="AS25" s="433" t="s">
        <v>99</v>
      </c>
      <c r="AT25" s="434"/>
      <c r="AU25" s="434"/>
      <c r="AV25" s="434"/>
      <c r="AW25" s="434"/>
      <c r="AX25" s="435"/>
      <c r="BA25" s="127" t="s">
        <v>98</v>
      </c>
      <c r="BN25" s="68"/>
      <c r="BO25" s="433" t="s">
        <v>99</v>
      </c>
      <c r="BP25" s="434"/>
      <c r="BQ25" s="434"/>
      <c r="BR25" s="434"/>
      <c r="BS25" s="434"/>
      <c r="BT25" s="435"/>
      <c r="BW25" s="127" t="s">
        <v>98</v>
      </c>
      <c r="CK25" s="68"/>
      <c r="CL25" s="433" t="s">
        <v>99</v>
      </c>
      <c r="CM25" s="434"/>
      <c r="CN25" s="434"/>
      <c r="CO25" s="434"/>
      <c r="CP25" s="434"/>
      <c r="CQ25" s="435"/>
      <c r="CT25" s="127" t="s">
        <v>98</v>
      </c>
    </row>
    <row r="26" spans="2:98" ht="15" customHeight="1">
      <c r="B26" s="73" t="s">
        <v>172</v>
      </c>
      <c r="C26" s="74">
        <v>1.65</v>
      </c>
      <c r="D26" s="74">
        <v>2.36</v>
      </c>
      <c r="E26" s="74">
        <v>2.44</v>
      </c>
      <c r="F26" s="74">
        <v>2.83</v>
      </c>
      <c r="G26" s="74">
        <v>3.22</v>
      </c>
      <c r="H26" s="74">
        <v>3.61</v>
      </c>
      <c r="K26" s="127" t="s">
        <v>115</v>
      </c>
      <c r="M26" s="78"/>
      <c r="N26" s="72"/>
      <c r="T26" s="71"/>
      <c r="U26" s="71"/>
      <c r="W26" s="73" t="s">
        <v>172</v>
      </c>
      <c r="X26" s="74">
        <v>1.65</v>
      </c>
      <c r="Y26" s="74">
        <v>2.36</v>
      </c>
      <c r="Z26" s="74">
        <v>2.44</v>
      </c>
      <c r="AA26" s="74">
        <v>2.83</v>
      </c>
      <c r="AB26" s="74">
        <v>3.22</v>
      </c>
      <c r="AC26" s="74">
        <v>3.61</v>
      </c>
      <c r="AF26" s="127" t="s">
        <v>115</v>
      </c>
      <c r="AR26" s="73" t="s">
        <v>172</v>
      </c>
      <c r="AS26" s="74">
        <v>1.65</v>
      </c>
      <c r="AT26" s="74">
        <v>2.36</v>
      </c>
      <c r="AU26" s="74">
        <v>2.44</v>
      </c>
      <c r="AV26" s="74">
        <v>2.83</v>
      </c>
      <c r="AW26" s="74">
        <v>3.22</v>
      </c>
      <c r="AX26" s="74">
        <v>3.61</v>
      </c>
      <c r="BA26" s="127" t="s">
        <v>115</v>
      </c>
      <c r="BN26" s="73" t="s">
        <v>172</v>
      </c>
      <c r="BO26" s="74">
        <v>1.65</v>
      </c>
      <c r="BP26" s="74">
        <v>2.36</v>
      </c>
      <c r="BQ26" s="74">
        <v>2.44</v>
      </c>
      <c r="BR26" s="74">
        <v>2.83</v>
      </c>
      <c r="BS26" s="74">
        <v>3.22</v>
      </c>
      <c r="BT26" s="74">
        <v>3.61</v>
      </c>
      <c r="BW26" s="127" t="s">
        <v>115</v>
      </c>
      <c r="CK26" s="73" t="s">
        <v>172</v>
      </c>
      <c r="CL26" s="74">
        <v>1.65</v>
      </c>
      <c r="CM26" s="74">
        <v>2.36</v>
      </c>
      <c r="CN26" s="74">
        <v>2.44</v>
      </c>
      <c r="CO26" s="74">
        <v>2.83</v>
      </c>
      <c r="CP26" s="74">
        <v>3.22</v>
      </c>
      <c r="CQ26" s="74">
        <v>3.61</v>
      </c>
      <c r="CT26" s="127" t="s">
        <v>115</v>
      </c>
    </row>
    <row r="27" spans="2:98" ht="15" customHeight="1">
      <c r="B27" s="69" t="s">
        <v>2</v>
      </c>
      <c r="C27" s="75">
        <v>2</v>
      </c>
      <c r="D27" s="75">
        <v>2</v>
      </c>
      <c r="E27" s="75">
        <v>3</v>
      </c>
      <c r="F27" s="75">
        <v>2</v>
      </c>
      <c r="G27" s="75">
        <v>2</v>
      </c>
      <c r="H27" s="75">
        <v>3</v>
      </c>
      <c r="K27" s="127">
        <f>(((D27+C27)/2)*(D$8-C$8))+(((E27+D27)/2)*(E$8-D$8))+(((F27+E27)/2)*(F$8-E$8))+(((G27+F27)/2)*(G$8-F$8))+(((H27+G27)/2)*(H$8-G$8))</f>
        <v>4.3499999999999996</v>
      </c>
      <c r="M27" s="78"/>
      <c r="N27" s="72"/>
      <c r="T27" s="71"/>
      <c r="U27" s="71"/>
      <c r="W27" s="69" t="s">
        <v>2</v>
      </c>
      <c r="X27" s="75">
        <v>3</v>
      </c>
      <c r="Y27" s="75">
        <v>4</v>
      </c>
      <c r="Z27" s="75">
        <v>4</v>
      </c>
      <c r="AA27" s="75">
        <v>6</v>
      </c>
      <c r="AB27" s="75">
        <v>4</v>
      </c>
      <c r="AC27" s="75">
        <v>5</v>
      </c>
      <c r="AF27" s="127">
        <f>(((Y27+X27)/2)*(Y$8-X$8))+(((Z27+Y27)/2)*(Z$8-Y$8))+(((AA27+Z27)/2)*(AA$8-Z$8))+(((AB27+AA27)/2)*(AB$8-AA$8))+(((AC27+AB27)/2)*(AC$8-AB$8))</f>
        <v>8.4600000000000009</v>
      </c>
      <c r="AR27" s="69" t="s">
        <v>2</v>
      </c>
      <c r="AS27" s="75">
        <v>2</v>
      </c>
      <c r="AT27" s="75">
        <v>5</v>
      </c>
      <c r="AU27" s="75">
        <v>5</v>
      </c>
      <c r="AV27" s="75">
        <v>8</v>
      </c>
      <c r="AW27" s="75">
        <v>9</v>
      </c>
      <c r="AX27" s="75">
        <v>8</v>
      </c>
      <c r="BA27" s="127">
        <f>(((AT27+AS27)/2)*(AT$8-AS$8))+(((AU27+AT27)/2)*(AU$8-AT$8))+(((AV27+AU27)/2)*(AV$8-AU$8))+(((AW27+AV27)/2)*(AW$8-AV$8))+(((AX27+AW27)/2)*(AX$8-AW$8))</f>
        <v>12.05</v>
      </c>
      <c r="BN27" s="69" t="s">
        <v>2</v>
      </c>
      <c r="BO27" s="75">
        <v>3</v>
      </c>
      <c r="BP27" s="75">
        <v>5</v>
      </c>
      <c r="BQ27" s="75">
        <v>8</v>
      </c>
      <c r="BR27" s="75">
        <v>7</v>
      </c>
      <c r="BS27" s="75">
        <v>8</v>
      </c>
      <c r="BT27" s="75">
        <v>10</v>
      </c>
      <c r="BW27" s="127">
        <f>(((BP27+BO27)/2)*(BP$8-BO$8))+(((BQ27+BP27)/2)*(BQ$8-BP$8))+(((BR27+BQ27)/2)*(BR$8-BQ$8))+(((BS27+BR27)/2)*(BS$8-BR$8))+(((BT27+BS27)/2)*(BT$8-BS$8))</f>
        <v>12.719999999999999</v>
      </c>
      <c r="CK27" s="69" t="s">
        <v>2</v>
      </c>
      <c r="CL27" s="75">
        <v>7</v>
      </c>
      <c r="CM27" s="75">
        <v>6</v>
      </c>
      <c r="CN27" s="75">
        <v>8</v>
      </c>
      <c r="CO27" s="75">
        <v>7</v>
      </c>
      <c r="CP27" s="75">
        <v>8</v>
      </c>
      <c r="CQ27" s="75">
        <v>6</v>
      </c>
      <c r="CT27" s="127">
        <f>(((CM27+CL27)/2)*(CM$8-CL$8))+(((CN27+CM27)/2)*(CN$8-CM$8))+(((CO27+CN27)/2)*(CO$8-CN$8))+(((CP27+CO27)/2)*(CP$8-CO$8))+(((CQ27+CP27)/2)*(CQ$8-CP$8))</f>
        <v>13.754999999999999</v>
      </c>
    </row>
    <row r="28" spans="2:98" ht="15" customHeight="1">
      <c r="B28" s="69" t="s">
        <v>2</v>
      </c>
      <c r="C28" s="75">
        <v>0</v>
      </c>
      <c r="D28" s="75">
        <v>2</v>
      </c>
      <c r="E28" s="75">
        <v>2</v>
      </c>
      <c r="F28" s="75">
        <v>2</v>
      </c>
      <c r="G28" s="75">
        <v>1</v>
      </c>
      <c r="H28" s="75">
        <v>0</v>
      </c>
      <c r="K28" s="127">
        <f t="shared" ref="K28:K36" si="67">(((D28+C28)/2)*(D$8-C$8))+(((E28+D28)/2)*(E$8-D$8))+(((F28+E28)/2)*(F$8-E$8))+(((G28+F28)/2)*(G$8-F$8))+(((H28+G28)/2)*(H$8-G$8))</f>
        <v>2.4300000000000002</v>
      </c>
      <c r="M28" s="78"/>
      <c r="N28" s="72"/>
      <c r="T28" s="71"/>
      <c r="U28" s="71"/>
      <c r="W28" s="69" t="s">
        <v>2</v>
      </c>
      <c r="X28" s="75">
        <v>3</v>
      </c>
      <c r="Y28" s="75">
        <v>5</v>
      </c>
      <c r="Z28" s="75">
        <v>5</v>
      </c>
      <c r="AA28" s="75">
        <v>6</v>
      </c>
      <c r="AB28" s="75">
        <v>5</v>
      </c>
      <c r="AC28" s="75">
        <v>5</v>
      </c>
      <c r="AF28" s="127">
        <f t="shared" ref="AF28:AF36" si="68">(((Y28+X28)/2)*(Y$8-X$8))+(((Z28+Y28)/2)*(Z$8-Y$8))+(((AA28+Z28)/2)*(AA$8-Z$8))+(((AB28+AA28)/2)*(AB$8-AA$8))+(((AC28+AB28)/2)*(AC$8-AB$8))</f>
        <v>9.48</v>
      </c>
      <c r="AR28" s="69" t="s">
        <v>2</v>
      </c>
      <c r="AS28" s="75">
        <v>5</v>
      </c>
      <c r="AT28" s="75">
        <v>4</v>
      </c>
      <c r="AU28" s="75">
        <v>5</v>
      </c>
      <c r="AV28" s="75">
        <v>4</v>
      </c>
      <c r="AW28" s="75">
        <v>4</v>
      </c>
      <c r="AX28" s="75">
        <v>4</v>
      </c>
      <c r="BA28" s="127">
        <f t="shared" ref="BA28:BA36" si="69">(((AT28+AS28)/2)*(AT$8-AS$8))+(((AU28+AT28)/2)*(AU$8-AT$8))+(((AV28+AU28)/2)*(AV$8-AU$8))+(((AW28+AV28)/2)*(AW$8-AV$8))+(((AX28+AW28)/2)*(AX$8-AW$8))</f>
        <v>8.43</v>
      </c>
      <c r="BN28" s="69" t="s">
        <v>2</v>
      </c>
      <c r="BO28" s="75">
        <v>5</v>
      </c>
      <c r="BP28" s="75">
        <v>2</v>
      </c>
      <c r="BQ28" s="75">
        <v>2</v>
      </c>
      <c r="BR28" s="75">
        <v>3</v>
      </c>
      <c r="BS28" s="75">
        <v>4</v>
      </c>
      <c r="BT28" s="75">
        <v>6</v>
      </c>
      <c r="BW28" s="127">
        <f t="shared" ref="BW28:BW36" si="70">(((BP28+BO28)/2)*(BP$8-BO$8))+(((BQ28+BP28)/2)*(BQ$8-BP$8))+(((BR28+BQ28)/2)*(BR$8-BQ$8))+(((BS28+BR28)/2)*(BS$8-BR$8))+(((BT28+BS28)/2)*(BT$8-BS$8))</f>
        <v>6.9349999999999987</v>
      </c>
      <c r="CK28" s="69" t="s">
        <v>2</v>
      </c>
      <c r="CL28" s="75">
        <v>2</v>
      </c>
      <c r="CM28" s="75">
        <v>4</v>
      </c>
      <c r="CN28" s="75">
        <v>4</v>
      </c>
      <c r="CO28" s="75">
        <v>3</v>
      </c>
      <c r="CP28" s="75">
        <v>4</v>
      </c>
      <c r="CQ28" s="75">
        <v>4</v>
      </c>
      <c r="CT28" s="127">
        <f t="shared" ref="CT28:CT36" si="71">(((CM28+CL28)/2)*(CM$8-CL$8))+(((CN28+CM28)/2)*(CN$8-CM$8))+(((CO28+CN28)/2)*(CO$8-CN$8))+(((CP28+CO28)/2)*(CP$8-CO$8))+(((CQ28+CP28)/2)*(CQ$8-CP$8))</f>
        <v>6.7399999999999993</v>
      </c>
    </row>
    <row r="29" spans="2:98" ht="15" customHeight="1">
      <c r="B29" s="69" t="s">
        <v>2</v>
      </c>
      <c r="C29" s="75">
        <v>3</v>
      </c>
      <c r="D29" s="75">
        <v>4</v>
      </c>
      <c r="E29" s="75">
        <v>6</v>
      </c>
      <c r="F29" s="75">
        <v>6</v>
      </c>
      <c r="G29" s="75">
        <v>5</v>
      </c>
      <c r="H29" s="75">
        <v>6</v>
      </c>
      <c r="K29" s="127">
        <f t="shared" si="67"/>
        <v>9.5150000000000006</v>
      </c>
      <c r="M29" s="78"/>
      <c r="N29" s="72"/>
      <c r="T29" s="70"/>
      <c r="U29" s="70"/>
      <c r="W29" s="69" t="s">
        <v>2</v>
      </c>
      <c r="X29" s="75">
        <v>4</v>
      </c>
      <c r="Y29" s="75">
        <v>7</v>
      </c>
      <c r="Z29" s="75">
        <v>6</v>
      </c>
      <c r="AA29" s="75">
        <v>6</v>
      </c>
      <c r="AB29" s="75">
        <v>5</v>
      </c>
      <c r="AC29" s="75">
        <v>7</v>
      </c>
      <c r="AF29" s="127">
        <f t="shared" si="68"/>
        <v>11.25</v>
      </c>
      <c r="AR29" s="69" t="s">
        <v>2</v>
      </c>
      <c r="AS29" s="75">
        <v>4</v>
      </c>
      <c r="AT29" s="75">
        <v>7</v>
      </c>
      <c r="AU29" s="75">
        <v>4</v>
      </c>
      <c r="AV29" s="75">
        <v>7</v>
      </c>
      <c r="AW29" s="75">
        <v>5</v>
      </c>
      <c r="AX29" s="75">
        <v>6</v>
      </c>
      <c r="BA29" s="127">
        <f t="shared" si="69"/>
        <v>10.975</v>
      </c>
      <c r="BN29" s="69" t="s">
        <v>2</v>
      </c>
      <c r="BO29" s="75">
        <v>4</v>
      </c>
      <c r="BP29" s="75">
        <v>8</v>
      </c>
      <c r="BQ29" s="75">
        <v>5</v>
      </c>
      <c r="BR29" s="75">
        <v>8</v>
      </c>
      <c r="BS29" s="75">
        <v>7</v>
      </c>
      <c r="BT29" s="75">
        <v>7</v>
      </c>
      <c r="BW29" s="127">
        <f t="shared" si="70"/>
        <v>12.969999999999999</v>
      </c>
      <c r="CK29" s="69" t="s">
        <v>2</v>
      </c>
      <c r="CL29" s="75">
        <v>5</v>
      </c>
      <c r="CM29" s="75">
        <v>4</v>
      </c>
      <c r="CN29" s="75">
        <v>6</v>
      </c>
      <c r="CO29" s="75">
        <v>5</v>
      </c>
      <c r="CP29" s="75">
        <v>7</v>
      </c>
      <c r="CQ29" s="75">
        <v>7</v>
      </c>
      <c r="CT29" s="127">
        <f t="shared" si="71"/>
        <v>10.809999999999999</v>
      </c>
    </row>
    <row r="30" spans="2:98" ht="15" customHeight="1">
      <c r="B30" s="69" t="s">
        <v>2</v>
      </c>
      <c r="C30" s="75">
        <v>4</v>
      </c>
      <c r="D30" s="75">
        <v>8</v>
      </c>
      <c r="E30" s="75">
        <v>8</v>
      </c>
      <c r="F30" s="75">
        <v>9</v>
      </c>
      <c r="G30" s="75">
        <v>8</v>
      </c>
      <c r="H30" s="75">
        <v>10</v>
      </c>
      <c r="K30" s="127">
        <f t="shared" si="67"/>
        <v>15.04</v>
      </c>
      <c r="M30" s="78"/>
      <c r="N30" s="72"/>
      <c r="T30" s="70"/>
      <c r="U30" s="70"/>
      <c r="W30" s="69" t="s">
        <v>2</v>
      </c>
      <c r="X30" s="75">
        <v>6</v>
      </c>
      <c r="Y30" s="75">
        <v>10</v>
      </c>
      <c r="Z30" s="75">
        <v>10</v>
      </c>
      <c r="AA30" s="75">
        <v>10</v>
      </c>
      <c r="AB30" s="75">
        <v>10</v>
      </c>
      <c r="AC30" s="75">
        <v>10</v>
      </c>
      <c r="AF30" s="127">
        <f t="shared" si="68"/>
        <v>18.18</v>
      </c>
      <c r="AR30" s="69" t="s">
        <v>2</v>
      </c>
      <c r="AS30" s="75">
        <v>7</v>
      </c>
      <c r="AT30" s="75">
        <v>7</v>
      </c>
      <c r="AU30" s="75">
        <v>8</v>
      </c>
      <c r="AV30" s="75">
        <v>10</v>
      </c>
      <c r="AW30" s="75">
        <v>9</v>
      </c>
      <c r="AX30" s="75">
        <v>10</v>
      </c>
      <c r="BA30" s="127">
        <f t="shared" si="69"/>
        <v>16.490000000000002</v>
      </c>
      <c r="BN30" s="69" t="s">
        <v>2</v>
      </c>
      <c r="BO30" s="75">
        <v>8</v>
      </c>
      <c r="BP30" s="75">
        <v>10</v>
      </c>
      <c r="BQ30" s="75">
        <v>10</v>
      </c>
      <c r="BR30" s="75">
        <v>10</v>
      </c>
      <c r="BS30" s="75">
        <v>10</v>
      </c>
      <c r="BT30" s="75">
        <v>10</v>
      </c>
      <c r="BW30" s="127">
        <f t="shared" si="70"/>
        <v>18.89</v>
      </c>
      <c r="CK30" s="69" t="s">
        <v>2</v>
      </c>
      <c r="CL30" s="75">
        <v>6</v>
      </c>
      <c r="CM30" s="75">
        <v>7</v>
      </c>
      <c r="CN30" s="75">
        <v>7</v>
      </c>
      <c r="CO30" s="75">
        <v>10</v>
      </c>
      <c r="CP30" s="75">
        <v>8</v>
      </c>
      <c r="CQ30" s="75">
        <v>10</v>
      </c>
      <c r="CT30" s="127">
        <f t="shared" si="71"/>
        <v>15.510000000000002</v>
      </c>
    </row>
    <row r="31" spans="2:98" ht="15" customHeight="1">
      <c r="B31" s="69" t="s">
        <v>2</v>
      </c>
      <c r="C31" s="75">
        <v>1</v>
      </c>
      <c r="D31" s="75">
        <v>1</v>
      </c>
      <c r="E31" s="75">
        <v>1</v>
      </c>
      <c r="F31" s="75">
        <v>3</v>
      </c>
      <c r="G31" s="75">
        <v>3</v>
      </c>
      <c r="H31" s="75">
        <v>2</v>
      </c>
      <c r="K31" s="127">
        <f t="shared" si="67"/>
        <v>3.7149999999999999</v>
      </c>
      <c r="N31" s="72"/>
      <c r="T31" s="70"/>
      <c r="U31" s="70"/>
      <c r="W31" s="69" t="s">
        <v>2</v>
      </c>
      <c r="X31" s="75">
        <v>7</v>
      </c>
      <c r="Y31" s="75">
        <v>7</v>
      </c>
      <c r="Z31" s="75">
        <v>6</v>
      </c>
      <c r="AA31" s="75">
        <v>6</v>
      </c>
      <c r="AB31" s="75">
        <v>7</v>
      </c>
      <c r="AC31" s="75">
        <v>9</v>
      </c>
      <c r="AF31" s="127">
        <f t="shared" si="68"/>
        <v>13.484999999999999</v>
      </c>
      <c r="AR31" s="69" t="s">
        <v>2</v>
      </c>
      <c r="AS31" s="75">
        <v>5</v>
      </c>
      <c r="AT31" s="75">
        <v>8</v>
      </c>
      <c r="AU31" s="75">
        <v>7</v>
      </c>
      <c r="AV31" s="75">
        <v>7</v>
      </c>
      <c r="AW31" s="75">
        <v>6</v>
      </c>
      <c r="AX31" s="75">
        <v>6</v>
      </c>
      <c r="BA31" s="127">
        <f t="shared" si="69"/>
        <v>12.820000000000002</v>
      </c>
      <c r="BN31" s="69" t="s">
        <v>2</v>
      </c>
      <c r="BO31" s="75">
        <v>3</v>
      </c>
      <c r="BP31" s="75">
        <v>9</v>
      </c>
      <c r="BQ31" s="75">
        <v>8</v>
      </c>
      <c r="BR31" s="75">
        <v>9</v>
      </c>
      <c r="BS31" s="75">
        <v>9</v>
      </c>
      <c r="BT31" s="75">
        <v>9</v>
      </c>
      <c r="BW31" s="127">
        <f t="shared" si="70"/>
        <v>15.275000000000002</v>
      </c>
      <c r="CK31" s="69" t="s">
        <v>2</v>
      </c>
      <c r="CL31" s="75">
        <v>10</v>
      </c>
      <c r="CM31" s="75">
        <v>7</v>
      </c>
      <c r="CN31" s="75">
        <v>7</v>
      </c>
      <c r="CO31" s="75">
        <v>7</v>
      </c>
      <c r="CP31" s="75">
        <v>7</v>
      </c>
      <c r="CQ31" s="75">
        <v>8</v>
      </c>
      <c r="CT31" s="127">
        <f t="shared" si="71"/>
        <v>14.979999999999999</v>
      </c>
    </row>
    <row r="32" spans="2:98" ht="15" customHeight="1">
      <c r="B32" s="69" t="s">
        <v>2</v>
      </c>
      <c r="C32" s="75">
        <v>1</v>
      </c>
      <c r="D32" s="75">
        <v>2</v>
      </c>
      <c r="E32" s="75">
        <v>5</v>
      </c>
      <c r="F32" s="75">
        <v>4</v>
      </c>
      <c r="G32" s="75">
        <v>3</v>
      </c>
      <c r="H32" s="75">
        <v>4</v>
      </c>
      <c r="K32" s="127">
        <f t="shared" si="67"/>
        <v>5.83</v>
      </c>
      <c r="T32" s="70"/>
      <c r="U32" s="70"/>
      <c r="W32" s="69" t="s">
        <v>2</v>
      </c>
      <c r="X32" s="75">
        <v>6</v>
      </c>
      <c r="Y32" s="75">
        <v>8</v>
      </c>
      <c r="Z32" s="75">
        <v>9</v>
      </c>
      <c r="AA32" s="75">
        <v>10</v>
      </c>
      <c r="AB32" s="75">
        <v>9</v>
      </c>
      <c r="AC32" s="75">
        <v>6</v>
      </c>
      <c r="AF32" s="127">
        <f t="shared" si="68"/>
        <v>15.984999999999999</v>
      </c>
      <c r="AR32" s="69" t="s">
        <v>2</v>
      </c>
      <c r="AS32" s="75">
        <v>5</v>
      </c>
      <c r="AT32" s="75">
        <v>7</v>
      </c>
      <c r="AU32" s="75">
        <v>8</v>
      </c>
      <c r="AV32" s="75">
        <v>9</v>
      </c>
      <c r="AW32" s="75">
        <v>9</v>
      </c>
      <c r="AX32" s="75">
        <v>8</v>
      </c>
      <c r="BA32" s="127">
        <f t="shared" si="69"/>
        <v>15</v>
      </c>
      <c r="BN32" s="69" t="s">
        <v>2</v>
      </c>
      <c r="BO32" s="75">
        <v>7</v>
      </c>
      <c r="BP32" s="75">
        <v>9</v>
      </c>
      <c r="BQ32" s="75">
        <v>8</v>
      </c>
      <c r="BR32" s="75">
        <v>10</v>
      </c>
      <c r="BS32" s="75">
        <v>10</v>
      </c>
      <c r="BT32" s="75">
        <v>9</v>
      </c>
      <c r="BW32" s="127">
        <f t="shared" si="70"/>
        <v>17.475000000000001</v>
      </c>
      <c r="CK32" s="69" t="s">
        <v>2</v>
      </c>
      <c r="CL32" s="75">
        <v>4</v>
      </c>
      <c r="CM32" s="75">
        <v>7</v>
      </c>
      <c r="CN32" s="75">
        <v>7</v>
      </c>
      <c r="CO32" s="75">
        <v>8</v>
      </c>
      <c r="CP32" s="75">
        <v>9</v>
      </c>
      <c r="CQ32" s="75">
        <v>8</v>
      </c>
      <c r="CT32" s="127">
        <f t="shared" si="71"/>
        <v>14.02</v>
      </c>
    </row>
    <row r="33" spans="1:107" ht="15" customHeight="1">
      <c r="B33" s="69" t="s">
        <v>2</v>
      </c>
      <c r="C33" s="75">
        <v>1</v>
      </c>
      <c r="D33" s="75">
        <v>4</v>
      </c>
      <c r="E33" s="75">
        <v>6</v>
      </c>
      <c r="F33" s="75">
        <v>6</v>
      </c>
      <c r="G33" s="75">
        <v>5</v>
      </c>
      <c r="H33" s="75">
        <v>4</v>
      </c>
      <c r="K33" s="127">
        <f t="shared" si="67"/>
        <v>8.4149999999999991</v>
      </c>
      <c r="T33" s="70"/>
      <c r="U33" s="70"/>
      <c r="W33" s="69" t="s">
        <v>2</v>
      </c>
      <c r="X33" s="75">
        <v>6</v>
      </c>
      <c r="Y33" s="75">
        <v>5</v>
      </c>
      <c r="Z33" s="75">
        <v>5</v>
      </c>
      <c r="AA33" s="75">
        <v>6</v>
      </c>
      <c r="AB33" s="75">
        <v>6</v>
      </c>
      <c r="AC33" s="75">
        <v>6</v>
      </c>
      <c r="AF33" s="127">
        <f t="shared" si="68"/>
        <v>11.129999999999999</v>
      </c>
      <c r="AR33" s="69" t="s">
        <v>2</v>
      </c>
      <c r="AS33" s="75">
        <v>4</v>
      </c>
      <c r="AT33" s="75">
        <v>5</v>
      </c>
      <c r="AU33" s="75">
        <v>5</v>
      </c>
      <c r="AV33" s="75">
        <v>5</v>
      </c>
      <c r="AW33" s="75">
        <v>3</v>
      </c>
      <c r="AX33" s="75">
        <v>5</v>
      </c>
      <c r="BA33" s="127">
        <f t="shared" si="69"/>
        <v>8.6649999999999991</v>
      </c>
      <c r="BN33" s="69" t="s">
        <v>2</v>
      </c>
      <c r="BO33" s="75">
        <v>2</v>
      </c>
      <c r="BP33" s="75">
        <v>3</v>
      </c>
      <c r="BQ33" s="75">
        <v>4</v>
      </c>
      <c r="BR33" s="75">
        <v>4</v>
      </c>
      <c r="BS33" s="75">
        <v>6</v>
      </c>
      <c r="BT33" s="75">
        <v>5</v>
      </c>
      <c r="BW33" s="127">
        <f t="shared" si="70"/>
        <v>7.7099999999999991</v>
      </c>
      <c r="CK33" s="69" t="s">
        <v>2</v>
      </c>
      <c r="CL33" s="75">
        <v>5</v>
      </c>
      <c r="CM33" s="75">
        <v>3</v>
      </c>
      <c r="CN33" s="75">
        <v>2</v>
      </c>
      <c r="CO33" s="75">
        <v>3</v>
      </c>
      <c r="CP33" s="75">
        <v>4</v>
      </c>
      <c r="CQ33" s="75">
        <v>3</v>
      </c>
      <c r="CT33" s="127">
        <f t="shared" si="71"/>
        <v>6.7449999999999992</v>
      </c>
    </row>
    <row r="34" spans="1:107" ht="15" customHeight="1">
      <c r="B34" s="69" t="s">
        <v>2</v>
      </c>
      <c r="C34" s="75">
        <v>1</v>
      </c>
      <c r="D34" s="75">
        <v>0</v>
      </c>
      <c r="E34" s="75">
        <v>3</v>
      </c>
      <c r="F34" s="75">
        <v>2</v>
      </c>
      <c r="G34" s="75">
        <v>2</v>
      </c>
      <c r="H34" s="75">
        <v>1</v>
      </c>
      <c r="K34" s="127">
        <f t="shared" si="67"/>
        <v>2.8149999999999999</v>
      </c>
      <c r="T34" s="70"/>
      <c r="U34" s="70"/>
      <c r="W34" s="69" t="s">
        <v>2</v>
      </c>
      <c r="X34" s="75">
        <v>5</v>
      </c>
      <c r="Y34" s="75">
        <v>6</v>
      </c>
      <c r="Z34" s="75">
        <v>7</v>
      </c>
      <c r="AA34" s="75">
        <v>8</v>
      </c>
      <c r="AB34" s="75">
        <v>8</v>
      </c>
      <c r="AC34" s="75">
        <v>8</v>
      </c>
      <c r="AF34" s="127">
        <f t="shared" si="68"/>
        <v>13.59</v>
      </c>
      <c r="AR34" s="69" t="s">
        <v>2</v>
      </c>
      <c r="AS34" s="75">
        <v>7</v>
      </c>
      <c r="AT34" s="75">
        <v>8</v>
      </c>
      <c r="AU34" s="75">
        <v>6</v>
      </c>
      <c r="AV34" s="75">
        <v>7</v>
      </c>
      <c r="AW34" s="75">
        <v>8</v>
      </c>
      <c r="AX34" s="75">
        <v>8</v>
      </c>
      <c r="BA34" s="127">
        <f t="shared" si="69"/>
        <v>14.465</v>
      </c>
      <c r="BN34" s="69" t="s">
        <v>2</v>
      </c>
      <c r="BO34" s="75">
        <v>3</v>
      </c>
      <c r="BP34" s="75">
        <v>5</v>
      </c>
      <c r="BQ34" s="75">
        <v>7</v>
      </c>
      <c r="BR34" s="75">
        <v>5</v>
      </c>
      <c r="BS34" s="75">
        <v>6</v>
      </c>
      <c r="BT34" s="75">
        <v>5</v>
      </c>
      <c r="BW34" s="127">
        <f t="shared" si="70"/>
        <v>9.9499999999999993</v>
      </c>
      <c r="CK34" s="69" t="s">
        <v>2</v>
      </c>
      <c r="CL34" s="75">
        <v>6</v>
      </c>
      <c r="CM34" s="75">
        <v>5</v>
      </c>
      <c r="CN34" s="75">
        <v>7</v>
      </c>
      <c r="CO34" s="75">
        <v>6</v>
      </c>
      <c r="CP34" s="75">
        <v>4</v>
      </c>
      <c r="CQ34" s="75">
        <v>5</v>
      </c>
      <c r="CT34" s="127">
        <f t="shared" si="71"/>
        <v>10.625</v>
      </c>
    </row>
    <row r="35" spans="1:107" ht="15" customHeight="1">
      <c r="B35" s="69" t="s">
        <v>2</v>
      </c>
      <c r="C35" s="75">
        <v>1</v>
      </c>
      <c r="D35" s="75">
        <v>2</v>
      </c>
      <c r="E35" s="75">
        <v>4</v>
      </c>
      <c r="F35" s="75">
        <v>3</v>
      </c>
      <c r="G35" s="75">
        <v>3</v>
      </c>
      <c r="H35" s="75">
        <v>4</v>
      </c>
      <c r="K35" s="127">
        <f t="shared" si="67"/>
        <v>5.2050000000000001</v>
      </c>
      <c r="T35" s="70"/>
      <c r="U35" s="70"/>
      <c r="W35" s="69" t="s">
        <v>2</v>
      </c>
      <c r="X35" s="75">
        <v>7</v>
      </c>
      <c r="Y35" s="75">
        <v>4</v>
      </c>
      <c r="Z35" s="75">
        <v>7</v>
      </c>
      <c r="AA35" s="75">
        <v>7</v>
      </c>
      <c r="AB35" s="75">
        <v>9</v>
      </c>
      <c r="AC35" s="75">
        <v>10</v>
      </c>
      <c r="AF35" s="127">
        <f t="shared" si="68"/>
        <v>13.899999999999999</v>
      </c>
      <c r="AR35" s="69" t="s">
        <v>2</v>
      </c>
      <c r="AS35" s="75">
        <v>9</v>
      </c>
      <c r="AT35" s="75">
        <v>8</v>
      </c>
      <c r="AU35" s="75">
        <v>8</v>
      </c>
      <c r="AV35" s="75">
        <v>9</v>
      </c>
      <c r="AW35" s="75">
        <v>9</v>
      </c>
      <c r="AX35" s="75">
        <v>10</v>
      </c>
      <c r="BA35" s="127">
        <f t="shared" si="69"/>
        <v>17.205000000000002</v>
      </c>
      <c r="BN35" s="69" t="s">
        <v>2</v>
      </c>
      <c r="BO35" s="75">
        <v>8</v>
      </c>
      <c r="BP35" s="75">
        <v>10</v>
      </c>
      <c r="BQ35" s="75">
        <v>9</v>
      </c>
      <c r="BR35" s="75">
        <v>10</v>
      </c>
      <c r="BS35" s="75">
        <v>8</v>
      </c>
      <c r="BT35" s="75">
        <v>10</v>
      </c>
      <c r="BW35" s="127">
        <f t="shared" si="70"/>
        <v>17.875</v>
      </c>
      <c r="CK35" s="69" t="s">
        <v>2</v>
      </c>
      <c r="CL35" s="75">
        <v>10</v>
      </c>
      <c r="CM35" s="75">
        <v>8</v>
      </c>
      <c r="CN35" s="75">
        <v>10</v>
      </c>
      <c r="CO35" s="75">
        <v>10</v>
      </c>
      <c r="CP35" s="75">
        <v>9</v>
      </c>
      <c r="CQ35" s="75">
        <v>10</v>
      </c>
      <c r="CT35" s="127">
        <f t="shared" si="71"/>
        <v>18.420000000000002</v>
      </c>
    </row>
    <row r="36" spans="1:107" ht="15" customHeight="1">
      <c r="B36" s="69" t="s">
        <v>2</v>
      </c>
      <c r="C36" s="75">
        <v>2</v>
      </c>
      <c r="D36" s="75">
        <v>2</v>
      </c>
      <c r="E36" s="75">
        <v>3</v>
      </c>
      <c r="F36" s="75">
        <v>4</v>
      </c>
      <c r="G36" s="75">
        <v>7</v>
      </c>
      <c r="H36" s="75">
        <v>6</v>
      </c>
      <c r="K36" s="127">
        <f t="shared" si="67"/>
        <v>7.6649999999999991</v>
      </c>
      <c r="T36" s="70"/>
      <c r="U36" s="70"/>
      <c r="W36" s="69" t="s">
        <v>2</v>
      </c>
      <c r="X36" s="75">
        <v>4</v>
      </c>
      <c r="Y36" s="75">
        <v>4</v>
      </c>
      <c r="Z36" s="75">
        <v>7</v>
      </c>
      <c r="AA36" s="75">
        <v>5</v>
      </c>
      <c r="AB36" s="75">
        <v>6</v>
      </c>
      <c r="AC36" s="75">
        <v>5</v>
      </c>
      <c r="AF36" s="127">
        <f t="shared" si="68"/>
        <v>9.91</v>
      </c>
      <c r="AR36" s="69" t="s">
        <v>2</v>
      </c>
      <c r="AS36" s="75">
        <v>4</v>
      </c>
      <c r="AT36" s="75">
        <v>5</v>
      </c>
      <c r="AU36" s="75">
        <v>5</v>
      </c>
      <c r="AV36" s="75">
        <v>7</v>
      </c>
      <c r="AW36" s="75">
        <v>6</v>
      </c>
      <c r="AX36" s="75">
        <v>4</v>
      </c>
      <c r="BA36" s="127">
        <f t="shared" si="69"/>
        <v>10.420000000000002</v>
      </c>
      <c r="BN36" s="69" t="s">
        <v>2</v>
      </c>
      <c r="BO36" s="75">
        <v>3</v>
      </c>
      <c r="BP36" s="75">
        <v>4</v>
      </c>
      <c r="BQ36" s="75">
        <v>4</v>
      </c>
      <c r="BR36" s="75">
        <v>5</v>
      </c>
      <c r="BS36" s="75">
        <v>4</v>
      </c>
      <c r="BT36" s="75">
        <v>5</v>
      </c>
      <c r="BW36" s="127">
        <f t="shared" si="70"/>
        <v>8.07</v>
      </c>
      <c r="CK36" s="69" t="s">
        <v>2</v>
      </c>
      <c r="CL36" s="75">
        <v>1</v>
      </c>
      <c r="CM36" s="75">
        <v>3</v>
      </c>
      <c r="CN36" s="75">
        <v>3</v>
      </c>
      <c r="CO36" s="75">
        <v>5</v>
      </c>
      <c r="CP36" s="75">
        <v>5</v>
      </c>
      <c r="CQ36" s="75">
        <v>5</v>
      </c>
      <c r="CT36" s="127">
        <f t="shared" si="71"/>
        <v>7.12</v>
      </c>
    </row>
    <row r="37" spans="1:107" ht="15" customHeight="1">
      <c r="B37" s="3" t="s">
        <v>11</v>
      </c>
      <c r="C37" s="5">
        <f>AVERAGE(C27:C36)</f>
        <v>1.6</v>
      </c>
      <c r="D37" s="5">
        <f t="shared" ref="D37" si="72">AVERAGE(D27:D36)</f>
        <v>2.7</v>
      </c>
      <c r="E37" s="5">
        <f t="shared" ref="E37" si="73">AVERAGE(E27:E36)</f>
        <v>4.0999999999999996</v>
      </c>
      <c r="F37" s="5">
        <f t="shared" ref="F37" si="74">AVERAGE(F27:F36)</f>
        <v>4.0999999999999996</v>
      </c>
      <c r="G37" s="5">
        <f t="shared" ref="G37" si="75">AVERAGE(G27:G36)</f>
        <v>3.9</v>
      </c>
      <c r="H37" s="5">
        <f t="shared" ref="H37" si="76">AVERAGE(H27:H36)</f>
        <v>4</v>
      </c>
      <c r="J37" s="3" t="s">
        <v>11</v>
      </c>
      <c r="K37" s="133">
        <f>AVERAGE(K27:K36)</f>
        <v>6.4979999999999993</v>
      </c>
      <c r="T37" s="70"/>
      <c r="U37" s="70"/>
      <c r="W37" s="3" t="s">
        <v>11</v>
      </c>
      <c r="X37" s="5">
        <f>AVERAGE(X27:X36)</f>
        <v>5.0999999999999996</v>
      </c>
      <c r="Y37" s="5">
        <f t="shared" ref="Y37" si="77">AVERAGE(Y27:Y36)</f>
        <v>6</v>
      </c>
      <c r="Z37" s="5">
        <f t="shared" ref="Z37" si="78">AVERAGE(Z27:Z36)</f>
        <v>6.6</v>
      </c>
      <c r="AA37" s="5">
        <f t="shared" ref="AA37" si="79">AVERAGE(AA27:AA36)</f>
        <v>7</v>
      </c>
      <c r="AB37" s="5">
        <f t="shared" ref="AB37:AC37" si="80">AVERAGE(AB27:AB36)</f>
        <v>6.9</v>
      </c>
      <c r="AC37" s="5">
        <f t="shared" si="80"/>
        <v>7.1</v>
      </c>
      <c r="AE37" s="3" t="s">
        <v>11</v>
      </c>
      <c r="AF37" s="133">
        <f>AVERAGE(AF27:AF36)</f>
        <v>12.537000000000001</v>
      </c>
      <c r="AR37" s="3" t="s">
        <v>11</v>
      </c>
      <c r="AS37" s="5">
        <f>AVERAGE(AS27:AS36)</f>
        <v>5.2</v>
      </c>
      <c r="AT37" s="5">
        <f t="shared" ref="AT37" si="81">AVERAGE(AT27:AT36)</f>
        <v>6.4</v>
      </c>
      <c r="AU37" s="5">
        <f t="shared" ref="AU37" si="82">AVERAGE(AU27:AU36)</f>
        <v>6.1</v>
      </c>
      <c r="AV37" s="5">
        <f t="shared" ref="AV37" si="83">AVERAGE(AV27:AV36)</f>
        <v>7.3</v>
      </c>
      <c r="AW37" s="5">
        <f t="shared" ref="AW37:AX37" si="84">AVERAGE(AW27:AW36)</f>
        <v>6.8</v>
      </c>
      <c r="AX37" s="5">
        <f t="shared" si="84"/>
        <v>6.9</v>
      </c>
      <c r="AZ37" s="3" t="s">
        <v>11</v>
      </c>
      <c r="BA37" s="133">
        <f>AVERAGE(BA27:BA36)</f>
        <v>12.652000000000001</v>
      </c>
      <c r="BN37" s="3" t="s">
        <v>11</v>
      </c>
      <c r="BO37" s="5">
        <f>AVERAGE(BO27:BO36)</f>
        <v>4.5999999999999996</v>
      </c>
      <c r="BP37" s="5">
        <f t="shared" ref="BP37" si="85">AVERAGE(BP27:BP36)</f>
        <v>6.5</v>
      </c>
      <c r="BQ37" s="5">
        <f t="shared" ref="BQ37" si="86">AVERAGE(BQ27:BQ36)</f>
        <v>6.5</v>
      </c>
      <c r="BR37" s="5">
        <f t="shared" ref="BR37" si="87">AVERAGE(BR27:BR36)</f>
        <v>7.1</v>
      </c>
      <c r="BS37" s="5">
        <f t="shared" ref="BS37" si="88">AVERAGE(BS27:BS36)</f>
        <v>7.2</v>
      </c>
      <c r="BT37" s="5">
        <f t="shared" ref="BT37" si="89">AVERAGE(BT27:BT36)</f>
        <v>7.6</v>
      </c>
      <c r="BV37" s="3" t="s">
        <v>11</v>
      </c>
      <c r="BW37" s="133">
        <f>AVERAGE(BW27:BW36)</f>
        <v>12.787000000000001</v>
      </c>
      <c r="CK37" s="3" t="s">
        <v>11</v>
      </c>
      <c r="CL37" s="5">
        <f>AVERAGE(CL27:CL36)</f>
        <v>5.6</v>
      </c>
      <c r="CM37" s="5">
        <f t="shared" ref="CM37" si="90">AVERAGE(CM27:CM36)</f>
        <v>5.4</v>
      </c>
      <c r="CN37" s="5">
        <f t="shared" ref="CN37" si="91">AVERAGE(CN27:CN36)</f>
        <v>6.1</v>
      </c>
      <c r="CO37" s="5">
        <f t="shared" ref="CO37" si="92">AVERAGE(CO27:CO36)</f>
        <v>6.4</v>
      </c>
      <c r="CP37" s="5">
        <f t="shared" ref="CP37" si="93">AVERAGE(CP27:CP36)</f>
        <v>6.5</v>
      </c>
      <c r="CQ37" s="5">
        <f t="shared" ref="CQ37" si="94">AVERAGE(CQ27:CQ36)</f>
        <v>6.6</v>
      </c>
      <c r="CS37" s="3" t="s">
        <v>11</v>
      </c>
      <c r="CT37" s="133">
        <f>AVERAGE(CT27:CT36)</f>
        <v>11.8725</v>
      </c>
    </row>
    <row r="38" spans="1:107" ht="15" customHeight="1">
      <c r="B38" s="6" t="s">
        <v>12</v>
      </c>
      <c r="C38" s="5">
        <f>STDEV(C27:C36)</f>
        <v>1.1737877907772671</v>
      </c>
      <c r="D38" s="5">
        <f t="shared" ref="D38:H38" si="95">STDEV(D27:D36)</f>
        <v>2.2135943621178655</v>
      </c>
      <c r="E38" s="5">
        <f t="shared" si="95"/>
        <v>2.1317702607092643</v>
      </c>
      <c r="F38" s="5">
        <f t="shared" si="95"/>
        <v>2.2827858224351911</v>
      </c>
      <c r="G38" s="5">
        <f t="shared" si="95"/>
        <v>2.2827858224351911</v>
      </c>
      <c r="H38" s="5">
        <f t="shared" si="95"/>
        <v>2.8674417556808756</v>
      </c>
      <c r="J38" s="6" t="s">
        <v>12</v>
      </c>
      <c r="K38" s="133">
        <f>STDEV(K27:K36)</f>
        <v>3.8252815437414407</v>
      </c>
      <c r="T38" s="70"/>
      <c r="U38" s="70"/>
      <c r="W38" s="6" t="s">
        <v>12</v>
      </c>
      <c r="X38" s="5">
        <f>STDEV(X27:X36)</f>
        <v>1.523883926754994</v>
      </c>
      <c r="Y38" s="5">
        <f t="shared" ref="Y38:AB38" si="96">STDEV(Y27:Y36)</f>
        <v>2</v>
      </c>
      <c r="Z38" s="5">
        <f t="shared" si="96"/>
        <v>1.8378731669453621</v>
      </c>
      <c r="AA38" s="5">
        <f t="shared" si="96"/>
        <v>1.7638342073763937</v>
      </c>
      <c r="AB38" s="5">
        <f t="shared" si="96"/>
        <v>2.024845673131658</v>
      </c>
      <c r="AC38" s="5">
        <f t="shared" ref="AC38" si="97">STDEV(AC27:AC36)</f>
        <v>2.024845673131658</v>
      </c>
      <c r="AE38" s="6" t="s">
        <v>12</v>
      </c>
      <c r="AF38" s="133">
        <f>STDEV(AF27:AF36)</f>
        <v>3.0569003909188801</v>
      </c>
      <c r="AR38" s="6" t="s">
        <v>12</v>
      </c>
      <c r="AS38" s="5">
        <f>STDEV(AS27:AS36)</f>
        <v>1.988857852023507</v>
      </c>
      <c r="AT38" s="5">
        <f t="shared" ref="AT38:AW38" si="98">STDEV(AT27:AT36)</f>
        <v>1.5055453054181611</v>
      </c>
      <c r="AU38" s="5">
        <f t="shared" si="98"/>
        <v>1.523883926754994</v>
      </c>
      <c r="AV38" s="5">
        <f t="shared" si="98"/>
        <v>1.8287822299126943</v>
      </c>
      <c r="AW38" s="5">
        <f t="shared" si="98"/>
        <v>2.2997584414213792</v>
      </c>
      <c r="AX38" s="5">
        <f t="shared" ref="AX38" si="99">STDEV(AX27:AX36)</f>
        <v>2.2335820757001268</v>
      </c>
      <c r="AZ38" s="6" t="s">
        <v>12</v>
      </c>
      <c r="BA38" s="133">
        <f>STDEV(BA27:BA36)</f>
        <v>3.0941945640182307</v>
      </c>
      <c r="BN38" s="6" t="s">
        <v>12</v>
      </c>
      <c r="BO38" s="5">
        <f>STDEV(BO27:BO36)</f>
        <v>2.270584848790187</v>
      </c>
      <c r="BP38" s="5">
        <f t="shared" ref="BP38:BT38" si="100">STDEV(BP27:BP36)</f>
        <v>3.0276503540974917</v>
      </c>
      <c r="BQ38" s="5">
        <f t="shared" si="100"/>
        <v>2.5927248643506742</v>
      </c>
      <c r="BR38" s="5">
        <f t="shared" si="100"/>
        <v>2.6853512081497102</v>
      </c>
      <c r="BS38" s="5">
        <f t="shared" si="100"/>
        <v>2.2010098692292241</v>
      </c>
      <c r="BT38" s="5">
        <f t="shared" si="100"/>
        <v>2.221110833194357</v>
      </c>
      <c r="BV38" s="6" t="s">
        <v>12</v>
      </c>
      <c r="BW38" s="133">
        <f>STDEV(BW27:BW36)</f>
        <v>4.4927139780859502</v>
      </c>
      <c r="CK38" s="6" t="s">
        <v>12</v>
      </c>
      <c r="CL38" s="5">
        <f>STDEV(CL27:CL36)</f>
        <v>2.9514591494904869</v>
      </c>
      <c r="CM38" s="5">
        <f t="shared" ref="CM38:CQ38" si="101">STDEV(CM27:CM36)</f>
        <v>1.8378731669453621</v>
      </c>
      <c r="CN38" s="5">
        <f t="shared" si="101"/>
        <v>2.4244128727957572</v>
      </c>
      <c r="CO38" s="5">
        <f t="shared" si="101"/>
        <v>2.5033311140691445</v>
      </c>
      <c r="CP38" s="5">
        <f t="shared" si="101"/>
        <v>2.0682789409984759</v>
      </c>
      <c r="CQ38" s="5">
        <f t="shared" si="101"/>
        <v>2.4129281427805136</v>
      </c>
      <c r="CS38" s="6" t="s">
        <v>12</v>
      </c>
      <c r="CT38" s="133">
        <f>STDEV(CT27:CT36)</f>
        <v>4.1071551725143145</v>
      </c>
    </row>
    <row r="39" spans="1:107" ht="15" customHeight="1">
      <c r="B39" s="6" t="s">
        <v>13</v>
      </c>
      <c r="C39" s="5">
        <f>C38/SQRT(COUNT(C27:C36))</f>
        <v>0.37118429085533472</v>
      </c>
      <c r="D39" s="5">
        <f t="shared" ref="D39" si="102">D38/SQRT(COUNT(D27:D36))</f>
        <v>0.7</v>
      </c>
      <c r="E39" s="5">
        <f t="shared" ref="E39" si="103">E38/SQRT(COUNT(E27:E36))</f>
        <v>0.67412494720522276</v>
      </c>
      <c r="F39" s="5">
        <f t="shared" ref="F39" si="104">F38/SQRT(COUNT(F27:F36))</f>
        <v>0.72188026092359048</v>
      </c>
      <c r="G39" s="5">
        <f t="shared" ref="G39" si="105">G38/SQRT(COUNT(G27:G36))</f>
        <v>0.72188026092359048</v>
      </c>
      <c r="H39" s="5">
        <f t="shared" ref="H39" si="106">H38/SQRT(COUNT(H27:H36))</f>
        <v>0.9067647005823628</v>
      </c>
      <c r="J39" s="6" t="s">
        <v>13</v>
      </c>
      <c r="K39" s="133">
        <f>K38/SQRT(COUNT(K27:K36))</f>
        <v>1.2096602369627969</v>
      </c>
      <c r="W39" s="6" t="s">
        <v>13</v>
      </c>
      <c r="X39" s="5">
        <f>X38/SQRT(COUNT(X27:X36))</f>
        <v>0.4818944098266984</v>
      </c>
      <c r="Y39" s="5">
        <f t="shared" ref="Y39" si="107">Y38/SQRT(COUNT(Y27:Y36))</f>
        <v>0.63245553203367588</v>
      </c>
      <c r="Z39" s="5">
        <f t="shared" ref="Z39" si="108">Z38/SQRT(COUNT(Z27:Z36))</f>
        <v>0.58118652580542285</v>
      </c>
      <c r="AA39" s="5">
        <f t="shared" ref="AA39" si="109">AA38/SQRT(COUNT(AA27:AA36))</f>
        <v>0.55777335102271697</v>
      </c>
      <c r="AB39" s="5">
        <f t="shared" ref="AB39:AC39" si="110">AB38/SQRT(COUNT(AB27:AB36))</f>
        <v>0.64031242374328456</v>
      </c>
      <c r="AC39" s="5">
        <f t="shared" si="110"/>
        <v>0.64031242374328456</v>
      </c>
      <c r="AE39" s="6" t="s">
        <v>13</v>
      </c>
      <c r="AF39" s="133">
        <f>AF38/SQRT(COUNT(AF27:AF36))</f>
        <v>0.96667678155627601</v>
      </c>
      <c r="AR39" s="6" t="s">
        <v>13</v>
      </c>
      <c r="AS39" s="5">
        <f>AS38/SQRT(COUNT(AS27:AS36))</f>
        <v>0.62893207547044039</v>
      </c>
      <c r="AT39" s="5">
        <f t="shared" ref="AT39" si="111">AT38/SQRT(COUNT(AT27:AT36))</f>
        <v>0.47609522856952302</v>
      </c>
      <c r="AU39" s="5">
        <f t="shared" ref="AU39" si="112">AU38/SQRT(COUNT(AU27:AU36))</f>
        <v>0.4818944098266984</v>
      </c>
      <c r="AV39" s="5">
        <f t="shared" ref="AV39" si="113">AV38/SQRT(COUNT(AV27:AV36))</f>
        <v>0.57831171909658263</v>
      </c>
      <c r="AW39" s="5">
        <f t="shared" ref="AW39:AX39" si="114">AW38/SQRT(COUNT(AW27:AW36))</f>
        <v>0.72724747430904779</v>
      </c>
      <c r="AX39" s="5">
        <f t="shared" si="114"/>
        <v>0.70632067001390286</v>
      </c>
      <c r="AZ39" s="6" t="s">
        <v>13</v>
      </c>
      <c r="BA39" s="133">
        <f>BA38/SQRT(COUNT(BA27:BA36))</f>
        <v>0.97847023460092886</v>
      </c>
      <c r="BN39" s="6" t="s">
        <v>13</v>
      </c>
      <c r="BO39" s="5">
        <f>BO38/SQRT(COUNT(BO27:BO36))</f>
        <v>0.71802197428460057</v>
      </c>
      <c r="BP39" s="5">
        <f t="shared" ref="BP39" si="115">BP38/SQRT(COUNT(BP27:BP36))</f>
        <v>0.9574271077563381</v>
      </c>
      <c r="BQ39" s="5">
        <f t="shared" ref="BQ39" si="116">BQ38/SQRT(COUNT(BQ27:BQ36))</f>
        <v>0.81989159174992277</v>
      </c>
      <c r="BR39" s="5">
        <f t="shared" ref="BR39" si="117">BR38/SQRT(COUNT(BR27:BR36))</f>
        <v>0.84918261352379953</v>
      </c>
      <c r="BS39" s="5">
        <f t="shared" ref="BS39" si="118">BS38/SQRT(COUNT(BS27:BS36))</f>
        <v>0.69602043392737012</v>
      </c>
      <c r="BT39" s="5">
        <f t="shared" ref="BT39" si="119">BT38/SQRT(COUNT(BT27:BT36))</f>
        <v>0.702376916856849</v>
      </c>
      <c r="BV39" s="6" t="s">
        <v>13</v>
      </c>
      <c r="BW39" s="133">
        <f>BW38/SQRT(COUNT(BW27:BW36))</f>
        <v>1.4207209046427409</v>
      </c>
      <c r="CK39" s="6" t="s">
        <v>13</v>
      </c>
      <c r="CL39" s="5">
        <f>CL38/SQRT(COUNT(CL27:CL36))</f>
        <v>0.93333333333333313</v>
      </c>
      <c r="CM39" s="5">
        <f t="shared" ref="CM39" si="120">CM38/SQRT(COUNT(CM27:CM36))</f>
        <v>0.58118652580542285</v>
      </c>
      <c r="CN39" s="5">
        <f t="shared" ref="CN39" si="121">CN38/SQRT(COUNT(CN27:CN36))</f>
        <v>0.7666666666666665</v>
      </c>
      <c r="CO39" s="5">
        <f t="shared" ref="CO39" si="122">CO38/SQRT(COUNT(CO27:CO36))</f>
        <v>0.79162280580252764</v>
      </c>
      <c r="CP39" s="5">
        <f t="shared" ref="CP39" si="123">CP38/SQRT(COUNT(CP27:CP36))</f>
        <v>0.65404722901161938</v>
      </c>
      <c r="CQ39" s="5">
        <f t="shared" ref="CQ39" si="124">CQ38/SQRT(COUNT(CQ27:CQ36))</f>
        <v>0.76303487615063947</v>
      </c>
      <c r="CS39" s="6" t="s">
        <v>13</v>
      </c>
      <c r="CT39" s="133">
        <f>CT38/SQRT(COUNT(CT27:CT36))</f>
        <v>1.2987965048887022</v>
      </c>
    </row>
    <row r="40" spans="1:107" ht="15" customHeight="1">
      <c r="B40" s="440" t="s">
        <v>192</v>
      </c>
      <c r="C40" s="5">
        <f>C37-(2*C38)</f>
        <v>-0.74757558155453419</v>
      </c>
      <c r="D40" s="5">
        <f t="shared" ref="D40:H40" si="125">D37-(2*D38)</f>
        <v>-1.7271887242357309</v>
      </c>
      <c r="E40" s="5">
        <f t="shared" si="125"/>
        <v>-0.16354052141852904</v>
      </c>
      <c r="F40" s="5">
        <f t="shared" si="125"/>
        <v>-0.46557164487038261</v>
      </c>
      <c r="G40" s="5">
        <f t="shared" si="125"/>
        <v>-0.66557164487038234</v>
      </c>
      <c r="H40" s="5">
        <f t="shared" si="125"/>
        <v>-1.7348835113617511</v>
      </c>
      <c r="J40" s="440" t="s">
        <v>192</v>
      </c>
      <c r="K40" s="133">
        <f>K37-(2*K38)</f>
        <v>-1.1525630874828821</v>
      </c>
      <c r="W40" s="440" t="s">
        <v>192</v>
      </c>
      <c r="X40" s="5">
        <f>X37-(2*X38)</f>
        <v>2.0522321464900117</v>
      </c>
      <c r="Y40" s="5">
        <f t="shared" ref="Y40:AB40" si="126">Y37-(2*Y38)</f>
        <v>2</v>
      </c>
      <c r="Z40" s="5">
        <f t="shared" si="126"/>
        <v>2.9242536661092755</v>
      </c>
      <c r="AA40" s="5">
        <f t="shared" si="126"/>
        <v>3.4723315852472125</v>
      </c>
      <c r="AB40" s="5">
        <f t="shared" si="126"/>
        <v>2.8503086537366844</v>
      </c>
      <c r="AC40" s="5">
        <f t="shared" ref="AC40" si="127">AC37-(2*AC38)</f>
        <v>3.0503086537366837</v>
      </c>
      <c r="AE40" s="440" t="s">
        <v>192</v>
      </c>
      <c r="AF40" s="133">
        <f>AF37-(2*AF38)</f>
        <v>6.4231992181622406</v>
      </c>
      <c r="AR40" s="440" t="s">
        <v>192</v>
      </c>
      <c r="AS40" s="5">
        <f>AS37-(2*AS38)</f>
        <v>1.2222842959529863</v>
      </c>
      <c r="AT40" s="5">
        <f t="shared" ref="AT40:AW40" si="128">AT37-(2*AT38)</f>
        <v>3.3889093891636781</v>
      </c>
      <c r="AU40" s="5">
        <f t="shared" si="128"/>
        <v>3.0522321464900117</v>
      </c>
      <c r="AV40" s="5">
        <f t="shared" si="128"/>
        <v>3.6424355401746111</v>
      </c>
      <c r="AW40" s="5">
        <f t="shared" si="128"/>
        <v>2.2004831171572414</v>
      </c>
      <c r="AX40" s="5">
        <f t="shared" ref="AX40" si="129">AX37-(2*AX38)</f>
        <v>2.4328358485997468</v>
      </c>
      <c r="AZ40" s="440" t="s">
        <v>192</v>
      </c>
      <c r="BA40" s="133">
        <f>BA37-(2*BA38)</f>
        <v>6.4636108719635397</v>
      </c>
      <c r="BN40" s="440" t="s">
        <v>192</v>
      </c>
      <c r="BO40" s="5">
        <f>BO37-(2*BO38)</f>
        <v>5.8830302419625724E-2</v>
      </c>
      <c r="BP40" s="5">
        <f t="shared" ref="BP40:BT40" si="130">BP37-(2*BP38)</f>
        <v>0.44469929180501655</v>
      </c>
      <c r="BQ40" s="5">
        <f t="shared" si="130"/>
        <v>1.3145502712986517</v>
      </c>
      <c r="BR40" s="5">
        <f t="shared" si="130"/>
        <v>1.7292975837005793</v>
      </c>
      <c r="BS40" s="5">
        <f t="shared" si="130"/>
        <v>2.7979802615415519</v>
      </c>
      <c r="BT40" s="5">
        <f t="shared" si="130"/>
        <v>3.1577783336112857</v>
      </c>
      <c r="BV40" s="440" t="s">
        <v>192</v>
      </c>
      <c r="BW40" s="133">
        <f>BW37-(2*BW38)</f>
        <v>3.8015720438281004</v>
      </c>
      <c r="CK40" s="440" t="s">
        <v>192</v>
      </c>
      <c r="CL40" s="5">
        <f>CL37-(2*CL38)</f>
        <v>-0.30291829898097422</v>
      </c>
      <c r="CM40" s="5">
        <f t="shared" ref="CM40:CQ40" si="131">CM37-(2*CM38)</f>
        <v>1.7242536661092762</v>
      </c>
      <c r="CN40" s="5">
        <f t="shared" si="131"/>
        <v>1.2511742544084852</v>
      </c>
      <c r="CO40" s="5">
        <f t="shared" si="131"/>
        <v>1.3933377718617113</v>
      </c>
      <c r="CP40" s="5">
        <f t="shared" si="131"/>
        <v>2.3634421180030483</v>
      </c>
      <c r="CQ40" s="5">
        <f t="shared" si="131"/>
        <v>1.7741437144389725</v>
      </c>
      <c r="CS40" s="440" t="s">
        <v>192</v>
      </c>
      <c r="CT40" s="133">
        <f>CT37-(2*CT38)</f>
        <v>3.6581896549713715</v>
      </c>
    </row>
    <row r="41" spans="1:107" ht="15" customHeight="1">
      <c r="B41" s="441"/>
      <c r="C41" s="5">
        <f t="shared" ref="C41:H41" si="132">C37+(2*C38)</f>
        <v>3.9475755815545344</v>
      </c>
      <c r="D41" s="5">
        <f t="shared" si="132"/>
        <v>7.1271887242357312</v>
      </c>
      <c r="E41" s="5">
        <f t="shared" si="132"/>
        <v>8.3635405214185283</v>
      </c>
      <c r="F41" s="5">
        <f t="shared" si="132"/>
        <v>8.6655716448703828</v>
      </c>
      <c r="G41" s="5">
        <f t="shared" si="132"/>
        <v>8.4655716448703817</v>
      </c>
      <c r="H41" s="5">
        <f t="shared" si="132"/>
        <v>9.7348835113617511</v>
      </c>
      <c r="J41" s="441"/>
      <c r="K41" s="133">
        <f>K37+(2*K38)</f>
        <v>14.148563087482881</v>
      </c>
      <c r="W41" s="441"/>
      <c r="X41" s="5">
        <f t="shared" ref="X41:AB41" si="133">X37+(2*X38)</f>
        <v>8.147767853509988</v>
      </c>
      <c r="Y41" s="5">
        <f t="shared" si="133"/>
        <v>10</v>
      </c>
      <c r="Z41" s="5">
        <f t="shared" si="133"/>
        <v>10.275746333890723</v>
      </c>
      <c r="AA41" s="5">
        <f t="shared" si="133"/>
        <v>10.527668414752787</v>
      </c>
      <c r="AB41" s="5">
        <f t="shared" si="133"/>
        <v>10.949691346263316</v>
      </c>
      <c r="AC41" s="5">
        <f t="shared" ref="AC41" si="134">AC37+(2*AC38)</f>
        <v>11.149691346263316</v>
      </c>
      <c r="AE41" s="441"/>
      <c r="AF41" s="133">
        <f>AF37+(2*AF38)</f>
        <v>18.650800781837759</v>
      </c>
      <c r="AR41" s="441"/>
      <c r="AS41" s="5">
        <f t="shared" ref="AS41:AW41" si="135">AS37+(2*AS38)</f>
        <v>9.1777157040470136</v>
      </c>
      <c r="AT41" s="5">
        <f t="shared" si="135"/>
        <v>9.4110906108363217</v>
      </c>
      <c r="AU41" s="5">
        <f t="shared" si="135"/>
        <v>9.147767853509988</v>
      </c>
      <c r="AV41" s="5">
        <f t="shared" si="135"/>
        <v>10.957564459825388</v>
      </c>
      <c r="AW41" s="5">
        <f t="shared" si="135"/>
        <v>11.399516882842757</v>
      </c>
      <c r="AX41" s="5">
        <f t="shared" ref="AX41" si="136">AX37+(2*AX38)</f>
        <v>11.367164151400253</v>
      </c>
      <c r="AZ41" s="441"/>
      <c r="BA41" s="133">
        <f>BA37+(2*BA38)</f>
        <v>18.840389128036463</v>
      </c>
      <c r="BN41" s="441"/>
      <c r="BO41" s="5">
        <f t="shared" ref="BO41:BT41" si="137">BO37+(2*BO38)</f>
        <v>9.1411696975803736</v>
      </c>
      <c r="BP41" s="5">
        <f t="shared" si="137"/>
        <v>12.555300708194984</v>
      </c>
      <c r="BQ41" s="5">
        <f t="shared" si="137"/>
        <v>11.685449728701348</v>
      </c>
      <c r="BR41" s="5">
        <f t="shared" si="137"/>
        <v>12.470702416299421</v>
      </c>
      <c r="BS41" s="5">
        <f t="shared" si="137"/>
        <v>11.602019738458448</v>
      </c>
      <c r="BT41" s="5">
        <f t="shared" si="137"/>
        <v>12.042221666388713</v>
      </c>
      <c r="BV41" s="441"/>
      <c r="BW41" s="133">
        <f>BW37+(2*BW38)</f>
        <v>21.772427956171903</v>
      </c>
      <c r="CK41" s="441"/>
      <c r="CL41" s="5">
        <f t="shared" ref="CL41:CQ41" si="138">CL37+(2*CL38)</f>
        <v>11.502918298980973</v>
      </c>
      <c r="CM41" s="5">
        <f t="shared" si="138"/>
        <v>9.0757463338907236</v>
      </c>
      <c r="CN41" s="5">
        <f t="shared" si="138"/>
        <v>10.948825745591513</v>
      </c>
      <c r="CO41" s="5">
        <f t="shared" si="138"/>
        <v>11.406662228138289</v>
      </c>
      <c r="CP41" s="5">
        <f t="shared" si="138"/>
        <v>10.636557881996952</v>
      </c>
      <c r="CQ41" s="5">
        <f t="shared" si="138"/>
        <v>11.425856285561027</v>
      </c>
      <c r="CS41" s="441"/>
      <c r="CT41" s="133">
        <f>CT37+(2*CT38)</f>
        <v>20.086810345028631</v>
      </c>
    </row>
    <row r="42" spans="1:107" ht="15" customHeight="1">
      <c r="B42" s="70"/>
      <c r="C42" s="76"/>
      <c r="D42" s="76"/>
      <c r="E42" s="76"/>
      <c r="F42" s="76"/>
      <c r="G42" s="76"/>
      <c r="H42" s="76"/>
      <c r="W42" s="70"/>
      <c r="X42" s="76"/>
      <c r="Y42" s="76"/>
      <c r="Z42" s="76"/>
      <c r="AA42" s="76"/>
      <c r="AB42" s="76"/>
      <c r="AC42" s="76"/>
      <c r="AR42" s="70"/>
      <c r="AS42" s="76"/>
      <c r="AT42" s="76"/>
      <c r="AU42" s="76"/>
      <c r="AV42" s="76"/>
      <c r="AW42" s="76"/>
      <c r="AX42" s="76"/>
      <c r="BN42" s="70"/>
      <c r="BO42" s="76"/>
      <c r="BP42" s="76"/>
      <c r="BQ42" s="76"/>
      <c r="BR42" s="76"/>
      <c r="BS42" s="76"/>
      <c r="BT42" s="76"/>
      <c r="CK42" s="70"/>
      <c r="CL42" s="76"/>
      <c r="CM42" s="76"/>
      <c r="CN42" s="76"/>
      <c r="CO42" s="76"/>
      <c r="CP42" s="76"/>
      <c r="CQ42" s="76"/>
    </row>
    <row r="43" spans="1:107" ht="15" customHeight="1"/>
    <row r="46" spans="1:107" ht="30.75" customHeight="1" thickBot="1">
      <c r="A46" s="85" t="s">
        <v>177</v>
      </c>
      <c r="B46" s="400" t="s">
        <v>14</v>
      </c>
      <c r="C46" s="395"/>
      <c r="J46" s="338" t="s">
        <v>178</v>
      </c>
      <c r="K46" s="339"/>
      <c r="L46" s="339"/>
      <c r="M46" s="339"/>
      <c r="N46" s="339"/>
      <c r="O46" s="339"/>
      <c r="X46" s="400" t="s">
        <v>14</v>
      </c>
      <c r="Y46" s="395"/>
      <c r="AE46" s="338" t="s">
        <v>178</v>
      </c>
      <c r="AF46" s="339"/>
      <c r="AG46" s="339"/>
      <c r="AH46" s="339"/>
      <c r="AI46" s="339"/>
      <c r="AJ46" s="339"/>
      <c r="AK46" s="109"/>
      <c r="AL46" s="109"/>
      <c r="AM46" s="109"/>
      <c r="AN46" s="109"/>
      <c r="AO46" s="109"/>
      <c r="AS46" s="400" t="s">
        <v>14</v>
      </c>
      <c r="AT46" s="400"/>
      <c r="AZ46" s="338" t="s">
        <v>178</v>
      </c>
      <c r="BA46" s="339"/>
      <c r="BB46" s="339"/>
      <c r="BC46" s="339"/>
      <c r="BD46" s="339"/>
      <c r="BE46" s="339"/>
      <c r="BF46" s="109"/>
      <c r="BG46" s="109"/>
      <c r="BH46" s="109"/>
      <c r="BI46" s="109"/>
      <c r="BJ46" s="109"/>
      <c r="BO46" s="400" t="s">
        <v>14</v>
      </c>
      <c r="BP46" s="395"/>
      <c r="BV46" s="338" t="s">
        <v>178</v>
      </c>
      <c r="BW46" s="339"/>
      <c r="BX46" s="339"/>
      <c r="BY46" s="339"/>
      <c r="BZ46" s="339"/>
      <c r="CA46" s="339"/>
      <c r="CB46" s="109"/>
      <c r="CC46" s="109"/>
      <c r="CD46" s="109"/>
      <c r="CE46" s="109"/>
      <c r="CF46" s="109"/>
      <c r="CL46" s="400" t="s">
        <v>14</v>
      </c>
      <c r="CM46" s="395"/>
      <c r="CS46" s="338" t="s">
        <v>178</v>
      </c>
      <c r="CT46" s="339"/>
      <c r="CU46" s="339"/>
      <c r="CV46" s="339"/>
      <c r="CW46" s="339"/>
      <c r="CX46" s="339"/>
      <c r="CY46" s="109"/>
      <c r="CZ46" s="109"/>
      <c r="DA46" s="109"/>
      <c r="DB46" s="109"/>
      <c r="DC46" s="109"/>
    </row>
    <row r="47" spans="1:107" s="292" customFormat="1" ht="29.25" customHeight="1" thickBot="1">
      <c r="B47" s="414" t="s">
        <v>173</v>
      </c>
      <c r="C47" s="422"/>
      <c r="J47" s="110"/>
      <c r="K47" s="221" t="s">
        <v>25</v>
      </c>
      <c r="L47" s="123" t="s">
        <v>24</v>
      </c>
      <c r="M47" s="124" t="s">
        <v>11</v>
      </c>
      <c r="N47" s="124" t="s">
        <v>27</v>
      </c>
      <c r="O47" s="22" t="s">
        <v>179</v>
      </c>
      <c r="X47" s="414" t="s">
        <v>173</v>
      </c>
      <c r="Y47" s="422"/>
      <c r="AE47" s="110"/>
      <c r="AF47" s="118" t="s">
        <v>25</v>
      </c>
      <c r="AG47" s="123" t="s">
        <v>24</v>
      </c>
      <c r="AH47" s="124" t="s">
        <v>11</v>
      </c>
      <c r="AI47" s="124" t="s">
        <v>27</v>
      </c>
      <c r="AJ47" s="22" t="s">
        <v>179</v>
      </c>
      <c r="AK47" s="109"/>
      <c r="AL47" s="109"/>
      <c r="AM47" s="109"/>
      <c r="AN47" s="109"/>
      <c r="AO47" s="109"/>
      <c r="AP47" s="1"/>
      <c r="AQ47" s="1"/>
      <c r="AS47" s="438" t="s">
        <v>173</v>
      </c>
      <c r="AT47" s="438"/>
      <c r="AZ47" s="110"/>
      <c r="BA47" s="118" t="s">
        <v>25</v>
      </c>
      <c r="BB47" s="123" t="s">
        <v>24</v>
      </c>
      <c r="BC47" s="124" t="s">
        <v>11</v>
      </c>
      <c r="BD47" s="124" t="s">
        <v>27</v>
      </c>
      <c r="BE47" s="22" t="s">
        <v>179</v>
      </c>
      <c r="BF47" s="109"/>
      <c r="BG47" s="109"/>
      <c r="BH47" s="109"/>
      <c r="BI47" s="109"/>
      <c r="BJ47" s="109"/>
      <c r="BM47" s="1"/>
      <c r="BO47" s="414" t="s">
        <v>173</v>
      </c>
      <c r="BP47" s="422"/>
      <c r="BV47" s="110"/>
      <c r="BW47" s="118" t="s">
        <v>25</v>
      </c>
      <c r="BX47" s="123" t="s">
        <v>24</v>
      </c>
      <c r="BY47" s="124" t="s">
        <v>11</v>
      </c>
      <c r="BZ47" s="124" t="s">
        <v>27</v>
      </c>
      <c r="CA47" s="22" t="s">
        <v>179</v>
      </c>
      <c r="CB47" s="109"/>
      <c r="CC47" s="109"/>
      <c r="CD47" s="109"/>
      <c r="CE47" s="109"/>
      <c r="CF47" s="109"/>
      <c r="CJ47" s="1"/>
      <c r="CL47" s="414" t="s">
        <v>173</v>
      </c>
      <c r="CM47" s="422"/>
      <c r="CS47" s="110"/>
      <c r="CT47" s="118" t="s">
        <v>25</v>
      </c>
      <c r="CU47" s="123" t="s">
        <v>24</v>
      </c>
      <c r="CV47" s="124" t="s">
        <v>11</v>
      </c>
      <c r="CW47" s="124" t="s">
        <v>27</v>
      </c>
      <c r="CX47" s="22" t="s">
        <v>179</v>
      </c>
      <c r="CY47" s="109"/>
      <c r="CZ47" s="109"/>
      <c r="DA47" s="109"/>
      <c r="DB47" s="109"/>
      <c r="DC47" s="109"/>
    </row>
    <row r="48" spans="1:107" ht="43.5" customHeight="1" thickBot="1">
      <c r="B48" s="122" t="s">
        <v>100</v>
      </c>
      <c r="C48" s="12" t="s">
        <v>17</v>
      </c>
      <c r="J48" s="315" t="s">
        <v>98</v>
      </c>
      <c r="K48" s="153" t="s">
        <v>1</v>
      </c>
      <c r="L48" s="111">
        <v>10</v>
      </c>
      <c r="M48" s="112">
        <v>6.0179999999999998</v>
      </c>
      <c r="N48" s="17">
        <v>1.5713603448392521</v>
      </c>
      <c r="O48" s="113">
        <v>0.49690777145596476</v>
      </c>
      <c r="X48" s="122" t="s">
        <v>100</v>
      </c>
      <c r="Y48" s="12" t="s">
        <v>17</v>
      </c>
      <c r="AE48" s="315" t="s">
        <v>98</v>
      </c>
      <c r="AF48" s="23" t="s">
        <v>1</v>
      </c>
      <c r="AG48" s="111">
        <v>10</v>
      </c>
      <c r="AH48" s="112">
        <v>11.128</v>
      </c>
      <c r="AI48" s="17">
        <v>2.0720188759328964</v>
      </c>
      <c r="AJ48" s="113">
        <v>0.65522990028097949</v>
      </c>
      <c r="AK48" s="109"/>
      <c r="AL48" s="109"/>
      <c r="AM48" s="109"/>
      <c r="AN48" s="109"/>
      <c r="AO48" s="109"/>
      <c r="AS48" s="122" t="s">
        <v>100</v>
      </c>
      <c r="AT48" s="12" t="s">
        <v>17</v>
      </c>
      <c r="AZ48" s="315" t="s">
        <v>98</v>
      </c>
      <c r="BA48" s="23" t="s">
        <v>1</v>
      </c>
      <c r="BB48" s="111">
        <v>10</v>
      </c>
      <c r="BC48" s="112">
        <v>8.7729999999999997</v>
      </c>
      <c r="BD48" s="17">
        <v>2.9891026152416456</v>
      </c>
      <c r="BE48" s="113">
        <v>0.94523724241295348</v>
      </c>
      <c r="BF48" s="109"/>
      <c r="BG48" s="109"/>
      <c r="BH48" s="109"/>
      <c r="BI48" s="109"/>
      <c r="BJ48" s="109"/>
      <c r="BO48" s="122" t="s">
        <v>100</v>
      </c>
      <c r="BP48" s="12" t="s">
        <v>17</v>
      </c>
      <c r="BV48" s="315" t="s">
        <v>98</v>
      </c>
      <c r="BW48" s="23" t="s">
        <v>1</v>
      </c>
      <c r="BX48" s="111">
        <v>10</v>
      </c>
      <c r="BY48" s="112">
        <v>6.8459999999999992</v>
      </c>
      <c r="BZ48" s="17">
        <v>3.0940308121715057</v>
      </c>
      <c r="CA48" s="113">
        <v>0.97841845172025788</v>
      </c>
      <c r="CB48" s="109"/>
      <c r="CC48" s="109"/>
      <c r="CD48" s="109"/>
      <c r="CE48" s="109"/>
      <c r="CF48" s="109"/>
      <c r="CL48" s="122" t="s">
        <v>100</v>
      </c>
      <c r="CM48" s="12" t="s">
        <v>17</v>
      </c>
      <c r="CS48" s="315" t="s">
        <v>98</v>
      </c>
      <c r="CT48" s="23" t="s">
        <v>1</v>
      </c>
      <c r="CU48" s="111">
        <v>10</v>
      </c>
      <c r="CV48" s="112">
        <v>7.0539999999999994</v>
      </c>
      <c r="CW48" s="17">
        <v>2.7764293616081792</v>
      </c>
      <c r="CX48" s="113">
        <v>0.87798405452491002</v>
      </c>
      <c r="CY48" s="109"/>
      <c r="CZ48" s="109"/>
      <c r="DA48" s="109"/>
      <c r="DB48" s="109"/>
      <c r="DC48" s="109"/>
    </row>
    <row r="49" spans="2:107" ht="15" customHeight="1" thickBot="1">
      <c r="B49" s="13" t="s">
        <v>18</v>
      </c>
      <c r="C49" s="14">
        <v>1.65</v>
      </c>
      <c r="J49" s="316"/>
      <c r="K49" s="158" t="s">
        <v>2</v>
      </c>
      <c r="L49" s="114">
        <v>10</v>
      </c>
      <c r="M49" s="115">
        <v>6.4979999999999993</v>
      </c>
      <c r="N49" s="20">
        <v>3.8252815437414394</v>
      </c>
      <c r="O49" s="116">
        <v>1.2096602369627965</v>
      </c>
      <c r="X49" s="13" t="s">
        <v>18</v>
      </c>
      <c r="Y49" s="14">
        <v>1.65</v>
      </c>
      <c r="AE49" s="316"/>
      <c r="AF49" s="27" t="s">
        <v>2</v>
      </c>
      <c r="AG49" s="114">
        <v>10</v>
      </c>
      <c r="AH49" s="115">
        <v>12.537000000000001</v>
      </c>
      <c r="AI49" s="20">
        <v>3.0569003909188792</v>
      </c>
      <c r="AJ49" s="116">
        <v>0.96667678155627579</v>
      </c>
      <c r="AK49" s="109"/>
      <c r="AL49" s="109"/>
      <c r="AM49" s="109"/>
      <c r="AN49" s="109"/>
      <c r="AO49" s="109"/>
      <c r="AS49" s="13" t="s">
        <v>18</v>
      </c>
      <c r="AT49" s="14">
        <v>1.65</v>
      </c>
      <c r="AZ49" s="316"/>
      <c r="BA49" s="27" t="s">
        <v>2</v>
      </c>
      <c r="BB49" s="114">
        <v>10</v>
      </c>
      <c r="BC49" s="115">
        <v>12.651999999999997</v>
      </c>
      <c r="BD49" s="20">
        <v>3.094194564018236</v>
      </c>
      <c r="BE49" s="116">
        <v>0.97847023460093063</v>
      </c>
      <c r="BF49" s="109"/>
      <c r="BG49" s="109"/>
      <c r="BH49" s="109"/>
      <c r="BI49" s="109"/>
      <c r="BJ49" s="109"/>
      <c r="BO49" s="13" t="s">
        <v>18</v>
      </c>
      <c r="BP49" s="14">
        <v>1.65</v>
      </c>
      <c r="BV49" s="316"/>
      <c r="BW49" s="27" t="s">
        <v>2</v>
      </c>
      <c r="BX49" s="114">
        <v>10</v>
      </c>
      <c r="BY49" s="115">
        <v>12.787000000000001</v>
      </c>
      <c r="BZ49" s="20">
        <v>4.4927139780859511</v>
      </c>
      <c r="CA49" s="116">
        <v>1.4207209046427414</v>
      </c>
      <c r="CB49" s="109"/>
      <c r="CC49" s="109"/>
      <c r="CD49" s="109"/>
      <c r="CE49" s="109"/>
      <c r="CF49" s="109"/>
      <c r="CL49" s="13" t="s">
        <v>18</v>
      </c>
      <c r="CM49" s="14">
        <v>1.65</v>
      </c>
      <c r="CS49" s="316"/>
      <c r="CT49" s="27" t="s">
        <v>2</v>
      </c>
      <c r="CU49" s="114">
        <v>10</v>
      </c>
      <c r="CV49" s="115">
        <v>11.8725</v>
      </c>
      <c r="CW49" s="20">
        <v>4.1071551725143172</v>
      </c>
      <c r="CX49" s="116">
        <v>1.2987965048887034</v>
      </c>
      <c r="CY49" s="109"/>
      <c r="CZ49" s="109"/>
      <c r="DA49" s="109"/>
      <c r="DB49" s="109"/>
      <c r="DC49" s="109"/>
    </row>
    <row r="50" spans="2:107" ht="15">
      <c r="B50" s="15" t="s">
        <v>19</v>
      </c>
      <c r="C50" s="16">
        <v>2.36</v>
      </c>
      <c r="X50" s="15" t="s">
        <v>19</v>
      </c>
      <c r="Y50" s="16">
        <v>2.36</v>
      </c>
      <c r="AE50" s="109"/>
      <c r="AF50" s="109"/>
      <c r="AG50" s="109"/>
      <c r="AH50" s="109"/>
      <c r="AI50" s="109"/>
      <c r="AJ50" s="109"/>
      <c r="AK50" s="109"/>
      <c r="AL50" s="109"/>
      <c r="AM50" s="109"/>
      <c r="AN50" s="109"/>
      <c r="AO50" s="109"/>
      <c r="AS50" s="15" t="s">
        <v>19</v>
      </c>
      <c r="AT50" s="16">
        <v>2.36</v>
      </c>
      <c r="AZ50" s="109"/>
      <c r="BA50" s="109"/>
      <c r="BB50" s="109"/>
      <c r="BC50" s="109"/>
      <c r="BD50" s="109"/>
      <c r="BE50" s="109"/>
      <c r="BF50" s="109"/>
      <c r="BG50" s="109"/>
      <c r="BH50" s="109"/>
      <c r="BI50" s="109"/>
      <c r="BJ50" s="109"/>
      <c r="BO50" s="15" t="s">
        <v>19</v>
      </c>
      <c r="BP50" s="16">
        <v>2.36</v>
      </c>
      <c r="BV50" s="109"/>
      <c r="BW50" s="109"/>
      <c r="BX50" s="109"/>
      <c r="BY50" s="109"/>
      <c r="BZ50" s="109"/>
      <c r="CA50" s="109"/>
      <c r="CB50" s="109"/>
      <c r="CC50" s="109"/>
      <c r="CD50" s="109"/>
      <c r="CE50" s="109"/>
      <c r="CF50" s="109"/>
      <c r="CL50" s="15" t="s">
        <v>19</v>
      </c>
      <c r="CM50" s="16">
        <v>2.36</v>
      </c>
      <c r="CS50" s="109"/>
      <c r="CT50" s="109"/>
      <c r="CU50" s="109"/>
      <c r="CV50" s="109"/>
      <c r="CW50" s="109"/>
      <c r="CX50" s="109"/>
      <c r="CY50" s="109"/>
      <c r="CZ50" s="109"/>
      <c r="DA50" s="109"/>
      <c r="DB50" s="109"/>
      <c r="DC50" s="109"/>
    </row>
    <row r="51" spans="2:107" ht="15.75" thickBot="1">
      <c r="B51" s="15" t="s">
        <v>20</v>
      </c>
      <c r="C51" s="16">
        <v>2.44</v>
      </c>
      <c r="J51" s="338" t="s">
        <v>180</v>
      </c>
      <c r="K51" s="339"/>
      <c r="L51" s="339"/>
      <c r="M51" s="339"/>
      <c r="N51" s="339"/>
      <c r="O51" s="339"/>
      <c r="P51" s="339"/>
      <c r="Q51" s="339"/>
      <c r="R51" s="339"/>
      <c r="S51" s="339"/>
      <c r="T51" s="339"/>
      <c r="X51" s="15" t="s">
        <v>20</v>
      </c>
      <c r="Y51" s="16">
        <v>2.44</v>
      </c>
      <c r="AE51" s="338" t="s">
        <v>180</v>
      </c>
      <c r="AF51" s="339"/>
      <c r="AG51" s="339"/>
      <c r="AH51" s="339"/>
      <c r="AI51" s="339"/>
      <c r="AJ51" s="339"/>
      <c r="AK51" s="339"/>
      <c r="AL51" s="339"/>
      <c r="AM51" s="339"/>
      <c r="AN51" s="339"/>
      <c r="AO51" s="339"/>
      <c r="AS51" s="15" t="s">
        <v>20</v>
      </c>
      <c r="AT51" s="16">
        <v>2.44</v>
      </c>
      <c r="AZ51" s="338" t="s">
        <v>180</v>
      </c>
      <c r="BA51" s="339"/>
      <c r="BB51" s="339"/>
      <c r="BC51" s="339"/>
      <c r="BD51" s="339"/>
      <c r="BE51" s="339"/>
      <c r="BF51" s="339"/>
      <c r="BG51" s="339"/>
      <c r="BH51" s="339"/>
      <c r="BI51" s="339"/>
      <c r="BJ51" s="339"/>
      <c r="BO51" s="15" t="s">
        <v>20</v>
      </c>
      <c r="BP51" s="16">
        <v>2.44</v>
      </c>
      <c r="BV51" s="338" t="s">
        <v>180</v>
      </c>
      <c r="BW51" s="339"/>
      <c r="BX51" s="339"/>
      <c r="BY51" s="339"/>
      <c r="BZ51" s="339"/>
      <c r="CA51" s="339"/>
      <c r="CB51" s="339"/>
      <c r="CC51" s="339"/>
      <c r="CD51" s="339"/>
      <c r="CE51" s="339"/>
      <c r="CF51" s="339"/>
      <c r="CL51" s="15" t="s">
        <v>20</v>
      </c>
      <c r="CM51" s="16">
        <v>2.44</v>
      </c>
      <c r="CS51" s="338" t="s">
        <v>180</v>
      </c>
      <c r="CT51" s="339"/>
      <c r="CU51" s="339"/>
      <c r="CV51" s="339"/>
      <c r="CW51" s="339"/>
      <c r="CX51" s="339"/>
      <c r="CY51" s="339"/>
      <c r="CZ51" s="339"/>
      <c r="DA51" s="339"/>
      <c r="DB51" s="339"/>
      <c r="DC51" s="339"/>
    </row>
    <row r="52" spans="2:107" ht="15.75" thickBot="1">
      <c r="B52" s="15" t="s">
        <v>21</v>
      </c>
      <c r="C52" s="16">
        <v>2.83</v>
      </c>
      <c r="J52" s="340" t="s">
        <v>0</v>
      </c>
      <c r="K52" s="341"/>
      <c r="L52" s="345" t="s">
        <v>181</v>
      </c>
      <c r="M52" s="346"/>
      <c r="N52" s="347" t="s">
        <v>182</v>
      </c>
      <c r="O52" s="348"/>
      <c r="P52" s="348"/>
      <c r="Q52" s="348"/>
      <c r="R52" s="348"/>
      <c r="S52" s="348"/>
      <c r="T52" s="349"/>
      <c r="X52" s="15" t="s">
        <v>21</v>
      </c>
      <c r="Y52" s="16">
        <v>2.83</v>
      </c>
      <c r="AE52" s="340" t="s">
        <v>0</v>
      </c>
      <c r="AF52" s="341"/>
      <c r="AG52" s="345" t="s">
        <v>181</v>
      </c>
      <c r="AH52" s="346"/>
      <c r="AI52" s="347" t="s">
        <v>182</v>
      </c>
      <c r="AJ52" s="348"/>
      <c r="AK52" s="348"/>
      <c r="AL52" s="348"/>
      <c r="AM52" s="348"/>
      <c r="AN52" s="348"/>
      <c r="AO52" s="349"/>
      <c r="AS52" s="15" t="s">
        <v>21</v>
      </c>
      <c r="AT52" s="16">
        <v>2.83</v>
      </c>
      <c r="AZ52" s="340" t="s">
        <v>0</v>
      </c>
      <c r="BA52" s="341"/>
      <c r="BB52" s="345" t="s">
        <v>181</v>
      </c>
      <c r="BC52" s="346"/>
      <c r="BD52" s="347" t="s">
        <v>182</v>
      </c>
      <c r="BE52" s="348"/>
      <c r="BF52" s="348"/>
      <c r="BG52" s="348"/>
      <c r="BH52" s="348"/>
      <c r="BI52" s="348"/>
      <c r="BJ52" s="349"/>
      <c r="BO52" s="15" t="s">
        <v>21</v>
      </c>
      <c r="BP52" s="16">
        <v>2.83</v>
      </c>
      <c r="BV52" s="340" t="s">
        <v>0</v>
      </c>
      <c r="BW52" s="341"/>
      <c r="BX52" s="345" t="s">
        <v>181</v>
      </c>
      <c r="BY52" s="346"/>
      <c r="BZ52" s="347" t="s">
        <v>182</v>
      </c>
      <c r="CA52" s="348"/>
      <c r="CB52" s="348"/>
      <c r="CC52" s="348"/>
      <c r="CD52" s="348"/>
      <c r="CE52" s="348"/>
      <c r="CF52" s="349"/>
      <c r="CL52" s="15" t="s">
        <v>21</v>
      </c>
      <c r="CM52" s="16">
        <v>2.83</v>
      </c>
      <c r="CS52" s="340" t="s">
        <v>0</v>
      </c>
      <c r="CT52" s="341"/>
      <c r="CU52" s="345" t="s">
        <v>181</v>
      </c>
      <c r="CV52" s="346"/>
      <c r="CW52" s="347" t="s">
        <v>182</v>
      </c>
      <c r="CX52" s="348"/>
      <c r="CY52" s="348"/>
      <c r="CZ52" s="348"/>
      <c r="DA52" s="348"/>
      <c r="DB52" s="348"/>
      <c r="DC52" s="349"/>
    </row>
    <row r="53" spans="2:107" ht="15.75" customHeight="1" thickBot="1">
      <c r="B53" s="15" t="s">
        <v>22</v>
      </c>
      <c r="C53" s="16">
        <v>3.22</v>
      </c>
      <c r="J53" s="342"/>
      <c r="K53" s="343"/>
      <c r="L53" s="350" t="s">
        <v>31</v>
      </c>
      <c r="M53" s="311" t="s">
        <v>34</v>
      </c>
      <c r="N53" s="311" t="s">
        <v>183</v>
      </c>
      <c r="O53" s="311" t="s">
        <v>45</v>
      </c>
      <c r="P53" s="311" t="s">
        <v>184</v>
      </c>
      <c r="Q53" s="311" t="s">
        <v>185</v>
      </c>
      <c r="R53" s="311" t="s">
        <v>186</v>
      </c>
      <c r="S53" s="313" t="s">
        <v>187</v>
      </c>
      <c r="T53" s="314"/>
      <c r="X53" s="15" t="s">
        <v>22</v>
      </c>
      <c r="Y53" s="16">
        <v>3.22</v>
      </c>
      <c r="AE53" s="342"/>
      <c r="AF53" s="343"/>
      <c r="AG53" s="350" t="s">
        <v>31</v>
      </c>
      <c r="AH53" s="311" t="s">
        <v>34</v>
      </c>
      <c r="AI53" s="311" t="s">
        <v>183</v>
      </c>
      <c r="AJ53" s="311" t="s">
        <v>45</v>
      </c>
      <c r="AK53" s="311" t="s">
        <v>184</v>
      </c>
      <c r="AL53" s="311" t="s">
        <v>185</v>
      </c>
      <c r="AM53" s="311" t="s">
        <v>186</v>
      </c>
      <c r="AN53" s="313" t="s">
        <v>187</v>
      </c>
      <c r="AO53" s="314"/>
      <c r="AS53" s="15" t="s">
        <v>22</v>
      </c>
      <c r="AT53" s="16">
        <v>3.22</v>
      </c>
      <c r="AZ53" s="342"/>
      <c r="BA53" s="343"/>
      <c r="BB53" s="350" t="s">
        <v>31</v>
      </c>
      <c r="BC53" s="311" t="s">
        <v>34</v>
      </c>
      <c r="BD53" s="311" t="s">
        <v>183</v>
      </c>
      <c r="BE53" s="311" t="s">
        <v>45</v>
      </c>
      <c r="BF53" s="311" t="s">
        <v>184</v>
      </c>
      <c r="BG53" s="311" t="s">
        <v>185</v>
      </c>
      <c r="BH53" s="311" t="s">
        <v>186</v>
      </c>
      <c r="BI53" s="313" t="s">
        <v>187</v>
      </c>
      <c r="BJ53" s="314"/>
      <c r="BO53" s="15" t="s">
        <v>22</v>
      </c>
      <c r="BP53" s="16">
        <v>3.22</v>
      </c>
      <c r="BV53" s="342"/>
      <c r="BW53" s="343"/>
      <c r="BX53" s="350" t="s">
        <v>31</v>
      </c>
      <c r="BY53" s="311" t="s">
        <v>34</v>
      </c>
      <c r="BZ53" s="311" t="s">
        <v>183</v>
      </c>
      <c r="CA53" s="311" t="s">
        <v>45</v>
      </c>
      <c r="CB53" s="311" t="s">
        <v>184</v>
      </c>
      <c r="CC53" s="311" t="s">
        <v>185</v>
      </c>
      <c r="CD53" s="311" t="s">
        <v>186</v>
      </c>
      <c r="CE53" s="313" t="s">
        <v>187</v>
      </c>
      <c r="CF53" s="314"/>
      <c r="CL53" s="15" t="s">
        <v>22</v>
      </c>
      <c r="CM53" s="16">
        <v>3.22</v>
      </c>
      <c r="CS53" s="342"/>
      <c r="CT53" s="343"/>
      <c r="CU53" s="350" t="s">
        <v>31</v>
      </c>
      <c r="CV53" s="311" t="s">
        <v>34</v>
      </c>
      <c r="CW53" s="311" t="s">
        <v>183</v>
      </c>
      <c r="CX53" s="311" t="s">
        <v>45</v>
      </c>
      <c r="CY53" s="311" t="s">
        <v>184</v>
      </c>
      <c r="CZ53" s="311" t="s">
        <v>185</v>
      </c>
      <c r="DA53" s="311" t="s">
        <v>186</v>
      </c>
      <c r="DB53" s="313" t="s">
        <v>187</v>
      </c>
      <c r="DC53" s="314"/>
    </row>
    <row r="54" spans="2:107" ht="15" customHeight="1" thickBot="1">
      <c r="B54" s="19" t="s">
        <v>101</v>
      </c>
      <c r="C54" s="21">
        <v>3.61</v>
      </c>
      <c r="J54" s="316"/>
      <c r="K54" s="344"/>
      <c r="L54" s="351"/>
      <c r="M54" s="312"/>
      <c r="N54" s="312"/>
      <c r="O54" s="312"/>
      <c r="P54" s="312"/>
      <c r="Q54" s="312"/>
      <c r="R54" s="312"/>
      <c r="S54" s="120" t="s">
        <v>188</v>
      </c>
      <c r="T54" s="60" t="s">
        <v>189</v>
      </c>
      <c r="X54" s="19" t="s">
        <v>101</v>
      </c>
      <c r="Y54" s="21">
        <v>3.61</v>
      </c>
      <c r="AE54" s="316"/>
      <c r="AF54" s="344"/>
      <c r="AG54" s="351"/>
      <c r="AH54" s="312"/>
      <c r="AI54" s="312"/>
      <c r="AJ54" s="312"/>
      <c r="AK54" s="312"/>
      <c r="AL54" s="312"/>
      <c r="AM54" s="312"/>
      <c r="AN54" s="120" t="s">
        <v>188</v>
      </c>
      <c r="AO54" s="60" t="s">
        <v>189</v>
      </c>
      <c r="AS54" s="19" t="s">
        <v>101</v>
      </c>
      <c r="AT54" s="21">
        <v>3.61</v>
      </c>
      <c r="AZ54" s="316"/>
      <c r="BA54" s="344"/>
      <c r="BB54" s="351"/>
      <c r="BC54" s="312"/>
      <c r="BD54" s="312"/>
      <c r="BE54" s="312"/>
      <c r="BF54" s="312"/>
      <c r="BG54" s="312"/>
      <c r="BH54" s="312"/>
      <c r="BI54" s="120" t="s">
        <v>188</v>
      </c>
      <c r="BJ54" s="60" t="s">
        <v>189</v>
      </c>
      <c r="BO54" s="19" t="s">
        <v>101</v>
      </c>
      <c r="BP54" s="21">
        <v>3.61</v>
      </c>
      <c r="BV54" s="316"/>
      <c r="BW54" s="344"/>
      <c r="BX54" s="351"/>
      <c r="BY54" s="312"/>
      <c r="BZ54" s="312"/>
      <c r="CA54" s="312"/>
      <c r="CB54" s="312"/>
      <c r="CC54" s="312"/>
      <c r="CD54" s="312"/>
      <c r="CE54" s="120" t="s">
        <v>188</v>
      </c>
      <c r="CF54" s="60" t="s">
        <v>189</v>
      </c>
      <c r="CL54" s="19" t="s">
        <v>101</v>
      </c>
      <c r="CM54" s="21">
        <v>3.61</v>
      </c>
      <c r="CS54" s="316"/>
      <c r="CT54" s="344"/>
      <c r="CU54" s="351"/>
      <c r="CV54" s="312"/>
      <c r="CW54" s="312"/>
      <c r="CX54" s="312"/>
      <c r="CY54" s="312"/>
      <c r="CZ54" s="312"/>
      <c r="DA54" s="312"/>
      <c r="DB54" s="120" t="s">
        <v>188</v>
      </c>
      <c r="DC54" s="60" t="s">
        <v>189</v>
      </c>
    </row>
    <row r="55" spans="2:107" ht="29.25" thickBot="1">
      <c r="J55" s="315" t="s">
        <v>98</v>
      </c>
      <c r="K55" s="153" t="s">
        <v>190</v>
      </c>
      <c r="L55" s="24">
        <v>4.5723993193874293</v>
      </c>
      <c r="M55" s="26">
        <v>4.6456196263595019E-2</v>
      </c>
      <c r="N55" s="26">
        <v>-0.36704422298124562</v>
      </c>
      <c r="O55" s="25">
        <v>18</v>
      </c>
      <c r="P55" s="26">
        <v>0.71786561481439792</v>
      </c>
      <c r="Q55" s="17">
        <v>-0.47999999999999898</v>
      </c>
      <c r="R55" s="17">
        <v>1.307744326014157</v>
      </c>
      <c r="S55" s="17">
        <v>-3.2274688775232261</v>
      </c>
      <c r="T55" s="113">
        <v>2.2674688775232279</v>
      </c>
      <c r="AE55" s="315" t="s">
        <v>98</v>
      </c>
      <c r="AF55" s="23" t="s">
        <v>190</v>
      </c>
      <c r="AG55" s="24">
        <v>2.1457838149039272</v>
      </c>
      <c r="AH55" s="26">
        <v>0.16021054455096159</v>
      </c>
      <c r="AI55" s="26">
        <v>-1.2065274494531726</v>
      </c>
      <c r="AJ55" s="25">
        <v>18</v>
      </c>
      <c r="AK55" s="26">
        <v>0.24323279101470743</v>
      </c>
      <c r="AL55" s="17">
        <v>-1.4090000000000003</v>
      </c>
      <c r="AM55" s="17">
        <v>1.1678142926947854</v>
      </c>
      <c r="AN55" s="17">
        <v>-3.8624867864309049</v>
      </c>
      <c r="AO55" s="113">
        <v>1.0444867864309044</v>
      </c>
      <c r="AZ55" s="315" t="s">
        <v>98</v>
      </c>
      <c r="BA55" s="23" t="s">
        <v>190</v>
      </c>
      <c r="BB55" s="24">
        <v>0.14031158633957738</v>
      </c>
      <c r="BC55" s="26">
        <v>0.71234802263701869</v>
      </c>
      <c r="BD55" s="26">
        <v>-2.8512214402270297</v>
      </c>
      <c r="BE55" s="25">
        <v>18</v>
      </c>
      <c r="BF55" s="117">
        <v>1.0603840402847316E-2</v>
      </c>
      <c r="BG55" s="17">
        <v>-3.8789999999999991</v>
      </c>
      <c r="BH55" s="17">
        <v>1.3604695676289289</v>
      </c>
      <c r="BI55" s="17">
        <v>-6.7372404997087312</v>
      </c>
      <c r="BJ55" s="113">
        <v>-1.0207595002912671</v>
      </c>
      <c r="BV55" s="315" t="s">
        <v>98</v>
      </c>
      <c r="BW55" s="23" t="s">
        <v>190</v>
      </c>
      <c r="BX55" s="24">
        <v>1.5008943199410802</v>
      </c>
      <c r="BY55" s="26">
        <v>0.23632418858382637</v>
      </c>
      <c r="BZ55" s="26">
        <v>-3.4439853128455353</v>
      </c>
      <c r="CA55" s="25">
        <v>18</v>
      </c>
      <c r="CB55" s="117">
        <v>2.8951006673064044E-3</v>
      </c>
      <c r="CC55" s="17">
        <v>-5.9410000000000007</v>
      </c>
      <c r="CD55" s="17">
        <v>1.7250363925307652</v>
      </c>
      <c r="CE55" s="17">
        <v>-9.5651669772856742</v>
      </c>
      <c r="CF55" s="113">
        <v>-2.3168330227143268</v>
      </c>
      <c r="CS55" s="315" t="s">
        <v>98</v>
      </c>
      <c r="CT55" s="23" t="s">
        <v>190</v>
      </c>
      <c r="CU55" s="24">
        <v>2.4915879706001363</v>
      </c>
      <c r="CV55" s="26">
        <v>0.13186837282366443</v>
      </c>
      <c r="CW55" s="26">
        <v>-3.0735828396427438</v>
      </c>
      <c r="CX55" s="25">
        <v>18</v>
      </c>
      <c r="CY55" s="117">
        <v>6.5466346767031527E-3</v>
      </c>
      <c r="CZ55" s="17">
        <v>-4.818500000000002</v>
      </c>
      <c r="DA55" s="17">
        <v>1.5677143748499316</v>
      </c>
      <c r="DB55" s="17">
        <v>-8.1121456829248313</v>
      </c>
      <c r="DC55" s="113">
        <v>-1.5248543170751725</v>
      </c>
    </row>
    <row r="56" spans="2:107" ht="15.75" customHeight="1" thickBot="1">
      <c r="B56" s="400" t="s">
        <v>23</v>
      </c>
      <c r="C56" s="395"/>
      <c r="D56" s="395"/>
      <c r="E56" s="395"/>
      <c r="J56" s="316"/>
      <c r="K56" s="158" t="s">
        <v>191</v>
      </c>
      <c r="L56" s="119"/>
      <c r="M56" s="121"/>
      <c r="N56" s="59">
        <v>-0.36704422298124562</v>
      </c>
      <c r="O56" s="59">
        <v>11.953275255546687</v>
      </c>
      <c r="P56" s="59">
        <v>0.72000165540732697</v>
      </c>
      <c r="Q56" s="20">
        <v>-0.47999999999999898</v>
      </c>
      <c r="R56" s="20">
        <v>1.307744326014157</v>
      </c>
      <c r="S56" s="20">
        <v>-3.3305659003312416</v>
      </c>
      <c r="T56" s="116">
        <v>2.3705659003312434</v>
      </c>
      <c r="X56" s="400" t="s">
        <v>23</v>
      </c>
      <c r="Y56" s="395"/>
      <c r="Z56" s="395"/>
      <c r="AA56" s="395"/>
      <c r="AE56" s="316"/>
      <c r="AF56" s="27" t="s">
        <v>191</v>
      </c>
      <c r="AG56" s="119"/>
      <c r="AH56" s="121"/>
      <c r="AI56" s="59">
        <v>-1.2065274494531726</v>
      </c>
      <c r="AJ56" s="59">
        <v>15.828480298867952</v>
      </c>
      <c r="AK56" s="59">
        <v>0.24533812888389811</v>
      </c>
      <c r="AL56" s="20">
        <v>-1.4090000000000003</v>
      </c>
      <c r="AM56" s="20">
        <v>1.1678142926947854</v>
      </c>
      <c r="AN56" s="20">
        <v>-3.8868377653649953</v>
      </c>
      <c r="AO56" s="116">
        <v>1.0688377653649945</v>
      </c>
      <c r="AS56" s="400" t="s">
        <v>23</v>
      </c>
      <c r="AT56" s="395"/>
      <c r="AU56" s="395"/>
      <c r="AV56" s="395"/>
      <c r="AZ56" s="316"/>
      <c r="BA56" s="27" t="s">
        <v>191</v>
      </c>
      <c r="BB56" s="119"/>
      <c r="BC56" s="121"/>
      <c r="BD56" s="59">
        <v>-2.8512214402270297</v>
      </c>
      <c r="BE56" s="59">
        <v>17.978550542802903</v>
      </c>
      <c r="BF56" s="59">
        <v>1.0612727255763597E-2</v>
      </c>
      <c r="BG56" s="20">
        <v>-3.8789999999999991</v>
      </c>
      <c r="BH56" s="20">
        <v>1.3604695676289289</v>
      </c>
      <c r="BI56" s="20">
        <v>-6.7374849497783398</v>
      </c>
      <c r="BJ56" s="116">
        <v>-1.020515050221658</v>
      </c>
      <c r="BO56" s="400" t="s">
        <v>23</v>
      </c>
      <c r="BP56" s="395"/>
      <c r="BQ56" s="395"/>
      <c r="BR56" s="395"/>
      <c r="BV56" s="316"/>
      <c r="BW56" s="27" t="s">
        <v>191</v>
      </c>
      <c r="BX56" s="119"/>
      <c r="BY56" s="121"/>
      <c r="BZ56" s="59">
        <v>-3.4439853128455358</v>
      </c>
      <c r="CA56" s="59">
        <v>15.969313647404517</v>
      </c>
      <c r="CB56" s="59">
        <v>3.343577301557093E-3</v>
      </c>
      <c r="CC56" s="20">
        <v>-5.9410000000000007</v>
      </c>
      <c r="CD56" s="20">
        <v>1.725036392530765</v>
      </c>
      <c r="CE56" s="20">
        <v>-9.5984849812305963</v>
      </c>
      <c r="CF56" s="116">
        <v>-2.2835150187694051</v>
      </c>
      <c r="CL56" s="400" t="s">
        <v>23</v>
      </c>
      <c r="CM56" s="395"/>
      <c r="CN56" s="395"/>
      <c r="CO56" s="395"/>
      <c r="CS56" s="316"/>
      <c r="CT56" s="27" t="s">
        <v>191</v>
      </c>
      <c r="CU56" s="119"/>
      <c r="CV56" s="121"/>
      <c r="CW56" s="59">
        <v>-3.0735828396427438</v>
      </c>
      <c r="CX56" s="59">
        <v>15.804562058301533</v>
      </c>
      <c r="CY56" s="59">
        <v>7.3539359842165293E-3</v>
      </c>
      <c r="CZ56" s="20">
        <v>-4.818500000000002</v>
      </c>
      <c r="DA56" s="20">
        <v>1.5677143748499316</v>
      </c>
      <c r="DB56" s="20">
        <v>-8.1452492032831003</v>
      </c>
      <c r="DC56" s="116">
        <v>-1.4917507967169039</v>
      </c>
    </row>
    <row r="57" spans="2:107" ht="15" thickBot="1">
      <c r="B57" s="423" t="s">
        <v>0</v>
      </c>
      <c r="C57" s="407"/>
      <c r="D57" s="123" t="s">
        <v>102</v>
      </c>
      <c r="E57" s="22" t="s">
        <v>24</v>
      </c>
      <c r="K57" s="1"/>
      <c r="X57" s="423" t="s">
        <v>0</v>
      </c>
      <c r="Y57" s="407"/>
      <c r="Z57" s="123" t="s">
        <v>102</v>
      </c>
      <c r="AA57" s="22" t="s">
        <v>24</v>
      </c>
      <c r="AS57" s="436" t="s">
        <v>0</v>
      </c>
      <c r="AT57" s="437"/>
      <c r="AU57" s="123" t="s">
        <v>102</v>
      </c>
      <c r="AV57" s="22" t="s">
        <v>24</v>
      </c>
      <c r="BO57" s="423" t="s">
        <v>0</v>
      </c>
      <c r="BP57" s="407"/>
      <c r="BQ57" s="123" t="s">
        <v>102</v>
      </c>
      <c r="BR57" s="22" t="s">
        <v>24</v>
      </c>
      <c r="CL57" s="423" t="s">
        <v>0</v>
      </c>
      <c r="CM57" s="407"/>
      <c r="CN57" s="123" t="s">
        <v>102</v>
      </c>
      <c r="CO57" s="22" t="s">
        <v>24</v>
      </c>
    </row>
    <row r="58" spans="2:107" ht="15" thickBot="1">
      <c r="B58" s="315" t="s">
        <v>25</v>
      </c>
      <c r="C58" s="23" t="s">
        <v>103</v>
      </c>
      <c r="D58" s="293" t="s">
        <v>1</v>
      </c>
      <c r="E58" s="34">
        <v>10</v>
      </c>
      <c r="K58" s="1"/>
      <c r="X58" s="315" t="s">
        <v>25</v>
      </c>
      <c r="Y58" s="23" t="s">
        <v>103</v>
      </c>
      <c r="Z58" s="293" t="s">
        <v>1</v>
      </c>
      <c r="AA58" s="34">
        <v>10</v>
      </c>
      <c r="AS58" s="415" t="s">
        <v>25</v>
      </c>
      <c r="AT58" s="23" t="s">
        <v>103</v>
      </c>
      <c r="AU58" s="293" t="s">
        <v>1</v>
      </c>
      <c r="AV58" s="34">
        <v>10</v>
      </c>
      <c r="BO58" s="315" t="s">
        <v>25</v>
      </c>
      <c r="BP58" s="23" t="s">
        <v>103</v>
      </c>
      <c r="BQ58" s="293" t="s">
        <v>1</v>
      </c>
      <c r="BR58" s="34">
        <v>10</v>
      </c>
      <c r="CL58" s="315" t="s">
        <v>25</v>
      </c>
      <c r="CM58" s="23" t="s">
        <v>103</v>
      </c>
      <c r="CN58" s="293" t="s">
        <v>1</v>
      </c>
      <c r="CO58" s="34">
        <v>10</v>
      </c>
    </row>
    <row r="59" spans="2:107" ht="15" customHeight="1" thickBot="1">
      <c r="B59" s="398"/>
      <c r="C59" s="27" t="s">
        <v>18</v>
      </c>
      <c r="D59" s="294" t="s">
        <v>2</v>
      </c>
      <c r="E59" s="47">
        <v>10</v>
      </c>
      <c r="X59" s="398"/>
      <c r="Y59" s="27" t="s">
        <v>18</v>
      </c>
      <c r="Z59" s="294" t="s">
        <v>2</v>
      </c>
      <c r="AA59" s="47">
        <v>10</v>
      </c>
      <c r="AS59" s="419"/>
      <c r="AT59" s="27" t="s">
        <v>18</v>
      </c>
      <c r="AU59" s="294" t="s">
        <v>2</v>
      </c>
      <c r="AV59" s="47">
        <v>10</v>
      </c>
      <c r="BO59" s="398"/>
      <c r="BP59" s="27" t="s">
        <v>18</v>
      </c>
      <c r="BQ59" s="294" t="s">
        <v>2</v>
      </c>
      <c r="BR59" s="47">
        <v>10</v>
      </c>
      <c r="CL59" s="398"/>
      <c r="CM59" s="27" t="s">
        <v>18</v>
      </c>
      <c r="CN59" s="294" t="s">
        <v>2</v>
      </c>
      <c r="CO59" s="47">
        <v>10</v>
      </c>
    </row>
    <row r="61" spans="2:107" ht="16.5" customHeight="1" thickBot="1">
      <c r="B61" s="400" t="s">
        <v>26</v>
      </c>
      <c r="C61" s="395"/>
      <c r="D61" s="395"/>
      <c r="E61" s="395"/>
      <c r="F61" s="395"/>
      <c r="K61" s="1"/>
      <c r="X61" s="400" t="s">
        <v>26</v>
      </c>
      <c r="Y61" s="395"/>
      <c r="Z61" s="395"/>
      <c r="AA61" s="395"/>
      <c r="AB61" s="395"/>
      <c r="AS61" s="400" t="s">
        <v>26</v>
      </c>
      <c r="AT61" s="395"/>
      <c r="AU61" s="395"/>
      <c r="AV61" s="395"/>
      <c r="AW61" s="395"/>
      <c r="BO61" s="400" t="s">
        <v>26</v>
      </c>
      <c r="BP61" s="395"/>
      <c r="BQ61" s="395"/>
      <c r="BR61" s="395"/>
      <c r="BS61" s="395"/>
      <c r="CL61" s="400" t="s">
        <v>26</v>
      </c>
      <c r="CM61" s="395"/>
      <c r="CN61" s="395"/>
      <c r="CO61" s="395"/>
      <c r="CP61" s="395"/>
    </row>
    <row r="62" spans="2:107" ht="29.25" thickBot="1">
      <c r="B62" s="9"/>
      <c r="C62" s="118" t="s">
        <v>25</v>
      </c>
      <c r="D62" s="123" t="s">
        <v>11</v>
      </c>
      <c r="E62" s="124" t="s">
        <v>27</v>
      </c>
      <c r="F62" s="22" t="s">
        <v>24</v>
      </c>
      <c r="K62" s="1"/>
      <c r="X62" s="9"/>
      <c r="Y62" s="118" t="s">
        <v>25</v>
      </c>
      <c r="Z62" s="123" t="s">
        <v>11</v>
      </c>
      <c r="AA62" s="124" t="s">
        <v>27</v>
      </c>
      <c r="AB62" s="22" t="s">
        <v>24</v>
      </c>
      <c r="AS62" s="9"/>
      <c r="AT62" s="118" t="s">
        <v>25</v>
      </c>
      <c r="AU62" s="123" t="s">
        <v>11</v>
      </c>
      <c r="AV62" s="124" t="s">
        <v>27</v>
      </c>
      <c r="AW62" s="22" t="s">
        <v>24</v>
      </c>
      <c r="BO62" s="9"/>
      <c r="BP62" s="118" t="s">
        <v>25</v>
      </c>
      <c r="BQ62" s="123" t="s">
        <v>11</v>
      </c>
      <c r="BR62" s="124" t="s">
        <v>27</v>
      </c>
      <c r="BS62" s="22" t="s">
        <v>24</v>
      </c>
      <c r="CL62" s="9"/>
      <c r="CM62" s="118" t="s">
        <v>25</v>
      </c>
      <c r="CN62" s="123" t="s">
        <v>11</v>
      </c>
      <c r="CO62" s="124" t="s">
        <v>27</v>
      </c>
      <c r="CP62" s="22" t="s">
        <v>24</v>
      </c>
    </row>
    <row r="63" spans="2:107">
      <c r="B63" s="401" t="s">
        <v>104</v>
      </c>
      <c r="C63" s="23" t="s">
        <v>1</v>
      </c>
      <c r="D63" s="33">
        <v>0.9</v>
      </c>
      <c r="E63" s="17">
        <v>0.99442892601175303</v>
      </c>
      <c r="F63" s="34">
        <v>10</v>
      </c>
      <c r="K63" s="1"/>
      <c r="X63" s="401" t="s">
        <v>104</v>
      </c>
      <c r="Y63" s="23" t="s">
        <v>1</v>
      </c>
      <c r="Z63" s="33">
        <v>5</v>
      </c>
      <c r="AA63" s="17">
        <v>1.247219128924647</v>
      </c>
      <c r="AB63" s="34">
        <v>10</v>
      </c>
      <c r="AS63" s="415" t="s">
        <v>104</v>
      </c>
      <c r="AT63" s="23" t="s">
        <v>1</v>
      </c>
      <c r="AU63" s="33">
        <v>3.6999999999999997</v>
      </c>
      <c r="AV63" s="17">
        <v>1.3374935098492586</v>
      </c>
      <c r="AW63" s="34">
        <v>10</v>
      </c>
      <c r="BO63" s="401" t="s">
        <v>104</v>
      </c>
      <c r="BP63" s="23" t="s">
        <v>1</v>
      </c>
      <c r="BQ63" s="33">
        <v>3.1</v>
      </c>
      <c r="BR63" s="17">
        <v>1.7288403306519919</v>
      </c>
      <c r="BS63" s="34">
        <v>10</v>
      </c>
      <c r="CL63" s="401" t="s">
        <v>104</v>
      </c>
      <c r="CM63" s="23" t="s">
        <v>1</v>
      </c>
      <c r="CN63" s="33">
        <v>3.2</v>
      </c>
      <c r="CO63" s="17">
        <v>1.7511900715418263</v>
      </c>
      <c r="CP63" s="34">
        <v>10</v>
      </c>
    </row>
    <row r="64" spans="2:107">
      <c r="B64" s="397"/>
      <c r="C64" s="35" t="s">
        <v>2</v>
      </c>
      <c r="D64" s="36">
        <v>1.6</v>
      </c>
      <c r="E64" s="18">
        <v>1.1737877907772674</v>
      </c>
      <c r="F64" s="37">
        <v>10</v>
      </c>
      <c r="K64" s="1"/>
      <c r="X64" s="397"/>
      <c r="Y64" s="35" t="s">
        <v>2</v>
      </c>
      <c r="Z64" s="36">
        <v>5.0999999999999996</v>
      </c>
      <c r="AA64" s="18">
        <v>1.5238839267549948</v>
      </c>
      <c r="AB64" s="37">
        <v>10</v>
      </c>
      <c r="AS64" s="416"/>
      <c r="AT64" s="35" t="s">
        <v>2</v>
      </c>
      <c r="AU64" s="36">
        <v>5.1999999999999993</v>
      </c>
      <c r="AV64" s="18">
        <v>1.9888578520235063</v>
      </c>
      <c r="AW64" s="37">
        <v>10</v>
      </c>
      <c r="BO64" s="397"/>
      <c r="BP64" s="35" t="s">
        <v>2</v>
      </c>
      <c r="BQ64" s="36">
        <v>4.5999999999999996</v>
      </c>
      <c r="BR64" s="18">
        <v>2.2705848487901865</v>
      </c>
      <c r="BS64" s="37">
        <v>10</v>
      </c>
      <c r="CL64" s="397"/>
      <c r="CM64" s="35" t="s">
        <v>2</v>
      </c>
      <c r="CN64" s="36">
        <v>5.6000000000000005</v>
      </c>
      <c r="CO64" s="18">
        <v>2.9514591494904874</v>
      </c>
      <c r="CP64" s="37">
        <v>10</v>
      </c>
    </row>
    <row r="65" spans="2:94">
      <c r="B65" s="402"/>
      <c r="C65" s="38" t="s">
        <v>28</v>
      </c>
      <c r="D65" s="39">
        <v>1.25</v>
      </c>
      <c r="E65" s="40">
        <v>1.1180339887498947</v>
      </c>
      <c r="F65" s="41">
        <v>20</v>
      </c>
      <c r="K65" s="1"/>
      <c r="X65" s="402"/>
      <c r="Y65" s="38" t="s">
        <v>28</v>
      </c>
      <c r="Z65" s="39">
        <v>5.0500000000000007</v>
      </c>
      <c r="AA65" s="40">
        <v>1.3562719801759993</v>
      </c>
      <c r="AB65" s="41">
        <v>20</v>
      </c>
      <c r="AS65" s="417"/>
      <c r="AT65" s="38" t="s">
        <v>28</v>
      </c>
      <c r="AU65" s="39">
        <v>4.45</v>
      </c>
      <c r="AV65" s="40">
        <v>1.8202082009311029</v>
      </c>
      <c r="AW65" s="41">
        <v>20</v>
      </c>
      <c r="BO65" s="402"/>
      <c r="BP65" s="38" t="s">
        <v>28</v>
      </c>
      <c r="BQ65" s="39">
        <v>3.85</v>
      </c>
      <c r="BR65" s="40">
        <v>2.1095023109728985</v>
      </c>
      <c r="BS65" s="41">
        <v>20</v>
      </c>
      <c r="CL65" s="402"/>
      <c r="CM65" s="38" t="s">
        <v>28</v>
      </c>
      <c r="CN65" s="39">
        <v>4.3999999999999995</v>
      </c>
      <c r="CO65" s="40">
        <v>2.6635947218196057</v>
      </c>
      <c r="CP65" s="41">
        <v>20</v>
      </c>
    </row>
    <row r="66" spans="2:94">
      <c r="B66" s="403" t="s">
        <v>105</v>
      </c>
      <c r="C66" s="42" t="s">
        <v>1</v>
      </c>
      <c r="D66" s="43">
        <v>2.4000000000000004</v>
      </c>
      <c r="E66" s="44">
        <v>1.646545204697129</v>
      </c>
      <c r="F66" s="45">
        <v>10</v>
      </c>
      <c r="K66" s="1"/>
      <c r="X66" s="403" t="s">
        <v>105</v>
      </c>
      <c r="Y66" s="42" t="s">
        <v>1</v>
      </c>
      <c r="Z66" s="43">
        <v>5.6000000000000005</v>
      </c>
      <c r="AA66" s="44">
        <v>1.2649110640673518</v>
      </c>
      <c r="AB66" s="45">
        <v>10</v>
      </c>
      <c r="AS66" s="418" t="s">
        <v>105</v>
      </c>
      <c r="AT66" s="42" t="s">
        <v>1</v>
      </c>
      <c r="AU66" s="43">
        <v>4.5</v>
      </c>
      <c r="AV66" s="44">
        <v>1.7795130420052185</v>
      </c>
      <c r="AW66" s="45">
        <v>10</v>
      </c>
      <c r="BO66" s="403" t="s">
        <v>105</v>
      </c>
      <c r="BP66" s="42" t="s">
        <v>1</v>
      </c>
      <c r="BQ66" s="43">
        <v>3.6</v>
      </c>
      <c r="BR66" s="44">
        <v>2.3190036174568118</v>
      </c>
      <c r="BS66" s="45">
        <v>10</v>
      </c>
      <c r="CL66" s="403" t="s">
        <v>105</v>
      </c>
      <c r="CM66" s="42" t="s">
        <v>1</v>
      </c>
      <c r="CN66" s="43">
        <v>3.5</v>
      </c>
      <c r="CO66" s="44">
        <v>2.1213203435596428</v>
      </c>
      <c r="CP66" s="45">
        <v>10</v>
      </c>
    </row>
    <row r="67" spans="2:94">
      <c r="B67" s="397"/>
      <c r="C67" s="35" t="s">
        <v>2</v>
      </c>
      <c r="D67" s="36">
        <v>2.6999999999999997</v>
      </c>
      <c r="E67" s="18">
        <v>2.2135943621178651</v>
      </c>
      <c r="F67" s="37">
        <v>10</v>
      </c>
      <c r="K67" s="1"/>
      <c r="X67" s="397"/>
      <c r="Y67" s="35" t="s">
        <v>2</v>
      </c>
      <c r="Z67" s="36">
        <v>6</v>
      </c>
      <c r="AA67" s="18">
        <v>2</v>
      </c>
      <c r="AB67" s="37">
        <v>10</v>
      </c>
      <c r="AS67" s="416"/>
      <c r="AT67" s="35" t="s">
        <v>2</v>
      </c>
      <c r="AU67" s="36">
        <v>6.3999999999999995</v>
      </c>
      <c r="AV67" s="18">
        <v>1.505545305418162</v>
      </c>
      <c r="AW67" s="37">
        <v>10</v>
      </c>
      <c r="BO67" s="397"/>
      <c r="BP67" s="35" t="s">
        <v>2</v>
      </c>
      <c r="BQ67" s="36">
        <v>6.5</v>
      </c>
      <c r="BR67" s="18">
        <v>3.0276503540974917</v>
      </c>
      <c r="BS67" s="37">
        <v>10</v>
      </c>
      <c r="CL67" s="397"/>
      <c r="CM67" s="35" t="s">
        <v>2</v>
      </c>
      <c r="CN67" s="36">
        <v>5.3999999999999995</v>
      </c>
      <c r="CO67" s="18">
        <v>1.837873166945363</v>
      </c>
      <c r="CP67" s="37">
        <v>10</v>
      </c>
    </row>
    <row r="68" spans="2:94">
      <c r="B68" s="402"/>
      <c r="C68" s="38" t="s">
        <v>28</v>
      </c>
      <c r="D68" s="39">
        <v>2.5499999999999998</v>
      </c>
      <c r="E68" s="40">
        <v>1.9049796241485242</v>
      </c>
      <c r="F68" s="41">
        <v>20</v>
      </c>
      <c r="K68" s="1"/>
      <c r="X68" s="402"/>
      <c r="Y68" s="38" t="s">
        <v>28</v>
      </c>
      <c r="Z68" s="39">
        <v>5.7999999999999989</v>
      </c>
      <c r="AA68" s="40">
        <v>1.6415653633362466</v>
      </c>
      <c r="AB68" s="41">
        <v>20</v>
      </c>
      <c r="AS68" s="417"/>
      <c r="AT68" s="38" t="s">
        <v>28</v>
      </c>
      <c r="AU68" s="39">
        <v>5.4500000000000011</v>
      </c>
      <c r="AV68" s="40">
        <v>1.8771478925557026</v>
      </c>
      <c r="AW68" s="41">
        <v>20</v>
      </c>
      <c r="BO68" s="402"/>
      <c r="BP68" s="38" t="s">
        <v>28</v>
      </c>
      <c r="BQ68" s="39">
        <v>5.05</v>
      </c>
      <c r="BR68" s="40">
        <v>3.0170567742333532</v>
      </c>
      <c r="BS68" s="41">
        <v>20</v>
      </c>
      <c r="CL68" s="402"/>
      <c r="CM68" s="38" t="s">
        <v>28</v>
      </c>
      <c r="CN68" s="39">
        <v>4.45</v>
      </c>
      <c r="CO68" s="40">
        <v>2.163695668842645</v>
      </c>
      <c r="CP68" s="41">
        <v>20</v>
      </c>
    </row>
    <row r="69" spans="2:94">
      <c r="B69" s="403" t="s">
        <v>106</v>
      </c>
      <c r="C69" s="42" t="s">
        <v>1</v>
      </c>
      <c r="D69" s="43">
        <v>3.6</v>
      </c>
      <c r="E69" s="44">
        <v>1.5776212754932311</v>
      </c>
      <c r="F69" s="45">
        <v>10</v>
      </c>
      <c r="X69" s="403" t="s">
        <v>106</v>
      </c>
      <c r="Y69" s="42" t="s">
        <v>1</v>
      </c>
      <c r="Z69" s="43">
        <v>5.3999999999999995</v>
      </c>
      <c r="AA69" s="44">
        <v>1.505545305418162</v>
      </c>
      <c r="AB69" s="45">
        <v>10</v>
      </c>
      <c r="AS69" s="418" t="s">
        <v>106</v>
      </c>
      <c r="AT69" s="42" t="s">
        <v>1</v>
      </c>
      <c r="AU69" s="43">
        <v>4.5</v>
      </c>
      <c r="AV69" s="44">
        <v>1.9002923751652301</v>
      </c>
      <c r="AW69" s="45">
        <v>10</v>
      </c>
      <c r="BO69" s="403" t="s">
        <v>106</v>
      </c>
      <c r="BP69" s="42" t="s">
        <v>1</v>
      </c>
      <c r="BQ69" s="43">
        <v>3.2</v>
      </c>
      <c r="BR69" s="44">
        <v>1.5491933384829668</v>
      </c>
      <c r="BS69" s="45">
        <v>10</v>
      </c>
      <c r="CL69" s="403" t="s">
        <v>106</v>
      </c>
      <c r="CM69" s="42" t="s">
        <v>1</v>
      </c>
      <c r="CN69" s="43">
        <v>3.6</v>
      </c>
      <c r="CO69" s="44">
        <v>1.6465452046971292</v>
      </c>
      <c r="CP69" s="45">
        <v>10</v>
      </c>
    </row>
    <row r="70" spans="2:94">
      <c r="B70" s="397"/>
      <c r="C70" s="35" t="s">
        <v>2</v>
      </c>
      <c r="D70" s="36">
        <v>4.0999999999999996</v>
      </c>
      <c r="E70" s="18">
        <v>2.1317702607092639</v>
      </c>
      <c r="F70" s="37">
        <v>10</v>
      </c>
      <c r="X70" s="397"/>
      <c r="Y70" s="35" t="s">
        <v>2</v>
      </c>
      <c r="Z70" s="36">
        <v>6.6</v>
      </c>
      <c r="AA70" s="18">
        <v>1.8378731669453627</v>
      </c>
      <c r="AB70" s="37">
        <v>10</v>
      </c>
      <c r="AS70" s="416"/>
      <c r="AT70" s="35" t="s">
        <v>2</v>
      </c>
      <c r="AU70" s="36">
        <v>6.1</v>
      </c>
      <c r="AV70" s="18">
        <v>1.5238839267549946</v>
      </c>
      <c r="AW70" s="37">
        <v>10</v>
      </c>
      <c r="BO70" s="397"/>
      <c r="BP70" s="35" t="s">
        <v>2</v>
      </c>
      <c r="BQ70" s="36">
        <v>6.4999999999999991</v>
      </c>
      <c r="BR70" s="18">
        <v>2.5927248643506742</v>
      </c>
      <c r="BS70" s="37">
        <v>10</v>
      </c>
      <c r="CL70" s="397"/>
      <c r="CM70" s="35" t="s">
        <v>2</v>
      </c>
      <c r="CN70" s="36">
        <v>6.1000000000000005</v>
      </c>
      <c r="CO70" s="18">
        <v>2.4244128727957572</v>
      </c>
      <c r="CP70" s="37">
        <v>10</v>
      </c>
    </row>
    <row r="71" spans="2:94">
      <c r="B71" s="402"/>
      <c r="C71" s="38" t="s">
        <v>28</v>
      </c>
      <c r="D71" s="39">
        <v>3.8500000000000005</v>
      </c>
      <c r="E71" s="40">
        <v>1.8431951662948314</v>
      </c>
      <c r="F71" s="41">
        <v>20</v>
      </c>
      <c r="X71" s="402"/>
      <c r="Y71" s="38" t="s">
        <v>28</v>
      </c>
      <c r="Z71" s="39">
        <v>5.9999999999999982</v>
      </c>
      <c r="AA71" s="40">
        <v>1.7471781760734564</v>
      </c>
      <c r="AB71" s="41">
        <v>20</v>
      </c>
      <c r="AS71" s="417"/>
      <c r="AT71" s="38" t="s">
        <v>28</v>
      </c>
      <c r="AU71" s="39">
        <v>5.3</v>
      </c>
      <c r="AV71" s="40">
        <v>1.8666040089734588</v>
      </c>
      <c r="AW71" s="41">
        <v>20</v>
      </c>
      <c r="BO71" s="402"/>
      <c r="BP71" s="38" t="s">
        <v>28</v>
      </c>
      <c r="BQ71" s="39">
        <v>4.8500000000000014</v>
      </c>
      <c r="BR71" s="40">
        <v>2.6808286228819544</v>
      </c>
      <c r="BS71" s="41">
        <v>20</v>
      </c>
      <c r="CL71" s="402"/>
      <c r="CM71" s="38" t="s">
        <v>28</v>
      </c>
      <c r="CN71" s="39">
        <v>4.8500000000000014</v>
      </c>
      <c r="CO71" s="40">
        <v>2.3902213066443956</v>
      </c>
      <c r="CP71" s="41">
        <v>20</v>
      </c>
    </row>
    <row r="72" spans="2:94">
      <c r="B72" s="403" t="s">
        <v>107</v>
      </c>
      <c r="C72" s="42" t="s">
        <v>1</v>
      </c>
      <c r="D72" s="43">
        <v>4.0999999999999996</v>
      </c>
      <c r="E72" s="44">
        <v>1.1005049346146121</v>
      </c>
      <c r="F72" s="45">
        <v>10</v>
      </c>
      <c r="X72" s="403" t="s">
        <v>107</v>
      </c>
      <c r="Y72" s="42" t="s">
        <v>1</v>
      </c>
      <c r="Z72" s="43">
        <v>6.1</v>
      </c>
      <c r="AA72" s="44">
        <v>2.0248456731316589</v>
      </c>
      <c r="AB72" s="45">
        <v>10</v>
      </c>
      <c r="AS72" s="418" t="s">
        <v>107</v>
      </c>
      <c r="AT72" s="42" t="s">
        <v>1</v>
      </c>
      <c r="AU72" s="43">
        <v>4.8999999999999995</v>
      </c>
      <c r="AV72" s="44">
        <v>1.7288403306519919</v>
      </c>
      <c r="AW72" s="45">
        <v>10</v>
      </c>
      <c r="BO72" s="403" t="s">
        <v>107</v>
      </c>
      <c r="BP72" s="42" t="s">
        <v>1</v>
      </c>
      <c r="BQ72" s="43">
        <v>3.3</v>
      </c>
      <c r="BR72" s="44">
        <v>2.0575065816014617</v>
      </c>
      <c r="BS72" s="45">
        <v>10</v>
      </c>
      <c r="CL72" s="403" t="s">
        <v>107</v>
      </c>
      <c r="CM72" s="42" t="s">
        <v>1</v>
      </c>
      <c r="CN72" s="43">
        <v>3.5999999999999996</v>
      </c>
      <c r="CO72" s="44">
        <v>2.0655911179772892</v>
      </c>
      <c r="CP72" s="45">
        <v>10</v>
      </c>
    </row>
    <row r="73" spans="2:94">
      <c r="B73" s="397"/>
      <c r="C73" s="35" t="s">
        <v>2</v>
      </c>
      <c r="D73" s="36">
        <v>4.1000000000000005</v>
      </c>
      <c r="E73" s="18">
        <v>2.2827858224351911</v>
      </c>
      <c r="F73" s="37">
        <v>10</v>
      </c>
      <c r="X73" s="397"/>
      <c r="Y73" s="35" t="s">
        <v>2</v>
      </c>
      <c r="Z73" s="36">
        <v>7</v>
      </c>
      <c r="AA73" s="18">
        <v>1.7638342073763937</v>
      </c>
      <c r="AB73" s="37">
        <v>10</v>
      </c>
      <c r="AS73" s="416"/>
      <c r="AT73" s="35" t="s">
        <v>2</v>
      </c>
      <c r="AU73" s="36">
        <v>7.3</v>
      </c>
      <c r="AV73" s="18">
        <v>1.8287822299126937</v>
      </c>
      <c r="AW73" s="37">
        <v>10</v>
      </c>
      <c r="BO73" s="397"/>
      <c r="BP73" s="35" t="s">
        <v>2</v>
      </c>
      <c r="BQ73" s="36">
        <v>7.1000000000000005</v>
      </c>
      <c r="BR73" s="18">
        <v>2.6853512081497111</v>
      </c>
      <c r="BS73" s="37">
        <v>10</v>
      </c>
      <c r="CL73" s="397"/>
      <c r="CM73" s="35" t="s">
        <v>2</v>
      </c>
      <c r="CN73" s="36">
        <v>6.3999999999999995</v>
      </c>
      <c r="CO73" s="18">
        <v>2.503331114069145</v>
      </c>
      <c r="CP73" s="37">
        <v>10</v>
      </c>
    </row>
    <row r="74" spans="2:94">
      <c r="B74" s="402"/>
      <c r="C74" s="38" t="s">
        <v>28</v>
      </c>
      <c r="D74" s="39">
        <v>4.0999999999999996</v>
      </c>
      <c r="E74" s="40">
        <v>1.7441631985447619</v>
      </c>
      <c r="F74" s="41">
        <v>20</v>
      </c>
      <c r="X74" s="402"/>
      <c r="Y74" s="38" t="s">
        <v>28</v>
      </c>
      <c r="Z74" s="39">
        <v>6.5499999999999989</v>
      </c>
      <c r="AA74" s="40">
        <v>1.9049796241485244</v>
      </c>
      <c r="AB74" s="41">
        <v>20</v>
      </c>
      <c r="AS74" s="417"/>
      <c r="AT74" s="38" t="s">
        <v>28</v>
      </c>
      <c r="AU74" s="39">
        <v>6.0999999999999988</v>
      </c>
      <c r="AV74" s="40">
        <v>2.1250386993380173</v>
      </c>
      <c r="AW74" s="41">
        <v>20</v>
      </c>
      <c r="BO74" s="402"/>
      <c r="BP74" s="38" t="s">
        <v>28</v>
      </c>
      <c r="BQ74" s="39">
        <v>5.2</v>
      </c>
      <c r="BR74" s="40">
        <v>3.0366186180649932</v>
      </c>
      <c r="BS74" s="41">
        <v>20</v>
      </c>
      <c r="CL74" s="402"/>
      <c r="CM74" s="38" t="s">
        <v>28</v>
      </c>
      <c r="CN74" s="39">
        <v>5</v>
      </c>
      <c r="CO74" s="40">
        <v>2.6556791182195507</v>
      </c>
      <c r="CP74" s="41">
        <v>20</v>
      </c>
    </row>
    <row r="75" spans="2:94">
      <c r="B75" s="403" t="s">
        <v>108</v>
      </c>
      <c r="C75" s="42" t="s">
        <v>1</v>
      </c>
      <c r="D75" s="43">
        <v>3.6999999999999993</v>
      </c>
      <c r="E75" s="44">
        <v>1.4181364924121767</v>
      </c>
      <c r="F75" s="45">
        <v>10</v>
      </c>
      <c r="X75" s="403" t="s">
        <v>108</v>
      </c>
      <c r="Y75" s="42" t="s">
        <v>1</v>
      </c>
      <c r="Z75" s="43">
        <v>5.9</v>
      </c>
      <c r="AA75" s="44">
        <v>1.5951314818673865</v>
      </c>
      <c r="AB75" s="45">
        <v>10</v>
      </c>
      <c r="AS75" s="418" t="s">
        <v>108</v>
      </c>
      <c r="AT75" s="42" t="s">
        <v>1</v>
      </c>
      <c r="AU75" s="43">
        <v>4.5</v>
      </c>
      <c r="AV75" s="44">
        <v>2.2236106773543889</v>
      </c>
      <c r="AW75" s="45">
        <v>10</v>
      </c>
      <c r="BO75" s="403" t="s">
        <v>108</v>
      </c>
      <c r="BP75" s="42" t="s">
        <v>1</v>
      </c>
      <c r="BQ75" s="43">
        <v>3.8999999999999995</v>
      </c>
      <c r="BR75" s="44">
        <v>1.2866839377079189</v>
      </c>
      <c r="BS75" s="45">
        <v>10</v>
      </c>
      <c r="CL75" s="403" t="s">
        <v>108</v>
      </c>
      <c r="CM75" s="42" t="s">
        <v>1</v>
      </c>
      <c r="CN75" s="43">
        <v>3.6999999999999997</v>
      </c>
      <c r="CO75" s="44">
        <v>1.3374935098492586</v>
      </c>
      <c r="CP75" s="45">
        <v>10</v>
      </c>
    </row>
    <row r="76" spans="2:94">
      <c r="B76" s="397"/>
      <c r="C76" s="35" t="s">
        <v>2</v>
      </c>
      <c r="D76" s="36">
        <v>3.9</v>
      </c>
      <c r="E76" s="18">
        <v>2.2827858224351911</v>
      </c>
      <c r="F76" s="37">
        <v>10</v>
      </c>
      <c r="X76" s="397"/>
      <c r="Y76" s="35" t="s">
        <v>2</v>
      </c>
      <c r="Z76" s="36">
        <v>6.9</v>
      </c>
      <c r="AA76" s="18">
        <v>2.0248456731316584</v>
      </c>
      <c r="AB76" s="37">
        <v>10</v>
      </c>
      <c r="AS76" s="416"/>
      <c r="AT76" s="35" t="s">
        <v>2</v>
      </c>
      <c r="AU76" s="36">
        <v>6.8000000000000007</v>
      </c>
      <c r="AV76" s="18">
        <v>2.2997584414213788</v>
      </c>
      <c r="AW76" s="37">
        <v>10</v>
      </c>
      <c r="BO76" s="397"/>
      <c r="BP76" s="35" t="s">
        <v>2</v>
      </c>
      <c r="BQ76" s="36">
        <v>7.2</v>
      </c>
      <c r="BR76" s="18">
        <v>2.2010098692292237</v>
      </c>
      <c r="BS76" s="37">
        <v>10</v>
      </c>
      <c r="CL76" s="397"/>
      <c r="CM76" s="35" t="s">
        <v>2</v>
      </c>
      <c r="CN76" s="36">
        <v>6.4999999999999991</v>
      </c>
      <c r="CO76" s="18">
        <v>2.0682789409984763</v>
      </c>
      <c r="CP76" s="37">
        <v>10</v>
      </c>
    </row>
    <row r="77" spans="2:94">
      <c r="B77" s="402"/>
      <c r="C77" s="38" t="s">
        <v>28</v>
      </c>
      <c r="D77" s="39">
        <v>3.8</v>
      </c>
      <c r="E77" s="40">
        <v>1.8524521444205841</v>
      </c>
      <c r="F77" s="41">
        <v>20</v>
      </c>
      <c r="X77" s="402"/>
      <c r="Y77" s="38" t="s">
        <v>28</v>
      </c>
      <c r="Z77" s="39">
        <v>6.3999999999999995</v>
      </c>
      <c r="AA77" s="40">
        <v>1.8467610337532774</v>
      </c>
      <c r="AB77" s="41">
        <v>20</v>
      </c>
      <c r="AS77" s="417"/>
      <c r="AT77" s="38" t="s">
        <v>28</v>
      </c>
      <c r="AU77" s="39">
        <v>5.6499999999999995</v>
      </c>
      <c r="AV77" s="40">
        <v>2.4978938496682614</v>
      </c>
      <c r="AW77" s="41">
        <v>20</v>
      </c>
      <c r="BO77" s="402"/>
      <c r="BP77" s="38" t="s">
        <v>28</v>
      </c>
      <c r="BQ77" s="39">
        <v>5.55</v>
      </c>
      <c r="BR77" s="40">
        <v>2.4381831026617471</v>
      </c>
      <c r="BS77" s="41">
        <v>20</v>
      </c>
      <c r="CL77" s="402"/>
      <c r="CM77" s="38" t="s">
        <v>28</v>
      </c>
      <c r="CN77" s="39">
        <v>5.1000000000000005</v>
      </c>
      <c r="CO77" s="40">
        <v>2.2219005615155591</v>
      </c>
      <c r="CP77" s="41">
        <v>20</v>
      </c>
    </row>
    <row r="78" spans="2:94" ht="15" thickBot="1">
      <c r="B78" s="396" t="s">
        <v>109</v>
      </c>
      <c r="C78" s="42" t="s">
        <v>1</v>
      </c>
      <c r="D78" s="43">
        <v>4.3999999999999995</v>
      </c>
      <c r="E78" s="44">
        <v>1.6465452046971292</v>
      </c>
      <c r="F78" s="45">
        <v>10</v>
      </c>
      <c r="X78" s="396" t="s">
        <v>109</v>
      </c>
      <c r="Y78" s="42" t="s">
        <v>1</v>
      </c>
      <c r="Z78" s="43">
        <v>6.1</v>
      </c>
      <c r="AA78" s="44">
        <v>1.7288403306519919</v>
      </c>
      <c r="AB78" s="45">
        <v>10</v>
      </c>
      <c r="AS78" s="418" t="s">
        <v>109</v>
      </c>
      <c r="AT78" s="42" t="s">
        <v>1</v>
      </c>
      <c r="AU78" s="43">
        <v>4.9000000000000004</v>
      </c>
      <c r="AV78" s="44">
        <v>1.7919573407620815</v>
      </c>
      <c r="AW78" s="45">
        <v>10</v>
      </c>
      <c r="BO78" s="396" t="s">
        <v>109</v>
      </c>
      <c r="BP78" s="42" t="s">
        <v>1</v>
      </c>
      <c r="BQ78" s="43">
        <v>3.8999999999999995</v>
      </c>
      <c r="BR78" s="44">
        <v>1.9692073983655904</v>
      </c>
      <c r="BS78" s="45">
        <v>10</v>
      </c>
      <c r="CL78" s="396" t="s">
        <v>109</v>
      </c>
      <c r="CM78" s="42" t="s">
        <v>1</v>
      </c>
      <c r="CN78" s="43">
        <v>4.3</v>
      </c>
      <c r="CO78" s="44">
        <v>1.3374935098492586</v>
      </c>
      <c r="CP78" s="45">
        <v>10</v>
      </c>
    </row>
    <row r="79" spans="2:94">
      <c r="B79" s="397"/>
      <c r="C79" s="35" t="s">
        <v>2</v>
      </c>
      <c r="D79" s="36">
        <v>4</v>
      </c>
      <c r="E79" s="18">
        <v>2.8674417556808756</v>
      </c>
      <c r="F79" s="37">
        <v>10</v>
      </c>
      <c r="X79" s="397"/>
      <c r="Y79" s="35" t="s">
        <v>2</v>
      </c>
      <c r="Z79" s="36">
        <v>7.1</v>
      </c>
      <c r="AA79" s="18">
        <v>2.0248456731316584</v>
      </c>
      <c r="AB79" s="37">
        <v>10</v>
      </c>
      <c r="AS79" s="416"/>
      <c r="AT79" s="35" t="s">
        <v>2</v>
      </c>
      <c r="AU79" s="36">
        <v>6.9</v>
      </c>
      <c r="AV79" s="18">
        <v>2.2335820757001272</v>
      </c>
      <c r="AW79" s="37">
        <v>10</v>
      </c>
      <c r="BO79" s="397"/>
      <c r="BP79" s="35" t="s">
        <v>2</v>
      </c>
      <c r="BQ79" s="36">
        <v>7.6000000000000005</v>
      </c>
      <c r="BR79" s="18">
        <v>2.2211108331943574</v>
      </c>
      <c r="BS79" s="37">
        <v>10</v>
      </c>
      <c r="CL79" s="397"/>
      <c r="CM79" s="35" t="s">
        <v>2</v>
      </c>
      <c r="CN79" s="36">
        <v>6.6000000000000005</v>
      </c>
      <c r="CO79" s="18">
        <v>2.412928142780514</v>
      </c>
      <c r="CP79" s="37">
        <v>10</v>
      </c>
    </row>
    <row r="80" spans="2:94" ht="15" thickBot="1">
      <c r="B80" s="398"/>
      <c r="C80" s="27" t="s">
        <v>28</v>
      </c>
      <c r="D80" s="46">
        <v>4.1999999999999993</v>
      </c>
      <c r="E80" s="20">
        <v>2.2849622823099174</v>
      </c>
      <c r="F80" s="47">
        <v>20</v>
      </c>
      <c r="X80" s="398"/>
      <c r="Y80" s="27" t="s">
        <v>28</v>
      </c>
      <c r="Z80" s="46">
        <v>6.6</v>
      </c>
      <c r="AA80" s="20">
        <v>1.9029063643750175</v>
      </c>
      <c r="AB80" s="47">
        <v>20</v>
      </c>
      <c r="AS80" s="419"/>
      <c r="AT80" s="27" t="s">
        <v>28</v>
      </c>
      <c r="AU80" s="46">
        <v>5.9000000000000012</v>
      </c>
      <c r="AV80" s="20">
        <v>2.2219005615155591</v>
      </c>
      <c r="AW80" s="47">
        <v>20</v>
      </c>
      <c r="BO80" s="398"/>
      <c r="BP80" s="27" t="s">
        <v>28</v>
      </c>
      <c r="BQ80" s="46">
        <v>5.7499999999999991</v>
      </c>
      <c r="BR80" s="20">
        <v>2.7886046312580213</v>
      </c>
      <c r="BS80" s="47">
        <v>20</v>
      </c>
      <c r="CL80" s="398"/>
      <c r="CM80" s="27" t="s">
        <v>28</v>
      </c>
      <c r="CN80" s="46">
        <v>5.45</v>
      </c>
      <c r="CO80" s="20">
        <v>2.2354794611117841</v>
      </c>
      <c r="CP80" s="47">
        <v>20</v>
      </c>
    </row>
    <row r="82" spans="2:99" ht="15.75" customHeight="1" thickBot="1">
      <c r="B82" s="400" t="s">
        <v>119</v>
      </c>
      <c r="C82" s="395"/>
      <c r="D82" s="395"/>
      <c r="E82" s="395"/>
      <c r="F82" s="395"/>
      <c r="G82" s="395"/>
      <c r="H82" s="395"/>
      <c r="I82" s="395"/>
      <c r="J82" s="395"/>
      <c r="K82" s="395"/>
      <c r="L82" s="126"/>
      <c r="M82" s="126"/>
      <c r="N82" s="126"/>
      <c r="O82" s="126"/>
      <c r="P82" s="126"/>
      <c r="Q82" s="126"/>
      <c r="R82" s="126"/>
      <c r="S82" s="126"/>
      <c r="T82" s="126"/>
      <c r="U82" s="126"/>
      <c r="X82" s="424" t="s">
        <v>119</v>
      </c>
      <c r="Y82" s="424"/>
      <c r="Z82" s="424"/>
      <c r="AA82" s="424"/>
      <c r="AB82" s="424"/>
      <c r="AC82" s="424"/>
      <c r="AD82" s="424"/>
      <c r="AE82" s="424"/>
      <c r="AF82" s="424"/>
      <c r="AG82" s="424"/>
      <c r="AH82" s="295"/>
      <c r="AI82" s="295"/>
      <c r="AJ82" s="295"/>
      <c r="AK82" s="295"/>
      <c r="AL82" s="295"/>
      <c r="AM82" s="295"/>
      <c r="AN82" s="295"/>
      <c r="AO82" s="295"/>
      <c r="AP82" s="295"/>
      <c r="AQ82" s="295"/>
      <c r="AS82" s="400" t="s">
        <v>119</v>
      </c>
      <c r="AT82" s="395"/>
      <c r="AU82" s="395"/>
      <c r="AV82" s="395"/>
      <c r="AW82" s="395"/>
      <c r="AX82" s="395"/>
      <c r="AY82" s="395"/>
      <c r="AZ82" s="395"/>
      <c r="BA82" s="395"/>
      <c r="BB82" s="395"/>
      <c r="BC82" s="295"/>
      <c r="BD82" s="295"/>
      <c r="BE82" s="295"/>
      <c r="BF82" s="295"/>
      <c r="BG82" s="295"/>
      <c r="BH82" s="295"/>
      <c r="BI82" s="295"/>
      <c r="BJ82" s="295"/>
      <c r="BK82" s="295"/>
      <c r="BL82" s="295"/>
      <c r="BM82" s="295"/>
      <c r="BO82" s="400" t="s">
        <v>119</v>
      </c>
      <c r="BP82" s="395"/>
      <c r="BQ82" s="395"/>
      <c r="BR82" s="395"/>
      <c r="BS82" s="395"/>
      <c r="BT82" s="395"/>
      <c r="BU82" s="395"/>
      <c r="BV82" s="395"/>
      <c r="BW82" s="395"/>
      <c r="BX82" s="395"/>
      <c r="BY82" s="295"/>
      <c r="BZ82" s="295"/>
      <c r="CA82" s="295"/>
      <c r="CB82" s="295"/>
      <c r="CC82" s="295"/>
      <c r="CD82" s="295"/>
      <c r="CE82" s="295"/>
      <c r="CF82" s="295"/>
      <c r="CG82" s="295"/>
      <c r="CH82" s="295"/>
      <c r="CI82" s="295"/>
      <c r="CJ82" s="295"/>
      <c r="CL82" s="400" t="s">
        <v>119</v>
      </c>
      <c r="CM82" s="395"/>
      <c r="CN82" s="395"/>
      <c r="CO82" s="395"/>
      <c r="CP82" s="395"/>
      <c r="CQ82" s="395"/>
      <c r="CR82" s="395"/>
      <c r="CS82" s="395"/>
      <c r="CT82" s="395"/>
      <c r="CU82" s="395"/>
    </row>
    <row r="83" spans="2:99" ht="45.75" thickBot="1">
      <c r="B83" s="406" t="s">
        <v>29</v>
      </c>
      <c r="C83" s="407"/>
      <c r="D83" s="123" t="s">
        <v>30</v>
      </c>
      <c r="E83" s="124" t="s">
        <v>31</v>
      </c>
      <c r="F83" s="124" t="s">
        <v>32</v>
      </c>
      <c r="G83" s="124" t="s">
        <v>33</v>
      </c>
      <c r="H83" s="124" t="s">
        <v>34</v>
      </c>
      <c r="I83" s="124" t="s">
        <v>35</v>
      </c>
      <c r="J83" s="124" t="s">
        <v>36</v>
      </c>
      <c r="K83" s="91" t="s">
        <v>120</v>
      </c>
      <c r="L83" s="77"/>
      <c r="M83" s="77"/>
      <c r="N83" s="77"/>
      <c r="O83" s="77"/>
      <c r="P83" s="77"/>
      <c r="Q83" s="77"/>
      <c r="R83" s="77"/>
      <c r="S83" s="77"/>
      <c r="T83" s="77"/>
      <c r="U83" s="77"/>
      <c r="X83" s="406" t="s">
        <v>29</v>
      </c>
      <c r="Y83" s="407"/>
      <c r="Z83" s="123" t="s">
        <v>30</v>
      </c>
      <c r="AA83" s="124" t="s">
        <v>31</v>
      </c>
      <c r="AB83" s="124" t="s">
        <v>32</v>
      </c>
      <c r="AC83" s="124" t="s">
        <v>33</v>
      </c>
      <c r="AD83" s="124" t="s">
        <v>34</v>
      </c>
      <c r="AE83" s="124" t="s">
        <v>35</v>
      </c>
      <c r="AF83" s="124" t="s">
        <v>36</v>
      </c>
      <c r="AG83" s="22" t="s">
        <v>120</v>
      </c>
      <c r="AH83" s="77"/>
      <c r="AI83" s="77"/>
      <c r="AJ83" s="77"/>
      <c r="AK83" s="77"/>
      <c r="AL83" s="77"/>
      <c r="AM83" s="77"/>
      <c r="AN83" s="77"/>
      <c r="AO83" s="77"/>
      <c r="AP83" s="77"/>
      <c r="AS83" s="420" t="s">
        <v>29</v>
      </c>
      <c r="AT83" s="421"/>
      <c r="AU83" s="123" t="s">
        <v>30</v>
      </c>
      <c r="AV83" s="124" t="s">
        <v>31</v>
      </c>
      <c r="AW83" s="124" t="s">
        <v>32</v>
      </c>
      <c r="AX83" s="124" t="s">
        <v>33</v>
      </c>
      <c r="AY83" s="124" t="s">
        <v>34</v>
      </c>
      <c r="AZ83" s="124" t="s">
        <v>35</v>
      </c>
      <c r="BA83" s="124" t="s">
        <v>36</v>
      </c>
      <c r="BB83" s="22" t="s">
        <v>120</v>
      </c>
      <c r="BC83" s="77"/>
      <c r="BD83" s="77"/>
      <c r="BE83" s="77"/>
      <c r="BF83" s="77"/>
      <c r="BG83" s="77"/>
      <c r="BH83" s="77"/>
      <c r="BI83" s="77"/>
      <c r="BO83" s="406" t="s">
        <v>29</v>
      </c>
      <c r="BP83" s="407"/>
      <c r="BQ83" s="123" t="s">
        <v>30</v>
      </c>
      <c r="BR83" s="124" t="s">
        <v>31</v>
      </c>
      <c r="BS83" s="124" t="s">
        <v>32</v>
      </c>
      <c r="BT83" s="124" t="s">
        <v>33</v>
      </c>
      <c r="BU83" s="124" t="s">
        <v>34</v>
      </c>
      <c r="BV83" s="124" t="s">
        <v>35</v>
      </c>
      <c r="BW83" s="124" t="s">
        <v>36</v>
      </c>
      <c r="BX83" s="22" t="s">
        <v>120</v>
      </c>
      <c r="BY83" s="77"/>
      <c r="BZ83" s="77"/>
      <c r="CA83" s="77"/>
      <c r="CB83" s="77"/>
      <c r="CC83" s="77"/>
      <c r="CG83" s="77"/>
      <c r="CL83" s="406" t="s">
        <v>29</v>
      </c>
      <c r="CM83" s="407"/>
      <c r="CN83" s="123" t="s">
        <v>30</v>
      </c>
      <c r="CO83" s="124" t="s">
        <v>31</v>
      </c>
      <c r="CP83" s="124" t="s">
        <v>32</v>
      </c>
      <c r="CQ83" s="124" t="s">
        <v>33</v>
      </c>
      <c r="CR83" s="124" t="s">
        <v>34</v>
      </c>
      <c r="CS83" s="124" t="s">
        <v>35</v>
      </c>
      <c r="CT83" s="124" t="s">
        <v>36</v>
      </c>
      <c r="CU83" s="22" t="s">
        <v>120</v>
      </c>
    </row>
    <row r="84" spans="2:99" ht="16.5">
      <c r="B84" s="401" t="s">
        <v>100</v>
      </c>
      <c r="C84" s="23" t="s">
        <v>37</v>
      </c>
      <c r="D84" s="24">
        <v>0.84598014417659362</v>
      </c>
      <c r="E84" s="48" t="s">
        <v>265</v>
      </c>
      <c r="F84" s="26">
        <v>5</v>
      </c>
      <c r="G84" s="26">
        <v>14</v>
      </c>
      <c r="H84" s="26">
        <v>2.946761751378082E-5</v>
      </c>
      <c r="I84" s="26">
        <v>0.84598014417659362</v>
      </c>
      <c r="J84" s="26">
        <v>76.89737115487172</v>
      </c>
      <c r="K84" s="92">
        <v>0.99998514527812665</v>
      </c>
      <c r="L84" s="78"/>
      <c r="M84" s="78"/>
      <c r="N84" s="78"/>
      <c r="O84" s="78"/>
      <c r="P84" s="78"/>
      <c r="Q84" s="78"/>
      <c r="R84" s="78"/>
      <c r="S84" s="78"/>
      <c r="T84" s="78"/>
      <c r="U84" s="78"/>
      <c r="X84" s="401" t="s">
        <v>100</v>
      </c>
      <c r="Y84" s="23" t="s">
        <v>37</v>
      </c>
      <c r="Z84" s="24">
        <v>0.61037597231582441</v>
      </c>
      <c r="AA84" s="48" t="s">
        <v>266</v>
      </c>
      <c r="AB84" s="26">
        <v>5</v>
      </c>
      <c r="AC84" s="26">
        <v>14</v>
      </c>
      <c r="AD84" s="26">
        <v>1.3006316940470589E-2</v>
      </c>
      <c r="AE84" s="26">
        <v>0.61037597231582441</v>
      </c>
      <c r="AF84" s="26">
        <v>21.932075552969302</v>
      </c>
      <c r="AG84" s="49">
        <v>0.86481533245829767</v>
      </c>
      <c r="AH84" s="78"/>
      <c r="AI84" s="78"/>
      <c r="AJ84" s="78"/>
      <c r="AK84" s="78"/>
      <c r="AL84" s="78"/>
      <c r="AM84" s="78"/>
      <c r="AN84" s="78"/>
      <c r="AO84" s="78"/>
      <c r="AP84" s="78"/>
      <c r="AS84" s="415" t="s">
        <v>100</v>
      </c>
      <c r="AT84" s="23" t="s">
        <v>37</v>
      </c>
      <c r="AU84" s="24">
        <v>0.48215183059645872</v>
      </c>
      <c r="AV84" s="48" t="s">
        <v>267</v>
      </c>
      <c r="AW84" s="26">
        <v>5</v>
      </c>
      <c r="AX84" s="26">
        <v>14</v>
      </c>
      <c r="AY84" s="26">
        <v>7.2200335495720774E-2</v>
      </c>
      <c r="AZ84" s="26">
        <v>0.48215183059645872</v>
      </c>
      <c r="BA84" s="26">
        <v>13.034951221562165</v>
      </c>
      <c r="BB84" s="49">
        <v>0.62212027772975675</v>
      </c>
      <c r="BC84" s="78"/>
      <c r="BD84" s="78"/>
      <c r="BE84" s="78"/>
      <c r="BF84" s="78"/>
      <c r="BG84" s="78"/>
      <c r="BH84" s="78"/>
      <c r="BI84" s="78"/>
      <c r="BO84" s="401" t="s">
        <v>100</v>
      </c>
      <c r="BP84" s="23" t="s">
        <v>37</v>
      </c>
      <c r="BQ84" s="24">
        <v>0.62161584131667058</v>
      </c>
      <c r="BR84" s="48" t="s">
        <v>268</v>
      </c>
      <c r="BS84" s="26">
        <v>5</v>
      </c>
      <c r="BT84" s="26">
        <v>14</v>
      </c>
      <c r="BU84" s="26">
        <v>1.0833200659335587E-2</v>
      </c>
      <c r="BV84" s="26">
        <v>0.62161584131667058</v>
      </c>
      <c r="BW84" s="26">
        <v>22.99943477738621</v>
      </c>
      <c r="BX84" s="49">
        <v>0.88221485038868308</v>
      </c>
      <c r="BY84" s="78"/>
      <c r="BZ84" s="78"/>
      <c r="CA84" s="78"/>
      <c r="CB84" s="78"/>
      <c r="CC84" s="78"/>
      <c r="CG84" s="78"/>
      <c r="CL84" s="401" t="s">
        <v>100</v>
      </c>
      <c r="CM84" s="23" t="s">
        <v>37</v>
      </c>
      <c r="CN84" s="24">
        <v>0.41508069396258374</v>
      </c>
      <c r="CO84" s="48" t="s">
        <v>269</v>
      </c>
      <c r="CP84" s="26">
        <v>5</v>
      </c>
      <c r="CQ84" s="26">
        <v>14</v>
      </c>
      <c r="CR84" s="26">
        <v>0.1431755925320648</v>
      </c>
      <c r="CS84" s="26">
        <v>0.41508069396258374</v>
      </c>
      <c r="CT84" s="26">
        <v>9.9349254768903883</v>
      </c>
      <c r="CU84" s="49">
        <v>0.49208813616475544</v>
      </c>
    </row>
    <row r="85" spans="2:99" ht="16.5">
      <c r="B85" s="397"/>
      <c r="C85" s="35" t="s">
        <v>38</v>
      </c>
      <c r="D85" s="28">
        <v>0.15401985582340641</v>
      </c>
      <c r="E85" s="50" t="s">
        <v>265</v>
      </c>
      <c r="F85" s="30">
        <v>5</v>
      </c>
      <c r="G85" s="30">
        <v>14</v>
      </c>
      <c r="H85" s="30">
        <v>2.946761751378082E-5</v>
      </c>
      <c r="I85" s="30">
        <v>0.84598014417659362</v>
      </c>
      <c r="J85" s="30">
        <v>76.89737115487172</v>
      </c>
      <c r="K85" s="93">
        <v>0.99998514527812665</v>
      </c>
      <c r="L85" s="78"/>
      <c r="M85" s="78"/>
      <c r="N85" s="78"/>
      <c r="O85" s="78"/>
      <c r="P85" s="78"/>
      <c r="Q85" s="78"/>
      <c r="R85" s="78"/>
      <c r="S85" s="78"/>
      <c r="T85" s="78"/>
      <c r="U85" s="78"/>
      <c r="X85" s="397"/>
      <c r="Y85" s="35" t="s">
        <v>38</v>
      </c>
      <c r="Z85" s="28">
        <v>0.38962402768417559</v>
      </c>
      <c r="AA85" s="50" t="s">
        <v>266</v>
      </c>
      <c r="AB85" s="30">
        <v>5</v>
      </c>
      <c r="AC85" s="30">
        <v>14</v>
      </c>
      <c r="AD85" s="30">
        <v>1.3006316940470589E-2</v>
      </c>
      <c r="AE85" s="30">
        <v>0.61037597231582441</v>
      </c>
      <c r="AF85" s="30">
        <v>21.932075552969302</v>
      </c>
      <c r="AG85" s="51">
        <v>0.86481533245829767</v>
      </c>
      <c r="AH85" s="78"/>
      <c r="AI85" s="78"/>
      <c r="AJ85" s="78"/>
      <c r="AK85" s="78"/>
      <c r="AL85" s="78"/>
      <c r="AM85" s="78"/>
      <c r="AN85" s="78"/>
      <c r="AO85" s="78"/>
      <c r="AP85" s="78"/>
      <c r="AS85" s="416"/>
      <c r="AT85" s="35" t="s">
        <v>38</v>
      </c>
      <c r="AU85" s="28">
        <v>0.51784816940354128</v>
      </c>
      <c r="AV85" s="50" t="s">
        <v>267</v>
      </c>
      <c r="AW85" s="30">
        <v>5</v>
      </c>
      <c r="AX85" s="30">
        <v>14</v>
      </c>
      <c r="AY85" s="30">
        <v>7.2200335495720774E-2</v>
      </c>
      <c r="AZ85" s="30">
        <v>0.48215183059645872</v>
      </c>
      <c r="BA85" s="30">
        <v>13.034951221562165</v>
      </c>
      <c r="BB85" s="51">
        <v>0.62212027772975675</v>
      </c>
      <c r="BC85" s="78"/>
      <c r="BD85" s="78"/>
      <c r="BE85" s="78"/>
      <c r="BF85" s="78"/>
      <c r="BG85" s="78"/>
      <c r="BH85" s="78"/>
      <c r="BI85" s="78"/>
      <c r="BO85" s="397"/>
      <c r="BP85" s="35" t="s">
        <v>38</v>
      </c>
      <c r="BQ85" s="28">
        <v>0.37838415868332953</v>
      </c>
      <c r="BR85" s="50" t="s">
        <v>268</v>
      </c>
      <c r="BS85" s="30">
        <v>5</v>
      </c>
      <c r="BT85" s="30">
        <v>14</v>
      </c>
      <c r="BU85" s="30">
        <v>1.0833200659335587E-2</v>
      </c>
      <c r="BV85" s="30">
        <v>0.62161584131667047</v>
      </c>
      <c r="BW85" s="30">
        <v>22.999434777386195</v>
      </c>
      <c r="BX85" s="51">
        <v>0.88221485038868286</v>
      </c>
      <c r="BY85" s="78"/>
      <c r="BZ85" s="78"/>
      <c r="CA85" s="78"/>
      <c r="CB85" s="78"/>
      <c r="CC85" s="78"/>
      <c r="CG85" s="78"/>
      <c r="CL85" s="397"/>
      <c r="CM85" s="35" t="s">
        <v>38</v>
      </c>
      <c r="CN85" s="28">
        <v>0.58491930603741626</v>
      </c>
      <c r="CO85" s="50" t="s">
        <v>269</v>
      </c>
      <c r="CP85" s="30">
        <v>5</v>
      </c>
      <c r="CQ85" s="30">
        <v>14</v>
      </c>
      <c r="CR85" s="30">
        <v>0.1431755925320648</v>
      </c>
      <c r="CS85" s="30">
        <v>0.41508069396258374</v>
      </c>
      <c r="CT85" s="30">
        <v>9.9349254768903883</v>
      </c>
      <c r="CU85" s="51">
        <v>0.49208813616475544</v>
      </c>
    </row>
    <row r="86" spans="2:99" ht="16.5">
      <c r="B86" s="397"/>
      <c r="C86" s="35" t="s">
        <v>39</v>
      </c>
      <c r="D86" s="28">
        <v>5.4926693682051209</v>
      </c>
      <c r="E86" s="50" t="s">
        <v>265</v>
      </c>
      <c r="F86" s="30">
        <v>5</v>
      </c>
      <c r="G86" s="30">
        <v>14</v>
      </c>
      <c r="H86" s="30">
        <v>2.946761751378082E-5</v>
      </c>
      <c r="I86" s="30">
        <v>0.84598014417659362</v>
      </c>
      <c r="J86" s="30">
        <v>76.89737115487172</v>
      </c>
      <c r="K86" s="93">
        <v>0.99998514527812665</v>
      </c>
      <c r="L86" s="78"/>
      <c r="M86" s="78"/>
      <c r="N86" s="78"/>
      <c r="O86" s="78"/>
      <c r="P86" s="78"/>
      <c r="Q86" s="78"/>
      <c r="R86" s="78"/>
      <c r="S86" s="78"/>
      <c r="T86" s="78"/>
      <c r="U86" s="78"/>
      <c r="X86" s="397"/>
      <c r="Y86" s="35" t="s">
        <v>39</v>
      </c>
      <c r="Z86" s="28">
        <v>1.5665768252120928</v>
      </c>
      <c r="AA86" s="50" t="s">
        <v>266</v>
      </c>
      <c r="AB86" s="30">
        <v>5</v>
      </c>
      <c r="AC86" s="30">
        <v>14</v>
      </c>
      <c r="AD86" s="30">
        <v>1.3006316940470589E-2</v>
      </c>
      <c r="AE86" s="30">
        <v>0.61037597231582441</v>
      </c>
      <c r="AF86" s="30">
        <v>21.932075552969302</v>
      </c>
      <c r="AG86" s="51">
        <v>0.86481533245829767</v>
      </c>
      <c r="AH86" s="78"/>
      <c r="AI86" s="78"/>
      <c r="AJ86" s="78"/>
      <c r="AK86" s="78"/>
      <c r="AL86" s="78"/>
      <c r="AM86" s="78"/>
      <c r="AN86" s="78"/>
      <c r="AO86" s="78"/>
      <c r="AP86" s="78"/>
      <c r="AS86" s="416"/>
      <c r="AT86" s="35" t="s">
        <v>39</v>
      </c>
      <c r="AU86" s="28">
        <v>0.93106794439729756</v>
      </c>
      <c r="AV86" s="50" t="s">
        <v>267</v>
      </c>
      <c r="AW86" s="30">
        <v>5</v>
      </c>
      <c r="AX86" s="30">
        <v>14</v>
      </c>
      <c r="AY86" s="30">
        <v>7.2200335495720774E-2</v>
      </c>
      <c r="AZ86" s="30">
        <v>0.48215183059645872</v>
      </c>
      <c r="BA86" s="30">
        <v>13.034951221562165</v>
      </c>
      <c r="BB86" s="51">
        <v>0.62212027772975675</v>
      </c>
      <c r="BC86" s="78"/>
      <c r="BD86" s="78"/>
      <c r="BE86" s="78"/>
      <c r="BF86" s="78"/>
      <c r="BG86" s="78"/>
      <c r="BH86" s="78"/>
      <c r="BI86" s="78"/>
      <c r="BO86" s="397"/>
      <c r="BP86" s="35" t="s">
        <v>39</v>
      </c>
      <c r="BQ86" s="28">
        <v>1.6428167698133003</v>
      </c>
      <c r="BR86" s="50" t="s">
        <v>268</v>
      </c>
      <c r="BS86" s="30">
        <v>5</v>
      </c>
      <c r="BT86" s="30">
        <v>14</v>
      </c>
      <c r="BU86" s="30">
        <v>1.0833200659335587E-2</v>
      </c>
      <c r="BV86" s="30">
        <v>0.62161584131667058</v>
      </c>
      <c r="BW86" s="30">
        <v>22.99943477738621</v>
      </c>
      <c r="BX86" s="51">
        <v>0.88221485038868308</v>
      </c>
      <c r="BY86" s="78"/>
      <c r="BZ86" s="78"/>
      <c r="CA86" s="78"/>
      <c r="CB86" s="78"/>
      <c r="CC86" s="78"/>
      <c r="CG86" s="78"/>
      <c r="CL86" s="397"/>
      <c r="CM86" s="35" t="s">
        <v>39</v>
      </c>
      <c r="CN86" s="28">
        <v>0.70963753406359908</v>
      </c>
      <c r="CO86" s="50" t="s">
        <v>269</v>
      </c>
      <c r="CP86" s="30">
        <v>5</v>
      </c>
      <c r="CQ86" s="30">
        <v>14</v>
      </c>
      <c r="CR86" s="30">
        <v>0.1431755925320648</v>
      </c>
      <c r="CS86" s="30">
        <v>0.41508069396258374</v>
      </c>
      <c r="CT86" s="30">
        <v>9.9349254768903883</v>
      </c>
      <c r="CU86" s="51">
        <v>0.49208813616475544</v>
      </c>
    </row>
    <row r="87" spans="2:99" ht="28.5">
      <c r="B87" s="402"/>
      <c r="C87" s="38" t="s">
        <v>40</v>
      </c>
      <c r="D87" s="52">
        <v>5.4926693682051209</v>
      </c>
      <c r="E87" s="53" t="s">
        <v>265</v>
      </c>
      <c r="F87" s="54">
        <v>5</v>
      </c>
      <c r="G87" s="54">
        <v>14</v>
      </c>
      <c r="H87" s="54">
        <v>2.946761751378082E-5</v>
      </c>
      <c r="I87" s="54">
        <v>0.84598014417659362</v>
      </c>
      <c r="J87" s="54">
        <v>76.89737115487172</v>
      </c>
      <c r="K87" s="94">
        <v>0.99998514527812665</v>
      </c>
      <c r="L87" s="78"/>
      <c r="M87" s="78"/>
      <c r="N87" s="78"/>
      <c r="O87" s="78"/>
      <c r="P87" s="78"/>
      <c r="Q87" s="78"/>
      <c r="R87" s="78"/>
      <c r="S87" s="78"/>
      <c r="T87" s="78"/>
      <c r="U87" s="78"/>
      <c r="X87" s="402"/>
      <c r="Y87" s="38" t="s">
        <v>40</v>
      </c>
      <c r="Z87" s="52">
        <v>1.5665768252120928</v>
      </c>
      <c r="AA87" s="53" t="s">
        <v>266</v>
      </c>
      <c r="AB87" s="54">
        <v>5</v>
      </c>
      <c r="AC87" s="54">
        <v>14</v>
      </c>
      <c r="AD87" s="54">
        <v>1.3006316940470589E-2</v>
      </c>
      <c r="AE87" s="54">
        <v>0.61037597231582441</v>
      </c>
      <c r="AF87" s="54">
        <v>21.932075552969302</v>
      </c>
      <c r="AG87" s="296">
        <v>0.86481533245829767</v>
      </c>
      <c r="AH87" s="78"/>
      <c r="AI87" s="78"/>
      <c r="AJ87" s="78"/>
      <c r="AK87" s="78"/>
      <c r="AL87" s="78"/>
      <c r="AM87" s="78"/>
      <c r="AN87" s="78"/>
      <c r="AO87" s="78"/>
      <c r="AP87" s="78"/>
      <c r="AS87" s="417"/>
      <c r="AT87" s="38" t="s">
        <v>40</v>
      </c>
      <c r="AU87" s="52">
        <v>0.93106794439729756</v>
      </c>
      <c r="AV87" s="53" t="s">
        <v>267</v>
      </c>
      <c r="AW87" s="54">
        <v>5</v>
      </c>
      <c r="AX87" s="54">
        <v>14</v>
      </c>
      <c r="AY87" s="54">
        <v>7.2200335495720774E-2</v>
      </c>
      <c r="AZ87" s="54">
        <v>0.48215183059645872</v>
      </c>
      <c r="BA87" s="54">
        <v>13.034951221562165</v>
      </c>
      <c r="BB87" s="296">
        <v>0.62212027772975675</v>
      </c>
      <c r="BC87" s="78"/>
      <c r="BD87" s="78"/>
      <c r="BE87" s="78"/>
      <c r="BF87" s="78"/>
      <c r="BG87" s="78"/>
      <c r="BH87" s="78"/>
      <c r="BI87" s="78"/>
      <c r="BO87" s="402"/>
      <c r="BP87" s="38" t="s">
        <v>40</v>
      </c>
      <c r="BQ87" s="52">
        <v>1.6428167698133003</v>
      </c>
      <c r="BR87" s="53" t="s">
        <v>268</v>
      </c>
      <c r="BS87" s="54">
        <v>5</v>
      </c>
      <c r="BT87" s="54">
        <v>14</v>
      </c>
      <c r="BU87" s="54">
        <v>1.0833200659335587E-2</v>
      </c>
      <c r="BV87" s="54">
        <v>0.62161584131667058</v>
      </c>
      <c r="BW87" s="54">
        <v>22.99943477738621</v>
      </c>
      <c r="BX87" s="296">
        <v>0.88221485038868308</v>
      </c>
      <c r="BY87" s="78"/>
      <c r="BZ87" s="78"/>
      <c r="CA87" s="78"/>
      <c r="CB87" s="78"/>
      <c r="CC87" s="78"/>
      <c r="CG87" s="78"/>
      <c r="CL87" s="402"/>
      <c r="CM87" s="38" t="s">
        <v>40</v>
      </c>
      <c r="CN87" s="52">
        <v>0.70963753406359908</v>
      </c>
      <c r="CO87" s="53" t="s">
        <v>269</v>
      </c>
      <c r="CP87" s="54">
        <v>5</v>
      </c>
      <c r="CQ87" s="54">
        <v>14</v>
      </c>
      <c r="CR87" s="54">
        <v>0.1431755925320648</v>
      </c>
      <c r="CS87" s="54">
        <v>0.41508069396258374</v>
      </c>
      <c r="CT87" s="54">
        <v>9.9349254768903883</v>
      </c>
      <c r="CU87" s="296">
        <v>0.49208813616475544</v>
      </c>
    </row>
    <row r="88" spans="2:99" ht="29.25" customHeight="1" thickBot="1">
      <c r="B88" s="396" t="s">
        <v>110</v>
      </c>
      <c r="C88" s="42" t="s">
        <v>37</v>
      </c>
      <c r="D88" s="55">
        <v>0.11421038877878947</v>
      </c>
      <c r="E88" s="56" t="s">
        <v>270</v>
      </c>
      <c r="F88" s="57">
        <v>5</v>
      </c>
      <c r="G88" s="57">
        <v>14</v>
      </c>
      <c r="H88" s="57">
        <v>0.8666815833449345</v>
      </c>
      <c r="I88" s="57">
        <v>0.11421038877878947</v>
      </c>
      <c r="J88" s="57">
        <v>1.8051074686895869</v>
      </c>
      <c r="K88" s="95">
        <v>0.11353586300736174</v>
      </c>
      <c r="L88" s="78"/>
      <c r="M88" s="78"/>
      <c r="N88" s="78"/>
      <c r="O88" s="78"/>
      <c r="P88" s="78"/>
      <c r="Q88" s="78"/>
      <c r="R88" s="78"/>
      <c r="S88" s="78"/>
      <c r="T88" s="78"/>
      <c r="U88" s="78"/>
      <c r="X88" s="396" t="s">
        <v>110</v>
      </c>
      <c r="Y88" s="42" t="s">
        <v>37</v>
      </c>
      <c r="Z88" s="55">
        <v>0.1566474977801918</v>
      </c>
      <c r="AA88" s="56" t="s">
        <v>271</v>
      </c>
      <c r="AB88" s="57">
        <v>5</v>
      </c>
      <c r="AC88" s="57">
        <v>14</v>
      </c>
      <c r="AD88" s="57">
        <v>0.75718723258265297</v>
      </c>
      <c r="AE88" s="57">
        <v>0.1566474977801918</v>
      </c>
      <c r="AF88" s="57">
        <v>2.6004131880207466</v>
      </c>
      <c r="AG88" s="297">
        <v>0.14624515913937519</v>
      </c>
      <c r="AH88" s="78"/>
      <c r="AI88" s="78"/>
      <c r="AJ88" s="78"/>
      <c r="AK88" s="78"/>
      <c r="AL88" s="78"/>
      <c r="AM88" s="78"/>
      <c r="AN88" s="78"/>
      <c r="AO88" s="78"/>
      <c r="AP88" s="78"/>
      <c r="AS88" s="418" t="s">
        <v>110</v>
      </c>
      <c r="AT88" s="42" t="s">
        <v>37</v>
      </c>
      <c r="AU88" s="55">
        <v>0.1104192419987136</v>
      </c>
      <c r="AV88" s="56" t="s">
        <v>272</v>
      </c>
      <c r="AW88" s="57">
        <v>5</v>
      </c>
      <c r="AX88" s="57">
        <v>14</v>
      </c>
      <c r="AY88" s="57">
        <v>0.87538325546784113</v>
      </c>
      <c r="AZ88" s="57">
        <v>0.1104192419987136</v>
      </c>
      <c r="BA88" s="57">
        <v>1.7377504786133817</v>
      </c>
      <c r="BB88" s="297">
        <v>0.11088120344154284</v>
      </c>
      <c r="BC88" s="78"/>
      <c r="BD88" s="78"/>
      <c r="BE88" s="78"/>
      <c r="BF88" s="78"/>
      <c r="BG88" s="78"/>
      <c r="BH88" s="78"/>
      <c r="BI88" s="78"/>
      <c r="BO88" s="396" t="s">
        <v>110</v>
      </c>
      <c r="BP88" s="42" t="s">
        <v>37</v>
      </c>
      <c r="BQ88" s="55">
        <v>0.54008872479553938</v>
      </c>
      <c r="BR88" s="56" t="s">
        <v>273</v>
      </c>
      <c r="BS88" s="57">
        <v>5</v>
      </c>
      <c r="BT88" s="57">
        <v>14</v>
      </c>
      <c r="BU88" s="57">
        <v>3.5892751360467046E-2</v>
      </c>
      <c r="BV88" s="57">
        <v>0.54008872479553938</v>
      </c>
      <c r="BW88" s="57">
        <v>16.440654001744324</v>
      </c>
      <c r="BX88" s="297">
        <v>0.73778010541251737</v>
      </c>
      <c r="BY88" s="78"/>
      <c r="BZ88" s="78"/>
      <c r="CA88" s="78"/>
      <c r="CB88" s="78"/>
      <c r="CC88" s="78"/>
      <c r="CG88" s="78"/>
      <c r="CL88" s="396" t="s">
        <v>110</v>
      </c>
      <c r="CM88" s="42" t="s">
        <v>37</v>
      </c>
      <c r="CN88" s="55">
        <v>0.15373090428150457</v>
      </c>
      <c r="CO88" s="56" t="s">
        <v>274</v>
      </c>
      <c r="CP88" s="57">
        <v>5</v>
      </c>
      <c r="CQ88" s="57">
        <v>14</v>
      </c>
      <c r="CR88" s="57">
        <v>0.76526626452325197</v>
      </c>
      <c r="CS88" s="57">
        <v>0.15373090428150457</v>
      </c>
      <c r="CT88" s="57">
        <v>2.5432012947533971</v>
      </c>
      <c r="CU88" s="297">
        <v>0.14381390725672327</v>
      </c>
    </row>
    <row r="89" spans="2:99" ht="16.5">
      <c r="B89" s="397"/>
      <c r="C89" s="35" t="s">
        <v>38</v>
      </c>
      <c r="D89" s="28">
        <v>0.88578961122121058</v>
      </c>
      <c r="E89" s="50" t="s">
        <v>270</v>
      </c>
      <c r="F89" s="30">
        <v>5</v>
      </c>
      <c r="G89" s="30">
        <v>14</v>
      </c>
      <c r="H89" s="30">
        <v>0.8666815833449345</v>
      </c>
      <c r="I89" s="30">
        <v>0.11421038877878942</v>
      </c>
      <c r="J89" s="30">
        <v>1.8051074686895858</v>
      </c>
      <c r="K89" s="93">
        <v>0.11353586300736174</v>
      </c>
      <c r="L89" s="78"/>
      <c r="M89" s="78"/>
      <c r="N89" s="78"/>
      <c r="O89" s="78"/>
      <c r="P89" s="78"/>
      <c r="Q89" s="78"/>
      <c r="R89" s="78"/>
      <c r="S89" s="78"/>
      <c r="T89" s="78"/>
      <c r="U89" s="78"/>
      <c r="X89" s="397"/>
      <c r="Y89" s="35" t="s">
        <v>38</v>
      </c>
      <c r="Z89" s="28">
        <v>0.84335250221980818</v>
      </c>
      <c r="AA89" s="50" t="s">
        <v>271</v>
      </c>
      <c r="AB89" s="30">
        <v>5</v>
      </c>
      <c r="AC89" s="30">
        <v>14</v>
      </c>
      <c r="AD89" s="30">
        <v>0.75718723258265297</v>
      </c>
      <c r="AE89" s="30">
        <v>0.15664749778019182</v>
      </c>
      <c r="AF89" s="30">
        <v>2.6004131880207471</v>
      </c>
      <c r="AG89" s="51">
        <v>0.1462451591393753</v>
      </c>
      <c r="AH89" s="78"/>
      <c r="AI89" s="78"/>
      <c r="AJ89" s="78"/>
      <c r="AK89" s="78"/>
      <c r="AL89" s="78"/>
      <c r="AM89" s="78"/>
      <c r="AN89" s="78"/>
      <c r="AO89" s="78"/>
      <c r="AP89" s="78"/>
      <c r="AS89" s="416"/>
      <c r="AT89" s="35" t="s">
        <v>38</v>
      </c>
      <c r="AU89" s="28">
        <v>0.88958075800128633</v>
      </c>
      <c r="AV89" s="50" t="s">
        <v>272</v>
      </c>
      <c r="AW89" s="30">
        <v>5</v>
      </c>
      <c r="AX89" s="30">
        <v>14</v>
      </c>
      <c r="AY89" s="30">
        <v>0.8753832554678409</v>
      </c>
      <c r="AZ89" s="30">
        <v>0.11041924199871367</v>
      </c>
      <c r="BA89" s="30">
        <v>1.7377504786133831</v>
      </c>
      <c r="BB89" s="51">
        <v>0.11088120344154284</v>
      </c>
      <c r="BC89" s="78"/>
      <c r="BD89" s="78"/>
      <c r="BE89" s="78"/>
      <c r="BF89" s="78"/>
      <c r="BG89" s="78"/>
      <c r="BH89" s="78"/>
      <c r="BI89" s="78"/>
      <c r="BO89" s="397"/>
      <c r="BP89" s="35" t="s">
        <v>38</v>
      </c>
      <c r="BQ89" s="28">
        <v>0.45991127520446057</v>
      </c>
      <c r="BR89" s="50" t="s">
        <v>273</v>
      </c>
      <c r="BS89" s="30">
        <v>5</v>
      </c>
      <c r="BT89" s="30">
        <v>14</v>
      </c>
      <c r="BU89" s="30">
        <v>3.5892751360467046E-2</v>
      </c>
      <c r="BV89" s="30">
        <v>0.54008872479553949</v>
      </c>
      <c r="BW89" s="30">
        <v>16.440654001744331</v>
      </c>
      <c r="BX89" s="51">
        <v>0.73778010541251748</v>
      </c>
      <c r="BY89" s="78"/>
      <c r="BZ89" s="78"/>
      <c r="CA89" s="78"/>
      <c r="CB89" s="78"/>
      <c r="CC89" s="78"/>
      <c r="CG89" s="78"/>
      <c r="CL89" s="397"/>
      <c r="CM89" s="35" t="s">
        <v>38</v>
      </c>
      <c r="CN89" s="28">
        <v>0.84626909571849551</v>
      </c>
      <c r="CO89" s="50" t="s">
        <v>274</v>
      </c>
      <c r="CP89" s="30">
        <v>5</v>
      </c>
      <c r="CQ89" s="30">
        <v>14</v>
      </c>
      <c r="CR89" s="30">
        <v>0.76526626452325219</v>
      </c>
      <c r="CS89" s="30">
        <v>0.15373090428150449</v>
      </c>
      <c r="CT89" s="30">
        <v>2.5432012947533953</v>
      </c>
      <c r="CU89" s="51">
        <v>0.14381390725672338</v>
      </c>
    </row>
    <row r="90" spans="2:99" ht="16.5">
      <c r="B90" s="397"/>
      <c r="C90" s="35" t="s">
        <v>39</v>
      </c>
      <c r="D90" s="28">
        <v>0.12893624776354193</v>
      </c>
      <c r="E90" s="50" t="s">
        <v>270</v>
      </c>
      <c r="F90" s="30">
        <v>5</v>
      </c>
      <c r="G90" s="30">
        <v>14</v>
      </c>
      <c r="H90" s="30">
        <v>0.8666815833449345</v>
      </c>
      <c r="I90" s="30">
        <v>0.11421038877878947</v>
      </c>
      <c r="J90" s="30">
        <v>1.8051074686895869</v>
      </c>
      <c r="K90" s="93">
        <v>0.11353586300736174</v>
      </c>
      <c r="L90" s="78"/>
      <c r="M90" s="78"/>
      <c r="N90" s="78"/>
      <c r="O90" s="78"/>
      <c r="P90" s="78"/>
      <c r="Q90" s="78"/>
      <c r="R90" s="78"/>
      <c r="S90" s="78"/>
      <c r="T90" s="78"/>
      <c r="U90" s="78"/>
      <c r="X90" s="397"/>
      <c r="Y90" s="35" t="s">
        <v>39</v>
      </c>
      <c r="Z90" s="28">
        <v>0.18574379914433906</v>
      </c>
      <c r="AA90" s="50" t="s">
        <v>271</v>
      </c>
      <c r="AB90" s="30">
        <v>5</v>
      </c>
      <c r="AC90" s="30">
        <v>14</v>
      </c>
      <c r="AD90" s="30">
        <v>0.75718723258265297</v>
      </c>
      <c r="AE90" s="30">
        <v>0.1566474977801918</v>
      </c>
      <c r="AF90" s="30">
        <v>2.6004131880207466</v>
      </c>
      <c r="AG90" s="51">
        <v>0.14624515913937519</v>
      </c>
      <c r="AH90" s="78"/>
      <c r="AI90" s="78"/>
      <c r="AJ90" s="78"/>
      <c r="AK90" s="78"/>
      <c r="AL90" s="78"/>
      <c r="AM90" s="78"/>
      <c r="AN90" s="78"/>
      <c r="AO90" s="78"/>
      <c r="AP90" s="78"/>
      <c r="AS90" s="416"/>
      <c r="AT90" s="35" t="s">
        <v>39</v>
      </c>
      <c r="AU90" s="28">
        <v>0.12412503418667012</v>
      </c>
      <c r="AV90" s="50" t="s">
        <v>272</v>
      </c>
      <c r="AW90" s="30">
        <v>5</v>
      </c>
      <c r="AX90" s="30">
        <v>14</v>
      </c>
      <c r="AY90" s="30">
        <v>0.87538325546784113</v>
      </c>
      <c r="AZ90" s="30">
        <v>0.1104192419987136</v>
      </c>
      <c r="BA90" s="30">
        <v>1.7377504786133817</v>
      </c>
      <c r="BB90" s="51">
        <v>0.11088120344154284</v>
      </c>
      <c r="BC90" s="78"/>
      <c r="BD90" s="78"/>
      <c r="BE90" s="78"/>
      <c r="BF90" s="78"/>
      <c r="BG90" s="78"/>
      <c r="BH90" s="78"/>
      <c r="BI90" s="78"/>
      <c r="BO90" s="397"/>
      <c r="BP90" s="35" t="s">
        <v>39</v>
      </c>
      <c r="BQ90" s="28">
        <v>1.1743324286960235</v>
      </c>
      <c r="BR90" s="50" t="s">
        <v>273</v>
      </c>
      <c r="BS90" s="30">
        <v>5</v>
      </c>
      <c r="BT90" s="30">
        <v>14</v>
      </c>
      <c r="BU90" s="30">
        <v>3.5892751360467046E-2</v>
      </c>
      <c r="BV90" s="30">
        <v>0.54008872479553938</v>
      </c>
      <c r="BW90" s="30">
        <v>16.440654001744324</v>
      </c>
      <c r="BX90" s="51">
        <v>0.73778010541251737</v>
      </c>
      <c r="BY90" s="78"/>
      <c r="BZ90" s="78"/>
      <c r="CA90" s="78"/>
      <c r="CB90" s="78"/>
      <c r="CC90" s="78"/>
      <c r="CG90" s="78"/>
      <c r="CL90" s="397"/>
      <c r="CM90" s="35" t="s">
        <v>39</v>
      </c>
      <c r="CN90" s="28">
        <v>0.18165723533952835</v>
      </c>
      <c r="CO90" s="50" t="s">
        <v>274</v>
      </c>
      <c r="CP90" s="30">
        <v>5</v>
      </c>
      <c r="CQ90" s="30">
        <v>14</v>
      </c>
      <c r="CR90" s="30">
        <v>0.76526626452325197</v>
      </c>
      <c r="CS90" s="30">
        <v>0.15373090428150457</v>
      </c>
      <c r="CT90" s="30">
        <v>2.5432012947533971</v>
      </c>
      <c r="CU90" s="51">
        <v>0.14381390725672327</v>
      </c>
    </row>
    <row r="91" spans="2:99" ht="29.25" thickBot="1">
      <c r="B91" s="398"/>
      <c r="C91" s="27" t="s">
        <v>40</v>
      </c>
      <c r="D91" s="31">
        <v>0.12893624776354193</v>
      </c>
      <c r="E91" s="58" t="s">
        <v>270</v>
      </c>
      <c r="F91" s="59">
        <v>5</v>
      </c>
      <c r="G91" s="59">
        <v>14</v>
      </c>
      <c r="H91" s="59">
        <v>0.8666815833449345</v>
      </c>
      <c r="I91" s="59">
        <v>0.11421038877878947</v>
      </c>
      <c r="J91" s="59">
        <v>1.8051074686895869</v>
      </c>
      <c r="K91" s="96">
        <v>0.11353586300736174</v>
      </c>
      <c r="L91" s="78"/>
      <c r="M91" s="78"/>
      <c r="N91" s="78"/>
      <c r="O91" s="78"/>
      <c r="P91" s="78"/>
      <c r="Q91" s="78"/>
      <c r="R91" s="78"/>
      <c r="S91" s="78"/>
      <c r="T91" s="78"/>
      <c r="U91" s="78"/>
      <c r="X91" s="398"/>
      <c r="Y91" s="27" t="s">
        <v>40</v>
      </c>
      <c r="Z91" s="31">
        <v>0.18574379914433906</v>
      </c>
      <c r="AA91" s="58" t="s">
        <v>271</v>
      </c>
      <c r="AB91" s="59">
        <v>5</v>
      </c>
      <c r="AC91" s="59">
        <v>14</v>
      </c>
      <c r="AD91" s="59">
        <v>0.75718723258265297</v>
      </c>
      <c r="AE91" s="59">
        <v>0.1566474977801918</v>
      </c>
      <c r="AF91" s="59">
        <v>2.6004131880207466</v>
      </c>
      <c r="AG91" s="298">
        <v>0.14624515913937519</v>
      </c>
      <c r="AH91" s="78"/>
      <c r="AI91" s="78"/>
      <c r="AJ91" s="78"/>
      <c r="AK91" s="78"/>
      <c r="AL91" s="78"/>
      <c r="AM91" s="78"/>
      <c r="AN91" s="78"/>
      <c r="AO91" s="78"/>
      <c r="AP91" s="78"/>
      <c r="AS91" s="419"/>
      <c r="AT91" s="27" t="s">
        <v>40</v>
      </c>
      <c r="AU91" s="31">
        <v>0.12412503418667012</v>
      </c>
      <c r="AV91" s="58" t="s">
        <v>272</v>
      </c>
      <c r="AW91" s="59">
        <v>5</v>
      </c>
      <c r="AX91" s="59">
        <v>14</v>
      </c>
      <c r="AY91" s="59">
        <v>0.87538325546784113</v>
      </c>
      <c r="AZ91" s="59">
        <v>0.1104192419987136</v>
      </c>
      <c r="BA91" s="59">
        <v>1.7377504786133817</v>
      </c>
      <c r="BB91" s="298">
        <v>0.11088120344154284</v>
      </c>
      <c r="BC91" s="78"/>
      <c r="BD91" s="78"/>
      <c r="BE91" s="78"/>
      <c r="BF91" s="78"/>
      <c r="BG91" s="78"/>
      <c r="BH91" s="78"/>
      <c r="BI91" s="78"/>
      <c r="BO91" s="398"/>
      <c r="BP91" s="27" t="s">
        <v>40</v>
      </c>
      <c r="BQ91" s="31">
        <v>1.1743324286960235</v>
      </c>
      <c r="BR91" s="58" t="s">
        <v>273</v>
      </c>
      <c r="BS91" s="59">
        <v>5</v>
      </c>
      <c r="BT91" s="59">
        <v>14</v>
      </c>
      <c r="BU91" s="59">
        <v>3.5892751360467046E-2</v>
      </c>
      <c r="BV91" s="59">
        <v>0.54008872479553938</v>
      </c>
      <c r="BW91" s="59">
        <v>16.440654001744324</v>
      </c>
      <c r="BX91" s="298">
        <v>0.73778010541251737</v>
      </c>
      <c r="BY91" s="78"/>
      <c r="BZ91" s="78"/>
      <c r="CA91" s="78"/>
      <c r="CB91" s="78"/>
      <c r="CC91" s="78"/>
      <c r="CG91" s="78"/>
      <c r="CL91" s="398"/>
      <c r="CM91" s="27" t="s">
        <v>40</v>
      </c>
      <c r="CN91" s="31">
        <v>0.18165723533952835</v>
      </c>
      <c r="CO91" s="58" t="s">
        <v>274</v>
      </c>
      <c r="CP91" s="59">
        <v>5</v>
      </c>
      <c r="CQ91" s="59">
        <v>14</v>
      </c>
      <c r="CR91" s="59">
        <v>0.76526626452325197</v>
      </c>
      <c r="CS91" s="59">
        <v>0.15373090428150457</v>
      </c>
      <c r="CT91" s="59">
        <v>2.5432012947533971</v>
      </c>
      <c r="CU91" s="298">
        <v>0.14381390725672327</v>
      </c>
    </row>
    <row r="92" spans="2:99">
      <c r="B92" s="408" t="s">
        <v>111</v>
      </c>
      <c r="C92" s="395"/>
      <c r="D92" s="395"/>
      <c r="E92" s="395"/>
      <c r="F92" s="395"/>
      <c r="G92" s="395"/>
      <c r="H92" s="395"/>
      <c r="I92" s="395"/>
      <c r="J92" s="395"/>
      <c r="K92" s="395"/>
      <c r="L92" s="126"/>
      <c r="M92" s="126"/>
      <c r="N92" s="126"/>
      <c r="O92" s="126"/>
      <c r="P92" s="126"/>
      <c r="Q92" s="126"/>
      <c r="R92" s="126"/>
      <c r="S92" s="126"/>
      <c r="T92" s="126"/>
      <c r="U92" s="126"/>
      <c r="X92" s="408" t="s">
        <v>111</v>
      </c>
      <c r="Y92" s="395"/>
      <c r="Z92" s="395"/>
      <c r="AA92" s="395"/>
      <c r="AB92" s="395"/>
      <c r="AC92" s="395"/>
      <c r="AD92" s="395"/>
      <c r="AE92" s="395"/>
      <c r="AF92" s="395"/>
      <c r="AG92" s="395"/>
      <c r="AH92" s="395"/>
      <c r="AI92" s="395"/>
      <c r="AJ92" s="395"/>
      <c r="AK92" s="395"/>
      <c r="AL92" s="395"/>
      <c r="AM92" s="395"/>
      <c r="AN92" s="395"/>
      <c r="AO92" s="395"/>
      <c r="AP92" s="395"/>
      <c r="AQ92" s="395"/>
      <c r="AS92" s="408" t="s">
        <v>111</v>
      </c>
      <c r="AT92" s="395"/>
      <c r="AU92" s="395"/>
      <c r="AV92" s="395"/>
      <c r="AW92" s="395"/>
      <c r="AX92" s="395"/>
      <c r="AY92" s="395"/>
      <c r="AZ92" s="395"/>
      <c r="BA92" s="395"/>
      <c r="BB92" s="395"/>
      <c r="BC92" s="126"/>
      <c r="BD92" s="126"/>
      <c r="BE92" s="126"/>
      <c r="BF92" s="126"/>
      <c r="BG92" s="126"/>
      <c r="BH92" s="126"/>
      <c r="BI92" s="126"/>
      <c r="BJ92" s="126"/>
      <c r="BK92" s="126"/>
      <c r="BL92" s="126"/>
      <c r="BM92" s="126"/>
      <c r="BO92" s="408" t="s">
        <v>111</v>
      </c>
      <c r="BP92" s="395"/>
      <c r="BQ92" s="395"/>
      <c r="BR92" s="395"/>
      <c r="BS92" s="395"/>
      <c r="BT92" s="395"/>
      <c r="BU92" s="395"/>
      <c r="BV92" s="395"/>
      <c r="BW92" s="395"/>
      <c r="BX92" s="395"/>
      <c r="BY92" s="126"/>
      <c r="BZ92" s="126"/>
      <c r="CA92" s="126"/>
      <c r="CB92" s="126"/>
      <c r="CC92" s="126"/>
      <c r="CD92" s="126"/>
      <c r="CE92" s="126"/>
      <c r="CF92" s="126"/>
      <c r="CG92" s="126"/>
      <c r="CH92" s="126"/>
      <c r="CI92" s="126"/>
      <c r="CJ92" s="126"/>
      <c r="CL92" s="408" t="s">
        <v>111</v>
      </c>
      <c r="CM92" s="395"/>
      <c r="CN92" s="395"/>
      <c r="CO92" s="395"/>
      <c r="CP92" s="395"/>
      <c r="CQ92" s="395"/>
      <c r="CR92" s="395"/>
      <c r="CS92" s="395"/>
      <c r="CT92" s="395"/>
      <c r="CU92" s="395"/>
    </row>
    <row r="94" spans="2:99" ht="15" customHeight="1">
      <c r="B94" s="400" t="s">
        <v>121</v>
      </c>
      <c r="C94" s="395"/>
      <c r="D94" s="395"/>
      <c r="E94" s="395"/>
      <c r="F94" s="395"/>
      <c r="G94" s="395"/>
      <c r="H94" s="395"/>
      <c r="I94" s="395"/>
      <c r="X94" s="400" t="s">
        <v>121</v>
      </c>
      <c r="Y94" s="395"/>
      <c r="Z94" s="395"/>
      <c r="AA94" s="395"/>
      <c r="AB94" s="395"/>
      <c r="AC94" s="395"/>
      <c r="AD94" s="395"/>
      <c r="AE94" s="395"/>
      <c r="AS94" s="400" t="s">
        <v>121</v>
      </c>
      <c r="AT94" s="395"/>
      <c r="AU94" s="395"/>
      <c r="AV94" s="395"/>
      <c r="AW94" s="395"/>
      <c r="AX94" s="395"/>
      <c r="AY94" s="395"/>
      <c r="AZ94" s="395"/>
      <c r="BO94" s="400" t="s">
        <v>121</v>
      </c>
      <c r="BP94" s="395"/>
      <c r="BQ94" s="395"/>
      <c r="BR94" s="395"/>
      <c r="BS94" s="395"/>
      <c r="BT94" s="395"/>
      <c r="BU94" s="395"/>
      <c r="BV94" s="395"/>
      <c r="CL94" s="400" t="s">
        <v>121</v>
      </c>
      <c r="CM94" s="395"/>
      <c r="CN94" s="395"/>
      <c r="CO94" s="395"/>
      <c r="CP94" s="395"/>
      <c r="CQ94" s="395"/>
      <c r="CR94" s="395"/>
      <c r="CS94" s="395"/>
    </row>
    <row r="95" spans="2:99" ht="15.75" customHeight="1" thickBot="1">
      <c r="B95" s="394" t="s">
        <v>117</v>
      </c>
      <c r="C95" s="395"/>
      <c r="D95" s="395"/>
      <c r="E95" s="395"/>
      <c r="F95" s="395"/>
      <c r="G95" s="395"/>
      <c r="H95" s="395"/>
      <c r="I95" s="395"/>
      <c r="X95" s="394" t="s">
        <v>173</v>
      </c>
      <c r="Y95" s="395"/>
      <c r="Z95" s="395"/>
      <c r="AA95" s="395"/>
      <c r="AB95" s="395"/>
      <c r="AC95" s="395"/>
      <c r="AD95" s="395"/>
      <c r="AE95" s="395"/>
      <c r="AS95" s="394" t="s">
        <v>173</v>
      </c>
      <c r="AT95" s="395"/>
      <c r="AU95" s="395"/>
      <c r="AV95" s="395"/>
      <c r="AW95" s="395"/>
      <c r="AX95" s="395"/>
      <c r="AY95" s="395"/>
      <c r="AZ95" s="395"/>
      <c r="BO95" s="394" t="s">
        <v>173</v>
      </c>
      <c r="BP95" s="395"/>
      <c r="BQ95" s="395"/>
      <c r="BR95" s="395"/>
      <c r="BS95" s="395"/>
      <c r="BT95" s="395"/>
      <c r="BU95" s="395"/>
      <c r="BV95" s="395"/>
      <c r="CL95" s="394" t="s">
        <v>173</v>
      </c>
      <c r="CM95" s="395"/>
      <c r="CN95" s="395"/>
      <c r="CO95" s="395"/>
      <c r="CP95" s="395"/>
      <c r="CQ95" s="395"/>
      <c r="CR95" s="395"/>
      <c r="CS95" s="395"/>
    </row>
    <row r="96" spans="2:99" ht="15.75" customHeight="1" thickBot="1">
      <c r="B96" s="406" t="s">
        <v>42</v>
      </c>
      <c r="C96" s="409" t="s">
        <v>43</v>
      </c>
      <c r="D96" s="404" t="s">
        <v>44</v>
      </c>
      <c r="E96" s="404" t="s">
        <v>45</v>
      </c>
      <c r="F96" s="404" t="s">
        <v>34</v>
      </c>
      <c r="G96" s="347" t="s">
        <v>122</v>
      </c>
      <c r="H96" s="412"/>
      <c r="I96" s="413"/>
      <c r="X96" s="406" t="s">
        <v>42</v>
      </c>
      <c r="Y96" s="409" t="s">
        <v>43</v>
      </c>
      <c r="Z96" s="404" t="s">
        <v>44</v>
      </c>
      <c r="AA96" s="404" t="s">
        <v>45</v>
      </c>
      <c r="AB96" s="404" t="s">
        <v>34</v>
      </c>
      <c r="AC96" s="347" t="s">
        <v>122</v>
      </c>
      <c r="AD96" s="412"/>
      <c r="AE96" s="413"/>
      <c r="AS96" s="426" t="s">
        <v>42</v>
      </c>
      <c r="AT96" s="428" t="s">
        <v>43</v>
      </c>
      <c r="AU96" s="430" t="s">
        <v>44</v>
      </c>
      <c r="AV96" s="404" t="s">
        <v>45</v>
      </c>
      <c r="AW96" s="404" t="s">
        <v>34</v>
      </c>
      <c r="AX96" s="347" t="s">
        <v>122</v>
      </c>
      <c r="AY96" s="412"/>
      <c r="AZ96" s="413"/>
      <c r="BO96" s="406" t="s">
        <v>42</v>
      </c>
      <c r="BP96" s="409" t="s">
        <v>43</v>
      </c>
      <c r="BQ96" s="404" t="s">
        <v>44</v>
      </c>
      <c r="BR96" s="404" t="s">
        <v>45</v>
      </c>
      <c r="BS96" s="404" t="s">
        <v>34</v>
      </c>
      <c r="BT96" s="347" t="s">
        <v>122</v>
      </c>
      <c r="BU96" s="412"/>
      <c r="BV96" s="413"/>
      <c r="CL96" s="406" t="s">
        <v>42</v>
      </c>
      <c r="CM96" s="409" t="s">
        <v>43</v>
      </c>
      <c r="CN96" s="404" t="s">
        <v>44</v>
      </c>
      <c r="CO96" s="404" t="s">
        <v>45</v>
      </c>
      <c r="CP96" s="404" t="s">
        <v>34</v>
      </c>
      <c r="CQ96" s="347" t="s">
        <v>122</v>
      </c>
      <c r="CR96" s="412"/>
      <c r="CS96" s="413"/>
    </row>
    <row r="97" spans="2:99" ht="43.5" thickBot="1">
      <c r="B97" s="411"/>
      <c r="C97" s="410"/>
      <c r="D97" s="405"/>
      <c r="E97" s="405"/>
      <c r="F97" s="405"/>
      <c r="G97" s="120" t="s">
        <v>46</v>
      </c>
      <c r="H97" s="120" t="s">
        <v>47</v>
      </c>
      <c r="I97" s="60" t="s">
        <v>48</v>
      </c>
      <c r="X97" s="411"/>
      <c r="Y97" s="410"/>
      <c r="Z97" s="405"/>
      <c r="AA97" s="405"/>
      <c r="AB97" s="405"/>
      <c r="AC97" s="120" t="s">
        <v>46</v>
      </c>
      <c r="AD97" s="120" t="s">
        <v>47</v>
      </c>
      <c r="AE97" s="60" t="s">
        <v>48</v>
      </c>
      <c r="AS97" s="427"/>
      <c r="AT97" s="429"/>
      <c r="AU97" s="431"/>
      <c r="AV97" s="405"/>
      <c r="AW97" s="405"/>
      <c r="AX97" s="120" t="s">
        <v>46</v>
      </c>
      <c r="AY97" s="120" t="s">
        <v>47</v>
      </c>
      <c r="AZ97" s="60" t="s">
        <v>48</v>
      </c>
      <c r="BO97" s="411"/>
      <c r="BP97" s="410"/>
      <c r="BQ97" s="405"/>
      <c r="BR97" s="405"/>
      <c r="BS97" s="405"/>
      <c r="BT97" s="120" t="s">
        <v>46</v>
      </c>
      <c r="BU97" s="120" t="s">
        <v>47</v>
      </c>
      <c r="BV97" s="60" t="s">
        <v>48</v>
      </c>
      <c r="CL97" s="411"/>
      <c r="CM97" s="410"/>
      <c r="CN97" s="405"/>
      <c r="CO97" s="405"/>
      <c r="CP97" s="405"/>
      <c r="CQ97" s="120" t="s">
        <v>46</v>
      </c>
      <c r="CR97" s="120" t="s">
        <v>47</v>
      </c>
      <c r="CS97" s="60" t="s">
        <v>48</v>
      </c>
    </row>
    <row r="98" spans="2:99" ht="15" thickBot="1">
      <c r="B98" s="61" t="s">
        <v>100</v>
      </c>
      <c r="C98" s="62">
        <v>0.55539862198697876</v>
      </c>
      <c r="D98" s="63">
        <v>9.4679138822137432</v>
      </c>
      <c r="E98" s="64">
        <v>14</v>
      </c>
      <c r="F98" s="63">
        <v>0.8027363377355623</v>
      </c>
      <c r="G98" s="63">
        <v>0.79404405083983387</v>
      </c>
      <c r="H98" s="63">
        <v>1</v>
      </c>
      <c r="I98" s="65">
        <v>0.2</v>
      </c>
      <c r="X98" s="61" t="s">
        <v>100</v>
      </c>
      <c r="Y98" s="62">
        <v>0.276471888121057</v>
      </c>
      <c r="Z98" s="63">
        <v>20.698902751552399</v>
      </c>
      <c r="AA98" s="64">
        <v>14</v>
      </c>
      <c r="AB98" s="63">
        <v>0.11307843485044947</v>
      </c>
      <c r="AC98" s="63">
        <v>0.74649588305068948</v>
      </c>
      <c r="AD98" s="63">
        <v>1</v>
      </c>
      <c r="AE98" s="65">
        <v>0.2</v>
      </c>
      <c r="AS98" s="61" t="s">
        <v>100</v>
      </c>
      <c r="AT98" s="62">
        <v>0.38338119175571406</v>
      </c>
      <c r="AU98" s="63">
        <v>15.435480647041732</v>
      </c>
      <c r="AV98" s="64">
        <v>14</v>
      </c>
      <c r="AW98" s="63">
        <v>0.35435677994016862</v>
      </c>
      <c r="AX98" s="63">
        <v>0.71486349152213002</v>
      </c>
      <c r="AY98" s="63">
        <v>0.96337000274378504</v>
      </c>
      <c r="AZ98" s="65">
        <v>0.2</v>
      </c>
      <c r="BO98" s="61" t="s">
        <v>100</v>
      </c>
      <c r="BP98" s="62">
        <v>0.15589158825843691</v>
      </c>
      <c r="BQ98" s="63">
        <v>29.923370812142871</v>
      </c>
      <c r="BR98" s="64">
        <v>14</v>
      </c>
      <c r="BS98" s="63">
        <v>8.3896334811959673E-3</v>
      </c>
      <c r="BT98" s="63">
        <v>0.67124036014059574</v>
      </c>
      <c r="BU98" s="63">
        <v>0.88944186648496526</v>
      </c>
      <c r="BV98" s="65">
        <v>0.2</v>
      </c>
      <c r="CL98" s="61" t="s">
        <v>100</v>
      </c>
      <c r="CM98" s="62">
        <v>0.48688618435249975</v>
      </c>
      <c r="CN98" s="63">
        <v>11.587570743627154</v>
      </c>
      <c r="CO98" s="64">
        <v>14</v>
      </c>
      <c r="CP98" s="63">
        <v>0.64367254212498359</v>
      </c>
      <c r="CQ98" s="63">
        <v>0.74476137969006728</v>
      </c>
      <c r="CR98" s="63">
        <v>1</v>
      </c>
      <c r="CS98" s="65">
        <v>0.2</v>
      </c>
    </row>
    <row r="99" spans="2:99">
      <c r="B99" s="408" t="s">
        <v>49</v>
      </c>
      <c r="C99" s="395"/>
      <c r="D99" s="395"/>
      <c r="E99" s="395"/>
      <c r="F99" s="395"/>
      <c r="G99" s="395"/>
      <c r="H99" s="395"/>
      <c r="I99" s="395"/>
      <c r="X99" s="408" t="s">
        <v>49</v>
      </c>
      <c r="Y99" s="395"/>
      <c r="Z99" s="395"/>
      <c r="AA99" s="395"/>
      <c r="AB99" s="395"/>
      <c r="AC99" s="395"/>
      <c r="AD99" s="395"/>
      <c r="AE99" s="395"/>
      <c r="AS99" s="408" t="s">
        <v>49</v>
      </c>
      <c r="AT99" s="395"/>
      <c r="AU99" s="395"/>
      <c r="AV99" s="395"/>
      <c r="AW99" s="395"/>
      <c r="AX99" s="395"/>
      <c r="AY99" s="395"/>
      <c r="AZ99" s="395"/>
      <c r="BO99" s="408" t="s">
        <v>49</v>
      </c>
      <c r="BP99" s="395"/>
      <c r="BQ99" s="395"/>
      <c r="BR99" s="395"/>
      <c r="BS99" s="395"/>
      <c r="BT99" s="395"/>
      <c r="BU99" s="395"/>
      <c r="BV99" s="395"/>
      <c r="CL99" s="408" t="s">
        <v>49</v>
      </c>
      <c r="CM99" s="395"/>
      <c r="CN99" s="395"/>
      <c r="CO99" s="395"/>
      <c r="CP99" s="395"/>
      <c r="CQ99" s="395"/>
      <c r="CR99" s="395"/>
      <c r="CS99" s="395"/>
    </row>
    <row r="100" spans="2:99">
      <c r="B100" s="408" t="s">
        <v>112</v>
      </c>
      <c r="C100" s="395"/>
      <c r="D100" s="395"/>
      <c r="E100" s="395"/>
      <c r="F100" s="395"/>
      <c r="G100" s="395"/>
      <c r="H100" s="395"/>
      <c r="I100" s="395"/>
      <c r="X100" s="408" t="s">
        <v>112</v>
      </c>
      <c r="Y100" s="395"/>
      <c r="Z100" s="395"/>
      <c r="AA100" s="395"/>
      <c r="AB100" s="395"/>
      <c r="AC100" s="395"/>
      <c r="AD100" s="395"/>
      <c r="AE100" s="395"/>
      <c r="AS100" s="408" t="s">
        <v>112</v>
      </c>
      <c r="AT100" s="395"/>
      <c r="AU100" s="395"/>
      <c r="AV100" s="395"/>
      <c r="AW100" s="395"/>
      <c r="AX100" s="395"/>
      <c r="AY100" s="395"/>
      <c r="AZ100" s="395"/>
      <c r="BO100" s="408" t="s">
        <v>112</v>
      </c>
      <c r="BP100" s="395"/>
      <c r="BQ100" s="395"/>
      <c r="BR100" s="395"/>
      <c r="BS100" s="395"/>
      <c r="BT100" s="395"/>
      <c r="BU100" s="395"/>
      <c r="BV100" s="395"/>
      <c r="CL100" s="408" t="s">
        <v>112</v>
      </c>
      <c r="CM100" s="395"/>
      <c r="CN100" s="395"/>
      <c r="CO100" s="395"/>
      <c r="CP100" s="395"/>
      <c r="CQ100" s="395"/>
      <c r="CR100" s="395"/>
      <c r="CS100" s="395"/>
    </row>
    <row r="102" spans="2:99" ht="15" customHeight="1">
      <c r="B102" s="400" t="s">
        <v>51</v>
      </c>
      <c r="C102" s="395"/>
      <c r="D102" s="395"/>
      <c r="E102" s="395"/>
      <c r="F102" s="395"/>
      <c r="G102" s="395"/>
      <c r="H102" s="395"/>
      <c r="I102" s="395"/>
      <c r="J102" s="395"/>
      <c r="K102" s="395"/>
      <c r="L102" s="126"/>
      <c r="M102" s="126"/>
      <c r="N102" s="126"/>
      <c r="O102" s="126"/>
      <c r="P102" s="126"/>
      <c r="Q102" s="126"/>
      <c r="R102" s="126"/>
      <c r="S102" s="126"/>
      <c r="T102" s="126"/>
      <c r="U102" s="126"/>
      <c r="X102" s="299" t="s">
        <v>51</v>
      </c>
      <c r="Y102" s="295"/>
      <c r="Z102" s="295"/>
      <c r="AA102" s="295"/>
      <c r="AB102" s="295"/>
      <c r="AC102" s="295"/>
      <c r="AD102" s="295"/>
      <c r="AE102" s="295"/>
      <c r="AF102" s="295"/>
      <c r="AG102" s="295"/>
      <c r="AH102" s="295"/>
      <c r="AI102" s="295"/>
      <c r="AJ102" s="295"/>
      <c r="AK102" s="295"/>
      <c r="AL102" s="295"/>
      <c r="AM102" s="295"/>
      <c r="AN102" s="295"/>
      <c r="AO102" s="295"/>
      <c r="AP102" s="295"/>
      <c r="AQ102" s="295"/>
      <c r="AS102" s="400" t="s">
        <v>51</v>
      </c>
      <c r="AT102" s="395"/>
      <c r="AU102" s="395"/>
      <c r="AV102" s="395"/>
      <c r="AW102" s="395"/>
      <c r="AX102" s="395"/>
      <c r="AY102" s="395"/>
      <c r="AZ102" s="395"/>
      <c r="BA102" s="395"/>
      <c r="BB102" s="395"/>
      <c r="BC102" s="295"/>
      <c r="BD102" s="295"/>
      <c r="BE102" s="295"/>
      <c r="BF102" s="295"/>
      <c r="BG102" s="295"/>
      <c r="BH102" s="295"/>
      <c r="BI102" s="295"/>
      <c r="BJ102" s="295"/>
      <c r="BK102" s="295"/>
      <c r="BL102" s="295"/>
      <c r="BM102" s="295"/>
      <c r="BO102" s="400" t="s">
        <v>51</v>
      </c>
      <c r="BP102" s="395"/>
      <c r="BQ102" s="395"/>
      <c r="BR102" s="395"/>
      <c r="BS102" s="395"/>
      <c r="BT102" s="395"/>
      <c r="BU102" s="395"/>
      <c r="BV102" s="395"/>
      <c r="BW102" s="395"/>
      <c r="BX102" s="395"/>
      <c r="BY102" s="295"/>
      <c r="BZ102" s="295"/>
      <c r="CA102" s="295"/>
      <c r="CB102" s="295"/>
      <c r="CC102" s="295"/>
      <c r="CD102" s="295"/>
      <c r="CE102" s="295"/>
      <c r="CF102" s="295"/>
      <c r="CG102" s="295"/>
      <c r="CH102" s="295"/>
      <c r="CI102" s="295"/>
      <c r="CJ102" s="295"/>
      <c r="CL102" s="400" t="s">
        <v>51</v>
      </c>
      <c r="CM102" s="395"/>
      <c r="CN102" s="395"/>
      <c r="CO102" s="395"/>
      <c r="CP102" s="395"/>
      <c r="CQ102" s="395"/>
      <c r="CR102" s="395"/>
      <c r="CS102" s="395"/>
      <c r="CT102" s="395"/>
      <c r="CU102" s="395"/>
    </row>
    <row r="103" spans="2:99" ht="15" thickBot="1">
      <c r="B103" s="394" t="s">
        <v>117</v>
      </c>
      <c r="C103" s="395"/>
      <c r="D103" s="395"/>
      <c r="E103" s="395"/>
      <c r="F103" s="395"/>
      <c r="G103" s="395"/>
      <c r="H103" s="395"/>
      <c r="I103" s="395"/>
      <c r="J103" s="395"/>
      <c r="K103" s="395"/>
      <c r="L103" s="126"/>
      <c r="M103" s="126"/>
      <c r="N103" s="126"/>
      <c r="O103" s="126"/>
      <c r="P103" s="126"/>
      <c r="Q103" s="126"/>
      <c r="R103" s="126"/>
      <c r="S103" s="126"/>
      <c r="T103" s="126"/>
      <c r="U103" s="126"/>
      <c r="X103" s="425" t="s">
        <v>173</v>
      </c>
      <c r="Y103" s="425"/>
      <c r="Z103" s="425"/>
      <c r="AA103" s="425"/>
      <c r="AB103" s="425"/>
      <c r="AC103" s="425"/>
      <c r="AD103" s="425"/>
      <c r="AE103" s="425"/>
      <c r="AF103" s="425"/>
      <c r="AG103" s="425"/>
      <c r="AH103" s="295"/>
      <c r="AI103" s="295"/>
      <c r="AJ103" s="295"/>
      <c r="AK103" s="295"/>
      <c r="AL103" s="295"/>
      <c r="AM103" s="295"/>
      <c r="AN103" s="295"/>
      <c r="AO103" s="295"/>
      <c r="AP103" s="295"/>
      <c r="AQ103" s="295"/>
      <c r="AS103" s="394" t="s">
        <v>173</v>
      </c>
      <c r="AT103" s="395"/>
      <c r="AU103" s="395"/>
      <c r="AV103" s="395"/>
      <c r="AW103" s="395"/>
      <c r="AX103" s="395"/>
      <c r="AY103" s="395"/>
      <c r="AZ103" s="395"/>
      <c r="BA103" s="395"/>
      <c r="BB103" s="395"/>
      <c r="BC103" s="295"/>
      <c r="BD103" s="295"/>
      <c r="BE103" s="295"/>
      <c r="BF103" s="295"/>
      <c r="BG103" s="295"/>
      <c r="BH103" s="295"/>
      <c r="BI103" s="295"/>
      <c r="BJ103" s="295"/>
      <c r="BK103" s="295"/>
      <c r="BL103" s="295"/>
      <c r="BM103" s="295"/>
      <c r="BO103" s="394" t="s">
        <v>173</v>
      </c>
      <c r="BP103" s="395"/>
      <c r="BQ103" s="395"/>
      <c r="BR103" s="395"/>
      <c r="BS103" s="395"/>
      <c r="BT103" s="395"/>
      <c r="BU103" s="395"/>
      <c r="BV103" s="395"/>
      <c r="BW103" s="395"/>
      <c r="BX103" s="395"/>
      <c r="BY103" s="295"/>
      <c r="BZ103" s="295"/>
      <c r="CA103" s="295"/>
      <c r="CB103" s="295"/>
      <c r="CC103" s="295"/>
      <c r="CD103" s="295"/>
      <c r="CE103" s="295"/>
      <c r="CF103" s="295"/>
      <c r="CG103" s="295"/>
      <c r="CH103" s="295"/>
      <c r="CI103" s="295"/>
      <c r="CJ103" s="295"/>
      <c r="CL103" s="394" t="s">
        <v>173</v>
      </c>
      <c r="CM103" s="395"/>
      <c r="CN103" s="395"/>
      <c r="CO103" s="395"/>
      <c r="CP103" s="395"/>
      <c r="CQ103" s="395"/>
      <c r="CR103" s="395"/>
      <c r="CS103" s="395"/>
      <c r="CT103" s="395"/>
      <c r="CU103" s="395"/>
    </row>
    <row r="104" spans="2:99" ht="45.75" thickBot="1">
      <c r="B104" s="406" t="s">
        <v>52</v>
      </c>
      <c r="C104" s="407"/>
      <c r="D104" s="123" t="s">
        <v>53</v>
      </c>
      <c r="E104" s="124" t="s">
        <v>45</v>
      </c>
      <c r="F104" s="124" t="s">
        <v>54</v>
      </c>
      <c r="G104" s="124" t="s">
        <v>31</v>
      </c>
      <c r="H104" s="124" t="s">
        <v>34</v>
      </c>
      <c r="I104" s="124" t="s">
        <v>35</v>
      </c>
      <c r="J104" s="124" t="s">
        <v>36</v>
      </c>
      <c r="K104" s="91" t="s">
        <v>123</v>
      </c>
      <c r="L104" s="77"/>
      <c r="M104" s="77"/>
      <c r="N104" s="77"/>
      <c r="O104" s="77"/>
      <c r="P104" s="77"/>
      <c r="Q104" s="77"/>
      <c r="R104" s="77"/>
      <c r="S104" s="77"/>
      <c r="T104" s="77"/>
      <c r="U104" s="77"/>
      <c r="X104" s="406" t="s">
        <v>52</v>
      </c>
      <c r="Y104" s="407"/>
      <c r="Z104" s="123" t="s">
        <v>53</v>
      </c>
      <c r="AA104" s="124" t="s">
        <v>45</v>
      </c>
      <c r="AB104" s="124" t="s">
        <v>54</v>
      </c>
      <c r="AC104" s="124" t="s">
        <v>31</v>
      </c>
      <c r="AD104" s="124" t="s">
        <v>34</v>
      </c>
      <c r="AE104" s="124" t="s">
        <v>35</v>
      </c>
      <c r="AF104" s="124" t="s">
        <v>36</v>
      </c>
      <c r="AG104" s="22" t="s">
        <v>123</v>
      </c>
      <c r="AH104" s="77"/>
      <c r="AI104" s="77"/>
      <c r="AJ104" s="77"/>
      <c r="AK104" s="77"/>
      <c r="AL104" s="77"/>
      <c r="AM104" s="77"/>
      <c r="AN104" s="77"/>
      <c r="AO104" s="77"/>
      <c r="AP104" s="77"/>
      <c r="AS104" s="420" t="s">
        <v>52</v>
      </c>
      <c r="AT104" s="421"/>
      <c r="AU104" s="123" t="s">
        <v>53</v>
      </c>
      <c r="AV104" s="124" t="s">
        <v>45</v>
      </c>
      <c r="AW104" s="124" t="s">
        <v>54</v>
      </c>
      <c r="AX104" s="124" t="s">
        <v>31</v>
      </c>
      <c r="AY104" s="124" t="s">
        <v>34</v>
      </c>
      <c r="AZ104" s="124" t="s">
        <v>35</v>
      </c>
      <c r="BA104" s="124" t="s">
        <v>36</v>
      </c>
      <c r="BB104" s="22" t="s">
        <v>123</v>
      </c>
      <c r="BC104" s="77"/>
      <c r="BD104" s="77"/>
      <c r="BE104" s="77"/>
      <c r="BF104" s="77"/>
      <c r="BG104" s="77"/>
      <c r="BH104" s="77"/>
      <c r="BI104" s="77"/>
      <c r="BO104" s="406" t="s">
        <v>52</v>
      </c>
      <c r="BP104" s="407"/>
      <c r="BQ104" s="123" t="s">
        <v>53</v>
      </c>
      <c r="BR104" s="124" t="s">
        <v>45</v>
      </c>
      <c r="BS104" s="124" t="s">
        <v>54</v>
      </c>
      <c r="BT104" s="124" t="s">
        <v>31</v>
      </c>
      <c r="BU104" s="124" t="s">
        <v>34</v>
      </c>
      <c r="BV104" s="124" t="s">
        <v>35</v>
      </c>
      <c r="BW104" s="124" t="s">
        <v>36</v>
      </c>
      <c r="BX104" s="22" t="s">
        <v>123</v>
      </c>
      <c r="BY104" s="77"/>
      <c r="BZ104" s="77"/>
      <c r="CA104" s="77"/>
      <c r="CB104" s="77"/>
      <c r="CC104" s="77"/>
      <c r="CG104" s="77"/>
      <c r="CL104" s="406" t="s">
        <v>52</v>
      </c>
      <c r="CM104" s="407"/>
      <c r="CN104" s="123" t="s">
        <v>53</v>
      </c>
      <c r="CO104" s="124" t="s">
        <v>45</v>
      </c>
      <c r="CP104" s="124" t="s">
        <v>54</v>
      </c>
      <c r="CQ104" s="124" t="s">
        <v>31</v>
      </c>
      <c r="CR104" s="124" t="s">
        <v>34</v>
      </c>
      <c r="CS104" s="124" t="s">
        <v>35</v>
      </c>
      <c r="CT104" s="124" t="s">
        <v>36</v>
      </c>
      <c r="CU104" s="22" t="s">
        <v>123</v>
      </c>
    </row>
    <row r="105" spans="2:99" ht="28.5">
      <c r="B105" s="401" t="s">
        <v>100</v>
      </c>
      <c r="C105" s="23" t="s">
        <v>55</v>
      </c>
      <c r="D105" s="24">
        <v>135.3416666666667</v>
      </c>
      <c r="E105" s="25">
        <v>5</v>
      </c>
      <c r="F105" s="26">
        <v>27.068333333333339</v>
      </c>
      <c r="G105" s="26">
        <v>19.954812286689421</v>
      </c>
      <c r="H105" s="26">
        <v>2.4442717344875179E-13</v>
      </c>
      <c r="I105" s="26">
        <v>0.52575183710465834</v>
      </c>
      <c r="J105" s="26">
        <v>99.774061433447116</v>
      </c>
      <c r="K105" s="92">
        <v>0.99999999998877709</v>
      </c>
      <c r="L105" s="78"/>
      <c r="M105" s="78"/>
      <c r="N105" s="78"/>
      <c r="O105" s="78"/>
      <c r="P105" s="78"/>
      <c r="Q105" s="78"/>
      <c r="R105" s="78"/>
      <c r="S105" s="78"/>
      <c r="T105" s="78"/>
      <c r="U105" s="78"/>
      <c r="X105" s="401" t="s">
        <v>100</v>
      </c>
      <c r="Y105" s="23" t="s">
        <v>55</v>
      </c>
      <c r="Z105" s="24">
        <v>34.766666666666822</v>
      </c>
      <c r="AA105" s="25">
        <v>5</v>
      </c>
      <c r="AB105" s="26">
        <v>6.9533333333333642</v>
      </c>
      <c r="AC105" s="26">
        <v>4.6550954624349306</v>
      </c>
      <c r="AD105" s="26">
        <v>7.9699074360476806E-4</v>
      </c>
      <c r="AE105" s="26">
        <v>0.20547675334909443</v>
      </c>
      <c r="AF105" s="26">
        <v>23.275477312174655</v>
      </c>
      <c r="AG105" s="49">
        <v>0.96868730508273537</v>
      </c>
      <c r="AH105" s="78"/>
      <c r="AI105" s="78"/>
      <c r="AJ105" s="78"/>
      <c r="AK105" s="78"/>
      <c r="AL105" s="78"/>
      <c r="AM105" s="78"/>
      <c r="AN105" s="78"/>
      <c r="AO105" s="78"/>
      <c r="AP105" s="78"/>
      <c r="AS105" s="415" t="s">
        <v>100</v>
      </c>
      <c r="AT105" s="23" t="s">
        <v>55</v>
      </c>
      <c r="AU105" s="24">
        <v>33.675000000000104</v>
      </c>
      <c r="AV105" s="25">
        <v>5</v>
      </c>
      <c r="AW105" s="26">
        <v>6.7350000000000207</v>
      </c>
      <c r="AX105" s="26">
        <v>5.4176970058096403</v>
      </c>
      <c r="AY105" s="26">
        <v>2.1101813950684891E-4</v>
      </c>
      <c r="AZ105" s="26">
        <v>0.23135054674529168</v>
      </c>
      <c r="BA105" s="26">
        <v>27.088485029048201</v>
      </c>
      <c r="BB105" s="49">
        <v>0.98644003596254004</v>
      </c>
      <c r="BC105" s="78"/>
      <c r="BD105" s="78"/>
      <c r="BE105" s="78"/>
      <c r="BF105" s="78"/>
      <c r="BG105" s="78"/>
      <c r="BH105" s="78"/>
      <c r="BI105" s="78"/>
      <c r="BO105" s="401" t="s">
        <v>100</v>
      </c>
      <c r="BP105" s="23" t="s">
        <v>55</v>
      </c>
      <c r="BQ105" s="24">
        <v>44.841666666666754</v>
      </c>
      <c r="BR105" s="25">
        <v>5</v>
      </c>
      <c r="BS105" s="26">
        <v>8.9683333333333515</v>
      </c>
      <c r="BT105" s="26">
        <v>6.6697424597163053</v>
      </c>
      <c r="BU105" s="26">
        <v>2.5084094217097227E-5</v>
      </c>
      <c r="BV105" s="26">
        <v>0.27036125207255224</v>
      </c>
      <c r="BW105" s="26">
        <v>33.348712298581525</v>
      </c>
      <c r="BX105" s="49">
        <v>0.99688197819344593</v>
      </c>
      <c r="BY105" s="78"/>
      <c r="BZ105" s="78"/>
      <c r="CA105" s="78"/>
      <c r="CB105" s="78"/>
      <c r="CC105" s="78"/>
      <c r="CG105" s="78"/>
      <c r="CL105" s="401" t="s">
        <v>100</v>
      </c>
      <c r="CM105" s="23" t="s">
        <v>55</v>
      </c>
      <c r="CN105" s="24">
        <v>16.074999999999893</v>
      </c>
      <c r="CO105" s="25">
        <v>5</v>
      </c>
      <c r="CP105" s="26">
        <v>3.2149999999999785</v>
      </c>
      <c r="CQ105" s="26">
        <v>2.2163921869015546</v>
      </c>
      <c r="CR105" s="26">
        <v>5.9403260429836444E-2</v>
      </c>
      <c r="CS105" s="26">
        <v>0.10963341858482455</v>
      </c>
      <c r="CT105" s="26">
        <v>11.081960934507775</v>
      </c>
      <c r="CU105" s="49">
        <v>0.69874112341337558</v>
      </c>
    </row>
    <row r="106" spans="2:99" ht="28.5">
      <c r="B106" s="397"/>
      <c r="C106" s="35" t="s">
        <v>46</v>
      </c>
      <c r="D106" s="28">
        <v>135.3416666666667</v>
      </c>
      <c r="E106" s="30">
        <v>3.9702202541991696</v>
      </c>
      <c r="F106" s="30">
        <v>34.089208658769074</v>
      </c>
      <c r="G106" s="30">
        <v>19.954812286689421</v>
      </c>
      <c r="H106" s="30">
        <v>5.0432840161713233E-11</v>
      </c>
      <c r="I106" s="30">
        <v>0.52575183710465834</v>
      </c>
      <c r="J106" s="30">
        <v>79.224999909356796</v>
      </c>
      <c r="K106" s="93">
        <v>0.99999999685676111</v>
      </c>
      <c r="L106" s="78"/>
      <c r="M106" s="78"/>
      <c r="N106" s="78"/>
      <c r="O106" s="78"/>
      <c r="P106" s="78"/>
      <c r="Q106" s="78"/>
      <c r="R106" s="78"/>
      <c r="S106" s="78"/>
      <c r="T106" s="78"/>
      <c r="U106" s="78"/>
      <c r="X106" s="397"/>
      <c r="Y106" s="35" t="s">
        <v>46</v>
      </c>
      <c r="Z106" s="28">
        <v>34.766666666666822</v>
      </c>
      <c r="AA106" s="30">
        <v>3.7324794152534473</v>
      </c>
      <c r="AB106" s="30">
        <v>9.3146305173409925</v>
      </c>
      <c r="AC106" s="30">
        <v>4.6550954624349314</v>
      </c>
      <c r="AD106" s="30">
        <v>2.7736783507283295E-3</v>
      </c>
      <c r="AE106" s="30">
        <v>0.20547675334909443</v>
      </c>
      <c r="AF106" s="30">
        <v>17.375047989578107</v>
      </c>
      <c r="AG106" s="51">
        <v>0.92197339482499074</v>
      </c>
      <c r="AH106" s="78"/>
      <c r="AI106" s="78"/>
      <c r="AJ106" s="78"/>
      <c r="AK106" s="78"/>
      <c r="AL106" s="78"/>
      <c r="AM106" s="78"/>
      <c r="AN106" s="78"/>
      <c r="AO106" s="78"/>
      <c r="AP106" s="78"/>
      <c r="AS106" s="416"/>
      <c r="AT106" s="35" t="s">
        <v>46</v>
      </c>
      <c r="AU106" s="28">
        <v>33.675000000000104</v>
      </c>
      <c r="AV106" s="30">
        <v>3.57431745761065</v>
      </c>
      <c r="AW106" s="30">
        <v>9.4213791582214625</v>
      </c>
      <c r="AX106" s="30">
        <v>5.4176970058096403</v>
      </c>
      <c r="AY106" s="30">
        <v>1.2143775281806732E-3</v>
      </c>
      <c r="AZ106" s="30">
        <v>0.23135054674529168</v>
      </c>
      <c r="BA106" s="30">
        <v>19.364568987910346</v>
      </c>
      <c r="BB106" s="51">
        <v>0.95086867944784748</v>
      </c>
      <c r="BC106" s="78"/>
      <c r="BD106" s="78"/>
      <c r="BE106" s="78"/>
      <c r="BF106" s="78"/>
      <c r="BG106" s="78"/>
      <c r="BH106" s="78"/>
      <c r="BI106" s="78"/>
      <c r="BO106" s="397"/>
      <c r="BP106" s="35" t="s">
        <v>46</v>
      </c>
      <c r="BQ106" s="28">
        <v>44.841666666666754</v>
      </c>
      <c r="BR106" s="30">
        <v>3.3562018007029786</v>
      </c>
      <c r="BS106" s="30">
        <v>13.360837437508785</v>
      </c>
      <c r="BT106" s="30">
        <v>6.6697424597163062</v>
      </c>
      <c r="BU106" s="30">
        <v>3.6245881013982932E-4</v>
      </c>
      <c r="BV106" s="30">
        <v>0.27036125207255224</v>
      </c>
      <c r="BW106" s="30">
        <v>22.385001653524981</v>
      </c>
      <c r="BX106" s="51">
        <v>0.97674483050958094</v>
      </c>
      <c r="BY106" s="78"/>
      <c r="BZ106" s="78"/>
      <c r="CA106" s="78"/>
      <c r="CB106" s="78"/>
      <c r="CC106" s="78"/>
      <c r="CG106" s="78"/>
      <c r="CL106" s="397"/>
      <c r="CM106" s="35" t="s">
        <v>46</v>
      </c>
      <c r="CN106" s="28">
        <v>16.074999999999893</v>
      </c>
      <c r="CO106" s="30">
        <v>3.7238068984503365</v>
      </c>
      <c r="CP106" s="30">
        <v>4.3168189002199631</v>
      </c>
      <c r="CQ106" s="30">
        <v>2.216392186901555</v>
      </c>
      <c r="CR106" s="30">
        <v>8.0932170161192529E-2</v>
      </c>
      <c r="CS106" s="30">
        <v>0.10963341858482455</v>
      </c>
      <c r="CT106" s="30">
        <v>8.253416515255438</v>
      </c>
      <c r="CU106" s="51">
        <v>0.59969716260688721</v>
      </c>
    </row>
    <row r="107" spans="2:99">
      <c r="B107" s="397"/>
      <c r="C107" s="35" t="s">
        <v>47</v>
      </c>
      <c r="D107" s="28">
        <v>135.3416666666667</v>
      </c>
      <c r="E107" s="30">
        <v>5</v>
      </c>
      <c r="F107" s="30">
        <v>27.068333333333339</v>
      </c>
      <c r="G107" s="30">
        <v>19.954812286689421</v>
      </c>
      <c r="H107" s="30">
        <v>2.4442717344875179E-13</v>
      </c>
      <c r="I107" s="30">
        <v>0.52575183710465834</v>
      </c>
      <c r="J107" s="30">
        <v>99.774061433447116</v>
      </c>
      <c r="K107" s="93">
        <v>0.99999999998877709</v>
      </c>
      <c r="L107" s="78"/>
      <c r="M107" s="78"/>
      <c r="N107" s="78"/>
      <c r="O107" s="78"/>
      <c r="P107" s="78"/>
      <c r="Q107" s="78"/>
      <c r="R107" s="78"/>
      <c r="S107" s="78"/>
      <c r="T107" s="78"/>
      <c r="U107" s="78"/>
      <c r="X107" s="397"/>
      <c r="Y107" s="35" t="s">
        <v>47</v>
      </c>
      <c r="Z107" s="28">
        <v>34.766666666666822</v>
      </c>
      <c r="AA107" s="30">
        <v>5</v>
      </c>
      <c r="AB107" s="30">
        <v>6.9533333333333642</v>
      </c>
      <c r="AC107" s="30">
        <v>4.6550954624349306</v>
      </c>
      <c r="AD107" s="30">
        <v>7.9699074360476806E-4</v>
      </c>
      <c r="AE107" s="30">
        <v>0.20547675334909443</v>
      </c>
      <c r="AF107" s="30">
        <v>23.275477312174655</v>
      </c>
      <c r="AG107" s="51">
        <v>0.96868730508273537</v>
      </c>
      <c r="AH107" s="78"/>
      <c r="AI107" s="78"/>
      <c r="AJ107" s="78"/>
      <c r="AK107" s="78"/>
      <c r="AL107" s="78"/>
      <c r="AM107" s="78"/>
      <c r="AN107" s="78"/>
      <c r="AO107" s="78"/>
      <c r="AP107" s="78"/>
      <c r="AS107" s="416"/>
      <c r="AT107" s="35" t="s">
        <v>47</v>
      </c>
      <c r="AU107" s="28">
        <v>33.675000000000104</v>
      </c>
      <c r="AV107" s="30">
        <v>4.8168500137189252</v>
      </c>
      <c r="AW107" s="30">
        <v>6.991083364458091</v>
      </c>
      <c r="AX107" s="30">
        <v>5.4176970058096403</v>
      </c>
      <c r="AY107" s="30">
        <v>2.6380194863751092E-4</v>
      </c>
      <c r="AZ107" s="30">
        <v>0.23135054674529168</v>
      </c>
      <c r="BA107" s="30">
        <v>26.096233896759145</v>
      </c>
      <c r="BB107" s="51">
        <v>0.98394801161359702</v>
      </c>
      <c r="BC107" s="78"/>
      <c r="BD107" s="78"/>
      <c r="BE107" s="78"/>
      <c r="BF107" s="78"/>
      <c r="BG107" s="78"/>
      <c r="BH107" s="78"/>
      <c r="BI107" s="78"/>
      <c r="BO107" s="397"/>
      <c r="BP107" s="35" t="s">
        <v>47</v>
      </c>
      <c r="BQ107" s="28">
        <v>44.841666666666754</v>
      </c>
      <c r="BR107" s="30">
        <v>4.4472093324248263</v>
      </c>
      <c r="BS107" s="30">
        <v>10.083102304117755</v>
      </c>
      <c r="BT107" s="30">
        <v>6.6697424597163053</v>
      </c>
      <c r="BU107" s="30">
        <v>6.1280027853571442E-5</v>
      </c>
      <c r="BV107" s="30">
        <v>0.27036125207255224</v>
      </c>
      <c r="BW107" s="30">
        <v>29.661740911720472</v>
      </c>
      <c r="BX107" s="51">
        <v>0.99379750936334654</v>
      </c>
      <c r="BY107" s="78"/>
      <c r="BZ107" s="78"/>
      <c r="CA107" s="78"/>
      <c r="CB107" s="78"/>
      <c r="CC107" s="78"/>
      <c r="CG107" s="78"/>
      <c r="CL107" s="397"/>
      <c r="CM107" s="35" t="s">
        <v>47</v>
      </c>
      <c r="CN107" s="28">
        <v>16.074999999999893</v>
      </c>
      <c r="CO107" s="30">
        <v>5</v>
      </c>
      <c r="CP107" s="30">
        <v>3.2149999999999785</v>
      </c>
      <c r="CQ107" s="30">
        <v>2.2163921869015546</v>
      </c>
      <c r="CR107" s="30">
        <v>5.9403260429836444E-2</v>
      </c>
      <c r="CS107" s="30">
        <v>0.10963341858482455</v>
      </c>
      <c r="CT107" s="30">
        <v>11.081960934507775</v>
      </c>
      <c r="CU107" s="51">
        <v>0.69874112341337558</v>
      </c>
    </row>
    <row r="108" spans="2:99">
      <c r="B108" s="402"/>
      <c r="C108" s="38" t="s">
        <v>48</v>
      </c>
      <c r="D108" s="52">
        <v>135.3416666666667</v>
      </c>
      <c r="E108" s="54">
        <v>1</v>
      </c>
      <c r="F108" s="54">
        <v>135.3416666666667</v>
      </c>
      <c r="G108" s="54">
        <v>19.954812286689421</v>
      </c>
      <c r="H108" s="54">
        <v>2.9786962863486506E-4</v>
      </c>
      <c r="I108" s="54">
        <v>0.52575183710465834</v>
      </c>
      <c r="J108" s="54">
        <v>19.954812286689421</v>
      </c>
      <c r="K108" s="94">
        <v>0.9880316690501918</v>
      </c>
      <c r="L108" s="78"/>
      <c r="M108" s="78"/>
      <c r="N108" s="78"/>
      <c r="O108" s="78"/>
      <c r="P108" s="78"/>
      <c r="Q108" s="78"/>
      <c r="R108" s="78"/>
      <c r="S108" s="78"/>
      <c r="T108" s="78"/>
      <c r="U108" s="78"/>
      <c r="X108" s="402"/>
      <c r="Y108" s="38" t="s">
        <v>48</v>
      </c>
      <c r="Z108" s="52">
        <v>34.766666666666822</v>
      </c>
      <c r="AA108" s="54">
        <v>1</v>
      </c>
      <c r="AB108" s="54">
        <v>34.766666666666822</v>
      </c>
      <c r="AC108" s="54">
        <v>4.6550954624349306</v>
      </c>
      <c r="AD108" s="54">
        <v>4.4722675269022336E-2</v>
      </c>
      <c r="AE108" s="54">
        <v>0.20547675334909443</v>
      </c>
      <c r="AF108" s="54">
        <v>4.6550954624349306</v>
      </c>
      <c r="AG108" s="296">
        <v>0.53265645456386723</v>
      </c>
      <c r="AH108" s="78"/>
      <c r="AI108" s="78"/>
      <c r="AJ108" s="78"/>
      <c r="AK108" s="78"/>
      <c r="AL108" s="78"/>
      <c r="AM108" s="78"/>
      <c r="AN108" s="78"/>
      <c r="AO108" s="78"/>
      <c r="AP108" s="78"/>
      <c r="AS108" s="417"/>
      <c r="AT108" s="38" t="s">
        <v>48</v>
      </c>
      <c r="AU108" s="52">
        <v>33.675000000000104</v>
      </c>
      <c r="AV108" s="54">
        <v>1</v>
      </c>
      <c r="AW108" s="54">
        <v>33.675000000000104</v>
      </c>
      <c r="AX108" s="54">
        <v>5.4176970058096403</v>
      </c>
      <c r="AY108" s="54">
        <v>3.1797954016857331E-2</v>
      </c>
      <c r="AZ108" s="54">
        <v>0.23135054674529168</v>
      </c>
      <c r="BA108" s="54">
        <v>5.4176970058096403</v>
      </c>
      <c r="BB108" s="296">
        <v>0.59578734326340876</v>
      </c>
      <c r="BC108" s="78"/>
      <c r="BD108" s="78"/>
      <c r="BE108" s="78"/>
      <c r="BF108" s="78"/>
      <c r="BG108" s="78"/>
      <c r="BH108" s="78"/>
      <c r="BI108" s="78"/>
      <c r="BO108" s="402"/>
      <c r="BP108" s="38" t="s">
        <v>48</v>
      </c>
      <c r="BQ108" s="52">
        <v>44.841666666666754</v>
      </c>
      <c r="BR108" s="54">
        <v>1</v>
      </c>
      <c r="BS108" s="54">
        <v>44.841666666666754</v>
      </c>
      <c r="BT108" s="54">
        <v>6.6697424597163053</v>
      </c>
      <c r="BU108" s="54">
        <v>1.8773691090790797E-2</v>
      </c>
      <c r="BV108" s="54">
        <v>0.27036125207255224</v>
      </c>
      <c r="BW108" s="54">
        <v>6.6697424597163053</v>
      </c>
      <c r="BX108" s="296">
        <v>0.68548945846948661</v>
      </c>
      <c r="BY108" s="78"/>
      <c r="BZ108" s="78"/>
      <c r="CA108" s="78"/>
      <c r="CB108" s="78"/>
      <c r="CC108" s="78"/>
      <c r="CG108" s="78"/>
      <c r="CL108" s="402"/>
      <c r="CM108" s="38" t="s">
        <v>48</v>
      </c>
      <c r="CN108" s="52">
        <v>16.074999999999893</v>
      </c>
      <c r="CO108" s="54">
        <v>1</v>
      </c>
      <c r="CP108" s="54">
        <v>16.074999999999893</v>
      </c>
      <c r="CQ108" s="54">
        <v>2.2163921869015546</v>
      </c>
      <c r="CR108" s="54">
        <v>0.15386349321670245</v>
      </c>
      <c r="CS108" s="54">
        <v>0.10963341858482455</v>
      </c>
      <c r="CT108" s="54">
        <v>2.2163921869015546</v>
      </c>
      <c r="CU108" s="296">
        <v>0.29147765975110917</v>
      </c>
    </row>
    <row r="109" spans="2:99" ht="28.5">
      <c r="B109" s="403" t="s">
        <v>110</v>
      </c>
      <c r="C109" s="42" t="s">
        <v>55</v>
      </c>
      <c r="D109" s="55">
        <v>3.7416666666666676</v>
      </c>
      <c r="E109" s="66">
        <v>5</v>
      </c>
      <c r="F109" s="57">
        <v>0.74833333333333352</v>
      </c>
      <c r="G109" s="57">
        <v>0.55167235494880551</v>
      </c>
      <c r="H109" s="57">
        <v>0.73664893794531949</v>
      </c>
      <c r="I109" s="57">
        <v>2.973706868004504E-2</v>
      </c>
      <c r="J109" s="57">
        <v>2.7583617747440279</v>
      </c>
      <c r="K109" s="95">
        <v>0.19533037239830253</v>
      </c>
      <c r="L109" s="78"/>
      <c r="M109" s="78"/>
      <c r="N109" s="78"/>
      <c r="O109" s="78"/>
      <c r="P109" s="78"/>
      <c r="Q109" s="78"/>
      <c r="R109" s="78"/>
      <c r="S109" s="78"/>
      <c r="T109" s="78"/>
      <c r="U109" s="78"/>
      <c r="X109" s="403" t="s">
        <v>110</v>
      </c>
      <c r="Y109" s="42" t="s">
        <v>55</v>
      </c>
      <c r="Z109" s="55">
        <v>4.4666666666666668</v>
      </c>
      <c r="AA109" s="66">
        <v>5</v>
      </c>
      <c r="AB109" s="57">
        <v>0.89333333333333331</v>
      </c>
      <c r="AC109" s="57">
        <v>0.5980659558641207</v>
      </c>
      <c r="AD109" s="57">
        <v>0.7014801616834444</v>
      </c>
      <c r="AE109" s="57">
        <v>3.2157427405807522E-2</v>
      </c>
      <c r="AF109" s="57">
        <v>2.9903297793206036</v>
      </c>
      <c r="AG109" s="297">
        <v>0.20985199789273534</v>
      </c>
      <c r="AH109" s="78"/>
      <c r="AI109" s="78"/>
      <c r="AJ109" s="78"/>
      <c r="AK109" s="78"/>
      <c r="AL109" s="78"/>
      <c r="AM109" s="78"/>
      <c r="AN109" s="78"/>
      <c r="AO109" s="78"/>
      <c r="AP109" s="78"/>
      <c r="AS109" s="418" t="s">
        <v>110</v>
      </c>
      <c r="AT109" s="42" t="s">
        <v>55</v>
      </c>
      <c r="AU109" s="55">
        <v>3.2750000000000008</v>
      </c>
      <c r="AV109" s="66">
        <v>5</v>
      </c>
      <c r="AW109" s="57">
        <v>0.65500000000000014</v>
      </c>
      <c r="AX109" s="57">
        <v>0.52688812751377945</v>
      </c>
      <c r="AY109" s="57">
        <v>0.755352373111979</v>
      </c>
      <c r="AZ109" s="57">
        <v>2.8439105579274919E-2</v>
      </c>
      <c r="BA109" s="57">
        <v>2.6344406375688969</v>
      </c>
      <c r="BB109" s="297">
        <v>0.18767221999842898</v>
      </c>
      <c r="BC109" s="78"/>
      <c r="BD109" s="78"/>
      <c r="BE109" s="78"/>
      <c r="BF109" s="78"/>
      <c r="BG109" s="78"/>
      <c r="BH109" s="78"/>
      <c r="BI109" s="78"/>
      <c r="BO109" s="403" t="s">
        <v>110</v>
      </c>
      <c r="BP109" s="42" t="s">
        <v>55</v>
      </c>
      <c r="BQ109" s="55">
        <v>17.641666666666673</v>
      </c>
      <c r="BR109" s="66">
        <v>5</v>
      </c>
      <c r="BS109" s="57">
        <v>3.5283333333333347</v>
      </c>
      <c r="BT109" s="57">
        <v>2.6240187302024522</v>
      </c>
      <c r="BU109" s="57">
        <v>2.9137494299147255E-2</v>
      </c>
      <c r="BV109" s="57">
        <v>0.12723120379830521</v>
      </c>
      <c r="BW109" s="57">
        <v>13.120093651012262</v>
      </c>
      <c r="BX109" s="297">
        <v>0.78204734187310965</v>
      </c>
      <c r="BY109" s="78"/>
      <c r="BZ109" s="78"/>
      <c r="CA109" s="78"/>
      <c r="CB109" s="78"/>
      <c r="CC109" s="78"/>
      <c r="CG109" s="78"/>
      <c r="CL109" s="403" t="s">
        <v>110</v>
      </c>
      <c r="CM109" s="42" t="s">
        <v>55</v>
      </c>
      <c r="CN109" s="55">
        <v>2.8750000000000053</v>
      </c>
      <c r="CO109" s="66">
        <v>5</v>
      </c>
      <c r="CP109" s="57">
        <v>0.57500000000000107</v>
      </c>
      <c r="CQ109" s="57">
        <v>0.3963998468019922</v>
      </c>
      <c r="CR109" s="57">
        <v>0.85012690888163212</v>
      </c>
      <c r="CS109" s="57">
        <v>2.1547685965898476E-2</v>
      </c>
      <c r="CT109" s="57">
        <v>1.981999234009961</v>
      </c>
      <c r="CU109" s="297">
        <v>0.14869992302869639</v>
      </c>
    </row>
    <row r="110" spans="2:99" ht="28.5">
      <c r="B110" s="397"/>
      <c r="C110" s="35" t="s">
        <v>46</v>
      </c>
      <c r="D110" s="28">
        <v>3.7416666666666676</v>
      </c>
      <c r="E110" s="30">
        <v>3.9702202541991696</v>
      </c>
      <c r="F110" s="30">
        <v>0.94243302061371315</v>
      </c>
      <c r="G110" s="30">
        <v>0.55167235494880551</v>
      </c>
      <c r="H110" s="30">
        <v>0.69711549522762772</v>
      </c>
      <c r="I110" s="30">
        <v>2.973706868004504E-2</v>
      </c>
      <c r="J110" s="30">
        <v>2.1902607572995012</v>
      </c>
      <c r="K110" s="93">
        <v>0.17567180629072487</v>
      </c>
      <c r="L110" s="78"/>
      <c r="M110" s="78"/>
      <c r="N110" s="78"/>
      <c r="O110" s="78"/>
      <c r="P110" s="78"/>
      <c r="Q110" s="78"/>
      <c r="R110" s="78"/>
      <c r="S110" s="78"/>
      <c r="T110" s="78"/>
      <c r="U110" s="78"/>
      <c r="X110" s="397"/>
      <c r="Y110" s="35" t="s">
        <v>46</v>
      </c>
      <c r="Z110" s="28">
        <v>4.4666666666666668</v>
      </c>
      <c r="AA110" s="30">
        <v>3.7324794152534473</v>
      </c>
      <c r="AB110" s="30">
        <v>1.1967022908184923</v>
      </c>
      <c r="AC110" s="30">
        <v>0.59806595586412081</v>
      </c>
      <c r="AD110" s="30">
        <v>0.6540264478167177</v>
      </c>
      <c r="AE110" s="30">
        <v>3.2157427405807522E-2</v>
      </c>
      <c r="AF110" s="30">
        <v>2.2322688692267079</v>
      </c>
      <c r="AG110" s="51">
        <v>0.1827182799057826</v>
      </c>
      <c r="AH110" s="78"/>
      <c r="AI110" s="78"/>
      <c r="AJ110" s="78"/>
      <c r="AK110" s="78"/>
      <c r="AL110" s="78"/>
      <c r="AM110" s="78"/>
      <c r="AN110" s="78"/>
      <c r="AO110" s="78"/>
      <c r="AP110" s="78"/>
      <c r="AS110" s="416"/>
      <c r="AT110" s="35" t="s">
        <v>46</v>
      </c>
      <c r="AU110" s="28">
        <v>3.2750000000000008</v>
      </c>
      <c r="AV110" s="30">
        <v>3.57431745761065</v>
      </c>
      <c r="AW110" s="30">
        <v>0.91625884909206246</v>
      </c>
      <c r="AX110" s="30">
        <v>0.52688812751377945</v>
      </c>
      <c r="AY110" s="30">
        <v>0.69650184031334128</v>
      </c>
      <c r="AZ110" s="30">
        <v>2.8439105579274919E-2</v>
      </c>
      <c r="BA110" s="30">
        <v>1.883265432380288</v>
      </c>
      <c r="BB110" s="51">
        <v>0.16181495845040061</v>
      </c>
      <c r="BC110" s="78"/>
      <c r="BD110" s="78"/>
      <c r="BE110" s="78"/>
      <c r="BF110" s="78"/>
      <c r="BG110" s="78"/>
      <c r="BH110" s="78"/>
      <c r="BI110" s="78"/>
      <c r="BO110" s="397"/>
      <c r="BP110" s="35" t="s">
        <v>46</v>
      </c>
      <c r="BQ110" s="28">
        <v>17.641666666666673</v>
      </c>
      <c r="BR110" s="30">
        <v>3.3562018007029786</v>
      </c>
      <c r="BS110" s="30">
        <v>5.256437995763994</v>
      </c>
      <c r="BT110" s="30">
        <v>2.6240187302024527</v>
      </c>
      <c r="BU110" s="30">
        <v>5.2491203537872885E-2</v>
      </c>
      <c r="BV110" s="30">
        <v>0.12723120379830521</v>
      </c>
      <c r="BW110" s="30">
        <v>8.8067363873838147</v>
      </c>
      <c r="BX110" s="51">
        <v>0.64831226408686926</v>
      </c>
      <c r="BY110" s="78"/>
      <c r="BZ110" s="78"/>
      <c r="CA110" s="78"/>
      <c r="CB110" s="78"/>
      <c r="CC110" s="78"/>
      <c r="CG110" s="78"/>
      <c r="CL110" s="397"/>
      <c r="CM110" s="35" t="s">
        <v>46</v>
      </c>
      <c r="CN110" s="28">
        <v>2.8750000000000053</v>
      </c>
      <c r="CO110" s="30">
        <v>3.7238068984503365</v>
      </c>
      <c r="CP110" s="30">
        <v>0.77205936784650075</v>
      </c>
      <c r="CQ110" s="30">
        <v>0.3963998468019922</v>
      </c>
      <c r="CR110" s="30">
        <v>0.79734890320169771</v>
      </c>
      <c r="CS110" s="30">
        <v>2.1547685965898476E-2</v>
      </c>
      <c r="CT110" s="30">
        <v>1.4761164840659151</v>
      </c>
      <c r="CU110" s="51">
        <v>0.13298979571312108</v>
      </c>
    </row>
    <row r="111" spans="2:99">
      <c r="B111" s="397"/>
      <c r="C111" s="35" t="s">
        <v>47</v>
      </c>
      <c r="D111" s="28">
        <v>3.7416666666666676</v>
      </c>
      <c r="E111" s="30">
        <v>5</v>
      </c>
      <c r="F111" s="30">
        <v>0.74833333333333352</v>
      </c>
      <c r="G111" s="30">
        <v>0.55167235494880551</v>
      </c>
      <c r="H111" s="30">
        <v>0.73664893794531949</v>
      </c>
      <c r="I111" s="30">
        <v>2.973706868004504E-2</v>
      </c>
      <c r="J111" s="30">
        <v>2.7583617747440279</v>
      </c>
      <c r="K111" s="93">
        <v>0.19533037239830253</v>
      </c>
      <c r="L111" s="78"/>
      <c r="M111" s="78"/>
      <c r="N111" s="78"/>
      <c r="O111" s="78"/>
      <c r="P111" s="78"/>
      <c r="Q111" s="78"/>
      <c r="R111" s="78"/>
      <c r="S111" s="78"/>
      <c r="T111" s="78"/>
      <c r="U111" s="78"/>
      <c r="X111" s="397"/>
      <c r="Y111" s="35" t="s">
        <v>47</v>
      </c>
      <c r="Z111" s="28">
        <v>4.4666666666666668</v>
      </c>
      <c r="AA111" s="30">
        <v>5</v>
      </c>
      <c r="AB111" s="30">
        <v>0.89333333333333331</v>
      </c>
      <c r="AC111" s="30">
        <v>0.5980659558641207</v>
      </c>
      <c r="AD111" s="30">
        <v>0.7014801616834444</v>
      </c>
      <c r="AE111" s="30">
        <v>3.2157427405807522E-2</v>
      </c>
      <c r="AF111" s="30">
        <v>2.9903297793206036</v>
      </c>
      <c r="AG111" s="51">
        <v>0.20985199789273534</v>
      </c>
      <c r="AH111" s="78"/>
      <c r="AI111" s="78"/>
      <c r="AJ111" s="78"/>
      <c r="AK111" s="78"/>
      <c r="AL111" s="78"/>
      <c r="AM111" s="78"/>
      <c r="AN111" s="78"/>
      <c r="AO111" s="78"/>
      <c r="AP111" s="78"/>
      <c r="AS111" s="416"/>
      <c r="AT111" s="35" t="s">
        <v>47</v>
      </c>
      <c r="AU111" s="28">
        <v>3.2750000000000008</v>
      </c>
      <c r="AV111" s="30">
        <v>4.8168500137189252</v>
      </c>
      <c r="AW111" s="30">
        <v>0.67990491517743679</v>
      </c>
      <c r="AX111" s="30">
        <v>0.52688812751377945</v>
      </c>
      <c r="AY111" s="30">
        <v>0.74885025148526108</v>
      </c>
      <c r="AZ111" s="30">
        <v>2.8439105579274919E-2</v>
      </c>
      <c r="BA111" s="30">
        <v>2.5379410842430872</v>
      </c>
      <c r="BB111" s="51">
        <v>0.18445171132197569</v>
      </c>
      <c r="BC111" s="78"/>
      <c r="BD111" s="78"/>
      <c r="BE111" s="78"/>
      <c r="BF111" s="78"/>
      <c r="BG111" s="78"/>
      <c r="BH111" s="78"/>
      <c r="BI111" s="78"/>
      <c r="BO111" s="397"/>
      <c r="BP111" s="35" t="s">
        <v>47</v>
      </c>
      <c r="BQ111" s="28">
        <v>17.641666666666673</v>
      </c>
      <c r="BR111" s="30">
        <v>4.4472093324248263</v>
      </c>
      <c r="BS111" s="30">
        <v>3.9669071878493321</v>
      </c>
      <c r="BT111" s="30">
        <v>2.6240187302024522</v>
      </c>
      <c r="BU111" s="30">
        <v>3.5444957526607659E-2</v>
      </c>
      <c r="BV111" s="30">
        <v>0.12723120379830521</v>
      </c>
      <c r="BW111" s="30">
        <v>11.669560585413889</v>
      </c>
      <c r="BX111" s="51">
        <v>0.74328088749436394</v>
      </c>
      <c r="BY111" s="78"/>
      <c r="BZ111" s="78"/>
      <c r="CA111" s="78"/>
      <c r="CB111" s="78"/>
      <c r="CC111" s="78"/>
      <c r="CG111" s="78"/>
      <c r="CL111" s="397"/>
      <c r="CM111" s="35" t="s">
        <v>47</v>
      </c>
      <c r="CN111" s="28">
        <v>2.8750000000000053</v>
      </c>
      <c r="CO111" s="30">
        <v>5</v>
      </c>
      <c r="CP111" s="30">
        <v>0.57500000000000107</v>
      </c>
      <c r="CQ111" s="30">
        <v>0.3963998468019922</v>
      </c>
      <c r="CR111" s="30">
        <v>0.85012690888163212</v>
      </c>
      <c r="CS111" s="30">
        <v>2.1547685965898476E-2</v>
      </c>
      <c r="CT111" s="30">
        <v>1.981999234009961</v>
      </c>
      <c r="CU111" s="51">
        <v>0.14869992302869639</v>
      </c>
    </row>
    <row r="112" spans="2:99">
      <c r="B112" s="402"/>
      <c r="C112" s="38" t="s">
        <v>48</v>
      </c>
      <c r="D112" s="52">
        <v>3.7416666666666676</v>
      </c>
      <c r="E112" s="54">
        <v>1</v>
      </c>
      <c r="F112" s="54">
        <v>3.7416666666666676</v>
      </c>
      <c r="G112" s="54">
        <v>0.55167235494880551</v>
      </c>
      <c r="H112" s="54">
        <v>0.46721865948569508</v>
      </c>
      <c r="I112" s="54">
        <v>2.973706868004504E-2</v>
      </c>
      <c r="J112" s="54">
        <v>0.55167235494880551</v>
      </c>
      <c r="K112" s="94">
        <v>0.10839182980868967</v>
      </c>
      <c r="L112" s="78"/>
      <c r="M112" s="78"/>
      <c r="N112" s="78"/>
      <c r="O112" s="78"/>
      <c r="P112" s="78"/>
      <c r="Q112" s="78"/>
      <c r="R112" s="78"/>
      <c r="S112" s="78"/>
      <c r="T112" s="78"/>
      <c r="U112" s="78"/>
      <c r="X112" s="402"/>
      <c r="Y112" s="38" t="s">
        <v>48</v>
      </c>
      <c r="Z112" s="52">
        <v>4.4666666666666668</v>
      </c>
      <c r="AA112" s="54">
        <v>1</v>
      </c>
      <c r="AB112" s="54">
        <v>4.4666666666666668</v>
      </c>
      <c r="AC112" s="54">
        <v>0.5980659558641207</v>
      </c>
      <c r="AD112" s="54">
        <v>0.44935447117992666</v>
      </c>
      <c r="AE112" s="54">
        <v>3.2157427405807522E-2</v>
      </c>
      <c r="AF112" s="54">
        <v>0.5980659558641207</v>
      </c>
      <c r="AG112" s="296">
        <v>0.11342003457633576</v>
      </c>
      <c r="AH112" s="78"/>
      <c r="AI112" s="78"/>
      <c r="AJ112" s="78"/>
      <c r="AK112" s="78"/>
      <c r="AL112" s="78"/>
      <c r="AM112" s="78"/>
      <c r="AN112" s="78"/>
      <c r="AO112" s="78"/>
      <c r="AP112" s="78"/>
      <c r="AS112" s="417"/>
      <c r="AT112" s="38" t="s">
        <v>48</v>
      </c>
      <c r="AU112" s="52">
        <v>3.2750000000000008</v>
      </c>
      <c r="AV112" s="54">
        <v>1</v>
      </c>
      <c r="AW112" s="54">
        <v>3.2750000000000008</v>
      </c>
      <c r="AX112" s="54">
        <v>0.52688812751377945</v>
      </c>
      <c r="AY112" s="54">
        <v>0.47725091121675955</v>
      </c>
      <c r="AZ112" s="54">
        <v>2.8439105579274919E-2</v>
      </c>
      <c r="BA112" s="54">
        <v>0.52688812751377945</v>
      </c>
      <c r="BB112" s="296">
        <v>0.10571156883883193</v>
      </c>
      <c r="BC112" s="78"/>
      <c r="BD112" s="78"/>
      <c r="BE112" s="78"/>
      <c r="BF112" s="78"/>
      <c r="BG112" s="78"/>
      <c r="BH112" s="78"/>
      <c r="BI112" s="78"/>
      <c r="BO112" s="402"/>
      <c r="BP112" s="38" t="s">
        <v>48</v>
      </c>
      <c r="BQ112" s="52">
        <v>17.641666666666673</v>
      </c>
      <c r="BR112" s="54">
        <v>1</v>
      </c>
      <c r="BS112" s="54">
        <v>17.641666666666673</v>
      </c>
      <c r="BT112" s="54">
        <v>2.6240187302024522</v>
      </c>
      <c r="BU112" s="54">
        <v>0.12264445764482522</v>
      </c>
      <c r="BV112" s="54">
        <v>0.12723120379830521</v>
      </c>
      <c r="BW112" s="54">
        <v>2.6240187302024522</v>
      </c>
      <c r="BX112" s="296">
        <v>0.33522431476547632</v>
      </c>
      <c r="BY112" s="78"/>
      <c r="BZ112" s="78"/>
      <c r="CA112" s="78"/>
      <c r="CB112" s="78"/>
      <c r="CC112" s="78"/>
      <c r="CG112" s="78"/>
      <c r="CL112" s="402"/>
      <c r="CM112" s="38" t="s">
        <v>48</v>
      </c>
      <c r="CN112" s="52">
        <v>2.8750000000000053</v>
      </c>
      <c r="CO112" s="54">
        <v>1</v>
      </c>
      <c r="CP112" s="54">
        <v>2.8750000000000053</v>
      </c>
      <c r="CQ112" s="54">
        <v>0.3963998468019922</v>
      </c>
      <c r="CR112" s="54">
        <v>0.53686479282338506</v>
      </c>
      <c r="CS112" s="54">
        <v>2.1547685965898476E-2</v>
      </c>
      <c r="CT112" s="54">
        <v>0.3963998468019922</v>
      </c>
      <c r="CU112" s="296">
        <v>9.1674451733639417E-2</v>
      </c>
    </row>
    <row r="113" spans="2:99" ht="29.25" thickBot="1">
      <c r="B113" s="396" t="s">
        <v>113</v>
      </c>
      <c r="C113" s="42" t="s">
        <v>55</v>
      </c>
      <c r="D113" s="55">
        <v>122.08333333333334</v>
      </c>
      <c r="E113" s="66">
        <v>90</v>
      </c>
      <c r="F113" s="57">
        <v>1.3564814814814816</v>
      </c>
      <c r="G113" s="10"/>
      <c r="H113" s="10"/>
      <c r="I113" s="10"/>
      <c r="J113" s="10"/>
      <c r="K113" s="97"/>
      <c r="L113" s="300"/>
      <c r="M113" s="300"/>
      <c r="N113" s="300"/>
      <c r="O113" s="300"/>
      <c r="P113" s="300"/>
      <c r="Q113" s="300"/>
      <c r="R113" s="300"/>
      <c r="S113" s="300"/>
      <c r="T113" s="300"/>
      <c r="U113" s="300"/>
      <c r="X113" s="396" t="s">
        <v>113</v>
      </c>
      <c r="Y113" s="42" t="s">
        <v>55</v>
      </c>
      <c r="Z113" s="55">
        <v>134.43333333333339</v>
      </c>
      <c r="AA113" s="66">
        <v>90</v>
      </c>
      <c r="AB113" s="57">
        <v>1.4937037037037044</v>
      </c>
      <c r="AC113" s="10"/>
      <c r="AD113" s="10"/>
      <c r="AE113" s="10"/>
      <c r="AF113" s="10"/>
      <c r="AG113" s="301"/>
      <c r="AH113" s="300"/>
      <c r="AI113" s="300"/>
      <c r="AJ113" s="300"/>
      <c r="AK113" s="300"/>
      <c r="AL113" s="300"/>
      <c r="AM113" s="300"/>
      <c r="AN113" s="300"/>
      <c r="AO113" s="300"/>
      <c r="AP113" s="300"/>
      <c r="AS113" s="418" t="s">
        <v>113</v>
      </c>
      <c r="AT113" s="42" t="s">
        <v>55</v>
      </c>
      <c r="AU113" s="55">
        <v>111.88333333333333</v>
      </c>
      <c r="AV113" s="66">
        <v>90</v>
      </c>
      <c r="AW113" s="57">
        <v>1.2431481481481481</v>
      </c>
      <c r="AX113" s="10"/>
      <c r="AY113" s="10"/>
      <c r="AZ113" s="10"/>
      <c r="BA113" s="10"/>
      <c r="BB113" s="301"/>
      <c r="BC113" s="300"/>
      <c r="BD113" s="300"/>
      <c r="BE113" s="300"/>
      <c r="BF113" s="300"/>
      <c r="BG113" s="300"/>
      <c r="BH113" s="300"/>
      <c r="BI113" s="300"/>
      <c r="BO113" s="396" t="s">
        <v>113</v>
      </c>
      <c r="BP113" s="42" t="s">
        <v>55</v>
      </c>
      <c r="BQ113" s="55">
        <v>121.01666666666667</v>
      </c>
      <c r="BR113" s="66">
        <v>90</v>
      </c>
      <c r="BS113" s="57">
        <v>1.3446296296296296</v>
      </c>
      <c r="BT113" s="10"/>
      <c r="BU113" s="10"/>
      <c r="BV113" s="10"/>
      <c r="BW113" s="10"/>
      <c r="BX113" s="301"/>
      <c r="BY113" s="300"/>
      <c r="BZ113" s="300"/>
      <c r="CA113" s="300"/>
      <c r="CB113" s="300"/>
      <c r="CC113" s="300"/>
      <c r="CG113" s="300"/>
      <c r="CL113" s="396" t="s">
        <v>113</v>
      </c>
      <c r="CM113" s="42" t="s">
        <v>55</v>
      </c>
      <c r="CN113" s="55">
        <v>130.55000000000004</v>
      </c>
      <c r="CO113" s="66">
        <v>90</v>
      </c>
      <c r="CP113" s="57">
        <v>1.450555555555556</v>
      </c>
      <c r="CQ113" s="10"/>
      <c r="CR113" s="10"/>
      <c r="CS113" s="10"/>
      <c r="CT113" s="10"/>
      <c r="CU113" s="301"/>
    </row>
    <row r="114" spans="2:99" ht="28.5">
      <c r="B114" s="397"/>
      <c r="C114" s="35" t="s">
        <v>46</v>
      </c>
      <c r="D114" s="28">
        <v>122.08333333333334</v>
      </c>
      <c r="E114" s="30">
        <v>71.463964575585052</v>
      </c>
      <c r="F114" s="30">
        <v>1.708320187081279</v>
      </c>
      <c r="G114" s="7"/>
      <c r="H114" s="7"/>
      <c r="I114" s="7"/>
      <c r="J114" s="7"/>
      <c r="K114" s="98"/>
      <c r="L114" s="300"/>
      <c r="M114" s="300"/>
      <c r="N114" s="300"/>
      <c r="O114" s="300"/>
      <c r="P114" s="300"/>
      <c r="Q114" s="300"/>
      <c r="R114" s="300"/>
      <c r="S114" s="300"/>
      <c r="T114" s="300"/>
      <c r="U114" s="300"/>
      <c r="X114" s="397"/>
      <c r="Y114" s="35" t="s">
        <v>46</v>
      </c>
      <c r="Z114" s="28">
        <v>134.43333333333339</v>
      </c>
      <c r="AA114" s="30">
        <v>67.184629474562058</v>
      </c>
      <c r="AB114" s="30">
        <v>2.0009537059995774</v>
      </c>
      <c r="AC114" s="7"/>
      <c r="AD114" s="7"/>
      <c r="AE114" s="7"/>
      <c r="AF114" s="7"/>
      <c r="AG114" s="302"/>
      <c r="AH114" s="300"/>
      <c r="AI114" s="300"/>
      <c r="AJ114" s="300"/>
      <c r="AK114" s="300"/>
      <c r="AL114" s="300"/>
      <c r="AM114" s="300"/>
      <c r="AN114" s="300"/>
      <c r="AO114" s="300"/>
      <c r="AP114" s="300"/>
      <c r="AS114" s="416"/>
      <c r="AT114" s="35" t="s">
        <v>46</v>
      </c>
      <c r="AU114" s="28">
        <v>111.88333333333333</v>
      </c>
      <c r="AV114" s="30">
        <v>64.337714236991701</v>
      </c>
      <c r="AW114" s="30">
        <v>1.7390007503406879</v>
      </c>
      <c r="AX114" s="7"/>
      <c r="AY114" s="7"/>
      <c r="AZ114" s="7"/>
      <c r="BA114" s="7"/>
      <c r="BB114" s="302"/>
      <c r="BC114" s="300"/>
      <c r="BD114" s="300"/>
      <c r="BE114" s="300"/>
      <c r="BF114" s="300"/>
      <c r="BG114" s="300"/>
      <c r="BH114" s="300"/>
      <c r="BI114" s="300"/>
      <c r="BO114" s="397"/>
      <c r="BP114" s="35" t="s">
        <v>46</v>
      </c>
      <c r="BQ114" s="28">
        <v>121.01666666666667</v>
      </c>
      <c r="BR114" s="30">
        <v>60.411632412653617</v>
      </c>
      <c r="BS114" s="30">
        <v>2.0032014006845298</v>
      </c>
      <c r="BT114" s="7"/>
      <c r="BU114" s="7"/>
      <c r="BV114" s="7"/>
      <c r="BW114" s="7"/>
      <c r="BX114" s="302"/>
      <c r="BY114" s="300"/>
      <c r="BZ114" s="300"/>
      <c r="CA114" s="300"/>
      <c r="CB114" s="300"/>
      <c r="CC114" s="300"/>
      <c r="CG114" s="300"/>
      <c r="CL114" s="397"/>
      <c r="CM114" s="35" t="s">
        <v>46</v>
      </c>
      <c r="CN114" s="28">
        <v>130.55000000000004</v>
      </c>
      <c r="CO114" s="30">
        <v>67.02852417210606</v>
      </c>
      <c r="CP114" s="30">
        <v>1.9476782699973045</v>
      </c>
      <c r="CQ114" s="7"/>
      <c r="CR114" s="7"/>
      <c r="CS114" s="7"/>
      <c r="CT114" s="7"/>
      <c r="CU114" s="302"/>
    </row>
    <row r="115" spans="2:99">
      <c r="B115" s="397"/>
      <c r="C115" s="35" t="s">
        <v>47</v>
      </c>
      <c r="D115" s="28">
        <v>122.08333333333334</v>
      </c>
      <c r="E115" s="30">
        <v>90</v>
      </c>
      <c r="F115" s="30">
        <v>1.3564814814814816</v>
      </c>
      <c r="G115" s="7"/>
      <c r="H115" s="7"/>
      <c r="I115" s="7"/>
      <c r="J115" s="7"/>
      <c r="K115" s="98"/>
      <c r="L115" s="300"/>
      <c r="M115" s="300"/>
      <c r="N115" s="300"/>
      <c r="O115" s="300"/>
      <c r="P115" s="300"/>
      <c r="Q115" s="300"/>
      <c r="R115" s="300"/>
      <c r="S115" s="300"/>
      <c r="T115" s="300"/>
      <c r="U115" s="300"/>
      <c r="X115" s="397"/>
      <c r="Y115" s="35" t="s">
        <v>47</v>
      </c>
      <c r="Z115" s="28">
        <v>134.43333333333339</v>
      </c>
      <c r="AA115" s="30">
        <v>90</v>
      </c>
      <c r="AB115" s="30">
        <v>1.4937037037037044</v>
      </c>
      <c r="AC115" s="7"/>
      <c r="AD115" s="7"/>
      <c r="AE115" s="7"/>
      <c r="AF115" s="7"/>
      <c r="AG115" s="302"/>
      <c r="AH115" s="300"/>
      <c r="AI115" s="300"/>
      <c r="AJ115" s="300"/>
      <c r="AK115" s="300"/>
      <c r="AL115" s="300"/>
      <c r="AM115" s="300"/>
      <c r="AN115" s="300"/>
      <c r="AO115" s="300"/>
      <c r="AP115" s="300"/>
      <c r="AS115" s="416"/>
      <c r="AT115" s="35" t="s">
        <v>47</v>
      </c>
      <c r="AU115" s="28">
        <v>111.88333333333333</v>
      </c>
      <c r="AV115" s="30">
        <v>86.703300246940657</v>
      </c>
      <c r="AW115" s="30">
        <v>1.2904160858315328</v>
      </c>
      <c r="AX115" s="7"/>
      <c r="AY115" s="7"/>
      <c r="AZ115" s="7"/>
      <c r="BA115" s="7"/>
      <c r="BB115" s="302"/>
      <c r="BC115" s="300"/>
      <c r="BD115" s="300"/>
      <c r="BE115" s="300"/>
      <c r="BF115" s="300"/>
      <c r="BG115" s="300"/>
      <c r="BH115" s="300"/>
      <c r="BI115" s="300"/>
      <c r="BO115" s="397"/>
      <c r="BP115" s="35" t="s">
        <v>47</v>
      </c>
      <c r="BQ115" s="28">
        <v>121.01666666666667</v>
      </c>
      <c r="BR115" s="30">
        <v>80.049767983646873</v>
      </c>
      <c r="BS115" s="30">
        <v>1.5117678628548779</v>
      </c>
      <c r="BT115" s="7"/>
      <c r="BU115" s="7"/>
      <c r="BV115" s="7"/>
      <c r="BW115" s="7"/>
      <c r="BX115" s="302"/>
      <c r="BY115" s="300"/>
      <c r="BZ115" s="300"/>
      <c r="CA115" s="300"/>
      <c r="CB115" s="300"/>
      <c r="CC115" s="300"/>
      <c r="CG115" s="300"/>
      <c r="CL115" s="397"/>
      <c r="CM115" s="35" t="s">
        <v>47</v>
      </c>
      <c r="CN115" s="28">
        <v>130.55000000000004</v>
      </c>
      <c r="CO115" s="30">
        <v>90</v>
      </c>
      <c r="CP115" s="30">
        <v>1.450555555555556</v>
      </c>
      <c r="CQ115" s="7"/>
      <c r="CR115" s="7"/>
      <c r="CS115" s="7"/>
      <c r="CT115" s="7"/>
      <c r="CU115" s="302"/>
    </row>
    <row r="116" spans="2:99" ht="15" thickBot="1">
      <c r="B116" s="398"/>
      <c r="C116" s="27" t="s">
        <v>48</v>
      </c>
      <c r="D116" s="31">
        <v>122.08333333333334</v>
      </c>
      <c r="E116" s="59">
        <v>18</v>
      </c>
      <c r="F116" s="59">
        <v>6.7824074074074083</v>
      </c>
      <c r="G116" s="128"/>
      <c r="H116" s="128"/>
      <c r="I116" s="128"/>
      <c r="J116" s="128"/>
      <c r="K116" s="99"/>
      <c r="L116" s="300"/>
      <c r="M116" s="300"/>
      <c r="N116" s="300"/>
      <c r="O116" s="300"/>
      <c r="P116" s="300"/>
      <c r="Q116" s="300"/>
      <c r="R116" s="300"/>
      <c r="S116" s="300"/>
      <c r="T116" s="300"/>
      <c r="U116" s="300"/>
      <c r="X116" s="398"/>
      <c r="Y116" s="27" t="s">
        <v>48</v>
      </c>
      <c r="Z116" s="31">
        <v>134.43333333333339</v>
      </c>
      <c r="AA116" s="59">
        <v>18</v>
      </c>
      <c r="AB116" s="59">
        <v>7.4685185185185219</v>
      </c>
      <c r="AC116" s="128"/>
      <c r="AD116" s="128"/>
      <c r="AE116" s="128"/>
      <c r="AF116" s="128"/>
      <c r="AG116" s="8"/>
      <c r="AH116" s="300"/>
      <c r="AI116" s="300"/>
      <c r="AJ116" s="300"/>
      <c r="AK116" s="300"/>
      <c r="AL116" s="300"/>
      <c r="AM116" s="300"/>
      <c r="AN116" s="300"/>
      <c r="AO116" s="300"/>
      <c r="AP116" s="300"/>
      <c r="AS116" s="419"/>
      <c r="AT116" s="27" t="s">
        <v>48</v>
      </c>
      <c r="AU116" s="31">
        <v>111.88333333333333</v>
      </c>
      <c r="AV116" s="59">
        <v>18</v>
      </c>
      <c r="AW116" s="59">
        <v>6.2157407407407401</v>
      </c>
      <c r="AX116" s="128"/>
      <c r="AY116" s="128"/>
      <c r="AZ116" s="128"/>
      <c r="BA116" s="128"/>
      <c r="BB116" s="8"/>
      <c r="BC116" s="300"/>
      <c r="BD116" s="300"/>
      <c r="BE116" s="300"/>
      <c r="BF116" s="300"/>
      <c r="BG116" s="300"/>
      <c r="BH116" s="300"/>
      <c r="BI116" s="300"/>
      <c r="BO116" s="398"/>
      <c r="BP116" s="27" t="s">
        <v>48</v>
      </c>
      <c r="BQ116" s="31">
        <v>121.01666666666667</v>
      </c>
      <c r="BR116" s="59">
        <v>18</v>
      </c>
      <c r="BS116" s="59">
        <v>6.7231481481481481</v>
      </c>
      <c r="BT116" s="128"/>
      <c r="BU116" s="128"/>
      <c r="BV116" s="128"/>
      <c r="BW116" s="128"/>
      <c r="BX116" s="8"/>
      <c r="BY116" s="300"/>
      <c r="BZ116" s="300"/>
      <c r="CA116" s="300"/>
      <c r="CB116" s="300"/>
      <c r="CC116" s="300"/>
      <c r="CG116" s="300"/>
      <c r="CL116" s="398"/>
      <c r="CM116" s="27" t="s">
        <v>48</v>
      </c>
      <c r="CN116" s="31">
        <v>130.55000000000004</v>
      </c>
      <c r="CO116" s="59">
        <v>18</v>
      </c>
      <c r="CP116" s="59">
        <v>7.25277777777778</v>
      </c>
      <c r="CQ116" s="128"/>
      <c r="CR116" s="128"/>
      <c r="CS116" s="128"/>
      <c r="CT116" s="128"/>
      <c r="CU116" s="8"/>
    </row>
    <row r="117" spans="2:99">
      <c r="B117" s="399" t="s">
        <v>57</v>
      </c>
      <c r="C117" s="395"/>
      <c r="D117" s="395"/>
      <c r="E117" s="395"/>
      <c r="F117" s="395"/>
      <c r="G117" s="395"/>
      <c r="H117" s="395"/>
      <c r="I117" s="395"/>
      <c r="J117" s="395"/>
      <c r="K117" s="395"/>
      <c r="L117" s="126"/>
      <c r="M117" s="126"/>
      <c r="N117" s="126"/>
      <c r="O117" s="126"/>
      <c r="P117" s="126"/>
      <c r="Q117" s="126"/>
      <c r="R117" s="126"/>
      <c r="S117" s="126"/>
      <c r="T117" s="126"/>
      <c r="U117" s="126"/>
      <c r="X117" s="408" t="s">
        <v>57</v>
      </c>
      <c r="Y117" s="395"/>
      <c r="Z117" s="395"/>
      <c r="AA117" s="395"/>
      <c r="AB117" s="395"/>
      <c r="AC117" s="395"/>
      <c r="AD117" s="395"/>
      <c r="AE117" s="395"/>
      <c r="AF117" s="395"/>
      <c r="AG117" s="395"/>
      <c r="AH117" s="395"/>
      <c r="AI117" s="395"/>
      <c r="AJ117" s="395"/>
      <c r="AK117" s="395"/>
      <c r="AL117" s="395"/>
      <c r="AM117" s="395"/>
      <c r="AN117" s="395"/>
      <c r="AO117" s="395"/>
      <c r="AP117" s="395"/>
      <c r="AQ117" s="395"/>
      <c r="AS117" s="408" t="s">
        <v>57</v>
      </c>
      <c r="AT117" s="395"/>
      <c r="AU117" s="395"/>
      <c r="AV117" s="395"/>
      <c r="AW117" s="395"/>
      <c r="AX117" s="395"/>
      <c r="AY117" s="395"/>
      <c r="AZ117" s="395"/>
      <c r="BA117" s="395"/>
      <c r="BB117" s="395"/>
      <c r="BC117" s="126"/>
      <c r="BD117" s="126"/>
      <c r="BE117" s="126"/>
      <c r="BF117" s="126"/>
      <c r="BG117" s="126"/>
      <c r="BH117" s="126"/>
      <c r="BI117" s="126"/>
      <c r="BJ117" s="126"/>
      <c r="BK117" s="126"/>
      <c r="BL117" s="126"/>
      <c r="BM117" s="126"/>
      <c r="BO117" s="408" t="s">
        <v>57</v>
      </c>
      <c r="BP117" s="395"/>
      <c r="BQ117" s="395"/>
      <c r="BR117" s="395"/>
      <c r="BS117" s="395"/>
      <c r="BT117" s="395"/>
      <c r="BU117" s="395"/>
      <c r="BV117" s="395"/>
      <c r="BW117" s="395"/>
      <c r="BX117" s="395"/>
      <c r="BY117" s="126"/>
      <c r="BZ117" s="126"/>
      <c r="CA117" s="126"/>
      <c r="CB117" s="126"/>
      <c r="CC117" s="126"/>
      <c r="CD117" s="126"/>
      <c r="CE117" s="126"/>
      <c r="CF117" s="126"/>
      <c r="CG117" s="126"/>
      <c r="CH117" s="126"/>
      <c r="CI117" s="126"/>
      <c r="CJ117" s="126"/>
      <c r="CL117" s="408" t="s">
        <v>57</v>
      </c>
      <c r="CM117" s="395"/>
      <c r="CN117" s="395"/>
      <c r="CO117" s="395"/>
      <c r="CP117" s="395"/>
      <c r="CQ117" s="395"/>
      <c r="CR117" s="395"/>
      <c r="CS117" s="395"/>
      <c r="CT117" s="395"/>
      <c r="CU117" s="395"/>
    </row>
    <row r="119" spans="2:99" ht="15" customHeight="1">
      <c r="B119" s="400" t="s">
        <v>58</v>
      </c>
      <c r="C119" s="395"/>
      <c r="D119" s="395"/>
      <c r="E119" s="395"/>
      <c r="F119" s="395"/>
      <c r="G119" s="395"/>
      <c r="H119" s="395"/>
      <c r="I119" s="395"/>
      <c r="J119" s="395"/>
      <c r="K119" s="395"/>
      <c r="L119" s="126"/>
      <c r="M119" s="126"/>
      <c r="N119" s="126"/>
      <c r="O119" s="126"/>
      <c r="P119" s="126"/>
      <c r="Q119" s="126"/>
      <c r="R119" s="126"/>
      <c r="S119" s="126"/>
      <c r="T119" s="126"/>
      <c r="U119" s="126"/>
      <c r="X119" s="400" t="s">
        <v>58</v>
      </c>
      <c r="Y119" s="400"/>
      <c r="Z119" s="400"/>
      <c r="AA119" s="400"/>
      <c r="AB119" s="400"/>
      <c r="AC119" s="400"/>
      <c r="AD119" s="400"/>
      <c r="AE119" s="400"/>
      <c r="AF119" s="400"/>
      <c r="AG119" s="400"/>
      <c r="AH119" s="295"/>
      <c r="AI119" s="295"/>
      <c r="AJ119" s="295"/>
      <c r="AK119" s="295"/>
      <c r="AL119" s="295"/>
      <c r="AM119" s="295"/>
      <c r="AN119" s="295"/>
      <c r="AO119" s="295"/>
      <c r="AP119" s="295"/>
      <c r="AQ119" s="295"/>
      <c r="AS119" s="400" t="s">
        <v>58</v>
      </c>
      <c r="AT119" s="395"/>
      <c r="AU119" s="395"/>
      <c r="AV119" s="395"/>
      <c r="AW119" s="395"/>
      <c r="AX119" s="395"/>
      <c r="AY119" s="395"/>
      <c r="AZ119" s="395"/>
      <c r="BA119" s="395"/>
      <c r="BB119" s="395"/>
      <c r="BC119" s="295"/>
      <c r="BD119" s="295"/>
      <c r="BE119" s="295"/>
      <c r="BF119" s="295"/>
      <c r="BG119" s="295"/>
      <c r="BH119" s="295"/>
      <c r="BI119" s="295"/>
      <c r="BJ119" s="295"/>
      <c r="BK119" s="295"/>
      <c r="BL119" s="295"/>
      <c r="BM119" s="295"/>
      <c r="BO119" s="400" t="s">
        <v>58</v>
      </c>
      <c r="BP119" s="395"/>
      <c r="BQ119" s="395"/>
      <c r="BR119" s="395"/>
      <c r="BS119" s="395"/>
      <c r="BT119" s="395"/>
      <c r="BU119" s="395"/>
      <c r="BV119" s="395"/>
      <c r="BW119" s="395"/>
      <c r="BX119" s="395"/>
      <c r="BY119" s="295"/>
      <c r="BZ119" s="295"/>
      <c r="CA119" s="295"/>
      <c r="CB119" s="295"/>
      <c r="CC119" s="295"/>
      <c r="CD119" s="295"/>
      <c r="CE119" s="295"/>
      <c r="CF119" s="295"/>
      <c r="CG119" s="295"/>
      <c r="CH119" s="295"/>
      <c r="CI119" s="295"/>
      <c r="CJ119" s="295"/>
      <c r="CL119" s="400" t="s">
        <v>58</v>
      </c>
      <c r="CM119" s="395"/>
      <c r="CN119" s="395"/>
      <c r="CO119" s="395"/>
      <c r="CP119" s="395"/>
      <c r="CQ119" s="395"/>
      <c r="CR119" s="395"/>
      <c r="CS119" s="395"/>
      <c r="CT119" s="395"/>
      <c r="CU119" s="395"/>
    </row>
    <row r="120" spans="2:99" ht="15" thickBot="1">
      <c r="B120" s="394" t="s">
        <v>117</v>
      </c>
      <c r="C120" s="395"/>
      <c r="D120" s="395"/>
      <c r="E120" s="395"/>
      <c r="F120" s="395"/>
      <c r="G120" s="395"/>
      <c r="H120" s="395"/>
      <c r="I120" s="395"/>
      <c r="J120" s="395"/>
      <c r="K120" s="395"/>
      <c r="L120" s="126"/>
      <c r="M120" s="126"/>
      <c r="N120" s="126"/>
      <c r="O120" s="126"/>
      <c r="P120" s="126"/>
      <c r="Q120" s="126"/>
      <c r="R120" s="126"/>
      <c r="S120" s="126"/>
      <c r="T120" s="126"/>
      <c r="U120" s="126"/>
      <c r="X120" s="394" t="s">
        <v>173</v>
      </c>
      <c r="Y120" s="395"/>
      <c r="Z120" s="395"/>
      <c r="AA120" s="395"/>
      <c r="AB120" s="395"/>
      <c r="AC120" s="395"/>
      <c r="AD120" s="395"/>
      <c r="AE120" s="395"/>
      <c r="AF120" s="395"/>
      <c r="AG120" s="395"/>
      <c r="AH120" s="395"/>
      <c r="AI120" s="395"/>
      <c r="AJ120" s="395"/>
      <c r="AK120" s="395"/>
      <c r="AL120" s="395"/>
      <c r="AM120" s="395"/>
      <c r="AN120" s="395"/>
      <c r="AO120" s="395"/>
      <c r="AP120" s="395"/>
      <c r="AQ120" s="395"/>
      <c r="AS120" s="394" t="s">
        <v>173</v>
      </c>
      <c r="AT120" s="395"/>
      <c r="AU120" s="395"/>
      <c r="AV120" s="395"/>
      <c r="AW120" s="395"/>
      <c r="AX120" s="395"/>
      <c r="AY120" s="395"/>
      <c r="AZ120" s="395"/>
      <c r="BA120" s="395"/>
      <c r="BB120" s="395"/>
      <c r="BC120" s="126"/>
      <c r="BD120" s="126"/>
      <c r="BE120" s="126"/>
      <c r="BF120" s="126"/>
      <c r="BG120" s="126"/>
      <c r="BH120" s="126"/>
      <c r="BI120" s="126"/>
      <c r="BJ120" s="126"/>
      <c r="BK120" s="126"/>
      <c r="BL120" s="126"/>
      <c r="BM120" s="126"/>
      <c r="BO120" s="394" t="s">
        <v>173</v>
      </c>
      <c r="BP120" s="395"/>
      <c r="BQ120" s="395"/>
      <c r="BR120" s="395"/>
      <c r="BS120" s="395"/>
      <c r="BT120" s="395"/>
      <c r="BU120" s="395"/>
      <c r="BV120" s="395"/>
      <c r="BW120" s="395"/>
      <c r="BX120" s="395"/>
      <c r="BY120" s="126"/>
      <c r="BZ120" s="126"/>
      <c r="CA120" s="126"/>
      <c r="CB120" s="126"/>
      <c r="CC120" s="126"/>
      <c r="CD120" s="126"/>
      <c r="CE120" s="126"/>
      <c r="CF120" s="126"/>
      <c r="CG120" s="126"/>
      <c r="CH120" s="126"/>
      <c r="CI120" s="126"/>
      <c r="CJ120" s="126"/>
      <c r="CL120" s="394" t="s">
        <v>173</v>
      </c>
      <c r="CM120" s="395"/>
      <c r="CN120" s="395"/>
      <c r="CO120" s="395"/>
      <c r="CP120" s="395"/>
      <c r="CQ120" s="395"/>
      <c r="CR120" s="395"/>
      <c r="CS120" s="395"/>
      <c r="CT120" s="395"/>
      <c r="CU120" s="395"/>
    </row>
    <row r="121" spans="2:99" ht="45.75" thickBot="1">
      <c r="B121" s="104" t="s">
        <v>52</v>
      </c>
      <c r="C121" s="118" t="s">
        <v>100</v>
      </c>
      <c r="D121" s="123" t="s">
        <v>53</v>
      </c>
      <c r="E121" s="124" t="s">
        <v>45</v>
      </c>
      <c r="F121" s="124" t="s">
        <v>54</v>
      </c>
      <c r="G121" s="124" t="s">
        <v>31</v>
      </c>
      <c r="H121" s="124" t="s">
        <v>34</v>
      </c>
      <c r="I121" s="124" t="s">
        <v>35</v>
      </c>
      <c r="J121" s="124" t="s">
        <v>36</v>
      </c>
      <c r="K121" s="91" t="s">
        <v>123</v>
      </c>
      <c r="L121" s="77"/>
      <c r="M121" s="77"/>
      <c r="N121" s="77"/>
      <c r="O121" s="77"/>
      <c r="P121" s="77"/>
      <c r="Q121" s="77"/>
      <c r="R121" s="77"/>
      <c r="S121" s="77"/>
      <c r="T121" s="77"/>
      <c r="U121" s="77"/>
      <c r="X121" s="104" t="s">
        <v>52</v>
      </c>
      <c r="Y121" s="118" t="s">
        <v>100</v>
      </c>
      <c r="Z121" s="123" t="s">
        <v>53</v>
      </c>
      <c r="AA121" s="124" t="s">
        <v>45</v>
      </c>
      <c r="AB121" s="124" t="s">
        <v>54</v>
      </c>
      <c r="AC121" s="124" t="s">
        <v>31</v>
      </c>
      <c r="AD121" s="124" t="s">
        <v>34</v>
      </c>
      <c r="AE121" s="124" t="s">
        <v>35</v>
      </c>
      <c r="AF121" s="124" t="s">
        <v>36</v>
      </c>
      <c r="AG121" s="22" t="s">
        <v>123</v>
      </c>
      <c r="AH121" s="77"/>
      <c r="AI121" s="77"/>
      <c r="AJ121" s="77"/>
      <c r="AK121" s="77"/>
      <c r="AL121" s="77"/>
      <c r="AM121" s="77"/>
      <c r="AN121" s="77"/>
      <c r="AO121" s="77"/>
      <c r="AP121" s="77"/>
      <c r="AS121" s="104" t="s">
        <v>52</v>
      </c>
      <c r="AT121" s="118" t="s">
        <v>100</v>
      </c>
      <c r="AU121" s="123" t="s">
        <v>53</v>
      </c>
      <c r="AV121" s="124" t="s">
        <v>45</v>
      </c>
      <c r="AW121" s="124" t="s">
        <v>54</v>
      </c>
      <c r="AX121" s="124" t="s">
        <v>31</v>
      </c>
      <c r="AY121" s="124" t="s">
        <v>34</v>
      </c>
      <c r="AZ121" s="124" t="s">
        <v>35</v>
      </c>
      <c r="BA121" s="124" t="s">
        <v>36</v>
      </c>
      <c r="BB121" s="22" t="s">
        <v>123</v>
      </c>
      <c r="BC121" s="77"/>
      <c r="BD121" s="77"/>
      <c r="BE121" s="77"/>
      <c r="BF121" s="77"/>
      <c r="BG121" s="77"/>
      <c r="BH121" s="77"/>
      <c r="BI121" s="77"/>
      <c r="BO121" s="104" t="s">
        <v>52</v>
      </c>
      <c r="BP121" s="118" t="s">
        <v>100</v>
      </c>
      <c r="BQ121" s="123" t="s">
        <v>53</v>
      </c>
      <c r="BR121" s="124" t="s">
        <v>45</v>
      </c>
      <c r="BS121" s="124" t="s">
        <v>54</v>
      </c>
      <c r="BT121" s="124" t="s">
        <v>31</v>
      </c>
      <c r="BU121" s="124" t="s">
        <v>34</v>
      </c>
      <c r="BV121" s="124" t="s">
        <v>35</v>
      </c>
      <c r="BW121" s="124" t="s">
        <v>36</v>
      </c>
      <c r="BX121" s="22" t="s">
        <v>123</v>
      </c>
      <c r="BY121" s="77"/>
      <c r="BZ121" s="77"/>
      <c r="CA121" s="77"/>
      <c r="CB121" s="77"/>
      <c r="CC121" s="77"/>
      <c r="CG121" s="77"/>
      <c r="CL121" s="104" t="s">
        <v>52</v>
      </c>
      <c r="CM121" s="118" t="s">
        <v>100</v>
      </c>
      <c r="CN121" s="123" t="s">
        <v>53</v>
      </c>
      <c r="CO121" s="124" t="s">
        <v>45</v>
      </c>
      <c r="CP121" s="124" t="s">
        <v>54</v>
      </c>
      <c r="CQ121" s="124" t="s">
        <v>31</v>
      </c>
      <c r="CR121" s="124" t="s">
        <v>34</v>
      </c>
      <c r="CS121" s="124" t="s">
        <v>35</v>
      </c>
      <c r="CT121" s="124" t="s">
        <v>36</v>
      </c>
      <c r="CU121" s="22" t="s">
        <v>123</v>
      </c>
    </row>
    <row r="122" spans="2:99">
      <c r="B122" s="401" t="s">
        <v>100</v>
      </c>
      <c r="C122" s="23" t="s">
        <v>59</v>
      </c>
      <c r="D122" s="24">
        <v>100.44642857142858</v>
      </c>
      <c r="E122" s="25">
        <v>1</v>
      </c>
      <c r="F122" s="26">
        <v>100.44642857142858</v>
      </c>
      <c r="G122" s="26">
        <v>43.205714675861138</v>
      </c>
      <c r="H122" s="26">
        <v>3.5609560818972384E-6</v>
      </c>
      <c r="I122" s="26">
        <v>0.70590981421708643</v>
      </c>
      <c r="J122" s="26">
        <v>43.205714675861138</v>
      </c>
      <c r="K122" s="92">
        <v>0.99998854611908705</v>
      </c>
      <c r="L122" s="78"/>
      <c r="M122" s="78"/>
      <c r="N122" s="78"/>
      <c r="O122" s="78"/>
      <c r="P122" s="78"/>
      <c r="Q122" s="78"/>
      <c r="R122" s="78"/>
      <c r="S122" s="78"/>
      <c r="T122" s="78"/>
      <c r="U122" s="78"/>
      <c r="X122" s="401" t="s">
        <v>100</v>
      </c>
      <c r="Y122" s="23" t="s">
        <v>59</v>
      </c>
      <c r="Z122" s="24">
        <v>29.145714285714377</v>
      </c>
      <c r="AA122" s="25">
        <v>1</v>
      </c>
      <c r="AB122" s="26">
        <v>29.145714285714377</v>
      </c>
      <c r="AC122" s="26">
        <v>23.574014636025233</v>
      </c>
      <c r="AD122" s="26">
        <v>1.2710801645347318E-4</v>
      </c>
      <c r="AE122" s="26">
        <v>0.56703724291273006</v>
      </c>
      <c r="AF122" s="26">
        <v>23.574014636025233</v>
      </c>
      <c r="AG122" s="49">
        <v>0.99564256458942357</v>
      </c>
      <c r="AH122" s="78"/>
      <c r="AI122" s="78"/>
      <c r="AJ122" s="78"/>
      <c r="AK122" s="78"/>
      <c r="AL122" s="78"/>
      <c r="AM122" s="78"/>
      <c r="AN122" s="78"/>
      <c r="AO122" s="78"/>
      <c r="AP122" s="78"/>
      <c r="AS122" s="415" t="s">
        <v>100</v>
      </c>
      <c r="AT122" s="23" t="s">
        <v>59</v>
      </c>
      <c r="AU122" s="24">
        <v>21.377857142857138</v>
      </c>
      <c r="AV122" s="25">
        <v>1</v>
      </c>
      <c r="AW122" s="26">
        <v>21.377857142857138</v>
      </c>
      <c r="AX122" s="26">
        <v>9.3681007199248736</v>
      </c>
      <c r="AY122" s="26">
        <v>6.7328767900558277E-3</v>
      </c>
      <c r="AZ122" s="26">
        <v>0.34229999428146618</v>
      </c>
      <c r="BA122" s="26">
        <v>9.3681007199248736</v>
      </c>
      <c r="BB122" s="49">
        <v>0.82486818412886842</v>
      </c>
      <c r="BC122" s="78"/>
      <c r="BD122" s="78"/>
      <c r="BE122" s="78"/>
      <c r="BF122" s="78"/>
      <c r="BG122" s="78"/>
      <c r="BH122" s="78"/>
      <c r="BI122" s="78"/>
      <c r="BO122" s="401" t="s">
        <v>100</v>
      </c>
      <c r="BP122" s="23" t="s">
        <v>59</v>
      </c>
      <c r="BQ122" s="24">
        <v>36.806428571428626</v>
      </c>
      <c r="BR122" s="25">
        <v>1</v>
      </c>
      <c r="BS122" s="26">
        <v>36.806428571428626</v>
      </c>
      <c r="BT122" s="26">
        <v>21.569275847635019</v>
      </c>
      <c r="BU122" s="26">
        <v>2.0164908044148939E-4</v>
      </c>
      <c r="BV122" s="26">
        <v>0.54510160688028297</v>
      </c>
      <c r="BW122" s="26">
        <v>21.569275847635019</v>
      </c>
      <c r="BX122" s="49">
        <v>0.99233993236397411</v>
      </c>
      <c r="BY122" s="78"/>
      <c r="BZ122" s="78"/>
      <c r="CA122" s="78"/>
      <c r="CB122" s="78"/>
      <c r="CC122" s="78"/>
      <c r="CG122" s="78"/>
      <c r="CL122" s="401" t="s">
        <v>100</v>
      </c>
      <c r="CM122" s="23" t="s">
        <v>59</v>
      </c>
      <c r="CN122" s="24">
        <v>15.435000000000013</v>
      </c>
      <c r="CO122" s="25">
        <v>1</v>
      </c>
      <c r="CP122" s="26">
        <v>15.435000000000013</v>
      </c>
      <c r="CQ122" s="26">
        <v>6.7310767313882325</v>
      </c>
      <c r="CR122" s="26">
        <v>1.8312427340031148E-2</v>
      </c>
      <c r="CS122" s="26">
        <v>0.27217079161156266</v>
      </c>
      <c r="CT122" s="26">
        <v>6.7310767313882325</v>
      </c>
      <c r="CU122" s="49">
        <v>0.68944711792462066</v>
      </c>
    </row>
    <row r="123" spans="2:99">
      <c r="B123" s="397"/>
      <c r="C123" s="35" t="s">
        <v>60</v>
      </c>
      <c r="D123" s="28">
        <v>28.288095238095252</v>
      </c>
      <c r="E123" s="29">
        <v>1</v>
      </c>
      <c r="F123" s="30">
        <v>28.288095238095252</v>
      </c>
      <c r="G123" s="30">
        <v>24.208512565089428</v>
      </c>
      <c r="H123" s="30">
        <v>1.103739827391069E-4</v>
      </c>
      <c r="I123" s="30">
        <v>0.57354573980207579</v>
      </c>
      <c r="J123" s="30">
        <v>24.208512565089428</v>
      </c>
      <c r="K123" s="93">
        <v>0.9963628826671439</v>
      </c>
      <c r="L123" s="78"/>
      <c r="M123" s="78"/>
      <c r="N123" s="78"/>
      <c r="O123" s="78"/>
      <c r="P123" s="78"/>
      <c r="Q123" s="78"/>
      <c r="R123" s="78"/>
      <c r="S123" s="78"/>
      <c r="T123" s="78"/>
      <c r="U123" s="78"/>
      <c r="X123" s="397"/>
      <c r="Y123" s="35" t="s">
        <v>60</v>
      </c>
      <c r="Z123" s="28">
        <v>4.100595238095214</v>
      </c>
      <c r="AA123" s="29">
        <v>1</v>
      </c>
      <c r="AB123" s="30">
        <v>4.100595238095214</v>
      </c>
      <c r="AC123" s="30">
        <v>1.5515377493055631</v>
      </c>
      <c r="AD123" s="30">
        <v>0.22887935118631206</v>
      </c>
      <c r="AE123" s="30">
        <v>7.9356302772689638E-2</v>
      </c>
      <c r="AF123" s="30">
        <v>1.5515377493055631</v>
      </c>
      <c r="AG123" s="51">
        <v>0.21849416123452325</v>
      </c>
      <c r="AH123" s="78"/>
      <c r="AI123" s="78"/>
      <c r="AJ123" s="78"/>
      <c r="AK123" s="78"/>
      <c r="AL123" s="78"/>
      <c r="AM123" s="78"/>
      <c r="AN123" s="78"/>
      <c r="AO123" s="78"/>
      <c r="AP123" s="78"/>
      <c r="AS123" s="416"/>
      <c r="AT123" s="35" t="s">
        <v>60</v>
      </c>
      <c r="AU123" s="28">
        <v>5.8339285714285474</v>
      </c>
      <c r="AV123" s="29">
        <v>1</v>
      </c>
      <c r="AW123" s="30">
        <v>5.8339285714285474</v>
      </c>
      <c r="AX123" s="30">
        <v>5.7785129380936526</v>
      </c>
      <c r="AY123" s="30">
        <v>2.7210725856624287E-2</v>
      </c>
      <c r="AZ123" s="30">
        <v>0.24301405866455</v>
      </c>
      <c r="BA123" s="30">
        <v>5.7785129380936526</v>
      </c>
      <c r="BB123" s="51">
        <v>0.62340553051419645</v>
      </c>
      <c r="BC123" s="78"/>
      <c r="BD123" s="78"/>
      <c r="BE123" s="78"/>
      <c r="BF123" s="78"/>
      <c r="BG123" s="78"/>
      <c r="BH123" s="78"/>
      <c r="BI123" s="78"/>
      <c r="BO123" s="397"/>
      <c r="BP123" s="35" t="s">
        <v>60</v>
      </c>
      <c r="BQ123" s="28">
        <v>1.8666666666666623</v>
      </c>
      <c r="BR123" s="29">
        <v>1</v>
      </c>
      <c r="BS123" s="30">
        <v>1.8666666666666623</v>
      </c>
      <c r="BT123" s="30">
        <v>0.89902529145696364</v>
      </c>
      <c r="BU123" s="30">
        <v>0.35560025854979793</v>
      </c>
      <c r="BV123" s="30">
        <v>4.7569929009161932E-2</v>
      </c>
      <c r="BW123" s="30">
        <v>0.89902529145696364</v>
      </c>
      <c r="BX123" s="51">
        <v>0.14632614077363559</v>
      </c>
      <c r="BY123" s="78"/>
      <c r="BZ123" s="78"/>
      <c r="CA123" s="78"/>
      <c r="CB123" s="78"/>
      <c r="CC123" s="78"/>
      <c r="CG123" s="78"/>
      <c r="CL123" s="397"/>
      <c r="CM123" s="35" t="s">
        <v>60</v>
      </c>
      <c r="CN123" s="28">
        <v>2.142857142855259E-2</v>
      </c>
      <c r="CO123" s="29">
        <v>1</v>
      </c>
      <c r="CP123" s="30">
        <v>2.142857142855259E-2</v>
      </c>
      <c r="CQ123" s="30">
        <v>1.6671812287728474E-2</v>
      </c>
      <c r="CR123" s="30">
        <v>0.89869503059454869</v>
      </c>
      <c r="CS123" s="30">
        <v>9.2535471930825573E-4</v>
      </c>
      <c r="CT123" s="30">
        <v>1.6671812287728474E-2</v>
      </c>
      <c r="CU123" s="51">
        <v>5.1717501201113292E-2</v>
      </c>
    </row>
    <row r="124" spans="2:99">
      <c r="B124" s="397"/>
      <c r="C124" s="35" t="s">
        <v>61</v>
      </c>
      <c r="D124" s="28">
        <v>2.7777777777777501</v>
      </c>
      <c r="E124" s="29">
        <v>1</v>
      </c>
      <c r="F124" s="30">
        <v>2.7777777777777501</v>
      </c>
      <c r="G124" s="30">
        <v>1.7561660942865891</v>
      </c>
      <c r="H124" s="30">
        <v>0.2016799090403309</v>
      </c>
      <c r="I124" s="30">
        <v>8.8892049495092371E-2</v>
      </c>
      <c r="J124" s="30">
        <v>1.7561660942865891</v>
      </c>
      <c r="K124" s="93">
        <v>0.24110166283385126</v>
      </c>
      <c r="L124" s="78"/>
      <c r="M124" s="78"/>
      <c r="N124" s="78"/>
      <c r="O124" s="78"/>
      <c r="P124" s="78"/>
      <c r="Q124" s="78"/>
      <c r="R124" s="78"/>
      <c r="S124" s="78"/>
      <c r="T124" s="78"/>
      <c r="U124" s="78"/>
      <c r="X124" s="397"/>
      <c r="Y124" s="35" t="s">
        <v>61</v>
      </c>
      <c r="Z124" s="28">
        <v>0.2025000000000271</v>
      </c>
      <c r="AA124" s="29">
        <v>1</v>
      </c>
      <c r="AB124" s="30">
        <v>0.2025000000000271</v>
      </c>
      <c r="AC124" s="30">
        <v>0.10641817916404522</v>
      </c>
      <c r="AD124" s="30">
        <v>0.74802166341048248</v>
      </c>
      <c r="AE124" s="30">
        <v>5.8773733220469802E-3</v>
      </c>
      <c r="AF124" s="30">
        <v>0.10641817916404522</v>
      </c>
      <c r="AG124" s="51">
        <v>6.1021446212520147E-2</v>
      </c>
      <c r="AH124" s="78"/>
      <c r="AI124" s="78"/>
      <c r="AJ124" s="78"/>
      <c r="AK124" s="78"/>
      <c r="AL124" s="78"/>
      <c r="AM124" s="78"/>
      <c r="AN124" s="78"/>
      <c r="AO124" s="78"/>
      <c r="AP124" s="78"/>
      <c r="AS124" s="416"/>
      <c r="AT124" s="35" t="s">
        <v>61</v>
      </c>
      <c r="AU124" s="28">
        <v>0.78027777777775031</v>
      </c>
      <c r="AV124" s="29">
        <v>1</v>
      </c>
      <c r="AW124" s="30">
        <v>0.78027777777775031</v>
      </c>
      <c r="AX124" s="30">
        <v>0.583681573661467</v>
      </c>
      <c r="AY124" s="30">
        <v>0.45477171262219651</v>
      </c>
      <c r="AZ124" s="30">
        <v>3.1408285346898927E-2</v>
      </c>
      <c r="BA124" s="30">
        <v>0.583681573661467</v>
      </c>
      <c r="BB124" s="51">
        <v>0.1118595400472262</v>
      </c>
      <c r="BC124" s="78"/>
      <c r="BD124" s="78"/>
      <c r="BE124" s="78"/>
      <c r="BF124" s="78"/>
      <c r="BG124" s="78"/>
      <c r="BH124" s="78"/>
      <c r="BI124" s="78"/>
      <c r="BO124" s="397"/>
      <c r="BP124" s="35" t="s">
        <v>61</v>
      </c>
      <c r="BQ124" s="28">
        <v>2.3511111111111136</v>
      </c>
      <c r="BR124" s="29">
        <v>1</v>
      </c>
      <c r="BS124" s="30">
        <v>2.3511111111111136</v>
      </c>
      <c r="BT124" s="30">
        <v>2.5712549787348995</v>
      </c>
      <c r="BU124" s="30">
        <v>0.12622358912421866</v>
      </c>
      <c r="BV124" s="30">
        <v>0.12499261622068658</v>
      </c>
      <c r="BW124" s="30">
        <v>2.5712549787348995</v>
      </c>
      <c r="BX124" s="51">
        <v>0.32961942989703552</v>
      </c>
      <c r="BY124" s="78"/>
      <c r="BZ124" s="78"/>
      <c r="CA124" s="78"/>
      <c r="CB124" s="78"/>
      <c r="CC124" s="78"/>
      <c r="CG124" s="78"/>
      <c r="CL124" s="397"/>
      <c r="CM124" s="35" t="s">
        <v>61</v>
      </c>
      <c r="CN124" s="28">
        <v>1.1111111110406746E-3</v>
      </c>
      <c r="CO124" s="29">
        <v>1</v>
      </c>
      <c r="CP124" s="30">
        <v>1.1111111110406746E-3</v>
      </c>
      <c r="CQ124" s="30">
        <v>8.3998320028274426E-4</v>
      </c>
      <c r="CR124" s="30">
        <v>0.97719750274462647</v>
      </c>
      <c r="CS124" s="30">
        <v>4.6663555759991132E-5</v>
      </c>
      <c r="CT124" s="30">
        <v>8.3998320028274426E-4</v>
      </c>
      <c r="CU124" s="51">
        <v>5.0086449497100394E-2</v>
      </c>
    </row>
    <row r="125" spans="2:99">
      <c r="B125" s="397"/>
      <c r="C125" s="35" t="s">
        <v>62</v>
      </c>
      <c r="D125" s="28">
        <v>3.7785714285714636</v>
      </c>
      <c r="E125" s="29">
        <v>1</v>
      </c>
      <c r="F125" s="30">
        <v>3.7785714285714636</v>
      </c>
      <c r="G125" s="30">
        <v>3.6764478764479089</v>
      </c>
      <c r="H125" s="30">
        <v>7.1196562533062641E-2</v>
      </c>
      <c r="I125" s="30">
        <v>0.16960564283424298</v>
      </c>
      <c r="J125" s="30">
        <v>3.6764478764479089</v>
      </c>
      <c r="K125" s="93">
        <v>0.44243940177812691</v>
      </c>
      <c r="L125" s="78"/>
      <c r="M125" s="78"/>
      <c r="N125" s="78"/>
      <c r="O125" s="78"/>
      <c r="P125" s="78"/>
      <c r="Q125" s="78"/>
      <c r="R125" s="78"/>
      <c r="S125" s="78"/>
      <c r="T125" s="78"/>
      <c r="U125" s="78"/>
      <c r="X125" s="397"/>
      <c r="Y125" s="35" t="s">
        <v>62</v>
      </c>
      <c r="Z125" s="28">
        <v>1.60714285714878E-2</v>
      </c>
      <c r="AA125" s="29">
        <v>1</v>
      </c>
      <c r="AB125" s="30">
        <v>1.60714285714878E-2</v>
      </c>
      <c r="AC125" s="30">
        <v>3.3402061855793128E-2</v>
      </c>
      <c r="AD125" s="30">
        <v>0.85702724521957263</v>
      </c>
      <c r="AE125" s="30">
        <v>1.8522329697536711E-3</v>
      </c>
      <c r="AF125" s="30">
        <v>3.3402061855793128E-2</v>
      </c>
      <c r="AG125" s="51">
        <v>5.3444521254753075E-2</v>
      </c>
      <c r="AH125" s="78"/>
      <c r="AI125" s="78"/>
      <c r="AJ125" s="78"/>
      <c r="AK125" s="78"/>
      <c r="AL125" s="78"/>
      <c r="AM125" s="78"/>
      <c r="AN125" s="78"/>
      <c r="AO125" s="78"/>
      <c r="AP125" s="78"/>
      <c r="AS125" s="416"/>
      <c r="AT125" s="35" t="s">
        <v>62</v>
      </c>
      <c r="AU125" s="28">
        <v>1.6071428571557467E-2</v>
      </c>
      <c r="AV125" s="29">
        <v>1</v>
      </c>
      <c r="AW125" s="30">
        <v>1.6071428571557467E-2</v>
      </c>
      <c r="AX125" s="30">
        <v>2.2849083215980136E-2</v>
      </c>
      <c r="AY125" s="30">
        <v>0.88153136420589639</v>
      </c>
      <c r="AZ125" s="30">
        <v>1.2677841949671903E-3</v>
      </c>
      <c r="BA125" s="30">
        <v>2.2849083215980136E-2</v>
      </c>
      <c r="BB125" s="51">
        <v>5.2354759575952148E-2</v>
      </c>
      <c r="BC125" s="78"/>
      <c r="BD125" s="78"/>
      <c r="BE125" s="78"/>
      <c r="BF125" s="78"/>
      <c r="BG125" s="78"/>
      <c r="BH125" s="78"/>
      <c r="BI125" s="78"/>
      <c r="BO125" s="397"/>
      <c r="BP125" s="35" t="s">
        <v>62</v>
      </c>
      <c r="BQ125" s="28">
        <v>3.1500000000000501</v>
      </c>
      <c r="BR125" s="29">
        <v>1</v>
      </c>
      <c r="BS125" s="30">
        <v>3.1500000000000501</v>
      </c>
      <c r="BT125" s="30">
        <v>5.1113972955570706</v>
      </c>
      <c r="BU125" s="30">
        <v>3.6393403061822344E-2</v>
      </c>
      <c r="BV125" s="30">
        <v>0.22116349047141709</v>
      </c>
      <c r="BW125" s="30">
        <v>5.1113972955570706</v>
      </c>
      <c r="BX125" s="51">
        <v>0.57120539671271331</v>
      </c>
      <c r="BY125" s="78"/>
      <c r="BZ125" s="78"/>
      <c r="CA125" s="78"/>
      <c r="CB125" s="78"/>
      <c r="CC125" s="78"/>
      <c r="CG125" s="78"/>
      <c r="CL125" s="397"/>
      <c r="CM125" s="35" t="s">
        <v>62</v>
      </c>
      <c r="CN125" s="28">
        <v>0.57857142857141763</v>
      </c>
      <c r="CO125" s="29">
        <v>1</v>
      </c>
      <c r="CP125" s="30">
        <v>0.57857142857141763</v>
      </c>
      <c r="CQ125" s="30">
        <v>0.58956732713302529</v>
      </c>
      <c r="CR125" s="30">
        <v>0.4525423064912153</v>
      </c>
      <c r="CS125" s="30">
        <v>3.1714956930304801E-2</v>
      </c>
      <c r="CT125" s="30">
        <v>0.58956732713302529</v>
      </c>
      <c r="CU125" s="51">
        <v>0.11249789866983206</v>
      </c>
    </row>
    <row r="126" spans="2:99" ht="15" customHeight="1">
      <c r="B126" s="402"/>
      <c r="C126" s="38" t="s">
        <v>114</v>
      </c>
      <c r="D126" s="52">
        <v>5.0793650793644146E-2</v>
      </c>
      <c r="E126" s="67">
        <v>1</v>
      </c>
      <c r="F126" s="54">
        <v>5.0793650793644146E-2</v>
      </c>
      <c r="G126" s="54">
        <v>7.4746950428227918E-2</v>
      </c>
      <c r="H126" s="54">
        <v>0.78765891000081523</v>
      </c>
      <c r="I126" s="54">
        <v>4.1354355130519271E-3</v>
      </c>
      <c r="J126" s="54">
        <v>7.4746950428227918E-2</v>
      </c>
      <c r="K126" s="94">
        <v>5.7727126986821253E-2</v>
      </c>
      <c r="L126" s="78"/>
      <c r="M126" s="78"/>
      <c r="N126" s="78"/>
      <c r="O126" s="78"/>
      <c r="P126" s="78"/>
      <c r="Q126" s="78"/>
      <c r="R126" s="78"/>
      <c r="S126" s="78"/>
      <c r="T126" s="78"/>
      <c r="U126" s="78"/>
      <c r="X126" s="402"/>
      <c r="Y126" s="38" t="s">
        <v>114</v>
      </c>
      <c r="Z126" s="52">
        <v>1.3017857142857436</v>
      </c>
      <c r="AA126" s="67">
        <v>1</v>
      </c>
      <c r="AB126" s="54">
        <v>1.3017857142857436</v>
      </c>
      <c r="AC126" s="54">
        <v>1.0801185315261173</v>
      </c>
      <c r="AD126" s="54">
        <v>0.31243093600532523</v>
      </c>
      <c r="AE126" s="54">
        <v>5.6609634250512408E-2</v>
      </c>
      <c r="AF126" s="54">
        <v>1.0801185315261173</v>
      </c>
      <c r="AG126" s="296">
        <v>0.16629773175053075</v>
      </c>
      <c r="AH126" s="78"/>
      <c r="AI126" s="78"/>
      <c r="AJ126" s="78"/>
      <c r="AK126" s="78"/>
      <c r="AL126" s="78"/>
      <c r="AM126" s="78"/>
      <c r="AN126" s="78"/>
      <c r="AO126" s="78"/>
      <c r="AP126" s="78"/>
      <c r="AS126" s="417"/>
      <c r="AT126" s="38" t="s">
        <v>114</v>
      </c>
      <c r="AU126" s="52">
        <v>5.666865079365131</v>
      </c>
      <c r="AV126" s="67">
        <v>1</v>
      </c>
      <c r="AW126" s="54">
        <v>5.666865079365131</v>
      </c>
      <c r="AX126" s="54">
        <v>6.4106791031748607</v>
      </c>
      <c r="AY126" s="54">
        <v>2.0872779821669005E-2</v>
      </c>
      <c r="AZ126" s="54">
        <v>0.26261781067537304</v>
      </c>
      <c r="BA126" s="54">
        <v>6.4106791031748607</v>
      </c>
      <c r="BB126" s="296">
        <v>0.66833103235145197</v>
      </c>
      <c r="BC126" s="78"/>
      <c r="BD126" s="78"/>
      <c r="BE126" s="78"/>
      <c r="BF126" s="78"/>
      <c r="BG126" s="78"/>
      <c r="BH126" s="78"/>
      <c r="BI126" s="78"/>
      <c r="BO126" s="402"/>
      <c r="BP126" s="38" t="s">
        <v>114</v>
      </c>
      <c r="BQ126" s="52">
        <v>0.66746031746030388</v>
      </c>
      <c r="BR126" s="67">
        <v>1</v>
      </c>
      <c r="BS126" s="54">
        <v>0.66746031746030388</v>
      </c>
      <c r="BT126" s="54">
        <v>0.47346198354860958</v>
      </c>
      <c r="BU126" s="54">
        <v>0.50017096197116473</v>
      </c>
      <c r="BV126" s="54">
        <v>2.5629304565124137E-2</v>
      </c>
      <c r="BW126" s="54">
        <v>0.47346198354860958</v>
      </c>
      <c r="BX126" s="296">
        <v>9.9948664049080427E-2</v>
      </c>
      <c r="BY126" s="78"/>
      <c r="BZ126" s="78"/>
      <c r="CA126" s="78"/>
      <c r="CB126" s="78"/>
      <c r="CC126" s="78"/>
      <c r="CG126" s="78"/>
      <c r="CL126" s="402"/>
      <c r="CM126" s="38" t="s">
        <v>114</v>
      </c>
      <c r="CN126" s="52">
        <v>3.8888888888882145E-2</v>
      </c>
      <c r="CO126" s="67">
        <v>1</v>
      </c>
      <c r="CP126" s="54">
        <v>3.8888888888882145E-2</v>
      </c>
      <c r="CQ126" s="54">
        <v>2.8381117868515202E-2</v>
      </c>
      <c r="CR126" s="54">
        <v>0.86809448367059927</v>
      </c>
      <c r="CS126" s="54">
        <v>1.5742466105503922E-3</v>
      </c>
      <c r="CT126" s="54">
        <v>2.8381117868515202E-2</v>
      </c>
      <c r="CU126" s="296">
        <v>5.2925857494875328E-2</v>
      </c>
    </row>
    <row r="127" spans="2:99" ht="14.25" customHeight="1">
      <c r="B127" s="403" t="s">
        <v>110</v>
      </c>
      <c r="C127" s="42" t="s">
        <v>59</v>
      </c>
      <c r="D127" s="55">
        <v>2.835</v>
      </c>
      <c r="E127" s="66">
        <v>1</v>
      </c>
      <c r="F127" s="57">
        <v>2.835</v>
      </c>
      <c r="G127" s="57">
        <v>1.2194380910115046</v>
      </c>
      <c r="H127" s="57">
        <v>0.28401471939066014</v>
      </c>
      <c r="I127" s="57">
        <v>6.3448165614259464E-2</v>
      </c>
      <c r="J127" s="57">
        <v>1.2194380910115046</v>
      </c>
      <c r="K127" s="95">
        <v>0.18171118451545698</v>
      </c>
      <c r="L127" s="78"/>
      <c r="M127" s="78"/>
      <c r="N127" s="78"/>
      <c r="O127" s="78"/>
      <c r="P127" s="78"/>
      <c r="Q127" s="78"/>
      <c r="R127" s="78"/>
      <c r="S127" s="78"/>
      <c r="T127" s="78"/>
      <c r="U127" s="78"/>
      <c r="X127" s="403" t="s">
        <v>110</v>
      </c>
      <c r="Y127" s="42" t="s">
        <v>59</v>
      </c>
      <c r="Z127" s="55">
        <v>2.5714285714285721</v>
      </c>
      <c r="AA127" s="66">
        <v>1</v>
      </c>
      <c r="AB127" s="57">
        <v>2.5714285714285721</v>
      </c>
      <c r="AC127" s="57">
        <v>2.0798562074720763</v>
      </c>
      <c r="AD127" s="57">
        <v>0.16642872267154013</v>
      </c>
      <c r="AE127" s="57">
        <v>0.10357923811715963</v>
      </c>
      <c r="AF127" s="57">
        <v>2.0798562074720763</v>
      </c>
      <c r="AG127" s="297">
        <v>0.27662199354604178</v>
      </c>
      <c r="AH127" s="78"/>
      <c r="AI127" s="78"/>
      <c r="AJ127" s="78"/>
      <c r="AK127" s="78"/>
      <c r="AL127" s="78"/>
      <c r="AM127" s="78"/>
      <c r="AN127" s="78"/>
      <c r="AO127" s="78"/>
      <c r="AP127" s="78"/>
      <c r="AS127" s="418" t="s">
        <v>110</v>
      </c>
      <c r="AT127" s="42" t="s">
        <v>59</v>
      </c>
      <c r="AU127" s="55">
        <v>1.4464285714285714</v>
      </c>
      <c r="AV127" s="66">
        <v>1</v>
      </c>
      <c r="AW127" s="57">
        <v>1.4464285714285714</v>
      </c>
      <c r="AX127" s="57">
        <v>0.63384690293186785</v>
      </c>
      <c r="AY127" s="57">
        <v>0.43632257114778705</v>
      </c>
      <c r="AZ127" s="57">
        <v>3.4015890880381643E-2</v>
      </c>
      <c r="BA127" s="57">
        <v>0.63384690293186785</v>
      </c>
      <c r="BB127" s="297">
        <v>0.1173073324128292</v>
      </c>
      <c r="BC127" s="78"/>
      <c r="BD127" s="78"/>
      <c r="BE127" s="78"/>
      <c r="BF127" s="78"/>
      <c r="BG127" s="78"/>
      <c r="BH127" s="78"/>
      <c r="BI127" s="78"/>
      <c r="BO127" s="403" t="s">
        <v>110</v>
      </c>
      <c r="BP127" s="42" t="s">
        <v>59</v>
      </c>
      <c r="BQ127" s="55">
        <v>11.520714285714289</v>
      </c>
      <c r="BR127" s="66">
        <v>1</v>
      </c>
      <c r="BS127" s="57">
        <v>11.520714285714289</v>
      </c>
      <c r="BT127" s="57">
        <v>6.751360401841775</v>
      </c>
      <c r="BU127" s="57">
        <v>1.8162718007581295E-2</v>
      </c>
      <c r="BV127" s="57">
        <v>0.27276724560721111</v>
      </c>
      <c r="BW127" s="57">
        <v>6.751360401841775</v>
      </c>
      <c r="BX127" s="297">
        <v>0.69074719346227387</v>
      </c>
      <c r="BY127" s="78"/>
      <c r="BZ127" s="78"/>
      <c r="CA127" s="78"/>
      <c r="CB127" s="78"/>
      <c r="CC127" s="78"/>
      <c r="CG127" s="78"/>
      <c r="CL127" s="403" t="s">
        <v>110</v>
      </c>
      <c r="CM127" s="42" t="s">
        <v>59</v>
      </c>
      <c r="CN127" s="55">
        <v>0.44642857142856773</v>
      </c>
      <c r="CO127" s="66">
        <v>1</v>
      </c>
      <c r="CP127" s="57">
        <v>0.44642857142856773</v>
      </c>
      <c r="CQ127" s="57">
        <v>0.19468383345446835</v>
      </c>
      <c r="CR127" s="57">
        <v>0.6643008201599151</v>
      </c>
      <c r="CS127" s="57">
        <v>1.0700039376144818E-2</v>
      </c>
      <c r="CT127" s="57">
        <v>0.19468383345446835</v>
      </c>
      <c r="CU127" s="297">
        <v>7.0262104659987279E-2</v>
      </c>
    </row>
    <row r="128" spans="2:99">
      <c r="B128" s="397"/>
      <c r="C128" s="35" t="s">
        <v>60</v>
      </c>
      <c r="D128" s="28">
        <v>5.9523809523809694E-2</v>
      </c>
      <c r="E128" s="29">
        <v>1</v>
      </c>
      <c r="F128" s="30">
        <v>5.9523809523809694E-2</v>
      </c>
      <c r="G128" s="30">
        <v>5.0939551731944886E-2</v>
      </c>
      <c r="H128" s="30">
        <v>0.82397916778745051</v>
      </c>
      <c r="I128" s="30">
        <v>2.8219889378033707E-3</v>
      </c>
      <c r="J128" s="30">
        <v>5.0939551731944886E-2</v>
      </c>
      <c r="K128" s="93">
        <v>5.5258572993148847E-2</v>
      </c>
      <c r="L128" s="78"/>
      <c r="M128" s="78"/>
      <c r="N128" s="78"/>
      <c r="O128" s="78"/>
      <c r="P128" s="78"/>
      <c r="Q128" s="78"/>
      <c r="R128" s="78"/>
      <c r="S128" s="78"/>
      <c r="T128" s="78"/>
      <c r="U128" s="78"/>
      <c r="X128" s="397"/>
      <c r="Y128" s="35" t="s">
        <v>60</v>
      </c>
      <c r="Z128" s="28">
        <v>1.1005952380952384</v>
      </c>
      <c r="AA128" s="29">
        <v>1</v>
      </c>
      <c r="AB128" s="30">
        <v>1.1005952380952384</v>
      </c>
      <c r="AC128" s="30">
        <v>0.41643102024473855</v>
      </c>
      <c r="AD128" s="30">
        <v>0.52686414505152768</v>
      </c>
      <c r="AE128" s="30">
        <v>2.2611928434285989E-2</v>
      </c>
      <c r="AF128" s="30">
        <v>0.41643102024473855</v>
      </c>
      <c r="AG128" s="51">
        <v>9.3820655389382335E-2</v>
      </c>
      <c r="AH128" s="78"/>
      <c r="AI128" s="78"/>
      <c r="AJ128" s="78"/>
      <c r="AK128" s="78"/>
      <c r="AL128" s="78"/>
      <c r="AM128" s="78"/>
      <c r="AN128" s="78"/>
      <c r="AO128" s="78"/>
      <c r="AP128" s="78"/>
      <c r="AS128" s="416"/>
      <c r="AT128" s="35" t="s">
        <v>60</v>
      </c>
      <c r="AU128" s="28">
        <v>0.43392857142857322</v>
      </c>
      <c r="AV128" s="29">
        <v>1</v>
      </c>
      <c r="AW128" s="30">
        <v>0.43392857142857322</v>
      </c>
      <c r="AX128" s="30">
        <v>0.42980674746151487</v>
      </c>
      <c r="AY128" s="30">
        <v>0.52037593682274785</v>
      </c>
      <c r="AZ128" s="30">
        <v>2.332128347036062E-2</v>
      </c>
      <c r="BA128" s="30">
        <v>0.42980674746151487</v>
      </c>
      <c r="BB128" s="51">
        <v>9.5255588933829349E-2</v>
      </c>
      <c r="BC128" s="78"/>
      <c r="BD128" s="78"/>
      <c r="BE128" s="78"/>
      <c r="BF128" s="78"/>
      <c r="BG128" s="78"/>
      <c r="BH128" s="78"/>
      <c r="BI128" s="78"/>
      <c r="BO128" s="397"/>
      <c r="BP128" s="35" t="s">
        <v>60</v>
      </c>
      <c r="BQ128" s="28">
        <v>4.4023809523809518</v>
      </c>
      <c r="BR128" s="29">
        <v>1</v>
      </c>
      <c r="BS128" s="30">
        <v>4.4023809523809518</v>
      </c>
      <c r="BT128" s="30">
        <v>2.1202777600815428</v>
      </c>
      <c r="BU128" s="30">
        <v>0.16258183776698851</v>
      </c>
      <c r="BV128" s="30">
        <v>0.10538014362247798</v>
      </c>
      <c r="BW128" s="30">
        <v>2.1202777600815428</v>
      </c>
      <c r="BX128" s="51">
        <v>0.28102910370756806</v>
      </c>
      <c r="BY128" s="78"/>
      <c r="BZ128" s="78"/>
      <c r="CA128" s="78"/>
      <c r="CB128" s="78"/>
      <c r="CC128" s="78"/>
      <c r="CG128" s="78"/>
      <c r="CL128" s="397"/>
      <c r="CM128" s="35" t="s">
        <v>60</v>
      </c>
      <c r="CN128" s="28">
        <v>0.34285714285714447</v>
      </c>
      <c r="CO128" s="29">
        <v>1</v>
      </c>
      <c r="CP128" s="30">
        <v>0.34285714285714447</v>
      </c>
      <c r="CQ128" s="30">
        <v>0.26674899660389134</v>
      </c>
      <c r="CR128" s="30">
        <v>0.61180811975179705</v>
      </c>
      <c r="CS128" s="30">
        <v>1.4602981442044485E-2</v>
      </c>
      <c r="CT128" s="30">
        <v>0.26674899660389134</v>
      </c>
      <c r="CU128" s="51">
        <v>7.7867599276292387E-2</v>
      </c>
    </row>
    <row r="129" spans="2:99">
      <c r="B129" s="397"/>
      <c r="C129" s="35" t="s">
        <v>61</v>
      </c>
      <c r="D129" s="28">
        <v>0.21777777777777785</v>
      </c>
      <c r="E129" s="29">
        <v>1</v>
      </c>
      <c r="F129" s="30">
        <v>0.21777777777777785</v>
      </c>
      <c r="G129" s="30">
        <v>0.13768342179206999</v>
      </c>
      <c r="H129" s="30">
        <v>0.71492611415944896</v>
      </c>
      <c r="I129" s="30">
        <v>7.5910147172734352E-3</v>
      </c>
      <c r="J129" s="30">
        <v>0.13768342179206999</v>
      </c>
      <c r="K129" s="93">
        <v>6.4284828392254911E-2</v>
      </c>
      <c r="L129" s="78"/>
      <c r="M129" s="78"/>
      <c r="N129" s="78"/>
      <c r="O129" s="78"/>
      <c r="P129" s="78"/>
      <c r="Q129" s="78"/>
      <c r="R129" s="78"/>
      <c r="S129" s="78"/>
      <c r="T129" s="78"/>
      <c r="U129" s="78"/>
      <c r="X129" s="397"/>
      <c r="Y129" s="35" t="s">
        <v>61</v>
      </c>
      <c r="Z129" s="28">
        <v>6.2500000000000014E-2</v>
      </c>
      <c r="AA129" s="29">
        <v>1</v>
      </c>
      <c r="AB129" s="30">
        <v>6.2500000000000014E-2</v>
      </c>
      <c r="AC129" s="30">
        <v>3.284511702593549E-2</v>
      </c>
      <c r="AD129" s="30">
        <v>0.85821040496293421</v>
      </c>
      <c r="AE129" s="30">
        <v>1.8214051533623147E-3</v>
      </c>
      <c r="AF129" s="30">
        <v>3.284511702593549E-2</v>
      </c>
      <c r="AG129" s="51">
        <v>5.3386973478847022E-2</v>
      </c>
      <c r="AH129" s="78"/>
      <c r="AI129" s="78"/>
      <c r="AJ129" s="78"/>
      <c r="AK129" s="78"/>
      <c r="AL129" s="78"/>
      <c r="AM129" s="78"/>
      <c r="AN129" s="78"/>
      <c r="AO129" s="78"/>
      <c r="AP129" s="78"/>
      <c r="AS129" s="416"/>
      <c r="AT129" s="35" t="s">
        <v>61</v>
      </c>
      <c r="AU129" s="28">
        <v>0.34027777777777712</v>
      </c>
      <c r="AV129" s="29">
        <v>1</v>
      </c>
      <c r="AW129" s="30">
        <v>0.34027777777777712</v>
      </c>
      <c r="AX129" s="30">
        <v>0.25454251610370981</v>
      </c>
      <c r="AY129" s="30">
        <v>0.62001480791074526</v>
      </c>
      <c r="AZ129" s="30">
        <v>1.3944064381737238E-2</v>
      </c>
      <c r="BA129" s="30">
        <v>0.25454251610370981</v>
      </c>
      <c r="BB129" s="51">
        <v>7.6575721424272936E-2</v>
      </c>
      <c r="BC129" s="78"/>
      <c r="BD129" s="78"/>
      <c r="BE129" s="78"/>
      <c r="BF129" s="78"/>
      <c r="BG129" s="78"/>
      <c r="BH129" s="78"/>
      <c r="BI129" s="78"/>
      <c r="BO129" s="397"/>
      <c r="BP129" s="35" t="s">
        <v>61</v>
      </c>
      <c r="BQ129" s="28">
        <v>1.0677777777777797</v>
      </c>
      <c r="BR129" s="29">
        <v>1</v>
      </c>
      <c r="BS129" s="30">
        <v>1.0677777777777797</v>
      </c>
      <c r="BT129" s="30">
        <v>1.167758050361172</v>
      </c>
      <c r="BU129" s="30">
        <v>0.29412903950743102</v>
      </c>
      <c r="BV129" s="30">
        <v>6.0923037910485749E-2</v>
      </c>
      <c r="BW129" s="30">
        <v>1.167758050361172</v>
      </c>
      <c r="BX129" s="51">
        <v>0.17599027952793678</v>
      </c>
      <c r="BY129" s="78"/>
      <c r="BZ129" s="78"/>
      <c r="CA129" s="78"/>
      <c r="CB129" s="78"/>
      <c r="CC129" s="78"/>
      <c r="CG129" s="78"/>
      <c r="CL129" s="397"/>
      <c r="CM129" s="35" t="s">
        <v>61</v>
      </c>
      <c r="CN129" s="28">
        <v>1.777777777777781</v>
      </c>
      <c r="CO129" s="29">
        <v>1</v>
      </c>
      <c r="CP129" s="30">
        <v>1.777777777777781</v>
      </c>
      <c r="CQ129" s="30">
        <v>1.3439731205375915</v>
      </c>
      <c r="CR129" s="30">
        <v>0.26148285122106496</v>
      </c>
      <c r="CS129" s="30">
        <v>6.9477615180859029E-2</v>
      </c>
      <c r="CT129" s="30">
        <v>1.3439731205375915</v>
      </c>
      <c r="CU129" s="51">
        <v>0.19550594175699787</v>
      </c>
    </row>
    <row r="130" spans="2:99">
      <c r="B130" s="397"/>
      <c r="C130" s="35" t="s">
        <v>62</v>
      </c>
      <c r="D130" s="28">
        <v>7.142857142857147E-3</v>
      </c>
      <c r="E130" s="29">
        <v>1</v>
      </c>
      <c r="F130" s="30">
        <v>7.142857142857147E-3</v>
      </c>
      <c r="G130" s="30">
        <v>6.9498069498069512E-3</v>
      </c>
      <c r="H130" s="30">
        <v>0.93448104138217725</v>
      </c>
      <c r="I130" s="30">
        <v>3.8595137012736402E-4</v>
      </c>
      <c r="J130" s="30">
        <v>6.9498069498069512E-3</v>
      </c>
      <c r="K130" s="93">
        <v>5.0715530511007634E-2</v>
      </c>
      <c r="L130" s="78"/>
      <c r="M130" s="78"/>
      <c r="N130" s="78"/>
      <c r="O130" s="78"/>
      <c r="P130" s="78"/>
      <c r="Q130" s="78"/>
      <c r="R130" s="78"/>
      <c r="S130" s="78"/>
      <c r="T130" s="78"/>
      <c r="U130" s="78"/>
      <c r="X130" s="397"/>
      <c r="Y130" s="35" t="s">
        <v>62</v>
      </c>
      <c r="Z130" s="28">
        <v>0.21607142857142911</v>
      </c>
      <c r="AA130" s="29">
        <v>1</v>
      </c>
      <c r="AB130" s="30">
        <v>0.21607142857142911</v>
      </c>
      <c r="AC130" s="30">
        <v>0.44907216494845376</v>
      </c>
      <c r="AD130" s="30">
        <v>0.51128242504000176</v>
      </c>
      <c r="AE130" s="30">
        <v>2.4341178837256092E-2</v>
      </c>
      <c r="AF130" s="30">
        <v>0.44907216494845376</v>
      </c>
      <c r="AG130" s="51">
        <v>9.7324860517018386E-2</v>
      </c>
      <c r="AH130" s="78"/>
      <c r="AI130" s="78"/>
      <c r="AJ130" s="78"/>
      <c r="AK130" s="78"/>
      <c r="AL130" s="78"/>
      <c r="AM130" s="78"/>
      <c r="AN130" s="78"/>
      <c r="AO130" s="78"/>
      <c r="AP130" s="78"/>
      <c r="AS130" s="416"/>
      <c r="AT130" s="35" t="s">
        <v>62</v>
      </c>
      <c r="AU130" s="28">
        <v>0.21607142857142914</v>
      </c>
      <c r="AV130" s="29">
        <v>1</v>
      </c>
      <c r="AW130" s="30">
        <v>0.21607142857142914</v>
      </c>
      <c r="AX130" s="30">
        <v>0.30719322990127002</v>
      </c>
      <c r="AY130" s="30">
        <v>0.58622854870356134</v>
      </c>
      <c r="AZ130" s="30">
        <v>1.6779919567327727E-2</v>
      </c>
      <c r="BA130" s="30">
        <v>0.30719322990127002</v>
      </c>
      <c r="BB130" s="51">
        <v>8.2158234727076729E-2</v>
      </c>
      <c r="BC130" s="78"/>
      <c r="BD130" s="78"/>
      <c r="BE130" s="78"/>
      <c r="BF130" s="78"/>
      <c r="BG130" s="78"/>
      <c r="BH130" s="78"/>
      <c r="BI130" s="78"/>
      <c r="BO130" s="397"/>
      <c r="BP130" s="35" t="s">
        <v>62</v>
      </c>
      <c r="BQ130" s="28">
        <v>0.11428571428571697</v>
      </c>
      <c r="BR130" s="29">
        <v>1</v>
      </c>
      <c r="BS130" s="30">
        <v>0.11428571428571697</v>
      </c>
      <c r="BT130" s="30">
        <v>0.18544752092724207</v>
      </c>
      <c r="BU130" s="30">
        <v>0.67184527886595891</v>
      </c>
      <c r="BV130" s="30">
        <v>1.0197578075207383E-2</v>
      </c>
      <c r="BW130" s="30">
        <v>0.18544752092724207</v>
      </c>
      <c r="BX130" s="51">
        <v>6.9291184778523807E-2</v>
      </c>
      <c r="BY130" s="78"/>
      <c r="BZ130" s="78"/>
      <c r="CA130" s="78"/>
      <c r="CB130" s="78"/>
      <c r="CC130" s="78"/>
      <c r="CG130" s="78"/>
      <c r="CL130" s="397"/>
      <c r="CM130" s="35" t="s">
        <v>62</v>
      </c>
      <c r="CN130" s="28">
        <v>0.25714285714285928</v>
      </c>
      <c r="CO130" s="29">
        <v>1</v>
      </c>
      <c r="CP130" s="30">
        <v>0.25714285714285928</v>
      </c>
      <c r="CQ130" s="30">
        <v>0.2620299231702406</v>
      </c>
      <c r="CR130" s="30">
        <v>0.61495196368740579</v>
      </c>
      <c r="CS130" s="30">
        <v>1.434834595456368E-2</v>
      </c>
      <c r="CT130" s="30">
        <v>0.2620299231702406</v>
      </c>
      <c r="CU130" s="51">
        <v>7.736798202246209E-2</v>
      </c>
    </row>
    <row r="131" spans="2:99" ht="15.75" customHeight="1">
      <c r="B131" s="402"/>
      <c r="C131" s="38" t="s">
        <v>114</v>
      </c>
      <c r="D131" s="52">
        <v>0.62222222222222279</v>
      </c>
      <c r="E131" s="67">
        <v>1</v>
      </c>
      <c r="F131" s="54">
        <v>0.62222222222222279</v>
      </c>
      <c r="G131" s="54">
        <v>0.91565014274591261</v>
      </c>
      <c r="H131" s="54">
        <v>0.35129634566536916</v>
      </c>
      <c r="I131" s="54">
        <v>4.8407014077550027E-2</v>
      </c>
      <c r="J131" s="54">
        <v>0.91565014274591261</v>
      </c>
      <c r="K131" s="94">
        <v>0.14815547245461791</v>
      </c>
      <c r="L131" s="78"/>
      <c r="M131" s="78"/>
      <c r="N131" s="78"/>
      <c r="O131" s="78"/>
      <c r="P131" s="78"/>
      <c r="Q131" s="78"/>
      <c r="R131" s="78"/>
      <c r="S131" s="78"/>
      <c r="T131" s="78"/>
      <c r="U131" s="78"/>
      <c r="X131" s="402"/>
      <c r="Y131" s="38" t="s">
        <v>114</v>
      </c>
      <c r="Z131" s="52">
        <v>0.51607142857142774</v>
      </c>
      <c r="AA131" s="67">
        <v>1</v>
      </c>
      <c r="AB131" s="54">
        <v>0.51607142857142774</v>
      </c>
      <c r="AC131" s="54">
        <v>0.42819513801240106</v>
      </c>
      <c r="AD131" s="54">
        <v>0.52114992442657992</v>
      </c>
      <c r="AE131" s="54">
        <v>2.3235869536086574E-2</v>
      </c>
      <c r="AF131" s="54">
        <v>0.42819513801240106</v>
      </c>
      <c r="AG131" s="296">
        <v>9.5082621215047958E-2</v>
      </c>
      <c r="AH131" s="78"/>
      <c r="AI131" s="78"/>
      <c r="AJ131" s="78"/>
      <c r="AK131" s="78"/>
      <c r="AL131" s="78"/>
      <c r="AM131" s="78"/>
      <c r="AN131" s="78"/>
      <c r="AO131" s="78"/>
      <c r="AP131" s="78"/>
      <c r="AS131" s="417"/>
      <c r="AT131" s="38" t="s">
        <v>114</v>
      </c>
      <c r="AU131" s="52">
        <v>0.8382936507936497</v>
      </c>
      <c r="AV131" s="67">
        <v>1</v>
      </c>
      <c r="AW131" s="54">
        <v>0.8382936507936497</v>
      </c>
      <c r="AX131" s="54">
        <v>0.94832531112053153</v>
      </c>
      <c r="AY131" s="54">
        <v>0.34305209374882883</v>
      </c>
      <c r="AZ131" s="54">
        <v>5.0047974981935292E-2</v>
      </c>
      <c r="BA131" s="54">
        <v>0.94832531112053153</v>
      </c>
      <c r="BB131" s="296">
        <v>0.15175363598974534</v>
      </c>
      <c r="BC131" s="78"/>
      <c r="BD131" s="78"/>
      <c r="BE131" s="78"/>
      <c r="BF131" s="78"/>
      <c r="BG131" s="78"/>
      <c r="BH131" s="78"/>
      <c r="BI131" s="78"/>
      <c r="BO131" s="402"/>
      <c r="BP131" s="38" t="s">
        <v>114</v>
      </c>
      <c r="BQ131" s="52">
        <v>0.53650793650793849</v>
      </c>
      <c r="BR131" s="67">
        <v>1</v>
      </c>
      <c r="BS131" s="54">
        <v>0.53650793650793849</v>
      </c>
      <c r="BT131" s="54">
        <v>0.3805711068714242</v>
      </c>
      <c r="BU131" s="54">
        <v>0.54502257883427607</v>
      </c>
      <c r="BV131" s="54">
        <v>2.0705075193727298E-2</v>
      </c>
      <c r="BW131" s="54">
        <v>0.3805711068714242</v>
      </c>
      <c r="BX131" s="296">
        <v>8.9980864561865048E-2</v>
      </c>
      <c r="BY131" s="78"/>
      <c r="BZ131" s="78"/>
      <c r="CA131" s="78"/>
      <c r="CB131" s="78"/>
      <c r="CC131" s="78"/>
      <c r="CG131" s="78"/>
      <c r="CL131" s="402"/>
      <c r="CM131" s="38" t="s">
        <v>114</v>
      </c>
      <c r="CN131" s="52">
        <v>5.0793650793652972E-2</v>
      </c>
      <c r="CO131" s="67">
        <v>1</v>
      </c>
      <c r="CP131" s="54">
        <v>5.0793650793652972E-2</v>
      </c>
      <c r="CQ131" s="54">
        <v>3.7069215175211549E-2</v>
      </c>
      <c r="CR131" s="54">
        <v>0.84947977076343617</v>
      </c>
      <c r="CS131" s="54">
        <v>2.0551684274751204E-3</v>
      </c>
      <c r="CT131" s="54">
        <v>3.7069215175211549E-2</v>
      </c>
      <c r="CU131" s="296">
        <v>5.3823534787282745E-2</v>
      </c>
    </row>
    <row r="132" spans="2:99" ht="15" customHeight="1" thickBot="1">
      <c r="B132" s="396" t="s">
        <v>113</v>
      </c>
      <c r="C132" s="42" t="s">
        <v>59</v>
      </c>
      <c r="D132" s="55">
        <v>41.847142857142849</v>
      </c>
      <c r="E132" s="66">
        <v>18</v>
      </c>
      <c r="F132" s="57">
        <v>2.3248412698412695</v>
      </c>
      <c r="G132" s="10"/>
      <c r="H132" s="10"/>
      <c r="I132" s="10"/>
      <c r="J132" s="10"/>
      <c r="K132" s="97"/>
      <c r="L132" s="300"/>
      <c r="M132" s="300"/>
      <c r="N132" s="300"/>
      <c r="O132" s="300"/>
      <c r="P132" s="300"/>
      <c r="Q132" s="300"/>
      <c r="R132" s="300"/>
      <c r="S132" s="300"/>
      <c r="T132" s="300"/>
      <c r="U132" s="300"/>
      <c r="X132" s="396" t="s">
        <v>113</v>
      </c>
      <c r="Y132" s="42" t="s">
        <v>59</v>
      </c>
      <c r="Z132" s="55">
        <v>22.254285714285718</v>
      </c>
      <c r="AA132" s="66">
        <v>18</v>
      </c>
      <c r="AB132" s="57">
        <v>1.2363492063492065</v>
      </c>
      <c r="AC132" s="10"/>
      <c r="AD132" s="10"/>
      <c r="AE132" s="10"/>
      <c r="AF132" s="10"/>
      <c r="AG132" s="301"/>
      <c r="AH132" s="300"/>
      <c r="AI132" s="300"/>
      <c r="AJ132" s="300"/>
      <c r="AK132" s="300"/>
      <c r="AL132" s="300"/>
      <c r="AM132" s="300"/>
      <c r="AN132" s="300"/>
      <c r="AO132" s="300"/>
      <c r="AP132" s="300"/>
      <c r="AS132" s="418" t="s">
        <v>113</v>
      </c>
      <c r="AT132" s="42" t="s">
        <v>59</v>
      </c>
      <c r="AU132" s="55">
        <v>41.075714285714291</v>
      </c>
      <c r="AV132" s="66">
        <v>18</v>
      </c>
      <c r="AW132" s="57">
        <v>2.2819841269841272</v>
      </c>
      <c r="AX132" s="10"/>
      <c r="AY132" s="10"/>
      <c r="AZ132" s="10"/>
      <c r="BA132" s="10"/>
      <c r="BB132" s="301"/>
      <c r="BC132" s="300"/>
      <c r="BD132" s="300"/>
      <c r="BE132" s="300"/>
      <c r="BF132" s="300"/>
      <c r="BG132" s="300"/>
      <c r="BH132" s="300"/>
      <c r="BI132" s="300"/>
      <c r="BO132" s="396" t="s">
        <v>113</v>
      </c>
      <c r="BP132" s="42" t="s">
        <v>59</v>
      </c>
      <c r="BQ132" s="55">
        <v>30.715714285714295</v>
      </c>
      <c r="BR132" s="66">
        <v>18</v>
      </c>
      <c r="BS132" s="57">
        <v>1.7064285714285718</v>
      </c>
      <c r="BT132" s="10"/>
      <c r="BU132" s="10"/>
      <c r="BV132" s="10"/>
      <c r="BW132" s="10"/>
      <c r="BX132" s="301"/>
      <c r="BY132" s="300"/>
      <c r="BZ132" s="300"/>
      <c r="CA132" s="300"/>
      <c r="CB132" s="300"/>
      <c r="CC132" s="300"/>
      <c r="CG132" s="300"/>
      <c r="CL132" s="396" t="s">
        <v>113</v>
      </c>
      <c r="CM132" s="42" t="s">
        <v>59</v>
      </c>
      <c r="CN132" s="55">
        <v>41.27571428571428</v>
      </c>
      <c r="CO132" s="66">
        <v>18</v>
      </c>
      <c r="CP132" s="57">
        <v>2.2930952380952379</v>
      </c>
      <c r="CQ132" s="10"/>
      <c r="CR132" s="10"/>
      <c r="CS132" s="10"/>
      <c r="CT132" s="10"/>
      <c r="CU132" s="301"/>
    </row>
    <row r="133" spans="2:99">
      <c r="B133" s="397"/>
      <c r="C133" s="35" t="s">
        <v>60</v>
      </c>
      <c r="D133" s="28">
        <v>21.033333333333342</v>
      </c>
      <c r="E133" s="29">
        <v>18</v>
      </c>
      <c r="F133" s="30">
        <v>1.168518518518519</v>
      </c>
      <c r="G133" s="7"/>
      <c r="H133" s="7"/>
      <c r="I133" s="7"/>
      <c r="J133" s="7"/>
      <c r="K133" s="98"/>
      <c r="L133" s="300"/>
      <c r="M133" s="300"/>
      <c r="N133" s="300"/>
      <c r="O133" s="300"/>
      <c r="P133" s="300"/>
      <c r="Q133" s="300"/>
      <c r="R133" s="300"/>
      <c r="S133" s="300"/>
      <c r="T133" s="300"/>
      <c r="U133" s="300"/>
      <c r="X133" s="397"/>
      <c r="Y133" s="35" t="s">
        <v>60</v>
      </c>
      <c r="Z133" s="28">
        <v>47.572619047619071</v>
      </c>
      <c r="AA133" s="29">
        <v>18</v>
      </c>
      <c r="AB133" s="30">
        <v>2.6429232804232816</v>
      </c>
      <c r="AC133" s="7"/>
      <c r="AD133" s="7"/>
      <c r="AE133" s="7"/>
      <c r="AF133" s="7"/>
      <c r="AG133" s="302"/>
      <c r="AH133" s="300"/>
      <c r="AI133" s="300"/>
      <c r="AJ133" s="300"/>
      <c r="AK133" s="300"/>
      <c r="AL133" s="300"/>
      <c r="AM133" s="300"/>
      <c r="AN133" s="300"/>
      <c r="AO133" s="300"/>
      <c r="AP133" s="300"/>
      <c r="AS133" s="416"/>
      <c r="AT133" s="35" t="s">
        <v>60</v>
      </c>
      <c r="AU133" s="28">
        <v>18.172619047619055</v>
      </c>
      <c r="AV133" s="29">
        <v>18</v>
      </c>
      <c r="AW133" s="30">
        <v>1.0095899470899474</v>
      </c>
      <c r="AX133" s="7"/>
      <c r="AY133" s="7"/>
      <c r="AZ133" s="7"/>
      <c r="BA133" s="7"/>
      <c r="BB133" s="302"/>
      <c r="BC133" s="300"/>
      <c r="BD133" s="300"/>
      <c r="BE133" s="300"/>
      <c r="BF133" s="300"/>
      <c r="BG133" s="300"/>
      <c r="BH133" s="300"/>
      <c r="BI133" s="300"/>
      <c r="BO133" s="397"/>
      <c r="BP133" s="35" t="s">
        <v>60</v>
      </c>
      <c r="BQ133" s="28">
        <v>37.373809523809548</v>
      </c>
      <c r="BR133" s="29">
        <v>18</v>
      </c>
      <c r="BS133" s="30">
        <v>2.0763227513227527</v>
      </c>
      <c r="BT133" s="7"/>
      <c r="BU133" s="7"/>
      <c r="BV133" s="7"/>
      <c r="BW133" s="7"/>
      <c r="BX133" s="302"/>
      <c r="BY133" s="300"/>
      <c r="BZ133" s="300"/>
      <c r="CA133" s="300"/>
      <c r="CB133" s="300"/>
      <c r="CC133" s="300"/>
      <c r="CG133" s="300"/>
      <c r="CL133" s="397"/>
      <c r="CM133" s="35" t="s">
        <v>60</v>
      </c>
      <c r="CN133" s="28">
        <v>23.135714285714286</v>
      </c>
      <c r="CO133" s="29">
        <v>18</v>
      </c>
      <c r="CP133" s="30">
        <v>1.2853174603174604</v>
      </c>
      <c r="CQ133" s="7"/>
      <c r="CR133" s="7"/>
      <c r="CS133" s="7"/>
      <c r="CT133" s="7"/>
      <c r="CU133" s="302"/>
    </row>
    <row r="134" spans="2:99">
      <c r="B134" s="397"/>
      <c r="C134" s="35" t="s">
        <v>61</v>
      </c>
      <c r="D134" s="28">
        <v>28.471111111111107</v>
      </c>
      <c r="E134" s="29">
        <v>18</v>
      </c>
      <c r="F134" s="30">
        <v>1.5817283950617282</v>
      </c>
      <c r="G134" s="7"/>
      <c r="H134" s="7"/>
      <c r="I134" s="7"/>
      <c r="J134" s="7"/>
      <c r="K134" s="98"/>
      <c r="L134" s="300"/>
      <c r="M134" s="300"/>
      <c r="N134" s="300"/>
      <c r="O134" s="300"/>
      <c r="P134" s="300"/>
      <c r="Q134" s="300"/>
      <c r="R134" s="300"/>
      <c r="S134" s="300"/>
      <c r="T134" s="300"/>
      <c r="U134" s="300"/>
      <c r="X134" s="397"/>
      <c r="Y134" s="35" t="s">
        <v>61</v>
      </c>
      <c r="Z134" s="28">
        <v>34.251666666666658</v>
      </c>
      <c r="AA134" s="29">
        <v>18</v>
      </c>
      <c r="AB134" s="30">
        <v>1.90287037037037</v>
      </c>
      <c r="AC134" s="7"/>
      <c r="AD134" s="7"/>
      <c r="AE134" s="7"/>
      <c r="AF134" s="7"/>
      <c r="AG134" s="302"/>
      <c r="AH134" s="300"/>
      <c r="AI134" s="300"/>
      <c r="AJ134" s="300"/>
      <c r="AK134" s="300"/>
      <c r="AL134" s="300"/>
      <c r="AM134" s="300"/>
      <c r="AN134" s="300"/>
      <c r="AO134" s="300"/>
      <c r="AP134" s="300"/>
      <c r="AS134" s="416"/>
      <c r="AT134" s="35" t="s">
        <v>61</v>
      </c>
      <c r="AU134" s="28">
        <v>24.062777777777768</v>
      </c>
      <c r="AV134" s="29">
        <v>18</v>
      </c>
      <c r="AW134" s="30">
        <v>1.3368209876543204</v>
      </c>
      <c r="AX134" s="7"/>
      <c r="AY134" s="7"/>
      <c r="AZ134" s="7"/>
      <c r="BA134" s="7"/>
      <c r="BB134" s="302"/>
      <c r="BC134" s="300"/>
      <c r="BD134" s="300"/>
      <c r="BE134" s="300"/>
      <c r="BF134" s="300"/>
      <c r="BG134" s="300"/>
      <c r="BH134" s="300"/>
      <c r="BI134" s="300"/>
      <c r="BO134" s="397"/>
      <c r="BP134" s="35" t="s">
        <v>61</v>
      </c>
      <c r="BQ134" s="28">
        <v>16.458888888888879</v>
      </c>
      <c r="BR134" s="29">
        <v>18</v>
      </c>
      <c r="BS134" s="30">
        <v>0.91438271604938215</v>
      </c>
      <c r="BT134" s="7"/>
      <c r="BU134" s="7"/>
      <c r="BV134" s="7"/>
      <c r="BW134" s="7"/>
      <c r="BX134" s="302"/>
      <c r="BY134" s="300"/>
      <c r="BZ134" s="300"/>
      <c r="CA134" s="300"/>
      <c r="CB134" s="300"/>
      <c r="CC134" s="300"/>
      <c r="CG134" s="300"/>
      <c r="CL134" s="397"/>
      <c r="CM134" s="35" t="s">
        <v>61</v>
      </c>
      <c r="CN134" s="28">
        <v>23.810000000000002</v>
      </c>
      <c r="CO134" s="29">
        <v>18</v>
      </c>
      <c r="CP134" s="30">
        <v>1.3227777777777778</v>
      </c>
      <c r="CQ134" s="7"/>
      <c r="CR134" s="7"/>
      <c r="CS134" s="7"/>
      <c r="CT134" s="7"/>
      <c r="CU134" s="302"/>
    </row>
    <row r="135" spans="2:99">
      <c r="B135" s="397"/>
      <c r="C135" s="35" t="s">
        <v>62</v>
      </c>
      <c r="D135" s="28">
        <v>18.500000000000007</v>
      </c>
      <c r="E135" s="29">
        <v>18</v>
      </c>
      <c r="F135" s="30">
        <v>1.0277777777777781</v>
      </c>
      <c r="G135" s="7"/>
      <c r="H135" s="7"/>
      <c r="I135" s="7"/>
      <c r="J135" s="7"/>
      <c r="K135" s="98"/>
      <c r="L135" s="300"/>
      <c r="M135" s="300"/>
      <c r="N135" s="300"/>
      <c r="O135" s="300"/>
      <c r="P135" s="300"/>
      <c r="Q135" s="300"/>
      <c r="R135" s="300"/>
      <c r="S135" s="300"/>
      <c r="T135" s="300"/>
      <c r="U135" s="300"/>
      <c r="X135" s="397"/>
      <c r="Y135" s="35" t="s">
        <v>62</v>
      </c>
      <c r="Z135" s="28">
        <v>8.6607142857143042</v>
      </c>
      <c r="AA135" s="29">
        <v>18</v>
      </c>
      <c r="AB135" s="30">
        <v>0.48115079365079466</v>
      </c>
      <c r="AC135" s="7"/>
      <c r="AD135" s="7"/>
      <c r="AE135" s="7"/>
      <c r="AF135" s="7"/>
      <c r="AG135" s="302"/>
      <c r="AH135" s="300"/>
      <c r="AI135" s="300"/>
      <c r="AJ135" s="300"/>
      <c r="AK135" s="300"/>
      <c r="AL135" s="300"/>
      <c r="AM135" s="300"/>
      <c r="AN135" s="300"/>
      <c r="AO135" s="300"/>
      <c r="AP135" s="300"/>
      <c r="AS135" s="416"/>
      <c r="AT135" s="35" t="s">
        <v>62</v>
      </c>
      <c r="AU135" s="28">
        <v>12.660714285714294</v>
      </c>
      <c r="AV135" s="29">
        <v>18</v>
      </c>
      <c r="AW135" s="30">
        <v>0.70337301587301626</v>
      </c>
      <c r="AX135" s="7"/>
      <c r="AY135" s="7"/>
      <c r="AZ135" s="7"/>
      <c r="BA135" s="7"/>
      <c r="BB135" s="302"/>
      <c r="BC135" s="300"/>
      <c r="BD135" s="300"/>
      <c r="BE135" s="300"/>
      <c r="BF135" s="300"/>
      <c r="BG135" s="300"/>
      <c r="BH135" s="300"/>
      <c r="BI135" s="300"/>
      <c r="BO135" s="397"/>
      <c r="BP135" s="35" t="s">
        <v>62</v>
      </c>
      <c r="BQ135" s="28">
        <v>11.092857142857136</v>
      </c>
      <c r="BR135" s="29">
        <v>18</v>
      </c>
      <c r="BS135" s="30">
        <v>0.61626984126984086</v>
      </c>
      <c r="BT135" s="7"/>
      <c r="BU135" s="7"/>
      <c r="BV135" s="7"/>
      <c r="BW135" s="7"/>
      <c r="BX135" s="302"/>
      <c r="BY135" s="300"/>
      <c r="BZ135" s="300"/>
      <c r="CA135" s="300"/>
      <c r="CB135" s="300"/>
      <c r="CC135" s="300"/>
      <c r="CG135" s="300"/>
      <c r="CL135" s="397"/>
      <c r="CM135" s="35" t="s">
        <v>62</v>
      </c>
      <c r="CN135" s="28">
        <v>17.664285714285725</v>
      </c>
      <c r="CO135" s="29">
        <v>18</v>
      </c>
      <c r="CP135" s="30">
        <v>0.98134920634920697</v>
      </c>
      <c r="CQ135" s="7"/>
      <c r="CR135" s="7"/>
      <c r="CS135" s="7"/>
      <c r="CT135" s="7"/>
      <c r="CU135" s="302"/>
    </row>
    <row r="136" spans="2:99" ht="15" thickBot="1">
      <c r="B136" s="398"/>
      <c r="C136" s="27" t="s">
        <v>114</v>
      </c>
      <c r="D136" s="31">
        <v>12.231746031746038</v>
      </c>
      <c r="E136" s="32">
        <v>18</v>
      </c>
      <c r="F136" s="59">
        <v>0.67954144620811319</v>
      </c>
      <c r="G136" s="128"/>
      <c r="H136" s="128"/>
      <c r="I136" s="128"/>
      <c r="J136" s="128"/>
      <c r="K136" s="99"/>
      <c r="L136" s="300"/>
      <c r="M136" s="300"/>
      <c r="N136" s="300"/>
      <c r="O136" s="300"/>
      <c r="P136" s="300"/>
      <c r="Q136" s="300"/>
      <c r="R136" s="300"/>
      <c r="S136" s="300"/>
      <c r="T136" s="300"/>
      <c r="U136" s="300"/>
      <c r="X136" s="398"/>
      <c r="Y136" s="27" t="s">
        <v>114</v>
      </c>
      <c r="Z136" s="31">
        <v>21.694047619047627</v>
      </c>
      <c r="AA136" s="32">
        <v>18</v>
      </c>
      <c r="AB136" s="59">
        <v>1.2052248677248683</v>
      </c>
      <c r="AC136" s="128"/>
      <c r="AD136" s="128"/>
      <c r="AE136" s="128"/>
      <c r="AF136" s="128"/>
      <c r="AG136" s="8"/>
      <c r="AH136" s="300"/>
      <c r="AI136" s="300"/>
      <c r="AJ136" s="300"/>
      <c r="AK136" s="300"/>
      <c r="AL136" s="300"/>
      <c r="AM136" s="300"/>
      <c r="AN136" s="300"/>
      <c r="AO136" s="300"/>
      <c r="AP136" s="300"/>
      <c r="AS136" s="419"/>
      <c r="AT136" s="27" t="s">
        <v>114</v>
      </c>
      <c r="AU136" s="31">
        <v>15.911507936507935</v>
      </c>
      <c r="AV136" s="32">
        <v>18</v>
      </c>
      <c r="AW136" s="59">
        <v>0.88397266313932965</v>
      </c>
      <c r="AX136" s="128"/>
      <c r="AY136" s="128"/>
      <c r="AZ136" s="128"/>
      <c r="BA136" s="128"/>
      <c r="BB136" s="8"/>
      <c r="BC136" s="300"/>
      <c r="BD136" s="300"/>
      <c r="BE136" s="300"/>
      <c r="BF136" s="300"/>
      <c r="BG136" s="300"/>
      <c r="BH136" s="300"/>
      <c r="BI136" s="300"/>
      <c r="BO136" s="398"/>
      <c r="BP136" s="27" t="s">
        <v>114</v>
      </c>
      <c r="BQ136" s="31">
        <v>25.375396825396823</v>
      </c>
      <c r="BR136" s="32">
        <v>18</v>
      </c>
      <c r="BS136" s="59">
        <v>1.4097442680776013</v>
      </c>
      <c r="BT136" s="128"/>
      <c r="BU136" s="128"/>
      <c r="BV136" s="128"/>
      <c r="BW136" s="128"/>
      <c r="BX136" s="8"/>
      <c r="BY136" s="300"/>
      <c r="BZ136" s="300"/>
      <c r="CA136" s="300"/>
      <c r="CB136" s="300"/>
      <c r="CC136" s="300"/>
      <c r="CG136" s="300"/>
      <c r="CL136" s="398"/>
      <c r="CM136" s="27" t="s">
        <v>114</v>
      </c>
      <c r="CN136" s="31">
        <v>24.664285714285718</v>
      </c>
      <c r="CO136" s="32">
        <v>18</v>
      </c>
      <c r="CP136" s="59">
        <v>1.3702380952380955</v>
      </c>
      <c r="CQ136" s="128"/>
      <c r="CR136" s="128"/>
      <c r="CS136" s="128"/>
      <c r="CT136" s="128"/>
      <c r="CU136" s="8"/>
    </row>
    <row r="137" spans="2:99">
      <c r="B137" s="408" t="s">
        <v>57</v>
      </c>
      <c r="C137" s="395"/>
      <c r="D137" s="395"/>
      <c r="E137" s="395"/>
      <c r="F137" s="395"/>
      <c r="G137" s="395"/>
      <c r="H137" s="395"/>
      <c r="I137" s="395"/>
      <c r="J137" s="395"/>
      <c r="K137" s="395"/>
      <c r="L137" s="126"/>
      <c r="M137" s="126"/>
      <c r="N137" s="126"/>
      <c r="O137" s="126"/>
      <c r="P137" s="126"/>
      <c r="Q137" s="126"/>
      <c r="R137" s="126"/>
      <c r="S137" s="126"/>
      <c r="T137" s="126"/>
      <c r="U137" s="126"/>
      <c r="X137" s="408" t="s">
        <v>57</v>
      </c>
      <c r="Y137" s="395"/>
      <c r="Z137" s="395"/>
      <c r="AA137" s="395"/>
      <c r="AB137" s="395"/>
      <c r="AC137" s="395"/>
      <c r="AD137" s="395"/>
      <c r="AE137" s="395"/>
      <c r="AF137" s="395"/>
      <c r="AG137" s="395"/>
      <c r="AH137" s="395"/>
      <c r="AI137" s="395"/>
      <c r="AJ137" s="395"/>
      <c r="AK137" s="395"/>
      <c r="AL137" s="395"/>
      <c r="AM137" s="395"/>
      <c r="AN137" s="395"/>
      <c r="AO137" s="395"/>
      <c r="AP137" s="395"/>
      <c r="AQ137" s="395"/>
      <c r="AS137" s="408" t="s">
        <v>57</v>
      </c>
      <c r="AT137" s="395"/>
      <c r="AU137" s="395"/>
      <c r="AV137" s="395"/>
      <c r="AW137" s="395"/>
      <c r="AX137" s="395"/>
      <c r="AY137" s="395"/>
      <c r="AZ137" s="395"/>
      <c r="BA137" s="395"/>
      <c r="BB137" s="395"/>
      <c r="BC137" s="126"/>
      <c r="BD137" s="126"/>
      <c r="BE137" s="126"/>
      <c r="BF137" s="126"/>
      <c r="BG137" s="126"/>
      <c r="BH137" s="126"/>
      <c r="BI137" s="126"/>
      <c r="BJ137" s="126"/>
      <c r="BK137" s="126"/>
      <c r="BL137" s="126"/>
      <c r="BM137" s="126"/>
      <c r="BO137" s="408" t="s">
        <v>57</v>
      </c>
      <c r="BP137" s="395"/>
      <c r="BQ137" s="395"/>
      <c r="BR137" s="395"/>
      <c r="BS137" s="395"/>
      <c r="BT137" s="395"/>
      <c r="BU137" s="395"/>
      <c r="BV137" s="395"/>
      <c r="BW137" s="395"/>
      <c r="BX137" s="395"/>
      <c r="BY137" s="126"/>
      <c r="BZ137" s="126"/>
      <c r="CA137" s="126"/>
      <c r="CB137" s="126"/>
      <c r="CC137" s="126"/>
      <c r="CD137" s="126"/>
      <c r="CE137" s="126"/>
      <c r="CF137" s="126"/>
      <c r="CG137" s="126"/>
      <c r="CH137" s="126"/>
      <c r="CI137" s="126"/>
      <c r="CJ137" s="126"/>
      <c r="CL137" s="408" t="s">
        <v>57</v>
      </c>
      <c r="CM137" s="395"/>
      <c r="CN137" s="395"/>
      <c r="CO137" s="395"/>
      <c r="CP137" s="395"/>
      <c r="CQ137" s="395"/>
      <c r="CR137" s="395"/>
      <c r="CS137" s="395"/>
      <c r="CT137" s="395"/>
      <c r="CU137" s="395"/>
    </row>
    <row r="139" spans="2:99" ht="15" customHeight="1">
      <c r="B139" s="400" t="s">
        <v>63</v>
      </c>
      <c r="C139" s="395"/>
      <c r="D139" s="395"/>
      <c r="E139" s="395"/>
      <c r="F139" s="395"/>
      <c r="G139" s="395"/>
      <c r="H139" s="395"/>
      <c r="I139" s="395"/>
      <c r="J139" s="395"/>
      <c r="X139" s="400" t="s">
        <v>63</v>
      </c>
      <c r="Y139" s="395"/>
      <c r="Z139" s="395"/>
      <c r="AA139" s="395"/>
      <c r="AB139" s="395"/>
      <c r="AC139" s="395"/>
      <c r="AD139" s="395"/>
      <c r="AE139" s="395"/>
      <c r="AF139" s="395"/>
      <c r="AS139" s="400" t="s">
        <v>63</v>
      </c>
      <c r="AT139" s="395"/>
      <c r="AU139" s="395"/>
      <c r="AV139" s="395"/>
      <c r="AW139" s="395"/>
      <c r="AX139" s="395"/>
      <c r="AY139" s="395"/>
      <c r="AZ139" s="395"/>
      <c r="BA139" s="395"/>
      <c r="BO139" s="400" t="s">
        <v>63</v>
      </c>
      <c r="BP139" s="395"/>
      <c r="BQ139" s="395"/>
      <c r="BR139" s="395"/>
      <c r="BS139" s="395"/>
      <c r="BT139" s="395"/>
      <c r="BU139" s="395"/>
      <c r="BV139" s="395"/>
      <c r="BW139" s="395"/>
      <c r="CL139" s="400" t="s">
        <v>63</v>
      </c>
      <c r="CM139" s="395"/>
      <c r="CN139" s="395"/>
      <c r="CO139" s="395"/>
      <c r="CP139" s="395"/>
      <c r="CQ139" s="395"/>
      <c r="CR139" s="395"/>
      <c r="CS139" s="395"/>
      <c r="CT139" s="395"/>
    </row>
    <row r="140" spans="2:99" ht="15" thickBot="1">
      <c r="B140" s="394" t="s">
        <v>118</v>
      </c>
      <c r="C140" s="395"/>
      <c r="D140" s="395"/>
      <c r="E140" s="395"/>
      <c r="F140" s="395"/>
      <c r="G140" s="395"/>
      <c r="H140" s="395"/>
      <c r="I140" s="395"/>
      <c r="J140" s="395"/>
      <c r="X140" s="414" t="s">
        <v>175</v>
      </c>
      <c r="Y140" s="395"/>
      <c r="Z140" s="395"/>
      <c r="AA140" s="395"/>
      <c r="AB140" s="395"/>
      <c r="AC140" s="395"/>
      <c r="AD140" s="395"/>
      <c r="AE140" s="395"/>
      <c r="AF140" s="395"/>
      <c r="AS140" s="414" t="s">
        <v>175</v>
      </c>
      <c r="AT140" s="395"/>
      <c r="AU140" s="395"/>
      <c r="AV140" s="395"/>
      <c r="AW140" s="395"/>
      <c r="AX140" s="395"/>
      <c r="AY140" s="395"/>
      <c r="AZ140" s="395"/>
      <c r="BA140" s="395"/>
      <c r="BO140" s="414" t="s">
        <v>175</v>
      </c>
      <c r="BP140" s="395"/>
      <c r="BQ140" s="395"/>
      <c r="BR140" s="395"/>
      <c r="BS140" s="395"/>
      <c r="BT140" s="395"/>
      <c r="BU140" s="395"/>
      <c r="BV140" s="395"/>
      <c r="BW140" s="395"/>
      <c r="CL140" s="414" t="s">
        <v>175</v>
      </c>
      <c r="CM140" s="395"/>
      <c r="CN140" s="395"/>
      <c r="CO140" s="395"/>
      <c r="CP140" s="395"/>
      <c r="CQ140" s="395"/>
      <c r="CR140" s="395"/>
      <c r="CS140" s="395"/>
      <c r="CT140" s="395"/>
    </row>
    <row r="141" spans="2:99" ht="43.5" thickBot="1">
      <c r="B141" s="122" t="s">
        <v>52</v>
      </c>
      <c r="C141" s="123" t="s">
        <v>53</v>
      </c>
      <c r="D141" s="124" t="s">
        <v>45</v>
      </c>
      <c r="E141" s="124" t="s">
        <v>54</v>
      </c>
      <c r="F141" s="124" t="s">
        <v>31</v>
      </c>
      <c r="G141" s="124" t="s">
        <v>34</v>
      </c>
      <c r="H141" s="124" t="s">
        <v>35</v>
      </c>
      <c r="I141" s="124" t="s">
        <v>36</v>
      </c>
      <c r="J141" s="22" t="s">
        <v>123</v>
      </c>
      <c r="X141" s="122" t="s">
        <v>52</v>
      </c>
      <c r="Y141" s="123" t="s">
        <v>53</v>
      </c>
      <c r="Z141" s="124" t="s">
        <v>45</v>
      </c>
      <c r="AA141" s="124" t="s">
        <v>54</v>
      </c>
      <c r="AB141" s="124" t="s">
        <v>31</v>
      </c>
      <c r="AC141" s="124" t="s">
        <v>34</v>
      </c>
      <c r="AD141" s="124" t="s">
        <v>35</v>
      </c>
      <c r="AE141" s="124" t="s">
        <v>36</v>
      </c>
      <c r="AF141" s="22" t="s">
        <v>123</v>
      </c>
      <c r="AS141" s="122" t="s">
        <v>52</v>
      </c>
      <c r="AT141" s="123" t="s">
        <v>53</v>
      </c>
      <c r="AU141" s="124" t="s">
        <v>45</v>
      </c>
      <c r="AV141" s="124" t="s">
        <v>54</v>
      </c>
      <c r="AW141" s="124" t="s">
        <v>31</v>
      </c>
      <c r="AX141" s="124" t="s">
        <v>34</v>
      </c>
      <c r="AY141" s="124" t="s">
        <v>35</v>
      </c>
      <c r="AZ141" s="124" t="s">
        <v>36</v>
      </c>
      <c r="BA141" s="22" t="s">
        <v>123</v>
      </c>
      <c r="BO141" s="122" t="s">
        <v>52</v>
      </c>
      <c r="BP141" s="123" t="s">
        <v>53</v>
      </c>
      <c r="BQ141" s="124" t="s">
        <v>45</v>
      </c>
      <c r="BR141" s="124" t="s">
        <v>54</v>
      </c>
      <c r="BS141" s="124" t="s">
        <v>31</v>
      </c>
      <c r="BT141" s="124" t="s">
        <v>34</v>
      </c>
      <c r="BU141" s="124" t="s">
        <v>35</v>
      </c>
      <c r="BV141" s="124" t="s">
        <v>36</v>
      </c>
      <c r="BW141" s="22" t="s">
        <v>123</v>
      </c>
      <c r="CL141" s="122" t="s">
        <v>52</v>
      </c>
      <c r="CM141" s="123" t="s">
        <v>53</v>
      </c>
      <c r="CN141" s="124" t="s">
        <v>45</v>
      </c>
      <c r="CO141" s="124" t="s">
        <v>54</v>
      </c>
      <c r="CP141" s="124" t="s">
        <v>31</v>
      </c>
      <c r="CQ141" s="124" t="s">
        <v>34</v>
      </c>
      <c r="CR141" s="124" t="s">
        <v>35</v>
      </c>
      <c r="CS141" s="124" t="s">
        <v>36</v>
      </c>
      <c r="CT141" s="22" t="s">
        <v>123</v>
      </c>
    </row>
    <row r="142" spans="2:99">
      <c r="B142" s="13" t="s">
        <v>65</v>
      </c>
      <c r="C142" s="24">
        <v>1300.2083333333335</v>
      </c>
      <c r="D142" s="25">
        <v>1</v>
      </c>
      <c r="E142" s="26">
        <v>1300.2083333333335</v>
      </c>
      <c r="F142" s="26">
        <v>92.792242119870494</v>
      </c>
      <c r="G142" s="26">
        <v>1.5831337762312132E-8</v>
      </c>
      <c r="H142" s="26">
        <v>0.83753375095952032</v>
      </c>
      <c r="I142" s="26">
        <v>92.792242119870494</v>
      </c>
      <c r="J142" s="49">
        <v>0.99999999999934319</v>
      </c>
      <c r="X142" s="13" t="s">
        <v>65</v>
      </c>
      <c r="Y142" s="24">
        <v>4416.5333333333338</v>
      </c>
      <c r="Z142" s="25">
        <v>1</v>
      </c>
      <c r="AA142" s="26">
        <v>4416.5333333333338</v>
      </c>
      <c r="AB142" s="26">
        <v>418.04171779141109</v>
      </c>
      <c r="AC142" s="26">
        <v>6.5795905033550059E-14</v>
      </c>
      <c r="AD142" s="26">
        <v>0.95871954616826216</v>
      </c>
      <c r="AE142" s="26">
        <v>418.04171779141109</v>
      </c>
      <c r="AF142" s="49">
        <v>1</v>
      </c>
      <c r="AS142" s="13" t="s">
        <v>65</v>
      </c>
      <c r="AT142" s="24">
        <v>3597.0750000000007</v>
      </c>
      <c r="AU142" s="25">
        <v>1</v>
      </c>
      <c r="AV142" s="26">
        <v>3597.0750000000007</v>
      </c>
      <c r="AW142" s="26">
        <v>244.31425696497078</v>
      </c>
      <c r="AX142" s="26">
        <v>6.4592211154948351E-12</v>
      </c>
      <c r="AY142" s="26">
        <v>0.93138001644186763</v>
      </c>
      <c r="AZ142" s="26">
        <v>244.31425696497078</v>
      </c>
      <c r="BA142" s="49">
        <v>1</v>
      </c>
      <c r="BO142" s="13" t="s">
        <v>65</v>
      </c>
      <c r="BP142" s="24">
        <v>3050.2083333333339</v>
      </c>
      <c r="BQ142" s="25">
        <v>1</v>
      </c>
      <c r="BR142" s="26">
        <v>3050.2083333333339</v>
      </c>
      <c r="BS142" s="26">
        <v>135.20316027088037</v>
      </c>
      <c r="BT142" s="26">
        <v>8.3677618076553872E-10</v>
      </c>
      <c r="BU142" s="26">
        <v>0.88250895106749772</v>
      </c>
      <c r="BV142" s="26">
        <v>135.20316027088037</v>
      </c>
      <c r="BW142" s="49">
        <v>1</v>
      </c>
      <c r="CL142" s="13" t="s">
        <v>65</v>
      </c>
      <c r="CM142" s="24">
        <v>2851.8750000000005</v>
      </c>
      <c r="CN142" s="25">
        <v>1</v>
      </c>
      <c r="CO142" s="26">
        <v>2851.8750000000005</v>
      </c>
      <c r="CP142" s="26">
        <v>150.29644268774706</v>
      </c>
      <c r="CQ142" s="26">
        <v>3.5731357543671552E-10</v>
      </c>
      <c r="CR142" s="26">
        <v>0.89304586768125138</v>
      </c>
      <c r="CS142" s="26">
        <v>150.29644268774706</v>
      </c>
      <c r="CT142" s="49">
        <v>1</v>
      </c>
    </row>
    <row r="143" spans="2:99" ht="15">
      <c r="B143" s="15" t="s">
        <v>25</v>
      </c>
      <c r="C143" s="28">
        <v>1.4083333333333334</v>
      </c>
      <c r="D143" s="29">
        <v>1</v>
      </c>
      <c r="E143" s="30">
        <v>1.4083333333333334</v>
      </c>
      <c r="F143" s="30">
        <v>0.10050882178021543</v>
      </c>
      <c r="G143" s="30">
        <v>0.75486753222437308</v>
      </c>
      <c r="H143" s="30">
        <v>5.5528174798751438E-3</v>
      </c>
      <c r="I143" s="30">
        <v>0.10050882178021543</v>
      </c>
      <c r="J143" s="51">
        <v>6.0405893153822166E-2</v>
      </c>
      <c r="X143" s="15" t="s">
        <v>25</v>
      </c>
      <c r="Y143" s="28">
        <v>17.633333333333336</v>
      </c>
      <c r="Z143" s="29">
        <v>1</v>
      </c>
      <c r="AA143" s="30">
        <v>17.633333333333336</v>
      </c>
      <c r="AB143" s="30">
        <v>1.6690622261174413</v>
      </c>
      <c r="AC143" s="30">
        <v>0.21272620458508465</v>
      </c>
      <c r="AD143" s="30">
        <v>8.4857234520372166E-2</v>
      </c>
      <c r="AE143" s="30">
        <v>1.6690622261174413</v>
      </c>
      <c r="AF143" s="51">
        <v>0.23148865865146862</v>
      </c>
      <c r="AS143" s="15" t="s">
        <v>25</v>
      </c>
      <c r="AT143" s="28">
        <v>114.075</v>
      </c>
      <c r="AU143" s="29">
        <v>1</v>
      </c>
      <c r="AV143" s="30">
        <v>114.075</v>
      </c>
      <c r="AW143" s="30">
        <v>7.7480032702345758</v>
      </c>
      <c r="AX143" s="303">
        <v>1.22617996637354E-2</v>
      </c>
      <c r="AY143" s="30">
        <v>0.30091666483480245</v>
      </c>
      <c r="AZ143" s="30">
        <v>7.7480032702345758</v>
      </c>
      <c r="BA143" s="51">
        <v>0.74942153771457409</v>
      </c>
      <c r="BO143" s="15" t="s">
        <v>25</v>
      </c>
      <c r="BP143" s="28">
        <v>285.20833333333337</v>
      </c>
      <c r="BQ143" s="29">
        <v>1</v>
      </c>
      <c r="BR143" s="30">
        <v>285.20833333333337</v>
      </c>
      <c r="BS143" s="30">
        <v>12.642109583418838</v>
      </c>
      <c r="BT143" s="303">
        <v>2.2597662762762131E-3</v>
      </c>
      <c r="BU143" s="30">
        <v>0.41257308179133267</v>
      </c>
      <c r="BV143" s="30">
        <v>12.642109583418838</v>
      </c>
      <c r="BW143" s="51">
        <v>0.91929837119128854</v>
      </c>
      <c r="CL143" s="15" t="s">
        <v>25</v>
      </c>
      <c r="CM143" s="28">
        <v>180.07500000000002</v>
      </c>
      <c r="CN143" s="29">
        <v>1</v>
      </c>
      <c r="CO143" s="30">
        <v>180.07500000000002</v>
      </c>
      <c r="CP143" s="30">
        <v>9.4901185770750995</v>
      </c>
      <c r="CQ143" s="303">
        <v>6.4469895471789248E-3</v>
      </c>
      <c r="CR143" s="30">
        <v>0.34521926671459385</v>
      </c>
      <c r="CS143" s="30">
        <v>9.4901185770750995</v>
      </c>
      <c r="CT143" s="51">
        <v>0.82965643059535155</v>
      </c>
    </row>
    <row r="144" spans="2:99" ht="15" thickBot="1">
      <c r="B144" s="19" t="s">
        <v>66</v>
      </c>
      <c r="C144" s="31">
        <v>252.21666666666667</v>
      </c>
      <c r="D144" s="32">
        <v>18</v>
      </c>
      <c r="E144" s="59">
        <v>14.012037037037038</v>
      </c>
      <c r="F144" s="128"/>
      <c r="G144" s="128"/>
      <c r="H144" s="128"/>
      <c r="I144" s="128"/>
      <c r="J144" s="8"/>
      <c r="X144" s="19" t="s">
        <v>66</v>
      </c>
      <c r="Y144" s="31">
        <v>190.16666666666666</v>
      </c>
      <c r="Z144" s="32">
        <v>18</v>
      </c>
      <c r="AA144" s="59">
        <v>10.564814814814815</v>
      </c>
      <c r="AB144" s="128"/>
      <c r="AC144" s="128"/>
      <c r="AD144" s="128"/>
      <c r="AE144" s="128"/>
      <c r="AF144" s="8"/>
      <c r="AS144" s="19" t="s">
        <v>66</v>
      </c>
      <c r="AT144" s="31">
        <v>265.01666666666671</v>
      </c>
      <c r="AU144" s="32">
        <v>18</v>
      </c>
      <c r="AV144" s="59">
        <v>14.72314814814815</v>
      </c>
      <c r="AW144" s="128"/>
      <c r="AX144" s="128"/>
      <c r="AY144" s="128"/>
      <c r="AZ144" s="128"/>
      <c r="BA144" s="8"/>
      <c r="BO144" s="19" t="s">
        <v>66</v>
      </c>
      <c r="BP144" s="31">
        <v>406.08333333333337</v>
      </c>
      <c r="BQ144" s="32">
        <v>18</v>
      </c>
      <c r="BR144" s="59">
        <v>22.560185185185187</v>
      </c>
      <c r="BS144" s="128"/>
      <c r="BT144" s="128"/>
      <c r="BU144" s="128"/>
      <c r="BV144" s="128"/>
      <c r="BW144" s="8"/>
      <c r="CL144" s="19" t="s">
        <v>66</v>
      </c>
      <c r="CM144" s="31">
        <v>341.55</v>
      </c>
      <c r="CN144" s="32">
        <v>18</v>
      </c>
      <c r="CO144" s="59">
        <v>18.975000000000001</v>
      </c>
      <c r="CP144" s="128"/>
      <c r="CQ144" s="128"/>
      <c r="CR144" s="128"/>
      <c r="CS144" s="128"/>
      <c r="CT144" s="8"/>
    </row>
    <row r="145" spans="2:98">
      <c r="B145" s="408" t="s">
        <v>57</v>
      </c>
      <c r="C145" s="395"/>
      <c r="D145" s="395"/>
      <c r="E145" s="395"/>
      <c r="F145" s="395"/>
      <c r="G145" s="395"/>
      <c r="H145" s="395"/>
      <c r="I145" s="395"/>
      <c r="J145" s="395"/>
      <c r="X145" s="408" t="s">
        <v>57</v>
      </c>
      <c r="Y145" s="395"/>
      <c r="Z145" s="395"/>
      <c r="AA145" s="395"/>
      <c r="AB145" s="395"/>
      <c r="AC145" s="395"/>
      <c r="AD145" s="395"/>
      <c r="AE145" s="395"/>
      <c r="AF145" s="395"/>
      <c r="AS145" s="408" t="s">
        <v>57</v>
      </c>
      <c r="AT145" s="395"/>
      <c r="AU145" s="395"/>
      <c r="AV145" s="395"/>
      <c r="AW145" s="395"/>
      <c r="AX145" s="395"/>
      <c r="AY145" s="395"/>
      <c r="AZ145" s="395"/>
      <c r="BA145" s="395"/>
      <c r="BO145" s="408" t="s">
        <v>57</v>
      </c>
      <c r="BP145" s="395"/>
      <c r="BQ145" s="395"/>
      <c r="BR145" s="395"/>
      <c r="BS145" s="395"/>
      <c r="BT145" s="395"/>
      <c r="BU145" s="395"/>
      <c r="BV145" s="395"/>
      <c r="BW145" s="395"/>
      <c r="CL145" s="408" t="s">
        <v>57</v>
      </c>
      <c r="CM145" s="395"/>
      <c r="CN145" s="395"/>
      <c r="CO145" s="395"/>
      <c r="CP145" s="395"/>
      <c r="CQ145" s="395"/>
      <c r="CR145" s="395"/>
      <c r="CS145" s="395"/>
      <c r="CT145" s="395"/>
    </row>
    <row r="148" spans="2:98" ht="15.75" customHeight="1">
      <c r="AS148" s="304"/>
      <c r="BO148" s="304"/>
      <c r="CL148" s="304"/>
    </row>
    <row r="150" spans="2:98" ht="15" customHeight="1">
      <c r="BO150" s="299"/>
      <c r="BP150" s="295"/>
      <c r="BQ150" s="295"/>
      <c r="BR150" s="295"/>
      <c r="CL150" s="304"/>
    </row>
    <row r="151" spans="2:98" ht="15">
      <c r="AS151" s="304"/>
    </row>
    <row r="152" spans="2:98" ht="16.5" customHeight="1">
      <c r="BO152" s="299"/>
      <c r="BP152" s="295"/>
      <c r="BQ152" s="295"/>
      <c r="BR152" s="295"/>
      <c r="CL152" s="304"/>
    </row>
    <row r="154" spans="2:98" ht="15">
      <c r="AS154" s="304"/>
      <c r="BO154" s="299"/>
      <c r="BP154" s="295"/>
      <c r="BQ154" s="295"/>
      <c r="BR154" s="295"/>
      <c r="CL154" s="304"/>
    </row>
    <row r="156" spans="2:98" ht="15">
      <c r="BO156" s="299"/>
      <c r="BP156" s="295"/>
      <c r="BQ156" s="295"/>
      <c r="BR156" s="295"/>
      <c r="CL156" s="304"/>
    </row>
    <row r="157" spans="2:98" ht="15">
      <c r="AS157" s="304"/>
    </row>
    <row r="158" spans="2:98" ht="15">
      <c r="BO158" s="299"/>
      <c r="BP158" s="295"/>
      <c r="BQ158" s="295"/>
      <c r="BR158" s="295"/>
      <c r="CL158" s="304"/>
    </row>
    <row r="159" spans="2:98" ht="14.25" customHeight="1"/>
    <row r="160" spans="2:98" ht="15">
      <c r="AS160" s="304"/>
      <c r="BO160" s="299"/>
      <c r="BP160" s="295"/>
      <c r="BQ160" s="295"/>
      <c r="BR160" s="295"/>
      <c r="CL160" s="304"/>
    </row>
    <row r="162" spans="45:90" ht="15">
      <c r="BO162" s="299"/>
      <c r="BP162" s="295"/>
      <c r="BQ162" s="295"/>
      <c r="BR162" s="295"/>
      <c r="CL162" s="304"/>
    </row>
    <row r="163" spans="45:90" ht="15">
      <c r="AS163" s="304"/>
    </row>
    <row r="164" spans="45:90" ht="15">
      <c r="BO164" s="299"/>
      <c r="BP164" s="295"/>
      <c r="BQ164" s="295"/>
      <c r="BR164" s="295"/>
      <c r="CL164" s="304"/>
    </row>
    <row r="166" spans="45:90" ht="15" customHeight="1">
      <c r="AS166" s="304"/>
      <c r="BO166" s="299"/>
      <c r="BP166" s="295"/>
      <c r="BQ166" s="295"/>
      <c r="BR166" s="295"/>
      <c r="CL166" s="304"/>
    </row>
    <row r="167" spans="45:90" ht="15.75" customHeight="1"/>
    <row r="168" spans="45:90" ht="16.5" customHeight="1">
      <c r="BO168" s="299"/>
      <c r="BP168" s="295"/>
      <c r="BQ168" s="295"/>
      <c r="BR168" s="295"/>
      <c r="CL168" s="304"/>
    </row>
    <row r="169" spans="45:90" ht="15">
      <c r="AS169" s="304"/>
    </row>
    <row r="170" spans="45:90" ht="15">
      <c r="BO170" s="299"/>
      <c r="BP170" s="295"/>
      <c r="BQ170" s="295"/>
      <c r="BR170" s="295"/>
      <c r="CL170" s="304"/>
    </row>
    <row r="172" spans="45:90" ht="15">
      <c r="AS172" s="304"/>
      <c r="BO172" s="299"/>
      <c r="BP172" s="295"/>
      <c r="BQ172" s="295"/>
      <c r="BR172" s="295"/>
      <c r="CL172" s="304"/>
    </row>
    <row r="174" spans="45:90" ht="15">
      <c r="BO174" s="299"/>
      <c r="BP174" s="295"/>
      <c r="BQ174" s="295"/>
      <c r="BR174" s="295"/>
      <c r="CL174" s="304"/>
    </row>
    <row r="175" spans="45:90" ht="15" customHeight="1">
      <c r="AS175" s="304"/>
    </row>
    <row r="176" spans="45:90" ht="15">
      <c r="BO176" s="299"/>
      <c r="BP176" s="295"/>
      <c r="BQ176" s="295"/>
      <c r="BR176" s="295"/>
      <c r="CL176" s="304"/>
    </row>
    <row r="178" spans="45:90" ht="15">
      <c r="AS178" s="304"/>
      <c r="BO178" s="299"/>
      <c r="BP178" s="295"/>
      <c r="BQ178" s="295"/>
      <c r="BR178" s="295"/>
      <c r="CL178" s="304"/>
    </row>
    <row r="180" spans="45:90" ht="15">
      <c r="BO180" s="299"/>
      <c r="BP180" s="295"/>
      <c r="BQ180" s="295"/>
      <c r="BR180" s="295"/>
      <c r="CL180" s="304"/>
    </row>
    <row r="181" spans="45:90" ht="15">
      <c r="AS181" s="304"/>
    </row>
    <row r="182" spans="45:90" ht="15">
      <c r="BO182" s="299"/>
      <c r="BP182" s="295"/>
      <c r="BQ182" s="295"/>
      <c r="BR182" s="295"/>
      <c r="CL182" s="304"/>
    </row>
    <row r="184" spans="45:90" ht="15">
      <c r="AS184" s="304"/>
      <c r="BO184" s="299"/>
      <c r="BP184" s="295"/>
      <c r="BQ184" s="295"/>
      <c r="BR184" s="295"/>
      <c r="CL184" s="304"/>
    </row>
    <row r="186" spans="45:90" ht="14.25" customHeight="1">
      <c r="BO186" s="299"/>
      <c r="BP186" s="295"/>
      <c r="BQ186" s="295"/>
      <c r="BR186" s="295"/>
      <c r="CL186" s="304"/>
    </row>
    <row r="187" spans="45:90" ht="15.75" customHeight="1">
      <c r="AS187" s="304"/>
    </row>
    <row r="188" spans="45:90" ht="16.5" customHeight="1">
      <c r="BO188" s="299"/>
      <c r="BP188" s="295"/>
      <c r="BQ188" s="295"/>
      <c r="BR188" s="295"/>
      <c r="CL188" s="304"/>
    </row>
    <row r="190" spans="45:90" ht="15">
      <c r="AS190" s="304"/>
      <c r="BO190" s="299"/>
      <c r="BP190" s="295"/>
      <c r="BQ190" s="295"/>
      <c r="BR190" s="295"/>
      <c r="CL190" s="304"/>
    </row>
    <row r="192" spans="45:90" ht="15">
      <c r="BO192" s="299"/>
      <c r="BP192" s="295"/>
      <c r="BQ192" s="295"/>
      <c r="BR192" s="295"/>
      <c r="CL192" s="304"/>
    </row>
    <row r="193" spans="45:90" ht="15">
      <c r="AS193" s="304"/>
    </row>
    <row r="194" spans="45:90" ht="15">
      <c r="BO194" s="299"/>
      <c r="BP194" s="295"/>
      <c r="BQ194" s="295"/>
      <c r="BR194" s="295"/>
      <c r="CL194" s="304"/>
    </row>
    <row r="196" spans="45:90" ht="15">
      <c r="AS196" s="304"/>
      <c r="BO196" s="299"/>
      <c r="BP196" s="295"/>
      <c r="BQ196" s="295"/>
      <c r="BR196" s="295"/>
      <c r="CL196" s="304"/>
    </row>
    <row r="197" spans="45:90" ht="15" customHeight="1"/>
    <row r="198" spans="45:90" ht="15.75" customHeight="1">
      <c r="BO198" s="299"/>
      <c r="BP198" s="295"/>
      <c r="BQ198" s="295"/>
      <c r="BR198" s="295"/>
      <c r="CL198" s="304"/>
    </row>
    <row r="199" spans="45:90" ht="16.5" customHeight="1">
      <c r="AS199" s="304"/>
    </row>
    <row r="200" spans="45:90" ht="15">
      <c r="BO200" s="299"/>
      <c r="BP200" s="295"/>
      <c r="BQ200" s="295"/>
      <c r="BR200" s="295"/>
      <c r="CL200" s="304"/>
    </row>
    <row r="202" spans="45:90" ht="15">
      <c r="AS202" s="304"/>
      <c r="BO202" s="299"/>
      <c r="BP202" s="295"/>
      <c r="BQ202" s="295"/>
      <c r="BR202" s="295"/>
      <c r="CL202" s="304"/>
    </row>
    <row r="204" spans="45:90" ht="15">
      <c r="BO204" s="299"/>
      <c r="BP204" s="295"/>
      <c r="BQ204" s="295"/>
      <c r="BR204" s="295"/>
      <c r="CL204" s="304"/>
    </row>
    <row r="205" spans="45:90" ht="15">
      <c r="AS205" s="304"/>
    </row>
    <row r="206" spans="45:90" ht="15">
      <c r="BO206" s="299"/>
      <c r="BP206" s="295"/>
      <c r="BQ206" s="295"/>
      <c r="BR206" s="295"/>
      <c r="CL206" s="304"/>
    </row>
    <row r="208" spans="45:90" ht="15">
      <c r="AS208" s="304"/>
      <c r="BO208" s="299"/>
      <c r="BP208" s="295"/>
      <c r="BQ208" s="295"/>
      <c r="BR208" s="295"/>
      <c r="CL208" s="304"/>
    </row>
    <row r="210" spans="45:90" ht="15">
      <c r="BO210" s="299"/>
      <c r="BP210" s="295"/>
      <c r="BQ210" s="295"/>
      <c r="BR210" s="295"/>
      <c r="CL210" s="304"/>
    </row>
    <row r="211" spans="45:90" ht="15">
      <c r="AS211" s="304"/>
    </row>
    <row r="212" spans="45:90" ht="15">
      <c r="BO212" s="299"/>
      <c r="BP212" s="295"/>
      <c r="BQ212" s="295"/>
      <c r="BR212" s="295"/>
      <c r="CL212" s="304"/>
    </row>
    <row r="214" spans="45:90" ht="15">
      <c r="AS214" s="304"/>
      <c r="BO214" s="299"/>
      <c r="BP214" s="295"/>
      <c r="BQ214" s="295"/>
      <c r="BR214" s="295"/>
      <c r="CL214" s="304"/>
    </row>
    <row r="216" spans="45:90" ht="15">
      <c r="BO216" s="299"/>
      <c r="BP216" s="295"/>
      <c r="BQ216" s="295"/>
      <c r="BR216" s="295"/>
      <c r="CL216" s="304"/>
    </row>
    <row r="217" spans="45:90" ht="15">
      <c r="AS217" s="304"/>
    </row>
    <row r="218" spans="45:90" ht="15">
      <c r="BO218" s="299"/>
      <c r="BP218" s="295"/>
      <c r="BQ218" s="295"/>
      <c r="BR218" s="295"/>
      <c r="CL218" s="304"/>
    </row>
    <row r="220" spans="45:90" ht="15">
      <c r="AS220" s="304"/>
      <c r="BO220" s="299"/>
      <c r="BP220" s="295"/>
      <c r="BQ220" s="295"/>
      <c r="BR220" s="295"/>
      <c r="CL220" s="304"/>
    </row>
    <row r="222" spans="45:90" ht="15">
      <c r="BO222" s="299"/>
      <c r="BP222" s="295"/>
      <c r="BQ222" s="295"/>
      <c r="BR222" s="295"/>
      <c r="CL222" s="304"/>
    </row>
    <row r="223" spans="45:90" ht="15">
      <c r="AS223" s="304"/>
    </row>
    <row r="224" spans="45:90" ht="15">
      <c r="BO224" s="299"/>
      <c r="BP224" s="295"/>
      <c r="BQ224" s="295"/>
      <c r="BR224" s="295"/>
      <c r="CL224" s="304"/>
    </row>
    <row r="226" spans="45:90" ht="15">
      <c r="AS226" s="304"/>
      <c r="BO226" s="299"/>
      <c r="BP226" s="295"/>
      <c r="BQ226" s="295"/>
      <c r="BR226" s="295"/>
      <c r="CL226" s="304"/>
    </row>
    <row r="228" spans="45:90" ht="15">
      <c r="BO228" s="299"/>
      <c r="BP228" s="295"/>
      <c r="BQ228" s="295"/>
      <c r="BR228" s="295"/>
      <c r="CL228" s="304"/>
    </row>
    <row r="229" spans="45:90" ht="15">
      <c r="AS229" s="304"/>
    </row>
    <row r="230" spans="45:90" ht="15">
      <c r="BO230" s="299"/>
      <c r="BP230" s="295"/>
      <c r="BQ230" s="295"/>
      <c r="BR230" s="295"/>
      <c r="CL230" s="304"/>
    </row>
    <row r="232" spans="45:90" ht="15">
      <c r="AS232" s="304"/>
      <c r="BO232" s="299"/>
      <c r="BP232" s="295"/>
      <c r="BQ232" s="295"/>
      <c r="BR232" s="295"/>
      <c r="CL232" s="304"/>
    </row>
    <row r="234" spans="45:90" ht="15.75" customHeight="1">
      <c r="BO234" s="299"/>
      <c r="BP234" s="295"/>
      <c r="BQ234" s="295"/>
      <c r="BR234" s="295"/>
      <c r="CL234" s="304"/>
    </row>
    <row r="235" spans="45:90" ht="15">
      <c r="AS235" s="304"/>
    </row>
    <row r="236" spans="45:90" ht="15">
      <c r="BO236" s="299"/>
      <c r="BP236" s="295"/>
      <c r="BQ236" s="295"/>
      <c r="BR236" s="295"/>
      <c r="CL236" s="304"/>
    </row>
    <row r="238" spans="45:90" ht="15">
      <c r="AS238" s="304"/>
      <c r="BO238" s="299"/>
      <c r="BP238" s="295"/>
      <c r="BQ238" s="295"/>
      <c r="BR238" s="295"/>
      <c r="CL238" s="304"/>
    </row>
    <row r="240" spans="45:90" ht="15">
      <c r="BO240" s="299"/>
      <c r="BP240" s="295"/>
      <c r="BQ240" s="295"/>
      <c r="BR240" s="295"/>
      <c r="CL240" s="304"/>
    </row>
    <row r="241" spans="45:90" ht="15">
      <c r="AS241" s="304"/>
    </row>
    <row r="242" spans="45:90" ht="15">
      <c r="BO242" s="299"/>
      <c r="BP242" s="295"/>
      <c r="BQ242" s="295"/>
      <c r="BR242" s="295"/>
      <c r="CL242" s="304"/>
    </row>
    <row r="244" spans="45:90" ht="15">
      <c r="AS244" s="304"/>
      <c r="BO244" s="299"/>
      <c r="BP244" s="295"/>
      <c r="BQ244" s="295"/>
      <c r="BR244" s="295"/>
      <c r="CL244" s="304"/>
    </row>
    <row r="246" spans="45:90" ht="14.25" customHeight="1">
      <c r="BO246" s="299"/>
      <c r="BP246" s="295"/>
      <c r="BQ246" s="295"/>
      <c r="BR246" s="295"/>
      <c r="CL246" s="304"/>
    </row>
    <row r="247" spans="45:90" ht="15.75" customHeight="1">
      <c r="AS247" s="304"/>
    </row>
    <row r="248" spans="45:90" ht="16.5" customHeight="1">
      <c r="BO248" s="299"/>
      <c r="BP248" s="295"/>
      <c r="BQ248" s="295"/>
      <c r="BR248" s="295"/>
      <c r="CL248" s="304"/>
    </row>
    <row r="250" spans="45:90" ht="15">
      <c r="AS250" s="304"/>
      <c r="BO250" s="299"/>
      <c r="BP250" s="295"/>
      <c r="BQ250" s="295"/>
      <c r="BR250" s="295"/>
      <c r="CL250" s="304"/>
    </row>
    <row r="252" spans="45:90" ht="15">
      <c r="BO252" s="299"/>
      <c r="BP252" s="295"/>
      <c r="BQ252" s="295"/>
      <c r="BR252" s="295"/>
      <c r="CL252" s="304"/>
    </row>
    <row r="253" spans="45:90" ht="15">
      <c r="AS253" s="304"/>
    </row>
    <row r="254" spans="45:90" ht="15">
      <c r="BO254" s="299"/>
      <c r="BP254" s="295"/>
      <c r="BQ254" s="295"/>
      <c r="BR254" s="295"/>
      <c r="CL254" s="304"/>
    </row>
    <row r="256" spans="45:90" ht="15">
      <c r="AS256" s="304"/>
      <c r="BO256" s="299"/>
      <c r="BP256" s="295"/>
      <c r="BQ256" s="295"/>
      <c r="BR256" s="295"/>
      <c r="CL256" s="304"/>
    </row>
    <row r="258" spans="45:90" ht="15">
      <c r="BO258" s="299"/>
      <c r="BP258" s="295"/>
      <c r="BQ258" s="295"/>
      <c r="BR258" s="295"/>
      <c r="CL258" s="304"/>
    </row>
    <row r="259" spans="45:90" ht="15">
      <c r="AS259" s="304"/>
    </row>
    <row r="260" spans="45:90" ht="15">
      <c r="BO260" s="299"/>
      <c r="BP260" s="295"/>
      <c r="BQ260" s="295"/>
      <c r="BR260" s="295"/>
      <c r="CL260" s="304"/>
    </row>
    <row r="262" spans="45:90" ht="15">
      <c r="AS262" s="304"/>
      <c r="BO262" s="299"/>
      <c r="BP262" s="295"/>
      <c r="BQ262" s="295"/>
      <c r="BR262" s="295"/>
      <c r="CL262" s="304"/>
    </row>
    <row r="263" spans="45:90" ht="15" customHeight="1"/>
    <row r="264" spans="45:90" ht="15.75" customHeight="1">
      <c r="BO264" s="299"/>
      <c r="BP264" s="295"/>
      <c r="BQ264" s="295"/>
      <c r="BR264" s="295"/>
      <c r="CL264" s="304"/>
    </row>
    <row r="265" spans="45:90" ht="16.5" customHeight="1">
      <c r="AS265" s="304"/>
    </row>
    <row r="266" spans="45:90" ht="15">
      <c r="BO266" s="299"/>
      <c r="BP266" s="295"/>
      <c r="BQ266" s="295"/>
      <c r="BR266" s="295"/>
      <c r="CL266" s="304"/>
    </row>
    <row r="268" spans="45:90" ht="15">
      <c r="AS268" s="304"/>
      <c r="BO268" s="299"/>
      <c r="BP268" s="295"/>
      <c r="BQ268" s="295"/>
      <c r="BR268" s="295"/>
      <c r="CL268" s="304"/>
    </row>
    <row r="270" spans="45:90" ht="15">
      <c r="BO270" s="299"/>
      <c r="BP270" s="295"/>
      <c r="BQ270" s="295"/>
      <c r="BR270" s="295"/>
      <c r="CL270" s="304"/>
    </row>
    <row r="271" spans="45:90" ht="15">
      <c r="AS271" s="304"/>
    </row>
    <row r="272" spans="45:90" ht="15">
      <c r="BO272" s="299"/>
      <c r="BP272" s="295"/>
      <c r="BQ272" s="295"/>
      <c r="BR272" s="295"/>
      <c r="CL272" s="304"/>
    </row>
    <row r="274" spans="17:90" ht="15">
      <c r="AS274" s="304"/>
      <c r="BO274" s="299"/>
      <c r="BP274" s="295"/>
      <c r="BQ274" s="295"/>
      <c r="BR274" s="295"/>
      <c r="CL274" s="304"/>
    </row>
    <row r="276" spans="17:90" ht="15">
      <c r="BO276" s="299"/>
      <c r="BP276" s="295"/>
      <c r="BQ276" s="295"/>
      <c r="BR276" s="295"/>
      <c r="CL276" s="304"/>
    </row>
    <row r="277" spans="17:90" ht="15">
      <c r="AS277" s="304"/>
    </row>
    <row r="278" spans="17:90" ht="15">
      <c r="BO278" s="299"/>
      <c r="BP278" s="295"/>
      <c r="BQ278" s="295"/>
      <c r="BR278" s="295"/>
      <c r="CL278" s="304"/>
    </row>
    <row r="280" spans="17:90" ht="15">
      <c r="AS280" s="304"/>
      <c r="BO280" s="299"/>
      <c r="BP280" s="295"/>
      <c r="BQ280" s="295"/>
      <c r="BR280" s="295"/>
      <c r="CL280" s="304"/>
    </row>
    <row r="282" spans="17:90" ht="15" customHeight="1">
      <c r="Q282" s="126"/>
      <c r="R282" s="126"/>
      <c r="S282" s="126"/>
      <c r="T282" s="126"/>
      <c r="U282" s="126"/>
      <c r="BG282" s="295"/>
      <c r="BH282" s="295"/>
      <c r="BI282" s="295"/>
      <c r="BJ282" s="295"/>
      <c r="BK282" s="295"/>
      <c r="BL282" s="295"/>
      <c r="BM282" s="295"/>
      <c r="BO282" s="299"/>
      <c r="BP282" s="295"/>
      <c r="BQ282" s="295"/>
      <c r="BR282" s="295"/>
      <c r="CB282" s="295"/>
      <c r="CC282" s="295"/>
      <c r="CD282" s="295"/>
      <c r="CE282" s="295"/>
      <c r="CF282" s="295"/>
      <c r="CG282" s="295"/>
      <c r="CH282" s="295"/>
      <c r="CI282" s="295"/>
      <c r="CJ282" s="295"/>
      <c r="CL282" s="304"/>
    </row>
    <row r="283" spans="17:90" ht="15">
      <c r="Q283" s="126"/>
      <c r="R283" s="126"/>
      <c r="S283" s="126"/>
      <c r="T283" s="126"/>
      <c r="U283" s="126"/>
      <c r="AS283" s="304"/>
      <c r="BG283" s="126"/>
      <c r="BH283" s="126"/>
      <c r="BI283" s="126"/>
      <c r="BJ283" s="126"/>
      <c r="BK283" s="126"/>
      <c r="BL283" s="126"/>
      <c r="BM283" s="126"/>
      <c r="CB283" s="126"/>
      <c r="CC283" s="126"/>
      <c r="CD283" s="126"/>
      <c r="CE283" s="126"/>
      <c r="CF283" s="126"/>
      <c r="CG283" s="126"/>
      <c r="CH283" s="126"/>
      <c r="CI283" s="126"/>
      <c r="CJ283" s="126"/>
    </row>
    <row r="284" spans="17:90" ht="15">
      <c r="Q284" s="77"/>
      <c r="R284" s="77"/>
      <c r="S284" s="77"/>
      <c r="T284" s="77"/>
      <c r="U284" s="77"/>
      <c r="BG284" s="77"/>
      <c r="BH284" s="77"/>
      <c r="BI284" s="77"/>
      <c r="BO284" s="299"/>
      <c r="BP284" s="295"/>
      <c r="BQ284" s="295"/>
      <c r="BR284" s="295"/>
      <c r="CB284" s="77"/>
      <c r="CC284" s="77"/>
      <c r="CG284" s="77"/>
      <c r="CL284" s="304"/>
    </row>
    <row r="285" spans="17:90">
      <c r="Q285" s="78"/>
      <c r="R285" s="78"/>
      <c r="S285" s="78"/>
      <c r="T285" s="78"/>
      <c r="U285" s="78"/>
      <c r="BG285" s="78"/>
      <c r="BH285" s="78"/>
      <c r="BI285" s="78"/>
      <c r="CB285" s="78"/>
      <c r="CC285" s="78"/>
      <c r="CG285" s="78"/>
    </row>
    <row r="286" spans="17:90" ht="15">
      <c r="Q286" s="300"/>
      <c r="R286" s="300"/>
      <c r="S286" s="300"/>
      <c r="T286" s="300"/>
      <c r="U286" s="300"/>
      <c r="AS286" s="304"/>
      <c r="BG286" s="300"/>
      <c r="BH286" s="300"/>
      <c r="BI286" s="300"/>
      <c r="BO286" s="299"/>
      <c r="BP286" s="295"/>
      <c r="BQ286" s="295"/>
      <c r="BR286" s="295"/>
      <c r="CB286" s="300"/>
      <c r="CC286" s="300"/>
      <c r="CG286" s="300"/>
      <c r="CL286" s="304"/>
    </row>
    <row r="287" spans="17:90">
      <c r="Q287" s="78"/>
      <c r="R287" s="78"/>
      <c r="S287" s="78"/>
      <c r="T287" s="78"/>
      <c r="U287" s="78"/>
      <c r="BG287" s="78"/>
      <c r="BH287" s="78"/>
      <c r="BI287" s="78"/>
      <c r="CB287" s="78"/>
      <c r="CC287" s="78"/>
      <c r="CG287" s="78"/>
    </row>
    <row r="288" spans="17:90" ht="15">
      <c r="Q288" s="300"/>
      <c r="R288" s="300"/>
      <c r="S288" s="300"/>
      <c r="T288" s="300"/>
      <c r="U288" s="300"/>
      <c r="BG288" s="300"/>
      <c r="BH288" s="300"/>
      <c r="BI288" s="300"/>
      <c r="BO288" s="299"/>
      <c r="BP288" s="295"/>
      <c r="BQ288" s="295"/>
      <c r="BR288" s="295"/>
      <c r="CB288" s="300"/>
      <c r="CC288" s="300"/>
      <c r="CG288" s="300"/>
      <c r="CL288" s="304"/>
    </row>
    <row r="289" spans="17:90" ht="15">
      <c r="Q289" s="78"/>
      <c r="R289" s="78"/>
      <c r="S289" s="78"/>
      <c r="T289" s="78"/>
      <c r="U289" s="78"/>
      <c r="AS289" s="304"/>
      <c r="BG289" s="78"/>
      <c r="BH289" s="78"/>
      <c r="BI289" s="78"/>
      <c r="CB289" s="78"/>
      <c r="CC289" s="78"/>
      <c r="CG289" s="78"/>
    </row>
    <row r="290" spans="17:90" ht="15">
      <c r="Q290" s="300"/>
      <c r="R290" s="300"/>
      <c r="S290" s="300"/>
      <c r="T290" s="300"/>
      <c r="U290" s="300"/>
      <c r="BG290" s="300"/>
      <c r="BH290" s="300"/>
      <c r="BI290" s="300"/>
      <c r="BO290" s="299"/>
      <c r="BP290" s="295"/>
      <c r="BQ290" s="295"/>
      <c r="BR290" s="295"/>
      <c r="CB290" s="300"/>
      <c r="CC290" s="300"/>
      <c r="CG290" s="300"/>
      <c r="CL290" s="304"/>
    </row>
    <row r="291" spans="17:90">
      <c r="Q291" s="78"/>
      <c r="R291" s="78"/>
      <c r="S291" s="78"/>
      <c r="T291" s="78"/>
      <c r="U291" s="78"/>
      <c r="BG291" s="78"/>
      <c r="BH291" s="78"/>
      <c r="BI291" s="78"/>
      <c r="CB291" s="78"/>
      <c r="CC291" s="78"/>
      <c r="CG291" s="78"/>
    </row>
    <row r="292" spans="17:90" ht="15">
      <c r="Q292" s="300"/>
      <c r="R292" s="300"/>
      <c r="S292" s="300"/>
      <c r="T292" s="300"/>
      <c r="U292" s="300"/>
      <c r="AS292" s="304"/>
      <c r="BG292" s="300"/>
      <c r="BH292" s="300"/>
      <c r="BI292" s="300"/>
      <c r="BO292" s="299"/>
      <c r="BP292" s="295"/>
      <c r="BQ292" s="295"/>
      <c r="BR292" s="295"/>
      <c r="CB292" s="300"/>
      <c r="CC292" s="300"/>
      <c r="CG292" s="300"/>
      <c r="CL292" s="304"/>
    </row>
    <row r="293" spans="17:90">
      <c r="Q293" s="78"/>
      <c r="R293" s="78"/>
      <c r="S293" s="78"/>
      <c r="T293" s="78"/>
      <c r="U293" s="78"/>
      <c r="BG293" s="78"/>
      <c r="BH293" s="78"/>
      <c r="BI293" s="78"/>
      <c r="CB293" s="78"/>
      <c r="CC293" s="78"/>
      <c r="CG293" s="78"/>
    </row>
    <row r="294" spans="17:90" ht="15">
      <c r="Q294" s="300"/>
      <c r="R294" s="300"/>
      <c r="S294" s="300"/>
      <c r="T294" s="300"/>
      <c r="U294" s="300"/>
      <c r="BG294" s="300"/>
      <c r="BH294" s="300"/>
      <c r="BI294" s="300"/>
      <c r="BO294" s="299"/>
      <c r="BP294" s="295"/>
      <c r="BQ294" s="295"/>
      <c r="BR294" s="295"/>
      <c r="CB294" s="300"/>
      <c r="CC294" s="300"/>
      <c r="CG294" s="300"/>
      <c r="CL294" s="304"/>
    </row>
    <row r="295" spans="17:90" ht="15">
      <c r="Q295" s="78"/>
      <c r="R295" s="78"/>
      <c r="S295" s="78"/>
      <c r="T295" s="78"/>
      <c r="U295" s="78"/>
      <c r="AS295" s="304"/>
      <c r="BG295" s="78"/>
      <c r="BH295" s="78"/>
      <c r="BI295" s="78"/>
      <c r="CB295" s="78"/>
      <c r="CC295" s="78"/>
      <c r="CG295" s="78"/>
    </row>
    <row r="296" spans="17:90" ht="15">
      <c r="Q296" s="300"/>
      <c r="R296" s="300"/>
      <c r="S296" s="300"/>
      <c r="T296" s="300"/>
      <c r="U296" s="300"/>
      <c r="BG296" s="300"/>
      <c r="BH296" s="300"/>
      <c r="BI296" s="300"/>
      <c r="BO296" s="299"/>
      <c r="BP296" s="295"/>
      <c r="BQ296" s="295"/>
      <c r="BR296" s="295"/>
      <c r="CB296" s="300"/>
      <c r="CC296" s="300"/>
      <c r="CG296" s="300"/>
      <c r="CL296" s="304"/>
    </row>
    <row r="297" spans="17:90">
      <c r="Q297" s="126"/>
      <c r="R297" s="126"/>
      <c r="S297" s="126"/>
      <c r="T297" s="126"/>
      <c r="U297" s="126"/>
      <c r="BG297" s="305"/>
      <c r="BH297" s="305"/>
      <c r="BI297" s="305"/>
      <c r="BJ297" s="305"/>
      <c r="BK297" s="305"/>
      <c r="BL297" s="305"/>
      <c r="BM297" s="305"/>
      <c r="CB297" s="305"/>
      <c r="CC297" s="305"/>
      <c r="CD297" s="305"/>
      <c r="CE297" s="305"/>
      <c r="CF297" s="305"/>
      <c r="CG297" s="305"/>
      <c r="CH297" s="305"/>
      <c r="CI297" s="305"/>
      <c r="CJ297" s="305"/>
    </row>
    <row r="298" spans="17:90" ht="15">
      <c r="Q298" s="126"/>
      <c r="R298" s="126"/>
      <c r="S298" s="126"/>
      <c r="T298" s="126"/>
      <c r="U298" s="126"/>
      <c r="AS298" s="304"/>
      <c r="BG298" s="126"/>
      <c r="BH298" s="126"/>
      <c r="BI298" s="126"/>
      <c r="BJ298" s="126"/>
      <c r="BK298" s="126"/>
      <c r="BL298" s="126"/>
      <c r="BM298" s="126"/>
      <c r="BO298" s="299"/>
      <c r="BP298" s="295"/>
      <c r="BQ298" s="295"/>
      <c r="BR298" s="295"/>
      <c r="CB298" s="126"/>
      <c r="CC298" s="126"/>
      <c r="CD298" s="126"/>
      <c r="CE298" s="126"/>
      <c r="CF298" s="126"/>
      <c r="CG298" s="126"/>
      <c r="CH298" s="126"/>
      <c r="CI298" s="126"/>
      <c r="CJ298" s="126"/>
      <c r="CL298" s="304"/>
    </row>
    <row r="300" spans="17:90" ht="15">
      <c r="BO300" s="299"/>
      <c r="BP300" s="295"/>
      <c r="BQ300" s="295"/>
      <c r="BR300" s="295"/>
      <c r="CL300" s="304"/>
    </row>
    <row r="301" spans="17:90" ht="15">
      <c r="Q301" s="70"/>
      <c r="R301" s="70"/>
      <c r="S301" s="70"/>
      <c r="T301" s="70"/>
      <c r="U301" s="70"/>
      <c r="V301" s="70"/>
      <c r="AS301" s="304"/>
      <c r="BG301" s="70"/>
      <c r="BH301" s="70"/>
      <c r="BI301" s="70"/>
      <c r="BJ301" s="70"/>
      <c r="CB301" s="70"/>
      <c r="CC301" s="70"/>
      <c r="CD301" s="70"/>
      <c r="CE301" s="70"/>
      <c r="CG301" s="70"/>
      <c r="CH301" s="70"/>
      <c r="CI301" s="70"/>
    </row>
    <row r="302" spans="17:90" ht="15">
      <c r="Q302" s="70"/>
      <c r="R302" s="70"/>
      <c r="S302" s="70"/>
      <c r="T302" s="70"/>
      <c r="U302" s="70"/>
      <c r="V302" s="70"/>
      <c r="BG302" s="70"/>
      <c r="BH302" s="70"/>
      <c r="BI302" s="70"/>
      <c r="BJ302" s="70"/>
      <c r="BO302" s="299"/>
      <c r="BP302" s="295"/>
      <c r="BQ302" s="295"/>
      <c r="BR302" s="295"/>
      <c r="CB302" s="70"/>
      <c r="CC302" s="70"/>
      <c r="CD302" s="70"/>
      <c r="CE302" s="70"/>
      <c r="CG302" s="70"/>
      <c r="CH302" s="70"/>
      <c r="CI302" s="70"/>
      <c r="CL302" s="304"/>
    </row>
    <row r="303" spans="17:90">
      <c r="Q303" s="70"/>
      <c r="R303" s="70"/>
      <c r="S303" s="70"/>
      <c r="T303" s="70"/>
      <c r="U303" s="70"/>
      <c r="V303" s="70"/>
      <c r="BG303" s="70"/>
      <c r="BH303" s="70"/>
      <c r="BI303" s="70"/>
      <c r="BJ303" s="70"/>
      <c r="CB303" s="70"/>
      <c r="CC303" s="70"/>
      <c r="CD303" s="70"/>
      <c r="CE303" s="70"/>
      <c r="CG303" s="70"/>
      <c r="CH303" s="70"/>
      <c r="CI303" s="70"/>
    </row>
    <row r="304" spans="17:90" ht="16.5" customHeight="1">
      <c r="Q304" s="70"/>
      <c r="R304" s="70"/>
      <c r="S304" s="70"/>
      <c r="T304" s="70"/>
      <c r="U304" s="70"/>
      <c r="V304" s="70"/>
      <c r="AS304" s="304"/>
      <c r="BG304" s="70"/>
      <c r="BH304" s="70"/>
      <c r="BI304" s="70"/>
      <c r="BJ304" s="70"/>
      <c r="BO304" s="299"/>
      <c r="BP304" s="295"/>
      <c r="BQ304" s="295"/>
      <c r="BR304" s="295"/>
      <c r="CB304" s="70"/>
      <c r="CC304" s="70"/>
      <c r="CD304" s="70"/>
      <c r="CE304" s="70"/>
      <c r="CG304" s="70"/>
      <c r="CH304" s="70"/>
      <c r="CI304" s="70"/>
      <c r="CL304" s="304"/>
    </row>
    <row r="305" spans="17:90" ht="16.5" customHeight="1">
      <c r="Q305" s="70"/>
      <c r="R305" s="70"/>
      <c r="S305" s="70"/>
      <c r="T305" s="70"/>
      <c r="U305" s="70"/>
      <c r="V305" s="70"/>
      <c r="BG305" s="70"/>
      <c r="BH305" s="70"/>
      <c r="BI305" s="70"/>
      <c r="BJ305" s="70"/>
      <c r="CB305" s="70"/>
      <c r="CC305" s="70"/>
      <c r="CD305" s="70"/>
      <c r="CE305" s="70"/>
      <c r="CG305" s="70"/>
      <c r="CH305" s="70"/>
      <c r="CI305" s="70"/>
    </row>
    <row r="306" spans="17:90" ht="15">
      <c r="Q306" s="70"/>
      <c r="R306" s="70"/>
      <c r="S306" s="70"/>
      <c r="T306" s="70"/>
      <c r="U306" s="70"/>
      <c r="V306" s="70"/>
      <c r="BG306" s="70"/>
      <c r="BH306" s="70"/>
      <c r="BI306" s="70"/>
      <c r="BJ306" s="70"/>
      <c r="BO306" s="299"/>
      <c r="BP306" s="295"/>
      <c r="BQ306" s="295"/>
      <c r="BR306" s="295"/>
      <c r="CB306" s="70"/>
      <c r="CC306" s="70"/>
      <c r="CD306" s="70"/>
      <c r="CE306" s="70"/>
      <c r="CG306" s="70"/>
      <c r="CH306" s="70"/>
      <c r="CI306" s="70"/>
      <c r="CL306" s="304"/>
    </row>
    <row r="307" spans="17:90" ht="15">
      <c r="Q307" s="70"/>
      <c r="R307" s="70"/>
      <c r="S307" s="70"/>
      <c r="T307" s="70"/>
      <c r="U307" s="70"/>
      <c r="V307" s="70"/>
      <c r="AS307" s="304"/>
      <c r="BG307" s="70"/>
      <c r="BH307" s="70"/>
      <c r="BI307" s="70"/>
      <c r="BJ307" s="70"/>
      <c r="CB307" s="70"/>
      <c r="CC307" s="70"/>
      <c r="CD307" s="70"/>
      <c r="CE307" s="70"/>
      <c r="CG307" s="70"/>
      <c r="CH307" s="70"/>
      <c r="CI307" s="70"/>
    </row>
    <row r="308" spans="17:90" ht="15">
      <c r="Q308" s="70"/>
      <c r="R308" s="70"/>
      <c r="S308" s="70"/>
      <c r="T308" s="70"/>
      <c r="U308" s="70"/>
      <c r="V308" s="70"/>
      <c r="BG308" s="70"/>
      <c r="BH308" s="70"/>
      <c r="BI308" s="70"/>
      <c r="BJ308" s="70"/>
      <c r="BO308" s="299"/>
      <c r="BP308" s="295"/>
      <c r="BQ308" s="295"/>
      <c r="BR308" s="295"/>
      <c r="CB308" s="70"/>
      <c r="CC308" s="70"/>
      <c r="CD308" s="70"/>
      <c r="CE308" s="70"/>
      <c r="CG308" s="70"/>
      <c r="CH308" s="70"/>
      <c r="CI308" s="70"/>
      <c r="CL308" s="304"/>
    </row>
    <row r="309" spans="17:90">
      <c r="Q309" s="70"/>
      <c r="R309" s="70"/>
      <c r="S309" s="70"/>
      <c r="T309" s="70"/>
      <c r="U309" s="70"/>
      <c r="V309" s="70"/>
      <c r="BG309" s="70"/>
      <c r="BH309" s="70"/>
      <c r="BI309" s="70"/>
      <c r="BJ309" s="70"/>
      <c r="CB309" s="70"/>
      <c r="CC309" s="70"/>
      <c r="CD309" s="70"/>
      <c r="CE309" s="70"/>
      <c r="CG309" s="70"/>
      <c r="CH309" s="70"/>
      <c r="CI309" s="70"/>
    </row>
    <row r="310" spans="17:90" ht="15">
      <c r="Q310" s="70"/>
      <c r="R310" s="70"/>
      <c r="S310" s="70"/>
      <c r="T310" s="70"/>
      <c r="U310" s="70"/>
      <c r="V310" s="70"/>
      <c r="AS310" s="304"/>
      <c r="BG310" s="70"/>
      <c r="BH310" s="70"/>
      <c r="BI310" s="70"/>
      <c r="BJ310" s="70"/>
      <c r="BO310" s="299"/>
      <c r="BP310" s="295"/>
      <c r="BQ310" s="295"/>
      <c r="BR310" s="295"/>
      <c r="CB310" s="70"/>
      <c r="CC310" s="70"/>
      <c r="CD310" s="70"/>
      <c r="CE310" s="70"/>
      <c r="CG310" s="70"/>
      <c r="CH310" s="70"/>
      <c r="CI310" s="70"/>
      <c r="CL310" s="304"/>
    </row>
    <row r="311" spans="17:90">
      <c r="Q311" s="70"/>
      <c r="R311" s="70"/>
      <c r="S311" s="70"/>
      <c r="T311" s="70"/>
      <c r="U311" s="70"/>
      <c r="V311" s="70"/>
      <c r="BG311" s="70"/>
      <c r="BH311" s="70"/>
      <c r="BI311" s="70"/>
      <c r="BJ311" s="70"/>
      <c r="CB311" s="70"/>
      <c r="CC311" s="70"/>
      <c r="CD311" s="70"/>
      <c r="CE311" s="70"/>
      <c r="CG311" s="70"/>
      <c r="CH311" s="70"/>
      <c r="CI311" s="70"/>
    </row>
    <row r="312" spans="17:90" ht="15">
      <c r="Q312" s="70"/>
      <c r="R312" s="70"/>
      <c r="S312" s="70"/>
      <c r="T312" s="70"/>
      <c r="U312" s="70"/>
      <c r="V312" s="70"/>
      <c r="BG312" s="70"/>
      <c r="BH312" s="70"/>
      <c r="BI312" s="70"/>
      <c r="BJ312" s="70"/>
      <c r="BO312" s="299"/>
      <c r="BP312" s="295"/>
      <c r="BQ312" s="295"/>
      <c r="BR312" s="295"/>
      <c r="CB312" s="70"/>
      <c r="CC312" s="70"/>
      <c r="CD312" s="70"/>
      <c r="CE312" s="70"/>
      <c r="CG312" s="70"/>
      <c r="CH312" s="70"/>
      <c r="CI312" s="70"/>
      <c r="CL312" s="304"/>
    </row>
    <row r="313" spans="17:90" ht="15">
      <c r="Q313" s="70"/>
      <c r="R313" s="70"/>
      <c r="S313" s="70"/>
      <c r="T313" s="70"/>
      <c r="U313" s="70"/>
      <c r="V313" s="70"/>
      <c r="AS313" s="304"/>
      <c r="BG313" s="70"/>
      <c r="BH313" s="70"/>
      <c r="BI313" s="70"/>
      <c r="BJ313" s="70"/>
      <c r="CB313" s="70"/>
      <c r="CC313" s="70"/>
      <c r="CD313" s="70"/>
      <c r="CE313" s="70"/>
      <c r="CG313" s="70"/>
      <c r="CH313" s="70"/>
      <c r="CI313" s="70"/>
    </row>
    <row r="314" spans="17:90" ht="15">
      <c r="Q314" s="70"/>
      <c r="R314" s="70"/>
      <c r="S314" s="70"/>
      <c r="T314" s="70"/>
      <c r="U314" s="70"/>
      <c r="V314" s="70"/>
      <c r="BG314" s="70"/>
      <c r="BH314" s="70"/>
      <c r="BI314" s="70"/>
      <c r="BJ314" s="70"/>
      <c r="BO314" s="299"/>
      <c r="BP314" s="295"/>
      <c r="BQ314" s="295"/>
      <c r="BR314" s="295"/>
      <c r="CB314" s="70"/>
      <c r="CC314" s="70"/>
      <c r="CD314" s="70"/>
      <c r="CE314" s="70"/>
      <c r="CG314" s="70"/>
      <c r="CH314" s="70"/>
      <c r="CI314" s="70"/>
      <c r="CL314" s="304"/>
    </row>
    <row r="315" spans="17:90">
      <c r="Q315" s="70"/>
      <c r="R315" s="70"/>
      <c r="S315" s="70"/>
      <c r="T315" s="70"/>
      <c r="U315" s="70"/>
      <c r="V315" s="70"/>
      <c r="BG315" s="70"/>
      <c r="BH315" s="70"/>
      <c r="BI315" s="70"/>
      <c r="BJ315" s="70"/>
      <c r="CB315" s="70"/>
      <c r="CC315" s="70"/>
      <c r="CD315" s="70"/>
      <c r="CE315" s="70"/>
      <c r="CG315" s="70"/>
      <c r="CH315" s="70"/>
      <c r="CI315" s="70"/>
    </row>
    <row r="316" spans="17:90" ht="15">
      <c r="Q316" s="70"/>
      <c r="R316" s="70"/>
      <c r="S316" s="70"/>
      <c r="T316" s="70"/>
      <c r="U316" s="70"/>
      <c r="V316" s="70"/>
      <c r="AS316" s="304"/>
      <c r="BG316" s="70"/>
      <c r="BH316" s="70"/>
      <c r="BI316" s="70"/>
      <c r="BJ316" s="70"/>
      <c r="BO316" s="299"/>
      <c r="BP316" s="295"/>
      <c r="BQ316" s="295"/>
      <c r="BR316" s="295"/>
      <c r="CB316" s="70"/>
      <c r="CC316" s="70"/>
      <c r="CD316" s="70"/>
      <c r="CE316" s="70"/>
      <c r="CG316" s="70"/>
      <c r="CH316" s="70"/>
      <c r="CI316" s="70"/>
      <c r="CL316" s="304"/>
    </row>
    <row r="317" spans="17:90">
      <c r="Q317" s="70"/>
      <c r="R317" s="70"/>
      <c r="S317" s="70"/>
      <c r="T317" s="70"/>
      <c r="U317" s="70"/>
      <c r="V317" s="70"/>
      <c r="BG317" s="70"/>
      <c r="BH317" s="70"/>
      <c r="BI317" s="70"/>
      <c r="BJ317" s="70"/>
      <c r="CB317" s="70"/>
      <c r="CC317" s="70"/>
      <c r="CD317" s="70"/>
      <c r="CE317" s="70"/>
      <c r="CG317" s="70"/>
      <c r="CH317" s="70"/>
      <c r="CI317" s="70"/>
    </row>
    <row r="318" spans="17:90" ht="15">
      <c r="Q318" s="70"/>
      <c r="R318" s="70"/>
      <c r="S318" s="70"/>
      <c r="T318" s="70"/>
      <c r="U318" s="70"/>
      <c r="V318" s="70"/>
      <c r="BG318" s="70"/>
      <c r="BH318" s="70"/>
      <c r="BI318" s="70"/>
      <c r="BJ318" s="70"/>
      <c r="BO318" s="299"/>
      <c r="BP318" s="295"/>
      <c r="BQ318" s="295"/>
      <c r="BR318" s="295"/>
      <c r="CB318" s="70"/>
      <c r="CC318" s="70"/>
      <c r="CD318" s="70"/>
      <c r="CE318" s="70"/>
      <c r="CG318" s="70"/>
      <c r="CH318" s="70"/>
      <c r="CI318" s="70"/>
      <c r="CL318" s="304"/>
    </row>
    <row r="319" spans="17:90" ht="15">
      <c r="Q319" s="70"/>
      <c r="R319" s="70"/>
      <c r="S319" s="70"/>
      <c r="T319" s="70"/>
      <c r="U319" s="70"/>
      <c r="V319" s="70"/>
      <c r="AS319" s="304"/>
      <c r="BG319" s="70"/>
      <c r="BH319" s="70"/>
      <c r="BI319" s="70"/>
      <c r="BJ319" s="70"/>
      <c r="CB319" s="70"/>
      <c r="CC319" s="70"/>
      <c r="CD319" s="70"/>
      <c r="CE319" s="70"/>
      <c r="CG319" s="70"/>
      <c r="CH319" s="70"/>
      <c r="CI319" s="70"/>
    </row>
    <row r="320" spans="17:90" ht="15">
      <c r="Q320" s="70"/>
      <c r="R320" s="70"/>
      <c r="S320" s="70"/>
      <c r="T320" s="70"/>
      <c r="U320" s="70"/>
      <c r="V320" s="70"/>
      <c r="BG320" s="70"/>
      <c r="BH320" s="70"/>
      <c r="BI320" s="70"/>
      <c r="BJ320" s="70"/>
      <c r="BO320" s="299"/>
      <c r="BP320" s="295"/>
      <c r="BQ320" s="295"/>
      <c r="BR320" s="295"/>
      <c r="CB320" s="70"/>
      <c r="CC320" s="70"/>
      <c r="CD320" s="70"/>
      <c r="CE320" s="70"/>
      <c r="CG320" s="70"/>
      <c r="CH320" s="70"/>
      <c r="CI320" s="70"/>
      <c r="CL320" s="304"/>
    </row>
    <row r="321" spans="17:90">
      <c r="Q321" s="71"/>
      <c r="R321" s="71"/>
      <c r="S321" s="71"/>
      <c r="T321" s="71"/>
      <c r="U321" s="71"/>
      <c r="V321" s="70"/>
      <c r="BG321" s="71"/>
      <c r="BH321" s="71"/>
      <c r="BI321" s="71"/>
      <c r="BJ321" s="70"/>
      <c r="CB321" s="71"/>
      <c r="CC321" s="71"/>
      <c r="CD321" s="70"/>
      <c r="CE321" s="70"/>
      <c r="CG321" s="71"/>
      <c r="CH321" s="70"/>
      <c r="CI321" s="70"/>
    </row>
    <row r="322" spans="17:90" ht="15">
      <c r="Q322" s="71"/>
      <c r="R322" s="71"/>
      <c r="S322" s="71"/>
      <c r="T322" s="71"/>
      <c r="U322" s="71"/>
      <c r="V322" s="70"/>
      <c r="AS322" s="304"/>
      <c r="BG322" s="71"/>
      <c r="BH322" s="71"/>
      <c r="BI322" s="71"/>
      <c r="BJ322" s="70"/>
      <c r="BO322" s="299"/>
      <c r="BP322" s="295"/>
      <c r="BQ322" s="295"/>
      <c r="BR322" s="295"/>
      <c r="CB322" s="71"/>
      <c r="CC322" s="71"/>
      <c r="CD322" s="70"/>
      <c r="CE322" s="70"/>
      <c r="CG322" s="71"/>
      <c r="CH322" s="70"/>
      <c r="CI322" s="70"/>
      <c r="CL322" s="304"/>
    </row>
    <row r="323" spans="17:90" ht="16.5" customHeight="1">
      <c r="Q323" s="71"/>
      <c r="R323" s="71"/>
      <c r="S323" s="71"/>
      <c r="T323" s="71"/>
      <c r="U323" s="71"/>
      <c r="V323" s="70"/>
      <c r="BG323" s="71"/>
      <c r="BH323" s="71"/>
      <c r="BI323" s="71"/>
      <c r="BJ323" s="70"/>
      <c r="CB323" s="71"/>
      <c r="CC323" s="71"/>
      <c r="CD323" s="70"/>
      <c r="CE323" s="70"/>
      <c r="CG323" s="71"/>
      <c r="CH323" s="70"/>
      <c r="CI323" s="70"/>
    </row>
    <row r="324" spans="17:90" ht="15">
      <c r="Q324" s="71"/>
      <c r="R324" s="71"/>
      <c r="S324" s="71"/>
      <c r="T324" s="71"/>
      <c r="U324" s="71"/>
      <c r="V324" s="70"/>
      <c r="BG324" s="71"/>
      <c r="BH324" s="71"/>
      <c r="BI324" s="71"/>
      <c r="BJ324" s="70"/>
      <c r="BO324" s="299"/>
      <c r="BP324" s="295"/>
      <c r="BQ324" s="295"/>
      <c r="BR324" s="295"/>
      <c r="CB324" s="71"/>
      <c r="CC324" s="71"/>
      <c r="CD324" s="70"/>
      <c r="CE324" s="70"/>
      <c r="CG324" s="71"/>
      <c r="CH324" s="70"/>
      <c r="CI324" s="70"/>
      <c r="CL324" s="304"/>
    </row>
    <row r="325" spans="17:90" ht="15.75" customHeight="1">
      <c r="Q325" s="70"/>
      <c r="R325" s="70"/>
      <c r="S325" s="70"/>
      <c r="T325" s="70"/>
      <c r="U325" s="70"/>
      <c r="V325" s="70"/>
      <c r="AS325" s="304"/>
      <c r="BG325" s="70"/>
      <c r="BH325" s="70"/>
      <c r="BI325" s="70"/>
      <c r="BJ325" s="70"/>
      <c r="CB325" s="70"/>
      <c r="CC325" s="70"/>
      <c r="CD325" s="70"/>
      <c r="CE325" s="70"/>
      <c r="CG325" s="70"/>
      <c r="CH325" s="70"/>
      <c r="CI325" s="70"/>
    </row>
    <row r="326" spans="17:90" ht="15.75" customHeight="1">
      <c r="Q326" s="70"/>
      <c r="R326" s="70"/>
      <c r="S326" s="70"/>
      <c r="T326" s="70"/>
      <c r="U326" s="70"/>
      <c r="V326" s="70"/>
      <c r="BG326" s="70"/>
      <c r="BH326" s="70"/>
      <c r="BI326" s="70"/>
      <c r="BJ326" s="70"/>
      <c r="BO326" s="299"/>
      <c r="BP326" s="295"/>
      <c r="BQ326" s="295"/>
      <c r="BR326" s="295"/>
      <c r="CB326" s="70"/>
      <c r="CC326" s="70"/>
      <c r="CD326" s="70"/>
      <c r="CE326" s="70"/>
      <c r="CG326" s="70"/>
      <c r="CH326" s="70"/>
      <c r="CI326" s="70"/>
      <c r="CL326" s="304"/>
    </row>
    <row r="327" spans="17:90">
      <c r="Q327" s="70"/>
      <c r="R327" s="70"/>
      <c r="S327" s="70"/>
      <c r="T327" s="70"/>
      <c r="U327" s="70"/>
      <c r="V327" s="70"/>
      <c r="BG327" s="70"/>
      <c r="BH327" s="70"/>
      <c r="BI327" s="70"/>
      <c r="BJ327" s="70"/>
      <c r="CB327" s="70"/>
      <c r="CC327" s="70"/>
      <c r="CD327" s="70"/>
      <c r="CE327" s="70"/>
      <c r="CG327" s="70"/>
      <c r="CH327" s="70"/>
      <c r="CI327" s="70"/>
    </row>
    <row r="328" spans="17:90" ht="15">
      <c r="Q328" s="70"/>
      <c r="R328" s="70"/>
      <c r="S328" s="70"/>
      <c r="T328" s="70"/>
      <c r="U328" s="70"/>
      <c r="V328" s="70"/>
      <c r="AS328" s="304"/>
      <c r="BG328" s="70"/>
      <c r="BH328" s="70"/>
      <c r="BI328" s="70"/>
      <c r="BJ328" s="70"/>
      <c r="BO328" s="299"/>
      <c r="BP328" s="295"/>
      <c r="BQ328" s="295"/>
      <c r="BR328" s="295"/>
      <c r="CB328" s="70"/>
      <c r="CC328" s="70"/>
      <c r="CD328" s="70"/>
      <c r="CE328" s="70"/>
      <c r="CG328" s="70"/>
      <c r="CH328" s="70"/>
      <c r="CI328" s="70"/>
      <c r="CL328" s="304"/>
    </row>
    <row r="329" spans="17:90">
      <c r="Q329" s="70"/>
      <c r="R329" s="70"/>
      <c r="S329" s="70"/>
      <c r="T329" s="70"/>
      <c r="U329" s="70"/>
      <c r="V329" s="70"/>
      <c r="BG329" s="70"/>
      <c r="BH329" s="70"/>
      <c r="BI329" s="70"/>
      <c r="BJ329" s="70"/>
      <c r="CB329" s="70"/>
      <c r="CC329" s="70"/>
      <c r="CD329" s="70"/>
      <c r="CE329" s="70"/>
      <c r="CG329" s="70"/>
      <c r="CH329" s="70"/>
      <c r="CI329" s="70"/>
    </row>
    <row r="330" spans="17:90" ht="15">
      <c r="Q330" s="70"/>
      <c r="R330" s="70"/>
      <c r="S330" s="70"/>
      <c r="T330" s="70"/>
      <c r="U330" s="70"/>
      <c r="V330" s="70"/>
      <c r="BG330" s="70"/>
      <c r="BH330" s="70"/>
      <c r="BI330" s="70"/>
      <c r="BJ330" s="70"/>
      <c r="BO330" s="299"/>
      <c r="BP330" s="295"/>
      <c r="BQ330" s="295"/>
      <c r="BR330" s="295"/>
      <c r="CB330" s="70"/>
      <c r="CC330" s="70"/>
      <c r="CD330" s="70"/>
      <c r="CE330" s="70"/>
      <c r="CG330" s="70"/>
      <c r="CH330" s="70"/>
      <c r="CI330" s="70"/>
      <c r="CL330" s="304"/>
    </row>
    <row r="331" spans="17:90" ht="15">
      <c r="Q331" s="70"/>
      <c r="R331" s="70"/>
      <c r="S331" s="70"/>
      <c r="T331" s="70"/>
      <c r="U331" s="70"/>
      <c r="V331" s="70"/>
      <c r="AS331" s="304"/>
      <c r="BG331" s="70"/>
      <c r="BH331" s="70"/>
      <c r="BI331" s="70"/>
      <c r="BJ331" s="70"/>
      <c r="CB331" s="70"/>
      <c r="CC331" s="70"/>
      <c r="CD331" s="70"/>
      <c r="CE331" s="70"/>
      <c r="CG331" s="70"/>
      <c r="CH331" s="70"/>
      <c r="CI331" s="70"/>
    </row>
    <row r="332" spans="17:90" ht="15">
      <c r="Q332" s="70"/>
      <c r="R332" s="70"/>
      <c r="S332" s="70"/>
      <c r="T332" s="70"/>
      <c r="U332" s="70"/>
      <c r="V332" s="70"/>
      <c r="BG332" s="70"/>
      <c r="BH332" s="70"/>
      <c r="BI332" s="70"/>
      <c r="BJ332" s="70"/>
      <c r="BO332" s="299"/>
      <c r="BP332" s="295"/>
      <c r="BQ332" s="295"/>
      <c r="BR332" s="295"/>
      <c r="CB332" s="70"/>
      <c r="CC332" s="70"/>
      <c r="CD332" s="70"/>
      <c r="CE332" s="70"/>
      <c r="CG332" s="70"/>
      <c r="CH332" s="70"/>
      <c r="CI332" s="70"/>
      <c r="CL332" s="304"/>
    </row>
    <row r="333" spans="17:90">
      <c r="Q333" s="70"/>
      <c r="R333" s="70"/>
      <c r="S333" s="70"/>
      <c r="T333" s="70"/>
      <c r="U333" s="70"/>
      <c r="V333" s="70"/>
      <c r="BG333" s="70"/>
      <c r="BH333" s="70"/>
      <c r="BI333" s="70"/>
      <c r="BJ333" s="70"/>
      <c r="CB333" s="70"/>
      <c r="CC333" s="70"/>
      <c r="CD333" s="70"/>
      <c r="CE333" s="70"/>
      <c r="CG333" s="70"/>
      <c r="CH333" s="70"/>
      <c r="CI333" s="70"/>
    </row>
    <row r="334" spans="17:90" ht="15">
      <c r="Q334" s="70"/>
      <c r="R334" s="70"/>
      <c r="S334" s="70"/>
      <c r="T334" s="70"/>
      <c r="U334" s="70"/>
      <c r="V334" s="70"/>
      <c r="AS334" s="304"/>
      <c r="BG334" s="70"/>
      <c r="BH334" s="70"/>
      <c r="BI334" s="70"/>
      <c r="BJ334" s="70"/>
      <c r="BO334" s="299"/>
      <c r="BP334" s="295"/>
      <c r="BQ334" s="295"/>
      <c r="BR334" s="295"/>
      <c r="CB334" s="70"/>
      <c r="CC334" s="70"/>
      <c r="CD334" s="70"/>
      <c r="CE334" s="70"/>
      <c r="CG334" s="70"/>
      <c r="CH334" s="70"/>
      <c r="CI334" s="70"/>
      <c r="CL334" s="304"/>
    </row>
    <row r="335" spans="17:90">
      <c r="Q335" s="70"/>
      <c r="R335" s="70"/>
      <c r="S335" s="70"/>
      <c r="T335" s="70"/>
      <c r="U335" s="70"/>
      <c r="V335" s="70"/>
      <c r="BG335" s="70"/>
      <c r="BH335" s="70"/>
      <c r="BI335" s="70"/>
      <c r="BJ335" s="70"/>
      <c r="CB335" s="70"/>
      <c r="CC335" s="70"/>
      <c r="CD335" s="70"/>
      <c r="CE335" s="70"/>
      <c r="CG335" s="70"/>
      <c r="CH335" s="70"/>
      <c r="CI335" s="70"/>
    </row>
    <row r="336" spans="17:90" ht="15">
      <c r="Q336" s="70"/>
      <c r="R336" s="70"/>
      <c r="S336" s="70"/>
      <c r="T336" s="70"/>
      <c r="U336" s="70"/>
      <c r="V336" s="70"/>
      <c r="BG336" s="70"/>
      <c r="BH336" s="70"/>
      <c r="BI336" s="70"/>
      <c r="BJ336" s="70"/>
      <c r="BO336" s="299"/>
      <c r="BP336" s="295"/>
      <c r="BQ336" s="295"/>
      <c r="BR336" s="295"/>
      <c r="CB336" s="70"/>
      <c r="CC336" s="70"/>
      <c r="CD336" s="70"/>
      <c r="CE336" s="70"/>
      <c r="CG336" s="70"/>
      <c r="CH336" s="70"/>
      <c r="CI336" s="70"/>
      <c r="CL336" s="304"/>
    </row>
    <row r="337" spans="17:90" ht="15">
      <c r="Q337" s="70"/>
      <c r="R337" s="70"/>
      <c r="S337" s="70"/>
      <c r="T337" s="70"/>
      <c r="U337" s="70"/>
      <c r="V337" s="70"/>
      <c r="AS337" s="304"/>
      <c r="BG337" s="70"/>
      <c r="BH337" s="70"/>
      <c r="BI337" s="70"/>
      <c r="BJ337" s="70"/>
      <c r="CB337" s="70"/>
      <c r="CC337" s="70"/>
      <c r="CD337" s="70"/>
      <c r="CE337" s="70"/>
      <c r="CG337" s="70"/>
      <c r="CH337" s="70"/>
      <c r="CI337" s="70"/>
    </row>
    <row r="338" spans="17:90" ht="15">
      <c r="Q338" s="70"/>
      <c r="R338" s="70"/>
      <c r="S338" s="70"/>
      <c r="T338" s="70"/>
      <c r="U338" s="70"/>
      <c r="V338" s="70"/>
      <c r="BG338" s="70"/>
      <c r="BH338" s="70"/>
      <c r="BI338" s="70"/>
      <c r="BJ338" s="70"/>
      <c r="BO338" s="299"/>
      <c r="BP338" s="295"/>
      <c r="BQ338" s="295"/>
      <c r="BR338" s="295"/>
      <c r="CB338" s="70"/>
      <c r="CC338" s="70"/>
      <c r="CD338" s="70"/>
      <c r="CE338" s="70"/>
      <c r="CG338" s="70"/>
      <c r="CH338" s="70"/>
      <c r="CI338" s="70"/>
      <c r="CL338" s="304"/>
    </row>
    <row r="339" spans="17:90">
      <c r="Q339" s="70"/>
      <c r="R339" s="70"/>
      <c r="S339" s="70"/>
      <c r="T339" s="70"/>
      <c r="U339" s="70"/>
      <c r="V339" s="70"/>
      <c r="BG339" s="70"/>
      <c r="BH339" s="70"/>
      <c r="BI339" s="70"/>
      <c r="BJ339" s="70"/>
      <c r="CB339" s="70"/>
      <c r="CC339" s="70"/>
      <c r="CD339" s="70"/>
      <c r="CE339" s="70"/>
      <c r="CG339" s="70"/>
      <c r="CH339" s="70"/>
      <c r="CI339" s="70"/>
    </row>
    <row r="340" spans="17:90" ht="15">
      <c r="Q340" s="70"/>
      <c r="R340" s="70"/>
      <c r="S340" s="70"/>
      <c r="T340" s="70"/>
      <c r="U340" s="70"/>
      <c r="V340" s="70"/>
      <c r="AS340" s="304"/>
      <c r="BG340" s="70"/>
      <c r="BH340" s="70"/>
      <c r="BI340" s="70"/>
      <c r="BJ340" s="70"/>
      <c r="BO340" s="299"/>
      <c r="BP340" s="295"/>
      <c r="BQ340" s="295"/>
      <c r="BR340" s="295"/>
      <c r="CB340" s="70"/>
      <c r="CC340" s="70"/>
      <c r="CD340" s="70"/>
      <c r="CE340" s="70"/>
      <c r="CG340" s="70"/>
      <c r="CH340" s="70"/>
      <c r="CI340" s="70"/>
      <c r="CL340" s="304"/>
    </row>
    <row r="341" spans="17:90">
      <c r="Q341" s="70"/>
      <c r="R341" s="70"/>
      <c r="S341" s="70"/>
      <c r="T341" s="70"/>
      <c r="U341" s="70"/>
      <c r="V341" s="70"/>
      <c r="BG341" s="70"/>
      <c r="BH341" s="70"/>
      <c r="BI341" s="70"/>
      <c r="BJ341" s="70"/>
      <c r="CB341" s="70"/>
      <c r="CC341" s="70"/>
      <c r="CD341" s="70"/>
      <c r="CE341" s="70"/>
      <c r="CG341" s="70"/>
      <c r="CH341" s="70"/>
      <c r="CI341" s="70"/>
    </row>
    <row r="342" spans="17:90" ht="15">
      <c r="Q342" s="70"/>
      <c r="R342" s="70"/>
      <c r="S342" s="70"/>
      <c r="T342" s="70"/>
      <c r="U342" s="70"/>
      <c r="V342" s="70"/>
      <c r="BG342" s="70"/>
      <c r="BH342" s="70"/>
      <c r="BI342" s="70"/>
      <c r="BJ342" s="70"/>
      <c r="BO342" s="299"/>
      <c r="BP342" s="295"/>
      <c r="BQ342" s="295"/>
      <c r="BR342" s="295"/>
      <c r="CB342" s="70"/>
      <c r="CC342" s="70"/>
      <c r="CD342" s="70"/>
      <c r="CE342" s="70"/>
      <c r="CG342" s="70"/>
      <c r="CH342" s="70"/>
      <c r="CI342" s="70"/>
      <c r="CL342" s="304"/>
    </row>
    <row r="343" spans="17:90" ht="15">
      <c r="Q343" s="70"/>
      <c r="R343" s="70"/>
      <c r="S343" s="70"/>
      <c r="T343" s="70"/>
      <c r="U343" s="70"/>
      <c r="V343" s="70"/>
      <c r="AS343" s="304"/>
      <c r="BG343" s="70"/>
      <c r="BH343" s="70"/>
      <c r="BI343" s="70"/>
      <c r="BJ343" s="70"/>
      <c r="CB343" s="70"/>
      <c r="CC343" s="70"/>
      <c r="CD343" s="70"/>
      <c r="CE343" s="70"/>
      <c r="CG343" s="70"/>
      <c r="CH343" s="70"/>
      <c r="CI343" s="70"/>
    </row>
    <row r="344" spans="17:90" ht="15">
      <c r="Q344" s="70"/>
      <c r="R344" s="70"/>
      <c r="S344" s="70"/>
      <c r="T344" s="70"/>
      <c r="U344" s="70"/>
      <c r="V344" s="70"/>
      <c r="BG344" s="70"/>
      <c r="BH344" s="70"/>
      <c r="BI344" s="70"/>
      <c r="BJ344" s="70"/>
      <c r="BO344" s="299"/>
      <c r="BP344" s="295"/>
      <c r="BQ344" s="295"/>
      <c r="BR344" s="295"/>
      <c r="CB344" s="70"/>
      <c r="CC344" s="70"/>
      <c r="CD344" s="70"/>
      <c r="CE344" s="70"/>
      <c r="CG344" s="70"/>
      <c r="CH344" s="70"/>
      <c r="CI344" s="70"/>
      <c r="CL344" s="304"/>
    </row>
    <row r="345" spans="17:90">
      <c r="Q345" s="70"/>
      <c r="R345" s="70"/>
      <c r="S345" s="70"/>
      <c r="T345" s="70"/>
      <c r="U345" s="70"/>
      <c r="V345" s="70"/>
      <c r="BG345" s="70"/>
      <c r="BH345" s="70"/>
      <c r="BI345" s="70"/>
      <c r="BJ345" s="70"/>
      <c r="CB345" s="70"/>
      <c r="CC345" s="70"/>
      <c r="CD345" s="70"/>
      <c r="CE345" s="70"/>
      <c r="CG345" s="70"/>
      <c r="CH345" s="70"/>
      <c r="CI345" s="70"/>
    </row>
    <row r="346" spans="17:90" ht="15">
      <c r="Q346" s="70"/>
      <c r="R346" s="70"/>
      <c r="S346" s="70"/>
      <c r="T346" s="70"/>
      <c r="U346" s="70"/>
      <c r="V346" s="70"/>
      <c r="AS346" s="304"/>
      <c r="BG346" s="70"/>
      <c r="BH346" s="70"/>
      <c r="BI346" s="70"/>
      <c r="BJ346" s="70"/>
      <c r="BO346" s="299"/>
      <c r="BP346" s="295"/>
      <c r="BQ346" s="295"/>
      <c r="BR346" s="295"/>
      <c r="CB346" s="70"/>
      <c r="CC346" s="70"/>
      <c r="CD346" s="70"/>
      <c r="CE346" s="70"/>
      <c r="CG346" s="70"/>
      <c r="CH346" s="70"/>
      <c r="CI346" s="70"/>
      <c r="CL346" s="304"/>
    </row>
    <row r="347" spans="17:90">
      <c r="Q347" s="70"/>
      <c r="R347" s="70"/>
      <c r="S347" s="70"/>
      <c r="T347" s="70"/>
      <c r="U347" s="70"/>
      <c r="V347" s="70"/>
      <c r="BG347" s="70"/>
      <c r="BH347" s="70"/>
      <c r="BI347" s="70"/>
      <c r="BJ347" s="70"/>
      <c r="CB347" s="70"/>
      <c r="CC347" s="70"/>
      <c r="CD347" s="70"/>
      <c r="CE347" s="70"/>
      <c r="CG347" s="70"/>
      <c r="CH347" s="70"/>
      <c r="CI347" s="70"/>
    </row>
    <row r="348" spans="17:90" ht="15">
      <c r="Q348" s="70"/>
      <c r="R348" s="70"/>
      <c r="S348" s="70"/>
      <c r="T348" s="70"/>
      <c r="U348" s="70"/>
      <c r="V348" s="70"/>
      <c r="BG348" s="70"/>
      <c r="BH348" s="70"/>
      <c r="BI348" s="70"/>
      <c r="BJ348" s="70"/>
      <c r="BO348" s="299"/>
      <c r="BP348" s="295"/>
      <c r="BQ348" s="295"/>
      <c r="BR348" s="295"/>
      <c r="CB348" s="70"/>
      <c r="CC348" s="70"/>
      <c r="CD348" s="70"/>
      <c r="CE348" s="70"/>
      <c r="CG348" s="70"/>
      <c r="CH348" s="70"/>
      <c r="CI348" s="70"/>
      <c r="CL348" s="304"/>
    </row>
    <row r="349" spans="17:90" ht="15">
      <c r="Q349" s="70"/>
      <c r="R349" s="70"/>
      <c r="S349" s="70"/>
      <c r="T349" s="70"/>
      <c r="U349" s="70"/>
      <c r="V349" s="70"/>
      <c r="AS349" s="304"/>
      <c r="BG349" s="70"/>
      <c r="BH349" s="70"/>
      <c r="BI349" s="70"/>
      <c r="BJ349" s="70"/>
      <c r="CB349" s="70"/>
      <c r="CC349" s="70"/>
      <c r="CD349" s="70"/>
      <c r="CE349" s="70"/>
      <c r="CG349" s="70"/>
      <c r="CH349" s="70"/>
      <c r="CI349" s="70"/>
    </row>
    <row r="350" spans="17:90" ht="15">
      <c r="Q350" s="70"/>
      <c r="R350" s="70"/>
      <c r="S350" s="70"/>
      <c r="T350" s="70"/>
      <c r="U350" s="70"/>
      <c r="V350" s="70"/>
      <c r="BG350" s="70"/>
      <c r="BH350" s="70"/>
      <c r="BI350" s="70"/>
      <c r="BJ350" s="70"/>
      <c r="BO350" s="299"/>
      <c r="BP350" s="295"/>
      <c r="BQ350" s="295"/>
      <c r="BR350" s="295"/>
      <c r="CB350" s="70"/>
      <c r="CC350" s="70"/>
      <c r="CD350" s="70"/>
      <c r="CE350" s="70"/>
      <c r="CG350" s="70"/>
      <c r="CH350" s="70"/>
      <c r="CI350" s="70"/>
      <c r="CL350" s="304"/>
    </row>
    <row r="351" spans="17:90">
      <c r="Q351" s="70"/>
      <c r="R351" s="70"/>
      <c r="S351" s="70"/>
      <c r="T351" s="70"/>
      <c r="U351" s="70"/>
      <c r="V351" s="70"/>
      <c r="BG351" s="70"/>
      <c r="BH351" s="70"/>
      <c r="BI351" s="70"/>
      <c r="BJ351" s="70"/>
      <c r="CB351" s="70"/>
      <c r="CC351" s="70"/>
      <c r="CD351" s="70"/>
      <c r="CE351" s="70"/>
      <c r="CG351" s="70"/>
      <c r="CH351" s="70"/>
      <c r="CI351" s="70"/>
    </row>
    <row r="352" spans="17:90" ht="15">
      <c r="Q352" s="70"/>
      <c r="R352" s="70"/>
      <c r="S352" s="70"/>
      <c r="T352" s="70"/>
      <c r="U352" s="70"/>
      <c r="V352" s="70"/>
      <c r="AS352" s="304"/>
      <c r="BG352" s="70"/>
      <c r="BH352" s="70"/>
      <c r="BI352" s="70"/>
      <c r="BJ352" s="70"/>
      <c r="BO352" s="299"/>
      <c r="BP352" s="295"/>
      <c r="BQ352" s="295"/>
      <c r="BR352" s="295"/>
      <c r="CB352" s="70"/>
      <c r="CC352" s="70"/>
      <c r="CD352" s="70"/>
      <c r="CE352" s="70"/>
      <c r="CG352" s="70"/>
      <c r="CH352" s="70"/>
      <c r="CI352" s="70"/>
      <c r="CL352" s="304"/>
    </row>
    <row r="353" spans="17:90">
      <c r="Q353" s="70"/>
      <c r="R353" s="70"/>
      <c r="S353" s="70"/>
      <c r="T353" s="70"/>
      <c r="U353" s="70"/>
      <c r="V353" s="70"/>
      <c r="BG353" s="70"/>
      <c r="BH353" s="70"/>
      <c r="BI353" s="70"/>
      <c r="BJ353" s="70"/>
      <c r="CB353" s="70"/>
      <c r="CC353" s="70"/>
      <c r="CD353" s="70"/>
      <c r="CE353" s="70"/>
      <c r="CG353" s="70"/>
      <c r="CH353" s="70"/>
      <c r="CI353" s="70"/>
    </row>
    <row r="354" spans="17:90" ht="15">
      <c r="Q354" s="70"/>
      <c r="R354" s="70"/>
      <c r="S354" s="70"/>
      <c r="T354" s="70"/>
      <c r="U354" s="70"/>
      <c r="V354" s="70"/>
      <c r="BG354" s="70"/>
      <c r="BH354" s="70"/>
      <c r="BI354" s="70"/>
      <c r="BJ354" s="70"/>
      <c r="BO354" s="299"/>
      <c r="BP354" s="295"/>
      <c r="BQ354" s="295"/>
      <c r="BR354" s="295"/>
      <c r="CB354" s="70"/>
      <c r="CC354" s="70"/>
      <c r="CD354" s="70"/>
      <c r="CE354" s="70"/>
      <c r="CG354" s="70"/>
      <c r="CH354" s="70"/>
      <c r="CI354" s="70"/>
      <c r="CL354" s="304"/>
    </row>
    <row r="355" spans="17:90" ht="15">
      <c r="Q355" s="70"/>
      <c r="R355" s="70"/>
      <c r="S355" s="70"/>
      <c r="T355" s="70"/>
      <c r="U355" s="70"/>
      <c r="V355" s="70"/>
      <c r="AS355" s="304"/>
      <c r="BG355" s="70"/>
      <c r="BH355" s="70"/>
      <c r="BI355" s="70"/>
      <c r="BJ355" s="70"/>
      <c r="CB355" s="70"/>
      <c r="CC355" s="70"/>
      <c r="CD355" s="70"/>
      <c r="CE355" s="70"/>
      <c r="CG355" s="70"/>
      <c r="CH355" s="70"/>
      <c r="CI355" s="70"/>
    </row>
    <row r="356" spans="17:90" ht="15">
      <c r="Q356" s="70"/>
      <c r="R356" s="70"/>
      <c r="S356" s="70"/>
      <c r="T356" s="70"/>
      <c r="U356" s="70"/>
      <c r="V356" s="70"/>
      <c r="BG356" s="70"/>
      <c r="BH356" s="70"/>
      <c r="BI356" s="70"/>
      <c r="BJ356" s="70"/>
      <c r="BO356" s="299"/>
      <c r="BP356" s="295"/>
      <c r="BQ356" s="295"/>
      <c r="BR356" s="295"/>
      <c r="CB356" s="70"/>
      <c r="CC356" s="70"/>
      <c r="CD356" s="70"/>
      <c r="CE356" s="70"/>
      <c r="CG356" s="70"/>
      <c r="CH356" s="70"/>
      <c r="CI356" s="70"/>
      <c r="CL356" s="304"/>
    </row>
    <row r="357" spans="17:90">
      <c r="Q357" s="70"/>
      <c r="R357" s="70"/>
      <c r="S357" s="70"/>
      <c r="T357" s="70"/>
      <c r="U357" s="70"/>
      <c r="V357" s="70"/>
      <c r="BG357" s="70"/>
      <c r="BH357" s="70"/>
      <c r="BI357" s="70"/>
      <c r="BJ357" s="70"/>
      <c r="CB357" s="70"/>
      <c r="CC357" s="70"/>
      <c r="CD357" s="70"/>
      <c r="CE357" s="70"/>
      <c r="CG357" s="70"/>
      <c r="CH357" s="70"/>
      <c r="CI357" s="70"/>
    </row>
    <row r="358" spans="17:90" ht="15">
      <c r="Q358" s="70"/>
      <c r="R358" s="70"/>
      <c r="S358" s="70"/>
      <c r="T358" s="70"/>
      <c r="U358" s="70"/>
      <c r="V358" s="70"/>
      <c r="AS358" s="304"/>
      <c r="BG358" s="70"/>
      <c r="BH358" s="70"/>
      <c r="BI358" s="70"/>
      <c r="BJ358" s="70"/>
      <c r="BO358" s="299"/>
      <c r="BP358" s="295"/>
      <c r="BQ358" s="295"/>
      <c r="BR358" s="295"/>
      <c r="CB358" s="70"/>
      <c r="CC358" s="70"/>
      <c r="CD358" s="70"/>
      <c r="CE358" s="70"/>
      <c r="CG358" s="70"/>
      <c r="CH358" s="70"/>
      <c r="CI358" s="70"/>
      <c r="CL358" s="304"/>
    </row>
    <row r="359" spans="17:90">
      <c r="Q359" s="70"/>
      <c r="R359" s="70"/>
      <c r="S359" s="70"/>
      <c r="T359" s="70"/>
      <c r="U359" s="70"/>
      <c r="V359" s="70"/>
      <c r="BG359" s="70"/>
      <c r="BH359" s="70"/>
      <c r="BI359" s="70"/>
      <c r="BJ359" s="70"/>
      <c r="CB359" s="70"/>
      <c r="CC359" s="70"/>
      <c r="CD359" s="70"/>
      <c r="CE359" s="70"/>
      <c r="CG359" s="70"/>
      <c r="CH359" s="70"/>
      <c r="CI359" s="70"/>
    </row>
    <row r="360" spans="17:90" ht="15">
      <c r="Q360" s="70"/>
      <c r="R360" s="70"/>
      <c r="S360" s="70"/>
      <c r="T360" s="70"/>
      <c r="U360" s="70"/>
      <c r="V360" s="70"/>
      <c r="BG360" s="70"/>
      <c r="BH360" s="70"/>
      <c r="BI360" s="70"/>
      <c r="BJ360" s="70"/>
      <c r="BO360" s="299"/>
      <c r="BP360" s="295"/>
      <c r="BQ360" s="295"/>
      <c r="BR360" s="295"/>
      <c r="CB360" s="70"/>
      <c r="CC360" s="70"/>
      <c r="CD360" s="70"/>
      <c r="CE360" s="70"/>
      <c r="CG360" s="70"/>
      <c r="CH360" s="70"/>
      <c r="CI360" s="70"/>
      <c r="CL360" s="304"/>
    </row>
    <row r="361" spans="17:90" ht="15">
      <c r="Q361" s="70"/>
      <c r="R361" s="70"/>
      <c r="S361" s="70"/>
      <c r="T361" s="70"/>
      <c r="U361" s="70"/>
      <c r="V361" s="70"/>
      <c r="AS361" s="304"/>
      <c r="BG361" s="70"/>
      <c r="BH361" s="70"/>
      <c r="BI361" s="70"/>
      <c r="BJ361" s="70"/>
      <c r="CB361" s="70"/>
      <c r="CC361" s="70"/>
      <c r="CD361" s="70"/>
      <c r="CE361" s="70"/>
      <c r="CG361" s="70"/>
      <c r="CH361" s="70"/>
      <c r="CI361" s="70"/>
    </row>
    <row r="362" spans="17:90" ht="15">
      <c r="Q362" s="70"/>
      <c r="R362" s="70"/>
      <c r="S362" s="70"/>
      <c r="T362" s="70"/>
      <c r="U362" s="70"/>
      <c r="V362" s="70"/>
      <c r="BG362" s="70"/>
      <c r="BH362" s="70"/>
      <c r="BI362" s="70"/>
      <c r="BJ362" s="70"/>
      <c r="BO362" s="299"/>
      <c r="BP362" s="295"/>
      <c r="BQ362" s="295"/>
      <c r="BR362" s="295"/>
      <c r="CB362" s="70"/>
      <c r="CC362" s="70"/>
      <c r="CD362" s="70"/>
      <c r="CE362" s="70"/>
      <c r="CG362" s="70"/>
      <c r="CH362" s="70"/>
      <c r="CI362" s="70"/>
      <c r="CL362" s="304"/>
    </row>
    <row r="363" spans="17:90">
      <c r="Q363" s="70"/>
      <c r="R363" s="70"/>
      <c r="S363" s="70"/>
      <c r="T363" s="70"/>
      <c r="U363" s="70"/>
      <c r="V363" s="70"/>
      <c r="BG363" s="70"/>
      <c r="BH363" s="70"/>
      <c r="BI363" s="70"/>
      <c r="BJ363" s="70"/>
      <c r="CB363" s="70"/>
      <c r="CC363" s="70"/>
      <c r="CD363" s="70"/>
      <c r="CE363" s="70"/>
      <c r="CG363" s="70"/>
      <c r="CH363" s="70"/>
      <c r="CI363" s="70"/>
    </row>
    <row r="364" spans="17:90" ht="15">
      <c r="Q364" s="70"/>
      <c r="R364" s="70"/>
      <c r="S364" s="70"/>
      <c r="T364" s="70"/>
      <c r="U364" s="70"/>
      <c r="V364" s="70"/>
      <c r="AS364" s="304"/>
      <c r="BG364" s="70"/>
      <c r="BH364" s="70"/>
      <c r="BI364" s="70"/>
      <c r="BJ364" s="70"/>
      <c r="BO364" s="299"/>
      <c r="BP364" s="295"/>
      <c r="BQ364" s="295"/>
      <c r="BR364" s="295"/>
      <c r="CB364" s="70"/>
      <c r="CC364" s="70"/>
      <c r="CD364" s="70"/>
      <c r="CE364" s="70"/>
      <c r="CG364" s="70"/>
      <c r="CH364" s="70"/>
      <c r="CI364" s="70"/>
      <c r="CL364" s="304"/>
    </row>
    <row r="365" spans="17:90">
      <c r="Q365" s="70"/>
      <c r="R365" s="70"/>
      <c r="S365" s="70"/>
      <c r="T365" s="70"/>
      <c r="U365" s="70"/>
      <c r="V365" s="70"/>
      <c r="BG365" s="70"/>
      <c r="BH365" s="70"/>
      <c r="BI365" s="70"/>
      <c r="BJ365" s="70"/>
      <c r="CB365" s="70"/>
      <c r="CC365" s="70"/>
      <c r="CD365" s="70"/>
      <c r="CE365" s="70"/>
      <c r="CG365" s="70"/>
      <c r="CH365" s="70"/>
      <c r="CI365" s="70"/>
    </row>
    <row r="366" spans="17:90" ht="15">
      <c r="Q366" s="70"/>
      <c r="R366" s="70"/>
      <c r="S366" s="70"/>
      <c r="T366" s="70"/>
      <c r="U366" s="70"/>
      <c r="V366" s="70"/>
      <c r="BG366" s="70"/>
      <c r="BH366" s="70"/>
      <c r="BI366" s="70"/>
      <c r="BJ366" s="70"/>
      <c r="BO366" s="299"/>
      <c r="BP366" s="295"/>
      <c r="BQ366" s="295"/>
      <c r="BR366" s="295"/>
      <c r="CB366" s="70"/>
      <c r="CC366" s="70"/>
      <c r="CD366" s="70"/>
      <c r="CE366" s="70"/>
      <c r="CG366" s="70"/>
      <c r="CH366" s="70"/>
      <c r="CI366" s="70"/>
      <c r="CL366" s="304"/>
    </row>
    <row r="367" spans="17:90" ht="15">
      <c r="Q367" s="70"/>
      <c r="R367" s="70"/>
      <c r="S367" s="70"/>
      <c r="T367" s="70"/>
      <c r="U367" s="70"/>
      <c r="V367" s="70"/>
      <c r="AS367" s="304"/>
      <c r="BG367" s="70"/>
      <c r="BH367" s="70"/>
      <c r="BI367" s="70"/>
      <c r="BJ367" s="70"/>
      <c r="CB367" s="70"/>
      <c r="CC367" s="70"/>
      <c r="CD367" s="70"/>
      <c r="CE367" s="70"/>
      <c r="CG367" s="70"/>
      <c r="CH367" s="70"/>
      <c r="CI367" s="70"/>
    </row>
    <row r="368" spans="17:90" ht="15">
      <c r="Q368" s="70"/>
      <c r="R368" s="70"/>
      <c r="S368" s="70"/>
      <c r="T368" s="70"/>
      <c r="U368" s="70"/>
      <c r="V368" s="70"/>
      <c r="BG368" s="70"/>
      <c r="BH368" s="70"/>
      <c r="BI368" s="70"/>
      <c r="BJ368" s="70"/>
      <c r="BO368" s="299"/>
      <c r="BP368" s="295"/>
      <c r="BQ368" s="295"/>
      <c r="BR368" s="295"/>
      <c r="CB368" s="70"/>
      <c r="CC368" s="70"/>
      <c r="CD368" s="70"/>
      <c r="CE368" s="70"/>
      <c r="CG368" s="70"/>
      <c r="CH368" s="70"/>
      <c r="CI368" s="70"/>
      <c r="CL368" s="304"/>
    </row>
    <row r="369" spans="17:90">
      <c r="Q369" s="70"/>
      <c r="R369" s="70"/>
      <c r="S369" s="70"/>
      <c r="T369" s="70"/>
      <c r="U369" s="70"/>
      <c r="V369" s="70"/>
      <c r="BG369" s="70"/>
      <c r="BH369" s="70"/>
      <c r="BI369" s="70"/>
      <c r="BJ369" s="70"/>
      <c r="CB369" s="70"/>
      <c r="CC369" s="70"/>
      <c r="CD369" s="70"/>
      <c r="CE369" s="70"/>
      <c r="CG369" s="70"/>
      <c r="CH369" s="70"/>
      <c r="CI369" s="70"/>
    </row>
    <row r="370" spans="17:90" ht="15">
      <c r="Q370" s="70"/>
      <c r="R370" s="70"/>
      <c r="S370" s="70"/>
      <c r="T370" s="70"/>
      <c r="U370" s="70"/>
      <c r="V370" s="70"/>
      <c r="AS370" s="304"/>
      <c r="BG370" s="70"/>
      <c r="BH370" s="70"/>
      <c r="BI370" s="70"/>
      <c r="BJ370" s="70"/>
      <c r="BO370" s="299"/>
      <c r="BP370" s="295"/>
      <c r="BQ370" s="295"/>
      <c r="BR370" s="295"/>
      <c r="CB370" s="70"/>
      <c r="CC370" s="70"/>
      <c r="CD370" s="70"/>
      <c r="CE370" s="70"/>
      <c r="CG370" s="70"/>
      <c r="CH370" s="70"/>
      <c r="CI370" s="70"/>
      <c r="CL370" s="304"/>
    </row>
    <row r="371" spans="17:90">
      <c r="Q371" s="70"/>
      <c r="R371" s="70"/>
      <c r="S371" s="70"/>
      <c r="T371" s="70"/>
      <c r="U371" s="70"/>
      <c r="V371" s="70"/>
      <c r="BG371" s="70"/>
      <c r="BH371" s="70"/>
      <c r="BI371" s="70"/>
      <c r="BJ371" s="70"/>
      <c r="CB371" s="70"/>
      <c r="CC371" s="70"/>
      <c r="CD371" s="70"/>
      <c r="CE371" s="70"/>
      <c r="CG371" s="70"/>
      <c r="CH371" s="70"/>
      <c r="CI371" s="70"/>
    </row>
    <row r="372" spans="17:90" ht="15">
      <c r="Q372" s="70"/>
      <c r="R372" s="70"/>
      <c r="S372" s="70"/>
      <c r="T372" s="70"/>
      <c r="U372" s="70"/>
      <c r="V372" s="70"/>
      <c r="BG372" s="70"/>
      <c r="BH372" s="70"/>
      <c r="BI372" s="70"/>
      <c r="BJ372" s="70"/>
      <c r="BO372" s="299"/>
      <c r="BP372" s="295"/>
      <c r="BQ372" s="295"/>
      <c r="BR372" s="295"/>
      <c r="CB372" s="70"/>
      <c r="CC372" s="70"/>
      <c r="CD372" s="70"/>
      <c r="CE372" s="70"/>
      <c r="CG372" s="70"/>
      <c r="CH372" s="70"/>
      <c r="CI372" s="70"/>
      <c r="CL372" s="304"/>
    </row>
    <row r="373" spans="17:90" ht="15">
      <c r="Q373" s="70"/>
      <c r="R373" s="70"/>
      <c r="S373" s="70"/>
      <c r="T373" s="70"/>
      <c r="U373" s="70"/>
      <c r="V373" s="70"/>
      <c r="AS373" s="304"/>
      <c r="BG373" s="70"/>
      <c r="BH373" s="70"/>
      <c r="BI373" s="70"/>
      <c r="BJ373" s="70"/>
      <c r="CB373" s="70"/>
      <c r="CC373" s="70"/>
      <c r="CD373" s="70"/>
      <c r="CE373" s="70"/>
      <c r="CG373" s="70"/>
      <c r="CH373" s="70"/>
      <c r="CI373" s="70"/>
    </row>
    <row r="374" spans="17:90" ht="15">
      <c r="Q374" s="70"/>
      <c r="R374" s="70"/>
      <c r="S374" s="70"/>
      <c r="T374" s="70"/>
      <c r="U374" s="70"/>
      <c r="V374" s="70"/>
      <c r="BG374" s="70"/>
      <c r="BH374" s="70"/>
      <c r="BI374" s="70"/>
      <c r="BJ374" s="70"/>
      <c r="BO374" s="299"/>
      <c r="BP374" s="295"/>
      <c r="BQ374" s="295"/>
      <c r="BR374" s="295"/>
      <c r="CB374" s="70"/>
      <c r="CC374" s="70"/>
      <c r="CD374" s="70"/>
      <c r="CE374" s="70"/>
      <c r="CG374" s="70"/>
      <c r="CH374" s="70"/>
      <c r="CI374" s="70"/>
      <c r="CL374" s="304"/>
    </row>
    <row r="375" spans="17:90">
      <c r="Q375" s="70"/>
      <c r="R375" s="70"/>
      <c r="S375" s="70"/>
      <c r="T375" s="70"/>
      <c r="U375" s="70"/>
      <c r="V375" s="70"/>
      <c r="BG375" s="70"/>
      <c r="BH375" s="70"/>
      <c r="BI375" s="70"/>
      <c r="BJ375" s="70"/>
      <c r="CB375" s="70"/>
      <c r="CC375" s="70"/>
      <c r="CD375" s="70"/>
      <c r="CE375" s="70"/>
      <c r="CG375" s="70"/>
      <c r="CH375" s="70"/>
      <c r="CI375" s="70"/>
    </row>
    <row r="376" spans="17:90" ht="15">
      <c r="Q376" s="70"/>
      <c r="R376" s="70"/>
      <c r="S376" s="70"/>
      <c r="T376" s="70"/>
      <c r="U376" s="70"/>
      <c r="V376" s="70"/>
      <c r="AS376" s="304"/>
      <c r="BG376" s="70"/>
      <c r="BH376" s="70"/>
      <c r="BI376" s="70"/>
      <c r="BJ376" s="70"/>
      <c r="BO376" s="299"/>
      <c r="BP376" s="295"/>
      <c r="BQ376" s="295"/>
      <c r="BR376" s="295"/>
      <c r="CB376" s="70"/>
      <c r="CC376" s="70"/>
      <c r="CD376" s="70"/>
      <c r="CE376" s="70"/>
      <c r="CG376" s="70"/>
      <c r="CH376" s="70"/>
      <c r="CI376" s="70"/>
      <c r="CL376" s="304"/>
    </row>
    <row r="377" spans="17:90">
      <c r="Q377" s="70"/>
      <c r="R377" s="70"/>
      <c r="S377" s="70"/>
      <c r="T377" s="70"/>
      <c r="U377" s="70"/>
      <c r="V377" s="70"/>
      <c r="BG377" s="70"/>
      <c r="BH377" s="70"/>
      <c r="BI377" s="70"/>
      <c r="BJ377" s="70"/>
      <c r="CB377" s="70"/>
      <c r="CC377" s="70"/>
      <c r="CD377" s="70"/>
      <c r="CE377" s="70"/>
      <c r="CG377" s="70"/>
      <c r="CH377" s="70"/>
      <c r="CI377" s="70"/>
    </row>
    <row r="378" spans="17:90" ht="15">
      <c r="Q378" s="70"/>
      <c r="R378" s="70"/>
      <c r="S378" s="70"/>
      <c r="T378" s="70"/>
      <c r="U378" s="70"/>
      <c r="V378" s="70"/>
      <c r="BG378" s="70"/>
      <c r="BH378" s="70"/>
      <c r="BI378" s="70"/>
      <c r="BJ378" s="70"/>
      <c r="BO378" s="299"/>
      <c r="BP378" s="295"/>
      <c r="BQ378" s="295"/>
      <c r="BR378" s="295"/>
      <c r="CB378" s="70"/>
      <c r="CC378" s="70"/>
      <c r="CD378" s="70"/>
      <c r="CE378" s="70"/>
      <c r="CG378" s="70"/>
      <c r="CH378" s="70"/>
      <c r="CI378" s="70"/>
      <c r="CL378" s="304"/>
    </row>
    <row r="379" spans="17:90" ht="15">
      <c r="Q379" s="70"/>
      <c r="R379" s="70"/>
      <c r="S379" s="70"/>
      <c r="T379" s="70"/>
      <c r="U379" s="70"/>
      <c r="V379" s="70"/>
      <c r="AS379" s="304"/>
      <c r="BG379" s="70"/>
      <c r="BH379" s="70"/>
      <c r="BI379" s="70"/>
      <c r="BJ379" s="70"/>
      <c r="CB379" s="70"/>
      <c r="CC379" s="70"/>
      <c r="CD379" s="70"/>
      <c r="CE379" s="70"/>
      <c r="CG379" s="70"/>
      <c r="CH379" s="70"/>
      <c r="CI379" s="70"/>
    </row>
    <row r="380" spans="17:90" ht="15">
      <c r="Q380" s="70"/>
      <c r="R380" s="70"/>
      <c r="S380" s="70"/>
      <c r="T380" s="70"/>
      <c r="U380" s="70"/>
      <c r="V380" s="70"/>
      <c r="BG380" s="70"/>
      <c r="BH380" s="70"/>
      <c r="BI380" s="70"/>
      <c r="BJ380" s="70"/>
      <c r="BO380" s="299"/>
      <c r="BP380" s="295"/>
      <c r="BQ380" s="295"/>
      <c r="BR380" s="295"/>
      <c r="CB380" s="70"/>
      <c r="CC380" s="70"/>
      <c r="CD380" s="70"/>
      <c r="CE380" s="70"/>
      <c r="CG380" s="70"/>
      <c r="CH380" s="70"/>
      <c r="CI380" s="70"/>
      <c r="CL380" s="304"/>
    </row>
    <row r="381" spans="17:90">
      <c r="Q381" s="70"/>
      <c r="R381" s="70"/>
      <c r="S381" s="70"/>
      <c r="T381" s="70"/>
      <c r="U381" s="70"/>
      <c r="V381" s="70"/>
      <c r="BG381" s="70"/>
      <c r="BH381" s="70"/>
      <c r="BI381" s="70"/>
      <c r="BJ381" s="70"/>
      <c r="CB381" s="70"/>
      <c r="CC381" s="70"/>
      <c r="CD381" s="70"/>
      <c r="CE381" s="70"/>
      <c r="CG381" s="70"/>
      <c r="CH381" s="70"/>
      <c r="CI381" s="70"/>
    </row>
    <row r="382" spans="17:90" ht="15">
      <c r="Q382" s="70"/>
      <c r="R382" s="70"/>
      <c r="S382" s="70"/>
      <c r="T382" s="70"/>
      <c r="U382" s="70"/>
      <c r="V382" s="70"/>
      <c r="AS382" s="304"/>
      <c r="BG382" s="70"/>
      <c r="BH382" s="70"/>
      <c r="BI382" s="70"/>
      <c r="BJ382" s="70"/>
      <c r="BO382" s="299"/>
      <c r="BP382" s="295"/>
      <c r="BQ382" s="295"/>
      <c r="BR382" s="295"/>
      <c r="CB382" s="70"/>
      <c r="CC382" s="70"/>
      <c r="CD382" s="70"/>
      <c r="CE382" s="70"/>
      <c r="CG382" s="70"/>
      <c r="CH382" s="70"/>
      <c r="CI382" s="70"/>
      <c r="CL382" s="304"/>
    </row>
    <row r="383" spans="17:90">
      <c r="Q383" s="70"/>
      <c r="R383" s="70"/>
      <c r="S383" s="70"/>
      <c r="T383" s="70"/>
      <c r="U383" s="70"/>
      <c r="V383" s="70"/>
      <c r="BG383" s="70"/>
      <c r="BH383" s="70"/>
      <c r="BI383" s="70"/>
      <c r="BJ383" s="70"/>
      <c r="CB383" s="70"/>
      <c r="CC383" s="70"/>
      <c r="CD383" s="70"/>
      <c r="CE383" s="70"/>
      <c r="CG383" s="70"/>
      <c r="CH383" s="70"/>
      <c r="CI383" s="70"/>
    </row>
    <row r="384" spans="17:90" ht="15">
      <c r="Q384" s="70"/>
      <c r="R384" s="70"/>
      <c r="S384" s="70"/>
      <c r="T384" s="70"/>
      <c r="U384" s="70"/>
      <c r="V384" s="70"/>
      <c r="BG384" s="70"/>
      <c r="BH384" s="70"/>
      <c r="BI384" s="70"/>
      <c r="BJ384" s="70"/>
      <c r="BO384" s="299"/>
      <c r="BP384" s="295"/>
      <c r="BQ384" s="295"/>
      <c r="BR384" s="295"/>
      <c r="CB384" s="70"/>
      <c r="CC384" s="70"/>
      <c r="CD384" s="70"/>
      <c r="CE384" s="70"/>
      <c r="CG384" s="70"/>
      <c r="CH384" s="70"/>
      <c r="CI384" s="70"/>
      <c r="CL384" s="304"/>
    </row>
    <row r="385" spans="2:90" ht="15">
      <c r="Q385" s="70"/>
      <c r="R385" s="70"/>
      <c r="S385" s="70"/>
      <c r="T385" s="70"/>
      <c r="U385" s="70"/>
      <c r="V385" s="70"/>
      <c r="AS385" s="304"/>
      <c r="BG385" s="70"/>
      <c r="BH385" s="70"/>
      <c r="BI385" s="70"/>
      <c r="BJ385" s="70"/>
      <c r="CB385" s="70"/>
      <c r="CC385" s="70"/>
      <c r="CD385" s="70"/>
      <c r="CE385" s="70"/>
      <c r="CG385" s="70"/>
      <c r="CH385" s="70"/>
      <c r="CI385" s="70"/>
    </row>
    <row r="386" spans="2:90" ht="15">
      <c r="Q386" s="70"/>
      <c r="R386" s="70"/>
      <c r="S386" s="70"/>
      <c r="T386" s="70"/>
      <c r="U386" s="70"/>
      <c r="V386" s="70"/>
      <c r="BG386" s="70"/>
      <c r="BH386" s="70"/>
      <c r="BI386" s="70"/>
      <c r="BJ386" s="70"/>
      <c r="BO386" s="299"/>
      <c r="BP386" s="295"/>
      <c r="BQ386" s="295"/>
      <c r="BR386" s="295"/>
      <c r="CB386" s="70"/>
      <c r="CC386" s="70"/>
      <c r="CD386" s="70"/>
      <c r="CE386" s="70"/>
      <c r="CG386" s="70"/>
      <c r="CH386" s="70"/>
      <c r="CI386" s="70"/>
      <c r="CL386" s="304"/>
    </row>
    <row r="387" spans="2:90">
      <c r="Q387" s="70"/>
      <c r="R387" s="70"/>
      <c r="S387" s="70"/>
      <c r="T387" s="70"/>
      <c r="U387" s="70"/>
      <c r="V387" s="70"/>
      <c r="BG387" s="70"/>
      <c r="BH387" s="70"/>
      <c r="BI387" s="70"/>
      <c r="BJ387" s="70"/>
      <c r="CB387" s="70"/>
      <c r="CC387" s="70"/>
      <c r="CD387" s="70"/>
      <c r="CE387" s="70"/>
      <c r="CG387" s="70"/>
      <c r="CH387" s="70"/>
      <c r="CI387" s="70"/>
    </row>
    <row r="388" spans="2:90" ht="15">
      <c r="Q388" s="70"/>
      <c r="R388" s="70"/>
      <c r="S388" s="70"/>
      <c r="T388" s="70"/>
      <c r="U388" s="70"/>
      <c r="V388" s="70"/>
      <c r="AS388" s="304"/>
      <c r="BG388" s="70"/>
      <c r="BH388" s="70"/>
      <c r="BI388" s="70"/>
      <c r="BJ388" s="70"/>
      <c r="BO388" s="299"/>
      <c r="BP388" s="295"/>
      <c r="BQ388" s="295"/>
      <c r="BR388" s="295"/>
      <c r="CB388" s="70"/>
      <c r="CC388" s="70"/>
      <c r="CD388" s="70"/>
      <c r="CE388" s="70"/>
      <c r="CG388" s="70"/>
      <c r="CH388" s="70"/>
      <c r="CI388" s="70"/>
      <c r="CL388" s="304"/>
    </row>
    <row r="389" spans="2:90">
      <c r="Q389" s="70"/>
      <c r="R389" s="70"/>
      <c r="S389" s="70"/>
      <c r="T389" s="70"/>
      <c r="U389" s="70"/>
      <c r="V389" s="70"/>
      <c r="BG389" s="70"/>
      <c r="BH389" s="70"/>
      <c r="BI389" s="70"/>
      <c r="BJ389" s="70"/>
      <c r="CB389" s="70"/>
      <c r="CC389" s="70"/>
      <c r="CD389" s="70"/>
      <c r="CE389" s="70"/>
      <c r="CG389" s="70"/>
      <c r="CH389" s="70"/>
      <c r="CI389" s="70"/>
    </row>
    <row r="390" spans="2:90" ht="15">
      <c r="Q390" s="71"/>
      <c r="R390" s="71"/>
      <c r="S390" s="71"/>
      <c r="T390" s="71"/>
      <c r="U390" s="71"/>
      <c r="V390" s="70"/>
      <c r="BG390" s="71"/>
      <c r="BH390" s="71"/>
      <c r="BI390" s="71"/>
      <c r="BJ390" s="70"/>
      <c r="BO390" s="299"/>
      <c r="BP390" s="295"/>
      <c r="BQ390" s="295"/>
      <c r="BR390" s="295"/>
      <c r="CB390" s="71"/>
      <c r="CC390" s="71"/>
      <c r="CD390" s="70"/>
      <c r="CE390" s="70"/>
      <c r="CG390" s="71"/>
      <c r="CH390" s="70"/>
      <c r="CI390" s="70"/>
      <c r="CL390" s="304"/>
    </row>
    <row r="391" spans="2:90" ht="15">
      <c r="Q391" s="72"/>
      <c r="R391" s="72"/>
      <c r="S391" s="72"/>
      <c r="T391" s="72"/>
      <c r="U391" s="72"/>
      <c r="V391" s="70"/>
      <c r="AS391" s="304"/>
      <c r="BG391" s="72"/>
      <c r="BH391" s="72"/>
      <c r="BI391" s="72"/>
      <c r="BJ391" s="70"/>
      <c r="CB391" s="72"/>
      <c r="CC391" s="72"/>
      <c r="CD391" s="70"/>
      <c r="CE391" s="70"/>
      <c r="CG391" s="72"/>
      <c r="CH391" s="70"/>
      <c r="CI391" s="70"/>
    </row>
    <row r="392" spans="2:90" ht="15">
      <c r="Q392" s="77"/>
      <c r="R392" s="77"/>
      <c r="S392" s="77"/>
      <c r="T392" s="77"/>
      <c r="U392" s="77"/>
      <c r="V392" s="70"/>
      <c r="BG392" s="77"/>
      <c r="BH392" s="77"/>
      <c r="BI392" s="77"/>
      <c r="BJ392" s="70"/>
      <c r="BO392" s="299"/>
      <c r="BP392" s="295"/>
      <c r="BQ392" s="295"/>
      <c r="BR392" s="295"/>
      <c r="CB392" s="77"/>
      <c r="CC392" s="77"/>
      <c r="CD392" s="70"/>
      <c r="CE392" s="70"/>
      <c r="CG392" s="77"/>
      <c r="CH392" s="70"/>
      <c r="CI392" s="70"/>
      <c r="CL392" s="304"/>
    </row>
    <row r="393" spans="2:90">
      <c r="Q393" s="78"/>
      <c r="R393" s="78"/>
      <c r="S393" s="78"/>
      <c r="T393" s="78"/>
      <c r="U393" s="78"/>
      <c r="V393" s="70"/>
      <c r="BG393" s="78"/>
      <c r="BH393" s="78"/>
      <c r="BI393" s="78"/>
      <c r="BJ393" s="70"/>
      <c r="CB393" s="78"/>
      <c r="CC393" s="78"/>
      <c r="CD393" s="70"/>
      <c r="CE393" s="70"/>
      <c r="CG393" s="78"/>
      <c r="CH393" s="70"/>
      <c r="CI393" s="70"/>
    </row>
    <row r="394" spans="2:90" ht="15">
      <c r="Q394" s="78"/>
      <c r="R394" s="78"/>
      <c r="S394" s="78"/>
      <c r="T394" s="78"/>
      <c r="U394" s="78"/>
      <c r="V394" s="70"/>
      <c r="AS394" s="304"/>
      <c r="BG394" s="78"/>
      <c r="BH394" s="78"/>
      <c r="BI394" s="78"/>
      <c r="BJ394" s="70"/>
      <c r="BO394" s="299"/>
      <c r="BP394" s="295"/>
      <c r="BQ394" s="295"/>
      <c r="BR394" s="295"/>
      <c r="CB394" s="78"/>
      <c r="CC394" s="78"/>
      <c r="CD394" s="70"/>
      <c r="CE394" s="70"/>
      <c r="CG394" s="78"/>
      <c r="CH394" s="70"/>
      <c r="CI394" s="70"/>
      <c r="CL394" s="304"/>
    </row>
    <row r="395" spans="2:90">
      <c r="Q395" s="78"/>
      <c r="R395" s="78"/>
      <c r="S395" s="78"/>
      <c r="T395" s="78"/>
      <c r="U395" s="78"/>
      <c r="V395" s="70"/>
      <c r="BG395" s="78"/>
      <c r="BH395" s="78"/>
      <c r="BI395" s="78"/>
      <c r="BJ395" s="70"/>
      <c r="CB395" s="78"/>
      <c r="CC395" s="78"/>
      <c r="CD395" s="70"/>
      <c r="CE395" s="70"/>
      <c r="CG395" s="78"/>
      <c r="CH395" s="70"/>
      <c r="CI395" s="70"/>
    </row>
    <row r="396" spans="2:90" ht="15">
      <c r="Q396" s="78"/>
      <c r="R396" s="78"/>
      <c r="S396" s="78"/>
      <c r="T396" s="78"/>
      <c r="U396" s="78"/>
      <c r="V396" s="70"/>
      <c r="BG396" s="78"/>
      <c r="BH396" s="78"/>
      <c r="BI396" s="78"/>
      <c r="BJ396" s="70"/>
      <c r="BO396" s="299"/>
      <c r="BP396" s="295"/>
      <c r="BQ396" s="295"/>
      <c r="BR396" s="295"/>
      <c r="CB396" s="78"/>
      <c r="CC396" s="78"/>
      <c r="CD396" s="70"/>
      <c r="CE396" s="70"/>
      <c r="CG396" s="78"/>
      <c r="CH396" s="70"/>
      <c r="CI396" s="70"/>
      <c r="CL396" s="304"/>
    </row>
    <row r="397" spans="2:90" ht="15">
      <c r="Q397" s="78"/>
      <c r="R397" s="78"/>
      <c r="S397" s="78"/>
      <c r="T397" s="78"/>
      <c r="U397" s="78"/>
      <c r="V397" s="70"/>
      <c r="AS397" s="304"/>
      <c r="BG397" s="78"/>
      <c r="BH397" s="78"/>
      <c r="BI397" s="78"/>
      <c r="BJ397" s="70"/>
      <c r="CB397" s="78"/>
      <c r="CC397" s="78"/>
      <c r="CD397" s="70"/>
      <c r="CE397" s="70"/>
      <c r="CG397" s="78"/>
      <c r="CH397" s="70"/>
      <c r="CI397" s="70"/>
    </row>
    <row r="398" spans="2:90">
      <c r="B398" s="72"/>
      <c r="C398" s="79"/>
      <c r="D398" s="78"/>
      <c r="E398" s="81"/>
      <c r="F398" s="78"/>
      <c r="G398" s="78"/>
      <c r="H398" s="78"/>
      <c r="I398" s="78"/>
      <c r="J398" s="78"/>
      <c r="K398" s="100"/>
      <c r="L398" s="78"/>
      <c r="M398" s="78"/>
      <c r="N398" s="78"/>
      <c r="O398" s="78"/>
      <c r="P398" s="78"/>
      <c r="Q398" s="78"/>
      <c r="R398" s="78"/>
      <c r="S398" s="78"/>
      <c r="T398" s="78"/>
      <c r="U398" s="78"/>
      <c r="V398" s="70"/>
      <c r="BG398" s="78"/>
      <c r="BH398" s="78"/>
      <c r="BI398" s="78"/>
      <c r="BJ398" s="70"/>
      <c r="BY398" s="78"/>
      <c r="BZ398" s="78"/>
      <c r="CA398" s="78"/>
      <c r="CB398" s="78"/>
      <c r="CC398" s="78"/>
      <c r="CD398" s="70"/>
      <c r="CE398" s="70"/>
      <c r="CG398" s="78"/>
      <c r="CH398" s="70"/>
      <c r="CI398" s="70"/>
    </row>
    <row r="399" spans="2:90">
      <c r="B399" s="72"/>
      <c r="C399" s="79"/>
      <c r="D399" s="78"/>
      <c r="E399" s="81"/>
      <c r="F399" s="78"/>
      <c r="G399" s="78"/>
      <c r="H399" s="78"/>
      <c r="I399" s="78"/>
      <c r="J399" s="78"/>
      <c r="K399" s="100"/>
      <c r="L399" s="78"/>
      <c r="M399" s="78"/>
      <c r="N399" s="78"/>
      <c r="O399" s="78"/>
      <c r="P399" s="78"/>
      <c r="Q399" s="78"/>
      <c r="R399" s="78"/>
      <c r="S399" s="78"/>
      <c r="T399" s="78"/>
      <c r="U399" s="78"/>
      <c r="V399" s="70"/>
      <c r="BG399" s="78"/>
      <c r="BH399" s="78"/>
      <c r="BI399" s="78"/>
      <c r="BJ399" s="70"/>
      <c r="BY399" s="78"/>
      <c r="BZ399" s="78"/>
      <c r="CA399" s="78"/>
      <c r="CB399" s="78"/>
      <c r="CC399" s="78"/>
      <c r="CD399" s="70"/>
      <c r="CE399" s="70"/>
      <c r="CG399" s="78"/>
      <c r="CH399" s="70"/>
      <c r="CI399" s="70"/>
    </row>
    <row r="400" spans="2:90">
      <c r="B400" s="72"/>
      <c r="C400" s="80"/>
      <c r="D400" s="82"/>
      <c r="E400" s="83"/>
      <c r="F400" s="82"/>
      <c r="G400" s="82"/>
      <c r="H400" s="82"/>
      <c r="I400" s="82"/>
      <c r="J400" s="82"/>
      <c r="K400" s="101"/>
      <c r="L400" s="82"/>
      <c r="M400" s="82"/>
      <c r="N400" s="82"/>
      <c r="O400" s="82"/>
      <c r="P400" s="82"/>
      <c r="Q400" s="82"/>
      <c r="R400" s="82"/>
      <c r="S400" s="82"/>
      <c r="T400" s="82"/>
      <c r="U400" s="82"/>
      <c r="V400" s="70"/>
      <c r="AG400" s="82"/>
      <c r="AH400" s="82"/>
      <c r="AI400" s="82"/>
      <c r="AJ400" s="82"/>
      <c r="AK400" s="82"/>
      <c r="AL400" s="82"/>
      <c r="AM400" s="82"/>
      <c r="AN400" s="82"/>
      <c r="AO400" s="82"/>
      <c r="AP400" s="82"/>
      <c r="BC400" s="82"/>
      <c r="BD400" s="82"/>
      <c r="BE400" s="82"/>
      <c r="BF400" s="82"/>
      <c r="BG400" s="82"/>
      <c r="BH400" s="82"/>
      <c r="BI400" s="82"/>
      <c r="BJ400" s="70"/>
      <c r="BY400" s="82"/>
      <c r="BZ400" s="82"/>
      <c r="CA400" s="82"/>
      <c r="CB400" s="82"/>
      <c r="CC400" s="82"/>
      <c r="CD400" s="70"/>
      <c r="CE400" s="70"/>
      <c r="CG400" s="82"/>
      <c r="CH400" s="70"/>
      <c r="CI400" s="70"/>
    </row>
    <row r="401" spans="2:87">
      <c r="B401" s="83"/>
      <c r="C401" s="72"/>
      <c r="D401" s="72"/>
      <c r="E401" s="72"/>
      <c r="F401" s="72"/>
      <c r="G401" s="72"/>
      <c r="H401" s="72"/>
      <c r="I401" s="72"/>
      <c r="J401" s="72"/>
      <c r="K401" s="90"/>
      <c r="L401" s="72"/>
      <c r="M401" s="72"/>
      <c r="N401" s="72"/>
      <c r="O401" s="72"/>
      <c r="P401" s="72"/>
      <c r="Q401" s="72"/>
      <c r="R401" s="72"/>
      <c r="S401" s="72"/>
      <c r="T401" s="72"/>
      <c r="U401" s="72"/>
      <c r="V401" s="70"/>
      <c r="AG401" s="72"/>
      <c r="AH401" s="72"/>
      <c r="AI401" s="72"/>
      <c r="AJ401" s="72"/>
      <c r="AK401" s="72"/>
      <c r="AL401" s="72"/>
      <c r="AM401" s="72"/>
      <c r="AN401" s="72"/>
      <c r="AO401" s="72"/>
      <c r="AP401" s="72"/>
      <c r="BC401" s="72"/>
      <c r="BD401" s="72"/>
      <c r="BE401" s="72"/>
      <c r="BF401" s="72"/>
      <c r="BG401" s="72"/>
      <c r="BH401" s="72"/>
      <c r="BI401" s="72"/>
      <c r="BJ401" s="70"/>
      <c r="BY401" s="72"/>
      <c r="BZ401" s="72"/>
      <c r="CA401" s="72"/>
      <c r="CB401" s="72"/>
      <c r="CC401" s="72"/>
      <c r="CD401" s="70"/>
      <c r="CE401" s="70"/>
      <c r="CG401" s="72"/>
      <c r="CH401" s="70"/>
      <c r="CI401" s="70"/>
    </row>
    <row r="402" spans="2:87">
      <c r="B402" s="83"/>
      <c r="C402" s="72"/>
      <c r="D402" s="72"/>
      <c r="E402" s="72"/>
      <c r="F402" s="72"/>
      <c r="G402" s="72"/>
      <c r="H402" s="72"/>
      <c r="I402" s="72"/>
      <c r="J402" s="72"/>
      <c r="K402" s="90"/>
      <c r="L402" s="72"/>
      <c r="M402" s="72"/>
      <c r="N402" s="72"/>
      <c r="O402" s="72"/>
      <c r="P402" s="72"/>
      <c r="Q402" s="72"/>
      <c r="R402" s="72"/>
      <c r="S402" s="72"/>
      <c r="T402" s="72"/>
      <c r="U402" s="72"/>
      <c r="V402" s="70"/>
      <c r="AG402" s="72"/>
      <c r="AH402" s="72"/>
      <c r="AI402" s="72"/>
      <c r="AJ402" s="72"/>
      <c r="AK402" s="72"/>
      <c r="AL402" s="72"/>
      <c r="AM402" s="72"/>
      <c r="AN402" s="72"/>
      <c r="AO402" s="72"/>
      <c r="AP402" s="72"/>
      <c r="BC402" s="72"/>
      <c r="BD402" s="72"/>
      <c r="BE402" s="72"/>
      <c r="BF402" s="72"/>
      <c r="BG402" s="72"/>
      <c r="BH402" s="72"/>
      <c r="BI402" s="72"/>
      <c r="BJ402" s="70"/>
      <c r="BY402" s="72"/>
      <c r="BZ402" s="72"/>
      <c r="CA402" s="72"/>
      <c r="CB402" s="72"/>
      <c r="CC402" s="72"/>
      <c r="CD402" s="70"/>
      <c r="CE402" s="70"/>
      <c r="CG402" s="72"/>
      <c r="CH402" s="70"/>
      <c r="CI402" s="70"/>
    </row>
    <row r="403" spans="2:87">
      <c r="B403" s="70"/>
      <c r="C403" s="70"/>
      <c r="D403" s="70"/>
      <c r="E403" s="70"/>
      <c r="F403" s="70"/>
      <c r="G403" s="70"/>
      <c r="H403" s="70"/>
      <c r="I403" s="70"/>
      <c r="J403" s="70"/>
      <c r="K403" s="102"/>
      <c r="L403" s="70"/>
      <c r="M403" s="70"/>
      <c r="N403" s="70"/>
      <c r="O403" s="70"/>
      <c r="P403" s="70"/>
      <c r="Q403" s="70"/>
      <c r="R403" s="70"/>
      <c r="S403" s="70"/>
      <c r="T403" s="70"/>
      <c r="U403" s="70"/>
      <c r="V403" s="70"/>
      <c r="AG403" s="70"/>
      <c r="AH403" s="70"/>
      <c r="AI403" s="70"/>
      <c r="AJ403" s="70"/>
      <c r="AK403" s="70"/>
      <c r="AL403" s="70"/>
      <c r="AM403" s="70"/>
      <c r="AN403" s="70"/>
      <c r="AO403" s="70"/>
      <c r="AP403" s="70"/>
      <c r="BC403" s="70"/>
      <c r="BD403" s="70"/>
      <c r="BE403" s="70"/>
      <c r="BF403" s="70"/>
      <c r="BG403" s="70"/>
      <c r="BH403" s="70"/>
      <c r="BI403" s="70"/>
      <c r="BJ403" s="70"/>
      <c r="BY403" s="70"/>
      <c r="BZ403" s="70"/>
      <c r="CA403" s="70"/>
      <c r="CB403" s="70"/>
      <c r="CC403" s="70"/>
      <c r="CD403" s="70"/>
      <c r="CE403" s="70"/>
      <c r="CG403" s="70"/>
      <c r="CH403" s="70"/>
      <c r="CI403" s="70"/>
    </row>
  </sheetData>
  <mergeCells count="325">
    <mergeCell ref="A3:B3"/>
    <mergeCell ref="CK22:CK23"/>
    <mergeCell ref="CS22:CS23"/>
    <mergeCell ref="CK40:CK41"/>
    <mergeCell ref="CS40:CS41"/>
    <mergeCell ref="BV55:BV56"/>
    <mergeCell ref="B22:B23"/>
    <mergeCell ref="B40:B41"/>
    <mergeCell ref="J22:J23"/>
    <mergeCell ref="J40:J41"/>
    <mergeCell ref="W22:W23"/>
    <mergeCell ref="W40:W41"/>
    <mergeCell ref="AE22:AE23"/>
    <mergeCell ref="AE40:AE41"/>
    <mergeCell ref="AR22:AR23"/>
    <mergeCell ref="AZ22:AZ23"/>
    <mergeCell ref="AR40:AR41"/>
    <mergeCell ref="AZ40:AZ41"/>
    <mergeCell ref="BN22:BN23"/>
    <mergeCell ref="BN40:BN41"/>
    <mergeCell ref="BV22:BV23"/>
    <mergeCell ref="BV40:BV41"/>
    <mergeCell ref="C25:H25"/>
    <mergeCell ref="CS48:CS49"/>
    <mergeCell ref="CS51:DC51"/>
    <mergeCell ref="CU52:CV52"/>
    <mergeCell ref="CW52:DC52"/>
    <mergeCell ref="CU53:CU54"/>
    <mergeCell ref="CV53:CV54"/>
    <mergeCell ref="CW53:CW54"/>
    <mergeCell ref="CX53:CX54"/>
    <mergeCell ref="CY53:CY54"/>
    <mergeCell ref="CZ53:CZ54"/>
    <mergeCell ref="DA53:DA54"/>
    <mergeCell ref="DB53:DC53"/>
    <mergeCell ref="CS55:CS56"/>
    <mergeCell ref="BZ52:CF52"/>
    <mergeCell ref="BX53:BX54"/>
    <mergeCell ref="BY53:BY54"/>
    <mergeCell ref="BZ53:BZ54"/>
    <mergeCell ref="BD53:BD54"/>
    <mergeCell ref="BE53:BE54"/>
    <mergeCell ref="BF53:BF54"/>
    <mergeCell ref="BG53:BG54"/>
    <mergeCell ref="BH53:BH54"/>
    <mergeCell ref="BI53:BJ53"/>
    <mergeCell ref="CA53:CA54"/>
    <mergeCell ref="CB53:CB54"/>
    <mergeCell ref="CC53:CC54"/>
    <mergeCell ref="CD53:CD54"/>
    <mergeCell ref="BV52:BW54"/>
    <mergeCell ref="CE53:CF53"/>
    <mergeCell ref="BO56:BR56"/>
    <mergeCell ref="CS52:CT54"/>
    <mergeCell ref="CK5:DB5"/>
    <mergeCell ref="Q53:Q54"/>
    <mergeCell ref="R53:R54"/>
    <mergeCell ref="W5:AO5"/>
    <mergeCell ref="BN5:CG5"/>
    <mergeCell ref="CL25:CQ25"/>
    <mergeCell ref="BO7:BT7"/>
    <mergeCell ref="BO25:BT25"/>
    <mergeCell ref="AZ52:BA54"/>
    <mergeCell ref="BB52:BC52"/>
    <mergeCell ref="BD52:BJ52"/>
    <mergeCell ref="BB53:BB54"/>
    <mergeCell ref="BC53:BC54"/>
    <mergeCell ref="BX52:BY52"/>
    <mergeCell ref="AS46:AT46"/>
    <mergeCell ref="AS47:AT47"/>
    <mergeCell ref="BO46:BP46"/>
    <mergeCell ref="BO47:BP47"/>
    <mergeCell ref="CL7:CQ7"/>
    <mergeCell ref="CL46:CM46"/>
    <mergeCell ref="B5:T5"/>
    <mergeCell ref="C7:H7"/>
    <mergeCell ref="B46:C46"/>
    <mergeCell ref="CS46:CX46"/>
    <mergeCell ref="B56:E56"/>
    <mergeCell ref="AE46:AJ46"/>
    <mergeCell ref="AE48:AE49"/>
    <mergeCell ref="AE51:AO51"/>
    <mergeCell ref="AE52:AF54"/>
    <mergeCell ref="AG52:AH52"/>
    <mergeCell ref="AI52:AO52"/>
    <mergeCell ref="AG53:AG54"/>
    <mergeCell ref="AH53:AH54"/>
    <mergeCell ref="AI53:AI54"/>
    <mergeCell ref="AJ53:AJ54"/>
    <mergeCell ref="AK53:AK54"/>
    <mergeCell ref="AL53:AL54"/>
    <mergeCell ref="B47:C47"/>
    <mergeCell ref="BV46:CA46"/>
    <mergeCell ref="BV48:BV49"/>
    <mergeCell ref="BV51:CF51"/>
    <mergeCell ref="X56:AA56"/>
    <mergeCell ref="AM53:AM54"/>
    <mergeCell ref="AN53:AO53"/>
    <mergeCell ref="X57:Y57"/>
    <mergeCell ref="X58:X59"/>
    <mergeCell ref="X61:AB61"/>
    <mergeCell ref="AE55:AE56"/>
    <mergeCell ref="AZ51:BJ51"/>
    <mergeCell ref="AS57:AT57"/>
    <mergeCell ref="AS58:AS59"/>
    <mergeCell ref="AS61:AW61"/>
    <mergeCell ref="AZ46:BE46"/>
    <mergeCell ref="AZ48:AZ49"/>
    <mergeCell ref="AS56:AV56"/>
    <mergeCell ref="AZ55:AZ56"/>
    <mergeCell ref="AR5:BJ5"/>
    <mergeCell ref="L53:L54"/>
    <mergeCell ref="M53:M54"/>
    <mergeCell ref="N53:N54"/>
    <mergeCell ref="J51:T51"/>
    <mergeCell ref="J52:K54"/>
    <mergeCell ref="L52:M52"/>
    <mergeCell ref="N52:T52"/>
    <mergeCell ref="O53:O54"/>
    <mergeCell ref="X25:AC25"/>
    <mergeCell ref="X7:AC7"/>
    <mergeCell ref="AS7:AX7"/>
    <mergeCell ref="AS25:AX25"/>
    <mergeCell ref="X46:Y46"/>
    <mergeCell ref="X47:Y47"/>
    <mergeCell ref="J46:O46"/>
    <mergeCell ref="J48:J49"/>
    <mergeCell ref="AC96:AE96"/>
    <mergeCell ref="X99:AE99"/>
    <mergeCell ref="X100:AE100"/>
    <mergeCell ref="X82:AG82"/>
    <mergeCell ref="X103:AG103"/>
    <mergeCell ref="X119:AG119"/>
    <mergeCell ref="BO117:BX117"/>
    <mergeCell ref="AS96:AS97"/>
    <mergeCell ref="AT96:AT97"/>
    <mergeCell ref="AU96:AU97"/>
    <mergeCell ref="AV96:AV97"/>
    <mergeCell ref="AW96:AW97"/>
    <mergeCell ref="BO102:BX102"/>
    <mergeCell ref="BO103:BX103"/>
    <mergeCell ref="BO96:BO97"/>
    <mergeCell ref="BP96:BP97"/>
    <mergeCell ref="BQ96:BQ97"/>
    <mergeCell ref="BR96:BR97"/>
    <mergeCell ref="BS96:BS97"/>
    <mergeCell ref="BO88:BO91"/>
    <mergeCell ref="BO92:BX92"/>
    <mergeCell ref="BO94:BV94"/>
    <mergeCell ref="BO95:BV95"/>
    <mergeCell ref="AS63:AS65"/>
    <mergeCell ref="AS66:AS68"/>
    <mergeCell ref="CL105:CL108"/>
    <mergeCell ref="CL109:CL112"/>
    <mergeCell ref="CL113:CL116"/>
    <mergeCell ref="CL117:CU117"/>
    <mergeCell ref="BT96:BV96"/>
    <mergeCell ref="BO99:BV99"/>
    <mergeCell ref="BO100:BV100"/>
    <mergeCell ref="AX96:AZ96"/>
    <mergeCell ref="AS99:AZ99"/>
    <mergeCell ref="AS100:AZ100"/>
    <mergeCell ref="CQ96:CS96"/>
    <mergeCell ref="CL99:CS99"/>
    <mergeCell ref="CL100:CS100"/>
    <mergeCell ref="CL102:CU102"/>
    <mergeCell ref="CL103:CU103"/>
    <mergeCell ref="CL96:CL97"/>
    <mergeCell ref="CM96:CM97"/>
    <mergeCell ref="CN96:CN97"/>
    <mergeCell ref="CO96:CO97"/>
    <mergeCell ref="CL104:CM104"/>
    <mergeCell ref="AS94:AZ94"/>
    <mergeCell ref="AS95:AZ95"/>
    <mergeCell ref="B61:F61"/>
    <mergeCell ref="B63:B65"/>
    <mergeCell ref="B66:B68"/>
    <mergeCell ref="B69:B71"/>
    <mergeCell ref="CL84:CL87"/>
    <mergeCell ref="CL88:CL91"/>
    <mergeCell ref="CL92:CU92"/>
    <mergeCell ref="BO66:BO68"/>
    <mergeCell ref="BO69:BO71"/>
    <mergeCell ref="BO72:BO74"/>
    <mergeCell ref="BO75:BO77"/>
    <mergeCell ref="BO78:BO80"/>
    <mergeCell ref="BO82:BX82"/>
    <mergeCell ref="BO83:BP83"/>
    <mergeCell ref="AS72:AS74"/>
    <mergeCell ref="AS75:AS77"/>
    <mergeCell ref="AS78:AS80"/>
    <mergeCell ref="AS69:AS71"/>
    <mergeCell ref="AS82:BB82"/>
    <mergeCell ref="AS83:AT83"/>
    <mergeCell ref="AS84:AS87"/>
    <mergeCell ref="AS88:AS91"/>
    <mergeCell ref="AS92:BB92"/>
    <mergeCell ref="BO84:BO87"/>
    <mergeCell ref="B99:I99"/>
    <mergeCell ref="B100:I100"/>
    <mergeCell ref="P53:P54"/>
    <mergeCell ref="S53:T53"/>
    <mergeCell ref="J55:J56"/>
    <mergeCell ref="CL47:CM47"/>
    <mergeCell ref="CL56:CO56"/>
    <mergeCell ref="CL57:CM57"/>
    <mergeCell ref="CL58:CL59"/>
    <mergeCell ref="CL61:CP61"/>
    <mergeCell ref="CL63:CL65"/>
    <mergeCell ref="CL66:CL68"/>
    <mergeCell ref="CL69:CL71"/>
    <mergeCell ref="CL72:CL74"/>
    <mergeCell ref="CL75:CL77"/>
    <mergeCell ref="CL78:CL80"/>
    <mergeCell ref="CL82:CU82"/>
    <mergeCell ref="CL83:CM83"/>
    <mergeCell ref="BO57:BP57"/>
    <mergeCell ref="BO58:BO59"/>
    <mergeCell ref="BO61:BS61"/>
    <mergeCell ref="BO63:BO65"/>
    <mergeCell ref="B57:C57"/>
    <mergeCell ref="B58:B59"/>
    <mergeCell ref="CL140:CT140"/>
    <mergeCell ref="CL145:CT145"/>
    <mergeCell ref="CL119:CU119"/>
    <mergeCell ref="CL120:CU120"/>
    <mergeCell ref="CL122:CL126"/>
    <mergeCell ref="CL127:CL131"/>
    <mergeCell ref="BO137:BX137"/>
    <mergeCell ref="BO139:BW139"/>
    <mergeCell ref="BO140:BW140"/>
    <mergeCell ref="BO145:BW145"/>
    <mergeCell ref="BO119:BX119"/>
    <mergeCell ref="BO120:BX120"/>
    <mergeCell ref="BO122:BO126"/>
    <mergeCell ref="BO127:BO131"/>
    <mergeCell ref="BO132:BO136"/>
    <mergeCell ref="CL137:CU137"/>
    <mergeCell ref="CL139:CT139"/>
    <mergeCell ref="CL132:CL136"/>
    <mergeCell ref="CL94:CS94"/>
    <mergeCell ref="CL95:CS95"/>
    <mergeCell ref="CP96:CP97"/>
    <mergeCell ref="BO104:BP104"/>
    <mergeCell ref="AS102:BB102"/>
    <mergeCell ref="AS103:BB103"/>
    <mergeCell ref="AS139:BA139"/>
    <mergeCell ref="BO105:BO108"/>
    <mergeCell ref="BO109:BO112"/>
    <mergeCell ref="BO113:BO116"/>
    <mergeCell ref="AS140:BA140"/>
    <mergeCell ref="AS145:BA145"/>
    <mergeCell ref="AS119:BB119"/>
    <mergeCell ref="AS120:BB120"/>
    <mergeCell ref="AS122:AS126"/>
    <mergeCell ref="AS127:AS131"/>
    <mergeCell ref="AS132:AS136"/>
    <mergeCell ref="AS104:AT104"/>
    <mergeCell ref="AS105:AS108"/>
    <mergeCell ref="AS109:AS112"/>
    <mergeCell ref="AS113:AS116"/>
    <mergeCell ref="AS117:BB117"/>
    <mergeCell ref="AS137:BB137"/>
    <mergeCell ref="X122:X126"/>
    <mergeCell ref="X127:X131"/>
    <mergeCell ref="X132:X136"/>
    <mergeCell ref="X63:X65"/>
    <mergeCell ref="X66:X68"/>
    <mergeCell ref="X69:X71"/>
    <mergeCell ref="X72:X74"/>
    <mergeCell ref="X75:X77"/>
    <mergeCell ref="X78:X80"/>
    <mergeCell ref="X83:Y83"/>
    <mergeCell ref="X104:Y104"/>
    <mergeCell ref="X105:X108"/>
    <mergeCell ref="X96:X97"/>
    <mergeCell ref="Y96:Y97"/>
    <mergeCell ref="B104:C104"/>
    <mergeCell ref="B105:B108"/>
    <mergeCell ref="B109:B112"/>
    <mergeCell ref="B127:B131"/>
    <mergeCell ref="B132:B136"/>
    <mergeCell ref="B137:K137"/>
    <mergeCell ref="B139:J139"/>
    <mergeCell ref="B145:J145"/>
    <mergeCell ref="X84:X87"/>
    <mergeCell ref="X88:X91"/>
    <mergeCell ref="X92:AQ92"/>
    <mergeCell ref="X94:AE94"/>
    <mergeCell ref="X95:AE95"/>
    <mergeCell ref="X109:X112"/>
    <mergeCell ref="X113:X116"/>
    <mergeCell ref="X117:AQ117"/>
    <mergeCell ref="Z96:Z97"/>
    <mergeCell ref="AA96:AA97"/>
    <mergeCell ref="AB96:AB97"/>
    <mergeCell ref="X137:AQ137"/>
    <mergeCell ref="X139:AF139"/>
    <mergeCell ref="X140:AF140"/>
    <mergeCell ref="X145:AF145"/>
    <mergeCell ref="X120:AQ120"/>
    <mergeCell ref="B140:J140"/>
    <mergeCell ref="B113:B116"/>
    <mergeCell ref="B117:K117"/>
    <mergeCell ref="B119:K119"/>
    <mergeCell ref="B120:K120"/>
    <mergeCell ref="B122:B126"/>
    <mergeCell ref="B72:B74"/>
    <mergeCell ref="B75:B77"/>
    <mergeCell ref="B78:B80"/>
    <mergeCell ref="B82:K82"/>
    <mergeCell ref="F96:F97"/>
    <mergeCell ref="B83:C83"/>
    <mergeCell ref="B84:B87"/>
    <mergeCell ref="B88:B91"/>
    <mergeCell ref="B92:K92"/>
    <mergeCell ref="B94:I94"/>
    <mergeCell ref="C96:C97"/>
    <mergeCell ref="D96:D97"/>
    <mergeCell ref="E96:E97"/>
    <mergeCell ref="B95:I95"/>
    <mergeCell ref="B96:B97"/>
    <mergeCell ref="G96:I96"/>
    <mergeCell ref="B102:K102"/>
    <mergeCell ref="B103:K10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57559-3A0B-7F4C-BC44-2171FE92F071}">
  <dimension ref="A3:CY147"/>
  <sheetViews>
    <sheetView zoomScale="50" zoomScaleNormal="62" workbookViewId="0">
      <selection activeCell="N24" sqref="N24"/>
    </sheetView>
  </sheetViews>
  <sheetFormatPr defaultColWidth="9.140625" defaultRowHeight="14.25"/>
  <cols>
    <col min="1" max="1" width="10.140625" style="1" bestFit="1" customWidth="1"/>
    <col min="2" max="2" width="21.140625" style="1" bestFit="1" customWidth="1"/>
    <col min="3" max="3" width="18.85546875" style="1" bestFit="1" customWidth="1"/>
    <col min="4" max="4" width="18.42578125" style="1" bestFit="1" customWidth="1"/>
    <col min="5" max="5" width="9.140625" style="1" bestFit="1" customWidth="1"/>
    <col min="6" max="6" width="9.42578125" style="1" bestFit="1" customWidth="1"/>
    <col min="7" max="7" width="10.85546875" style="1" bestFit="1" customWidth="1"/>
    <col min="8" max="10" width="10.42578125" style="1" bestFit="1" customWidth="1"/>
    <col min="11" max="11" width="9.28515625" style="89" customWidth="1"/>
    <col min="12" max="12" width="9.28515625" style="1" customWidth="1"/>
    <col min="13" max="13" width="9.85546875" style="1" bestFit="1" customWidth="1"/>
    <col min="14" max="14" width="27.42578125" style="1" bestFit="1" customWidth="1"/>
    <col min="15" max="15" width="6.140625" style="1" bestFit="1" customWidth="1"/>
    <col min="16" max="16" width="7.140625" style="1" bestFit="1" customWidth="1"/>
    <col min="17" max="17" width="13.42578125" style="1" bestFit="1" customWidth="1"/>
    <col min="18" max="18" width="15.42578125" style="1" bestFit="1" customWidth="1"/>
    <col min="19" max="19" width="12.85546875" style="1" bestFit="1" customWidth="1"/>
    <col min="20" max="20" width="15.42578125" style="1" bestFit="1" customWidth="1"/>
    <col min="21" max="21" width="19.85546875" style="1" bestFit="1" customWidth="1"/>
    <col min="22" max="22" width="8.85546875" style="1" bestFit="1" customWidth="1"/>
    <col min="23" max="23" width="8.140625" style="1" bestFit="1" customWidth="1"/>
    <col min="24" max="24" width="10.42578125" style="1" customWidth="1"/>
    <col min="25" max="25" width="11.85546875" style="1" customWidth="1"/>
    <col min="26" max="26" width="9.28515625" style="1" customWidth="1"/>
    <col min="27" max="27" width="10.140625" style="1" bestFit="1" customWidth="1"/>
    <col min="28" max="28" width="21.140625" style="1" bestFit="1" customWidth="1"/>
    <col min="29" max="29" width="23.85546875" style="1" bestFit="1" customWidth="1"/>
    <col min="30" max="30" width="18.42578125" style="1" bestFit="1" customWidth="1"/>
    <col min="31" max="31" width="12.85546875" style="1" bestFit="1" customWidth="1"/>
    <col min="32" max="32" width="9.42578125" style="1" bestFit="1" customWidth="1"/>
    <col min="33" max="33" width="10.85546875" style="1" bestFit="1" customWidth="1"/>
    <col min="34" max="34" width="18.42578125" style="1" bestFit="1" customWidth="1"/>
    <col min="35" max="35" width="19.140625" style="1" bestFit="1" customWidth="1"/>
    <col min="36" max="36" width="16.85546875" style="1" bestFit="1" customWidth="1"/>
    <col min="37" max="37" width="9.28515625" style="89" customWidth="1"/>
    <col min="38" max="38" width="9.28515625" style="1" customWidth="1"/>
    <col min="39" max="39" width="6.85546875" style="1" bestFit="1" customWidth="1"/>
    <col min="40" max="40" width="27.42578125" style="1" bestFit="1" customWidth="1"/>
    <col min="41" max="41" width="6.140625" style="1" bestFit="1" customWidth="1"/>
    <col min="42" max="42" width="8.140625" style="1" bestFit="1" customWidth="1"/>
    <col min="43" max="43" width="13.42578125" style="1" bestFit="1" customWidth="1"/>
    <col min="44" max="44" width="15.42578125" style="1" bestFit="1" customWidth="1"/>
    <col min="45" max="45" width="12.85546875" style="1" bestFit="1" customWidth="1"/>
    <col min="46" max="46" width="15.42578125" style="1" bestFit="1" customWidth="1"/>
    <col min="47" max="47" width="19.85546875" style="1" bestFit="1" customWidth="1"/>
    <col min="48" max="49" width="8.85546875" style="1" bestFit="1" customWidth="1"/>
    <col min="50" max="50" width="10.42578125" style="1" customWidth="1"/>
    <col min="51" max="51" width="9.140625" style="1"/>
    <col min="52" max="52" width="10.140625" style="1" bestFit="1" customWidth="1"/>
    <col min="53" max="53" width="21.140625" style="1" bestFit="1" customWidth="1"/>
    <col min="54" max="54" width="18.85546875" style="1" bestFit="1" customWidth="1"/>
    <col min="55" max="55" width="18.42578125" style="1" bestFit="1" customWidth="1"/>
    <col min="56" max="56" width="9.140625" style="1" bestFit="1" customWidth="1"/>
    <col min="57" max="57" width="9.42578125" style="1" bestFit="1" customWidth="1"/>
    <col min="58" max="58" width="10.85546875" style="1" bestFit="1" customWidth="1"/>
    <col min="59" max="61" width="10.42578125" style="1" bestFit="1" customWidth="1"/>
    <col min="62" max="62" width="9.28515625" style="89" customWidth="1"/>
    <col min="63" max="63" width="9.28515625" style="1" customWidth="1"/>
    <col min="64" max="64" width="9.42578125" style="1" bestFit="1" customWidth="1"/>
    <col min="65" max="65" width="27.42578125" style="1" bestFit="1" customWidth="1"/>
    <col min="66" max="66" width="6.140625" style="1" bestFit="1" customWidth="1"/>
    <col min="67" max="67" width="7.140625" style="1" bestFit="1" customWidth="1"/>
    <col min="68" max="68" width="13.42578125" style="1" bestFit="1" customWidth="1"/>
    <col min="69" max="69" width="15.42578125" style="1" bestFit="1" customWidth="1"/>
    <col min="70" max="70" width="12.85546875" style="1" bestFit="1" customWidth="1"/>
    <col min="71" max="71" width="15.42578125" style="1" bestFit="1" customWidth="1"/>
    <col min="72" max="72" width="19.85546875" style="1" bestFit="1" customWidth="1"/>
    <col min="73" max="73" width="7.85546875" style="1" bestFit="1" customWidth="1"/>
    <col min="74" max="74" width="8.140625" style="1" bestFit="1" customWidth="1"/>
    <col min="75" max="75" width="10.42578125" style="1" customWidth="1"/>
    <col min="76" max="76" width="11.85546875" style="1" customWidth="1"/>
    <col min="77" max="77" width="9.28515625" style="1" customWidth="1"/>
    <col min="78" max="78" width="10.140625" style="1" bestFit="1" customWidth="1"/>
    <col min="79" max="79" width="21.140625" style="1" bestFit="1" customWidth="1"/>
    <col min="80" max="80" width="44.42578125" style="1" bestFit="1" customWidth="1"/>
    <col min="81" max="81" width="18.42578125" style="1" bestFit="1" customWidth="1"/>
    <col min="82" max="82" width="9.140625" style="1" bestFit="1" customWidth="1"/>
    <col min="83" max="83" width="9.85546875" style="1" bestFit="1" customWidth="1"/>
    <col min="84" max="84" width="10.85546875" style="1" bestFit="1" customWidth="1"/>
    <col min="85" max="87" width="10.42578125" style="1" bestFit="1" customWidth="1"/>
    <col min="88" max="88" width="10.85546875" style="1" bestFit="1" customWidth="1"/>
    <col min="89" max="89" width="9.28515625" style="1" bestFit="1" customWidth="1"/>
    <col min="90" max="90" width="10.140625" style="1" bestFit="1" customWidth="1"/>
    <col min="91" max="91" width="27.42578125" style="1" bestFit="1" customWidth="1"/>
    <col min="92" max="92" width="5.140625" style="1" bestFit="1" customWidth="1"/>
    <col min="93" max="93" width="7.140625" style="1" bestFit="1" customWidth="1"/>
    <col min="94" max="94" width="13.42578125" style="1" bestFit="1" customWidth="1"/>
    <col min="95" max="95" width="15.42578125" style="1" bestFit="1" customWidth="1"/>
    <col min="96" max="96" width="12.85546875" style="1" bestFit="1" customWidth="1"/>
    <col min="97" max="97" width="15.42578125" style="1" bestFit="1" customWidth="1"/>
    <col min="98" max="98" width="19.85546875" style="1" bestFit="1" customWidth="1"/>
    <col min="99" max="99" width="8.85546875" style="1" bestFit="1" customWidth="1"/>
    <col min="100" max="100" width="8.140625" style="1" bestFit="1" customWidth="1"/>
    <col min="101" max="16384" width="9.140625" style="1"/>
  </cols>
  <sheetData>
    <row r="3" spans="1:100" ht="15">
      <c r="A3" s="439" t="s">
        <v>206</v>
      </c>
      <c r="B3" s="439"/>
      <c r="C3" s="439"/>
      <c r="D3" s="439"/>
      <c r="E3" s="439"/>
      <c r="F3" s="439"/>
      <c r="G3" s="439"/>
      <c r="H3" s="439"/>
      <c r="AA3" s="68"/>
      <c r="AZ3" s="439" t="s">
        <v>279</v>
      </c>
      <c r="BA3" s="439"/>
      <c r="BB3" s="439"/>
      <c r="BC3" s="439"/>
      <c r="BD3" s="439"/>
      <c r="BE3" s="439"/>
      <c r="BF3" s="439"/>
      <c r="BG3" s="439"/>
    </row>
    <row r="5" spans="1:100" ht="15">
      <c r="A5" s="85" t="s">
        <v>176</v>
      </c>
      <c r="B5" s="432" t="s">
        <v>193</v>
      </c>
      <c r="C5" s="432"/>
      <c r="D5" s="432"/>
      <c r="E5" s="432"/>
      <c r="F5" s="432"/>
      <c r="G5" s="432"/>
      <c r="H5" s="432"/>
      <c r="I5" s="432"/>
      <c r="J5" s="432"/>
      <c r="K5" s="432"/>
      <c r="L5" s="432"/>
      <c r="M5" s="432"/>
      <c r="N5" s="432"/>
      <c r="O5" s="432"/>
      <c r="P5" s="432"/>
      <c r="Q5" s="432"/>
      <c r="R5" s="432"/>
      <c r="S5" s="432"/>
      <c r="T5" s="432"/>
      <c r="U5" s="132"/>
      <c r="V5" s="132"/>
      <c r="W5" s="132"/>
      <c r="X5" s="132"/>
      <c r="AB5" s="432" t="s">
        <v>5</v>
      </c>
      <c r="AC5" s="432"/>
      <c r="AD5" s="432"/>
      <c r="AE5" s="432"/>
      <c r="AF5" s="432"/>
      <c r="AG5" s="432"/>
      <c r="AH5" s="432"/>
      <c r="AI5" s="432"/>
      <c r="AJ5" s="432"/>
      <c r="AK5" s="432"/>
      <c r="AL5" s="432"/>
      <c r="AM5" s="432"/>
      <c r="AN5" s="432"/>
      <c r="AO5" s="432"/>
      <c r="AP5" s="432"/>
      <c r="AQ5" s="432"/>
      <c r="AR5" s="432"/>
      <c r="AS5" s="432"/>
      <c r="AT5" s="432"/>
      <c r="AU5" s="132"/>
      <c r="AV5" s="132"/>
      <c r="AW5" s="132"/>
      <c r="AX5" s="132"/>
      <c r="AZ5" s="85" t="s">
        <v>176</v>
      </c>
      <c r="BA5" s="432" t="s">
        <v>195</v>
      </c>
      <c r="BB5" s="432"/>
      <c r="BC5" s="432"/>
      <c r="BD5" s="432"/>
      <c r="BE5" s="432"/>
      <c r="BF5" s="432"/>
      <c r="BG5" s="432"/>
      <c r="BH5" s="432"/>
      <c r="BI5" s="432"/>
      <c r="BJ5" s="432"/>
      <c r="BK5" s="432"/>
      <c r="BL5" s="432"/>
      <c r="BM5" s="432"/>
      <c r="BN5" s="432"/>
      <c r="BO5" s="432"/>
      <c r="BP5" s="432"/>
      <c r="BQ5" s="432"/>
      <c r="BR5" s="432"/>
      <c r="BS5" s="432"/>
      <c r="BT5" s="132"/>
      <c r="BU5" s="132"/>
      <c r="BV5" s="132"/>
      <c r="BW5" s="132"/>
      <c r="CA5" s="432" t="s">
        <v>196</v>
      </c>
      <c r="CB5" s="432"/>
      <c r="CC5" s="432"/>
      <c r="CD5" s="432"/>
      <c r="CE5" s="432"/>
      <c r="CF5" s="432"/>
      <c r="CG5" s="432"/>
      <c r="CH5" s="432"/>
      <c r="CI5" s="432"/>
      <c r="CJ5" s="432"/>
      <c r="CK5" s="432"/>
      <c r="CL5" s="432"/>
      <c r="CM5" s="432"/>
      <c r="CN5" s="432"/>
      <c r="CO5" s="432"/>
      <c r="CP5" s="432"/>
      <c r="CQ5" s="432"/>
      <c r="CR5" s="432"/>
      <c r="CS5" s="432"/>
      <c r="CT5" s="432"/>
      <c r="CU5" s="432"/>
      <c r="CV5" s="432"/>
    </row>
    <row r="6" spans="1:100" ht="15" customHeight="1"/>
    <row r="7" spans="1:100" ht="15" customHeight="1">
      <c r="B7" s="68"/>
      <c r="C7" s="433" t="s">
        <v>99</v>
      </c>
      <c r="D7" s="434"/>
      <c r="E7" s="434"/>
      <c r="F7" s="434"/>
      <c r="G7" s="434"/>
      <c r="H7" s="435"/>
      <c r="N7" s="127" t="s">
        <v>98</v>
      </c>
      <c r="O7" s="72"/>
      <c r="P7" s="72"/>
      <c r="Q7" s="70"/>
      <c r="R7" s="70"/>
      <c r="S7" s="70"/>
      <c r="T7" s="70"/>
      <c r="U7" s="70"/>
      <c r="V7" s="70"/>
      <c r="W7" s="70"/>
      <c r="X7" s="70"/>
      <c r="Y7" s="70"/>
      <c r="AB7" s="68"/>
      <c r="AC7" s="433" t="s">
        <v>99</v>
      </c>
      <c r="AD7" s="434"/>
      <c r="AE7" s="434"/>
      <c r="AF7" s="434"/>
      <c r="AG7" s="434"/>
      <c r="AH7" s="435"/>
      <c r="AN7" s="127" t="s">
        <v>98</v>
      </c>
      <c r="AO7" s="72"/>
      <c r="AP7" s="72"/>
      <c r="AQ7" s="70"/>
      <c r="AR7" s="70"/>
      <c r="AS7" s="70"/>
      <c r="AT7" s="70"/>
      <c r="AU7" s="70"/>
      <c r="AV7" s="70"/>
      <c r="AW7" s="70"/>
      <c r="AX7" s="70"/>
      <c r="BA7" s="68"/>
      <c r="BB7" s="433" t="s">
        <v>99</v>
      </c>
      <c r="BC7" s="434"/>
      <c r="BD7" s="434"/>
      <c r="BE7" s="434"/>
      <c r="BF7" s="434"/>
      <c r="BG7" s="435"/>
      <c r="BM7" s="127" t="s">
        <v>98</v>
      </c>
      <c r="BN7" s="72"/>
      <c r="BO7" s="72"/>
      <c r="BP7" s="70"/>
      <c r="BQ7" s="70"/>
      <c r="BR7" s="70"/>
      <c r="BS7" s="70"/>
      <c r="BT7" s="70"/>
      <c r="BU7" s="70"/>
      <c r="BV7" s="70"/>
      <c r="BW7" s="70"/>
      <c r="BX7" s="70"/>
      <c r="CA7" s="68"/>
      <c r="CB7" s="129" t="s">
        <v>99</v>
      </c>
      <c r="CC7" s="130"/>
      <c r="CD7" s="130"/>
      <c r="CE7" s="130"/>
      <c r="CF7" s="130"/>
      <c r="CG7" s="131"/>
      <c r="CM7" s="127" t="s">
        <v>9</v>
      </c>
    </row>
    <row r="8" spans="1:100" ht="15" customHeight="1">
      <c r="B8" s="73" t="s">
        <v>172</v>
      </c>
      <c r="C8" s="73">
        <v>1.65</v>
      </c>
      <c r="D8" s="73">
        <v>2.36</v>
      </c>
      <c r="E8" s="73">
        <v>2.44</v>
      </c>
      <c r="F8" s="73">
        <v>2.83</v>
      </c>
      <c r="G8" s="73">
        <v>3.22</v>
      </c>
      <c r="H8" s="73">
        <v>3.61</v>
      </c>
      <c r="N8" s="127" t="s">
        <v>1</v>
      </c>
      <c r="O8" s="72"/>
      <c r="P8" s="72"/>
      <c r="Q8" s="70"/>
      <c r="R8" s="70"/>
      <c r="S8" s="70"/>
      <c r="T8" s="70"/>
      <c r="U8" s="70"/>
      <c r="V8" s="70"/>
      <c r="W8" s="70"/>
      <c r="X8" s="70"/>
      <c r="Y8" s="70"/>
      <c r="AB8" s="73" t="s">
        <v>172</v>
      </c>
      <c r="AC8" s="73">
        <v>1.65</v>
      </c>
      <c r="AD8" s="73">
        <v>2.36</v>
      </c>
      <c r="AE8" s="73">
        <v>2.44</v>
      </c>
      <c r="AF8" s="73">
        <v>2.83</v>
      </c>
      <c r="AG8" s="73">
        <v>3.22</v>
      </c>
      <c r="AH8" s="73">
        <v>3.61</v>
      </c>
      <c r="AN8" s="127" t="s">
        <v>1</v>
      </c>
      <c r="AO8" s="72"/>
      <c r="AP8" s="72"/>
      <c r="AQ8" s="70"/>
      <c r="AR8" s="70"/>
      <c r="AS8" s="70"/>
      <c r="AT8" s="70"/>
      <c r="AU8" s="70"/>
      <c r="AV8" s="70"/>
      <c r="AW8" s="70"/>
      <c r="AX8" s="70"/>
      <c r="BA8" s="73" t="s">
        <v>172</v>
      </c>
      <c r="BB8" s="73">
        <v>1.65</v>
      </c>
      <c r="BC8" s="73">
        <v>2.36</v>
      </c>
      <c r="BD8" s="73">
        <v>2.44</v>
      </c>
      <c r="BE8" s="73">
        <v>2.83</v>
      </c>
      <c r="BF8" s="73">
        <v>3.22</v>
      </c>
      <c r="BG8" s="73">
        <v>3.61</v>
      </c>
      <c r="BM8" s="127" t="s">
        <v>1</v>
      </c>
      <c r="BN8" s="72"/>
      <c r="BO8" s="72"/>
      <c r="BP8" s="70"/>
      <c r="BQ8" s="70"/>
      <c r="BR8" s="70"/>
      <c r="BS8" s="70"/>
      <c r="BT8" s="70"/>
      <c r="BU8" s="70"/>
      <c r="BV8" s="70"/>
      <c r="BW8" s="70"/>
      <c r="BX8" s="70"/>
      <c r="CA8" s="73" t="s">
        <v>172</v>
      </c>
      <c r="CB8" s="73">
        <v>1.65</v>
      </c>
      <c r="CC8" s="73">
        <v>2.36</v>
      </c>
      <c r="CD8" s="73">
        <v>2.44</v>
      </c>
      <c r="CE8" s="73">
        <v>2.83</v>
      </c>
      <c r="CF8" s="73">
        <v>3.22</v>
      </c>
      <c r="CG8" s="73">
        <v>3.61</v>
      </c>
      <c r="CM8" s="127" t="s">
        <v>1</v>
      </c>
    </row>
    <row r="9" spans="1:100" ht="15" customHeight="1">
      <c r="B9" s="69" t="s">
        <v>1</v>
      </c>
      <c r="C9" s="73">
        <v>1</v>
      </c>
      <c r="D9" s="73">
        <v>3</v>
      </c>
      <c r="E9" s="73">
        <v>3</v>
      </c>
      <c r="F9" s="73">
        <v>4</v>
      </c>
      <c r="G9" s="73">
        <v>4</v>
      </c>
      <c r="H9" s="73">
        <v>6</v>
      </c>
      <c r="N9" s="127">
        <f>(((D9+C9)/2)*(D$8-C$8))+(((E9+D9)/2)*(E$8-D$8))+(((F9+E9)/2)*(F$8-E$8))+(((G9+F9)/2)*(G$8-F$8))+(((H9+G9)/2)*(H$8-G$8))</f>
        <v>6.5349999999999993</v>
      </c>
      <c r="P9" s="72"/>
      <c r="Q9" s="70"/>
      <c r="R9" s="70"/>
      <c r="S9" s="70"/>
      <c r="T9" s="70"/>
      <c r="U9" s="70"/>
      <c r="V9" s="70"/>
      <c r="W9" s="70"/>
      <c r="X9" s="70"/>
      <c r="Y9" s="70"/>
      <c r="AB9" s="69" t="s">
        <v>1</v>
      </c>
      <c r="AC9" s="73">
        <v>3</v>
      </c>
      <c r="AD9" s="73">
        <v>3</v>
      </c>
      <c r="AE9" s="73">
        <v>4</v>
      </c>
      <c r="AF9" s="73">
        <v>4</v>
      </c>
      <c r="AG9" s="73">
        <v>5</v>
      </c>
      <c r="AH9" s="73">
        <v>5</v>
      </c>
      <c r="AN9" s="127">
        <f t="shared" ref="AN9:AN16" si="0">(((AD9+AC9)/2)*(AD$8-AC$8))+(((AE9+AD9)/2)*(AE$8-AD$8))+(((AF9+AE9)/2)*(AF$8-AE$8))+(((AG9+AF9)/2)*(AG$8-AF$8))+(((AH9+AG9)/2)*(AH$8-AG$8))</f>
        <v>7.6749999999999998</v>
      </c>
      <c r="AP9" s="72"/>
      <c r="AQ9" s="70"/>
      <c r="AR9" s="70"/>
      <c r="AS9" s="70"/>
      <c r="AT9" s="70"/>
      <c r="AU9" s="70"/>
      <c r="AV9" s="70"/>
      <c r="AW9" s="70"/>
      <c r="AX9" s="70"/>
      <c r="BA9" s="69" t="s">
        <v>1</v>
      </c>
      <c r="BB9" s="73">
        <v>0</v>
      </c>
      <c r="BC9" s="73">
        <v>0</v>
      </c>
      <c r="BD9" s="73">
        <v>0</v>
      </c>
      <c r="BE9" s="73">
        <v>2</v>
      </c>
      <c r="BF9" s="73">
        <v>2</v>
      </c>
      <c r="BG9" s="73">
        <v>2</v>
      </c>
      <c r="BM9" s="127">
        <f>(((BC9+BB9)/2)*(BC$8-BB$8))+(((BD9+BC9)/2)*(BD$8-BC$8))+(((BE9+BD9)/2)*(BE$8-BD$8))+(((BF9+BE9)/2)*(BF$8-BE$8))+(((BG9+BF9)/2)*(BG$8-BF$8))</f>
        <v>1.9499999999999997</v>
      </c>
      <c r="BO9" s="72"/>
      <c r="BP9" s="70"/>
      <c r="BQ9" s="70"/>
      <c r="BR9" s="70"/>
      <c r="BS9" s="70"/>
      <c r="BT9" s="70"/>
      <c r="BU9" s="70"/>
      <c r="BV9" s="70"/>
      <c r="BW9" s="70"/>
      <c r="BX9" s="70"/>
      <c r="CA9" s="69" t="s">
        <v>1</v>
      </c>
      <c r="CB9" s="73">
        <v>0</v>
      </c>
      <c r="CC9" s="73">
        <v>3</v>
      </c>
      <c r="CD9" s="73">
        <v>2</v>
      </c>
      <c r="CE9" s="73">
        <v>3</v>
      </c>
      <c r="CF9" s="73">
        <v>3</v>
      </c>
      <c r="CG9" s="73">
        <v>5</v>
      </c>
      <c r="CM9" s="127">
        <f t="shared" ref="CM9:CM16" si="1">(((CC9+CB9)/2)*(CC$8-CB$8))+(((CD9+CC9)/2)*(CD$8-CC$8))+(((CE9+CD9)/2)*(CE$8-CD$8))+(((CF9+CE9)/2)*(CF$8-CE$8))+(((CG9+CF9)/2)*(CG$8-CF$8))</f>
        <v>4.9699999999999989</v>
      </c>
    </row>
    <row r="10" spans="1:100" ht="15" customHeight="1">
      <c r="B10" s="69" t="s">
        <v>1</v>
      </c>
      <c r="C10" s="73">
        <v>1</v>
      </c>
      <c r="D10" s="73">
        <v>2</v>
      </c>
      <c r="E10" s="73">
        <v>3</v>
      </c>
      <c r="F10" s="73">
        <v>4</v>
      </c>
      <c r="G10" s="73">
        <v>4</v>
      </c>
      <c r="H10" s="73">
        <v>3</v>
      </c>
      <c r="N10" s="127">
        <f t="shared" ref="N10:N16" si="2">(((D10+C10)/2)*(D$8-C$8))+(((E10+D10)/2)*(E$8-D$8))+(((F10+E10)/2)*(F$8-E$8))+(((G10+F10)/2)*(G$8-F$8))+(((H10+G10)/2)*(H$8-G$8))</f>
        <v>5.5549999999999997</v>
      </c>
      <c r="O10" s="77"/>
      <c r="P10" s="77"/>
      <c r="Q10" s="70"/>
      <c r="R10" s="70"/>
      <c r="S10" s="70"/>
      <c r="T10" s="70"/>
      <c r="U10" s="70"/>
      <c r="V10" s="70"/>
      <c r="W10" s="70"/>
      <c r="X10" s="70"/>
      <c r="Y10" s="70"/>
      <c r="AB10" s="69" t="s">
        <v>1</v>
      </c>
      <c r="AC10" s="73">
        <v>2</v>
      </c>
      <c r="AD10" s="73">
        <v>3</v>
      </c>
      <c r="AE10" s="73">
        <v>3</v>
      </c>
      <c r="AF10" s="73">
        <v>3</v>
      </c>
      <c r="AG10" s="73">
        <v>3</v>
      </c>
      <c r="AH10" s="73">
        <v>4</v>
      </c>
      <c r="AN10" s="127">
        <f t="shared" si="0"/>
        <v>5.7199999999999989</v>
      </c>
      <c r="AO10" s="77"/>
      <c r="AP10" s="72"/>
      <c r="AQ10" s="70"/>
      <c r="AR10" s="70"/>
      <c r="AS10" s="70"/>
      <c r="AT10" s="70"/>
      <c r="AU10" s="70"/>
      <c r="AV10" s="70"/>
      <c r="AW10" s="70"/>
      <c r="AX10" s="70"/>
      <c r="BA10" s="69" t="s">
        <v>1</v>
      </c>
      <c r="BB10" s="73">
        <v>1</v>
      </c>
      <c r="BC10" s="73">
        <v>1</v>
      </c>
      <c r="BD10" s="73">
        <v>0</v>
      </c>
      <c r="BE10" s="73">
        <v>3</v>
      </c>
      <c r="BF10" s="73">
        <v>3</v>
      </c>
      <c r="BG10" s="73">
        <v>5</v>
      </c>
      <c r="BM10" s="127">
        <f t="shared" ref="BM10:BM16" si="3">(((BC10+BB10)/2)*(BC$8-BB$8))+(((BD10+BC10)/2)*(BD$8-BC$8))+(((BE10+BD10)/2)*(BE$8-BD$8))+(((BF10+BE10)/2)*(BF$8-BE$8))+(((BG10+BF10)/2)*(BG$8-BF$8))</f>
        <v>4.0649999999999995</v>
      </c>
      <c r="BN10" s="77"/>
      <c r="BO10" s="77"/>
      <c r="BP10" s="70"/>
      <c r="BQ10" s="70"/>
      <c r="BR10" s="70"/>
      <c r="BS10" s="70"/>
      <c r="BT10" s="70"/>
      <c r="BU10" s="70"/>
      <c r="BV10" s="70"/>
      <c r="BW10" s="70"/>
      <c r="BX10" s="70"/>
      <c r="CA10" s="69" t="s">
        <v>1</v>
      </c>
      <c r="CB10" s="73">
        <v>0</v>
      </c>
      <c r="CC10" s="73">
        <v>1</v>
      </c>
      <c r="CD10" s="73">
        <v>0</v>
      </c>
      <c r="CE10" s="73">
        <v>1</v>
      </c>
      <c r="CF10" s="73">
        <v>2</v>
      </c>
      <c r="CG10" s="73">
        <v>2</v>
      </c>
      <c r="CM10" s="127">
        <f t="shared" si="1"/>
        <v>1.9549999999999996</v>
      </c>
    </row>
    <row r="11" spans="1:100" ht="15" customHeight="1">
      <c r="B11" s="69" t="s">
        <v>1</v>
      </c>
      <c r="C11" s="73">
        <v>2</v>
      </c>
      <c r="D11" s="73">
        <v>3</v>
      </c>
      <c r="E11" s="73">
        <v>2</v>
      </c>
      <c r="F11" s="73">
        <v>4</v>
      </c>
      <c r="G11" s="73">
        <v>4</v>
      </c>
      <c r="H11" s="73">
        <v>3</v>
      </c>
      <c r="N11" s="127">
        <f t="shared" si="2"/>
        <v>6.07</v>
      </c>
      <c r="O11" s="78"/>
      <c r="P11" s="78"/>
      <c r="Q11" s="70"/>
      <c r="R11" s="70"/>
      <c r="S11" s="70"/>
      <c r="T11" s="70"/>
      <c r="U11" s="70"/>
      <c r="V11" s="70"/>
      <c r="W11" s="70"/>
      <c r="X11" s="70"/>
      <c r="Y11" s="70"/>
      <c r="AB11" s="69" t="s">
        <v>1</v>
      </c>
      <c r="AC11" s="73">
        <v>3</v>
      </c>
      <c r="AD11" s="73">
        <v>4</v>
      </c>
      <c r="AE11" s="73">
        <v>4</v>
      </c>
      <c r="AF11" s="73">
        <v>4</v>
      </c>
      <c r="AG11" s="73">
        <v>4</v>
      </c>
      <c r="AH11" s="73">
        <v>5</v>
      </c>
      <c r="AN11" s="127">
        <f t="shared" si="0"/>
        <v>7.68</v>
      </c>
      <c r="AO11" s="78"/>
      <c r="AP11" s="72"/>
      <c r="AQ11" s="70"/>
      <c r="AR11" s="70"/>
      <c r="AS11" s="70"/>
      <c r="AT11" s="70"/>
      <c r="AU11" s="70"/>
      <c r="AV11" s="70"/>
      <c r="AW11" s="70"/>
      <c r="AX11" s="70"/>
      <c r="BA11" s="69" t="s">
        <v>1</v>
      </c>
      <c r="BB11" s="73">
        <v>0</v>
      </c>
      <c r="BC11" s="73">
        <v>0</v>
      </c>
      <c r="BD11" s="73">
        <v>1</v>
      </c>
      <c r="BE11" s="73">
        <v>1</v>
      </c>
      <c r="BF11" s="73">
        <v>2</v>
      </c>
      <c r="BG11" s="73">
        <v>3</v>
      </c>
      <c r="BM11" s="127">
        <f t="shared" si="3"/>
        <v>1.9899999999999995</v>
      </c>
      <c r="BN11" s="78"/>
      <c r="BO11" s="78"/>
      <c r="BP11" s="70"/>
      <c r="BQ11" s="70"/>
      <c r="BR11" s="70"/>
      <c r="BS11" s="70"/>
      <c r="BT11" s="70"/>
      <c r="BU11" s="70"/>
      <c r="BV11" s="70"/>
      <c r="BW11" s="70"/>
      <c r="BX11" s="70"/>
      <c r="CA11" s="69" t="s">
        <v>1</v>
      </c>
      <c r="CB11" s="73">
        <v>0</v>
      </c>
      <c r="CC11" s="73">
        <v>0</v>
      </c>
      <c r="CD11" s="73">
        <v>0</v>
      </c>
      <c r="CE11" s="73">
        <v>1</v>
      </c>
      <c r="CF11" s="73">
        <v>1</v>
      </c>
      <c r="CG11" s="73">
        <v>2</v>
      </c>
      <c r="CM11" s="127">
        <f t="shared" si="1"/>
        <v>1.1699999999999997</v>
      </c>
    </row>
    <row r="12" spans="1:100" ht="15" customHeight="1">
      <c r="B12" s="69" t="s">
        <v>1</v>
      </c>
      <c r="C12" s="73">
        <v>2</v>
      </c>
      <c r="D12" s="73">
        <v>2</v>
      </c>
      <c r="E12" s="73">
        <v>3</v>
      </c>
      <c r="F12" s="73">
        <v>3</v>
      </c>
      <c r="G12" s="73">
        <v>5</v>
      </c>
      <c r="H12" s="73">
        <v>5</v>
      </c>
      <c r="N12" s="127">
        <f t="shared" si="2"/>
        <v>6.3</v>
      </c>
      <c r="O12" s="78"/>
      <c r="P12" s="78"/>
      <c r="Q12" s="70"/>
      <c r="R12" s="70"/>
      <c r="S12" s="70"/>
      <c r="T12" s="70"/>
      <c r="U12" s="70"/>
      <c r="V12" s="70"/>
      <c r="W12" s="70"/>
      <c r="X12" s="70"/>
      <c r="Y12" s="70"/>
      <c r="AB12" s="69" t="s">
        <v>1</v>
      </c>
      <c r="AC12" s="73">
        <v>2</v>
      </c>
      <c r="AD12" s="73">
        <v>3</v>
      </c>
      <c r="AE12" s="73">
        <v>3</v>
      </c>
      <c r="AF12" s="73">
        <v>4</v>
      </c>
      <c r="AG12" s="73">
        <v>4</v>
      </c>
      <c r="AH12" s="73">
        <v>4</v>
      </c>
      <c r="AN12" s="127">
        <f t="shared" si="0"/>
        <v>6.5</v>
      </c>
      <c r="AO12" s="78"/>
      <c r="AP12" s="72"/>
      <c r="AQ12" s="70"/>
      <c r="AR12" s="70"/>
      <c r="AS12" s="70"/>
      <c r="AT12" s="70"/>
      <c r="AU12" s="70"/>
      <c r="AV12" s="70"/>
      <c r="AW12" s="70"/>
      <c r="AX12" s="70"/>
      <c r="BA12" s="69" t="s">
        <v>1</v>
      </c>
      <c r="BB12" s="73">
        <v>0</v>
      </c>
      <c r="BC12" s="73">
        <v>0</v>
      </c>
      <c r="BD12" s="73">
        <v>1</v>
      </c>
      <c r="BE12" s="73">
        <v>1</v>
      </c>
      <c r="BF12" s="73">
        <v>2</v>
      </c>
      <c r="BG12" s="73">
        <v>3</v>
      </c>
      <c r="BM12" s="127">
        <f t="shared" si="3"/>
        <v>1.9899999999999995</v>
      </c>
      <c r="BN12" s="78"/>
      <c r="BO12" s="78"/>
      <c r="BP12" s="70"/>
      <c r="BQ12" s="70"/>
      <c r="BR12" s="70"/>
      <c r="BS12" s="70"/>
      <c r="BT12" s="70"/>
      <c r="BU12" s="70"/>
      <c r="BV12" s="70"/>
      <c r="BW12" s="70"/>
      <c r="BX12" s="70"/>
      <c r="CA12" s="69" t="s">
        <v>1</v>
      </c>
      <c r="CB12" s="73">
        <v>1</v>
      </c>
      <c r="CC12" s="73">
        <v>0</v>
      </c>
      <c r="CD12" s="73">
        <v>1</v>
      </c>
      <c r="CE12" s="73">
        <v>2</v>
      </c>
      <c r="CF12" s="73">
        <v>2</v>
      </c>
      <c r="CG12" s="73">
        <v>3</v>
      </c>
      <c r="CM12" s="127">
        <f t="shared" si="1"/>
        <v>2.7349999999999994</v>
      </c>
    </row>
    <row r="13" spans="1:100" ht="15" customHeight="1">
      <c r="B13" s="69" t="s">
        <v>1</v>
      </c>
      <c r="C13" s="73">
        <v>2</v>
      </c>
      <c r="D13" s="73">
        <v>3</v>
      </c>
      <c r="E13" s="73">
        <v>4</v>
      </c>
      <c r="F13" s="73">
        <v>5</v>
      </c>
      <c r="G13" s="73">
        <v>5</v>
      </c>
      <c r="H13" s="73">
        <v>6</v>
      </c>
      <c r="N13" s="127">
        <f t="shared" si="2"/>
        <v>7.9049999999999994</v>
      </c>
      <c r="O13" s="78"/>
      <c r="P13" s="78"/>
      <c r="Q13" s="70"/>
      <c r="R13" s="70"/>
      <c r="S13" s="70"/>
      <c r="T13" s="70"/>
      <c r="U13" s="70"/>
      <c r="V13" s="70"/>
      <c r="W13" s="70"/>
      <c r="X13" s="70"/>
      <c r="Y13" s="70"/>
      <c r="AB13" s="69" t="s">
        <v>1</v>
      </c>
      <c r="AC13" s="73">
        <v>2</v>
      </c>
      <c r="AD13" s="73">
        <v>3</v>
      </c>
      <c r="AE13" s="73">
        <v>4</v>
      </c>
      <c r="AF13" s="73">
        <v>4</v>
      </c>
      <c r="AG13" s="73">
        <v>5</v>
      </c>
      <c r="AH13" s="73">
        <v>5</v>
      </c>
      <c r="AN13" s="127">
        <f t="shared" si="0"/>
        <v>7.3199999999999994</v>
      </c>
      <c r="AO13" s="78"/>
      <c r="AP13" s="72"/>
      <c r="AQ13" s="70"/>
      <c r="AR13" s="70"/>
      <c r="AS13" s="70"/>
      <c r="AT13" s="70"/>
      <c r="AU13" s="70"/>
      <c r="AV13" s="70"/>
      <c r="AW13" s="70"/>
      <c r="AX13" s="70"/>
      <c r="BA13" s="69" t="s">
        <v>1</v>
      </c>
      <c r="BB13" s="73">
        <v>2</v>
      </c>
      <c r="BC13" s="73">
        <v>1</v>
      </c>
      <c r="BD13" s="73">
        <v>2</v>
      </c>
      <c r="BE13" s="73">
        <v>4</v>
      </c>
      <c r="BF13" s="73">
        <v>4</v>
      </c>
      <c r="BG13" s="73">
        <v>4</v>
      </c>
      <c r="BM13" s="127">
        <f t="shared" si="3"/>
        <v>5.4749999999999996</v>
      </c>
      <c r="BN13" s="78"/>
      <c r="BO13" s="78"/>
      <c r="BP13" s="70"/>
      <c r="BQ13" s="70"/>
      <c r="BR13" s="70"/>
      <c r="BS13" s="70"/>
      <c r="BT13" s="70"/>
      <c r="BU13" s="70"/>
      <c r="BV13" s="70"/>
      <c r="BW13" s="70"/>
      <c r="BX13" s="70"/>
      <c r="CA13" s="69" t="s">
        <v>1</v>
      </c>
      <c r="CB13" s="73">
        <v>0</v>
      </c>
      <c r="CC13" s="73">
        <v>2</v>
      </c>
      <c r="CD13" s="73">
        <v>2</v>
      </c>
      <c r="CE13" s="73">
        <v>2</v>
      </c>
      <c r="CF13" s="73">
        <v>2</v>
      </c>
      <c r="CG13" s="73">
        <v>3</v>
      </c>
      <c r="CM13" s="127">
        <f t="shared" si="1"/>
        <v>3.4049999999999998</v>
      </c>
    </row>
    <row r="14" spans="1:100" ht="15" customHeight="1">
      <c r="B14" s="69" t="s">
        <v>1</v>
      </c>
      <c r="C14" s="73">
        <v>2</v>
      </c>
      <c r="D14" s="73">
        <v>2</v>
      </c>
      <c r="E14" s="73">
        <v>3</v>
      </c>
      <c r="F14" s="73">
        <v>3</v>
      </c>
      <c r="G14" s="73">
        <v>4</v>
      </c>
      <c r="H14" s="73">
        <v>4</v>
      </c>
      <c r="N14" s="127">
        <f t="shared" si="2"/>
        <v>5.7149999999999999</v>
      </c>
      <c r="O14" s="78"/>
      <c r="P14" s="78"/>
      <c r="Q14" s="70"/>
      <c r="R14" s="70"/>
      <c r="S14" s="70"/>
      <c r="T14" s="70"/>
      <c r="U14" s="70"/>
      <c r="V14" s="70"/>
      <c r="W14" s="70"/>
      <c r="X14" s="70"/>
      <c r="Y14" s="70"/>
      <c r="AB14" s="69" t="s">
        <v>1</v>
      </c>
      <c r="AC14" s="73">
        <v>2</v>
      </c>
      <c r="AD14" s="73">
        <v>3</v>
      </c>
      <c r="AE14" s="73">
        <v>3</v>
      </c>
      <c r="AF14" s="73">
        <v>3</v>
      </c>
      <c r="AG14" s="73">
        <v>4</v>
      </c>
      <c r="AH14" s="73">
        <v>4</v>
      </c>
      <c r="AN14" s="127">
        <f t="shared" si="0"/>
        <v>6.1099999999999994</v>
      </c>
      <c r="AO14" s="78"/>
      <c r="AP14" s="72"/>
      <c r="AQ14" s="70"/>
      <c r="AR14" s="70"/>
      <c r="AS14" s="70"/>
      <c r="AT14" s="70"/>
      <c r="AU14" s="70"/>
      <c r="AV14" s="70"/>
      <c r="AW14" s="70"/>
      <c r="AX14" s="70"/>
      <c r="BA14" s="69" t="s">
        <v>1</v>
      </c>
      <c r="BB14" s="73">
        <v>0</v>
      </c>
      <c r="BC14" s="73">
        <v>0</v>
      </c>
      <c r="BD14" s="73">
        <v>1</v>
      </c>
      <c r="BE14" s="73">
        <v>1</v>
      </c>
      <c r="BF14" s="73">
        <v>2</v>
      </c>
      <c r="BG14" s="73">
        <v>2</v>
      </c>
      <c r="BM14" s="127">
        <f t="shared" si="3"/>
        <v>1.7949999999999997</v>
      </c>
      <c r="BN14" s="78"/>
      <c r="BO14" s="78"/>
      <c r="BP14" s="70"/>
      <c r="BQ14" s="70"/>
      <c r="BR14" s="70"/>
      <c r="BS14" s="70"/>
      <c r="BT14" s="70"/>
      <c r="BU14" s="70"/>
      <c r="BV14" s="70"/>
      <c r="BW14" s="70"/>
      <c r="BX14" s="70"/>
      <c r="CA14" s="69" t="s">
        <v>1</v>
      </c>
      <c r="CB14" s="73">
        <v>0</v>
      </c>
      <c r="CC14" s="73">
        <v>0</v>
      </c>
      <c r="CD14" s="73">
        <v>0</v>
      </c>
      <c r="CE14" s="73">
        <v>1</v>
      </c>
      <c r="CF14" s="73">
        <v>2</v>
      </c>
      <c r="CG14" s="73">
        <v>2</v>
      </c>
      <c r="CM14" s="127">
        <f t="shared" si="1"/>
        <v>1.5599999999999996</v>
      </c>
    </row>
    <row r="15" spans="1:100" ht="15" customHeight="1">
      <c r="B15" s="69" t="s">
        <v>1</v>
      </c>
      <c r="C15" s="73">
        <v>1</v>
      </c>
      <c r="D15" s="73">
        <v>3</v>
      </c>
      <c r="E15" s="73">
        <v>3</v>
      </c>
      <c r="F15" s="73">
        <v>5</v>
      </c>
      <c r="G15" s="73">
        <v>4</v>
      </c>
      <c r="H15" s="73">
        <v>4</v>
      </c>
      <c r="N15" s="127">
        <f t="shared" si="2"/>
        <v>6.5350000000000001</v>
      </c>
      <c r="O15" s="78"/>
      <c r="P15" s="78"/>
      <c r="Q15" s="70"/>
      <c r="R15" s="70"/>
      <c r="S15" s="70"/>
      <c r="T15" s="70"/>
      <c r="U15" s="70"/>
      <c r="V15" s="70"/>
      <c r="W15" s="70"/>
      <c r="X15" s="70"/>
      <c r="Y15" s="70"/>
      <c r="AB15" s="69" t="s">
        <v>1</v>
      </c>
      <c r="AC15" s="73">
        <v>2</v>
      </c>
      <c r="AD15" s="73">
        <v>3</v>
      </c>
      <c r="AE15" s="73">
        <v>3</v>
      </c>
      <c r="AF15" s="73">
        <v>4</v>
      </c>
      <c r="AG15" s="73">
        <v>5</v>
      </c>
      <c r="AH15" s="73">
        <v>5</v>
      </c>
      <c r="AN15" s="127">
        <f t="shared" si="0"/>
        <v>7.085</v>
      </c>
      <c r="AO15" s="78"/>
      <c r="AP15" s="72"/>
      <c r="AQ15" s="70"/>
      <c r="AR15" s="70"/>
      <c r="AS15" s="70"/>
      <c r="AT15" s="70"/>
      <c r="AU15" s="70"/>
      <c r="AV15" s="70"/>
      <c r="AW15" s="70"/>
      <c r="AX15" s="70"/>
      <c r="BA15" s="69" t="s">
        <v>1</v>
      </c>
      <c r="BB15" s="73">
        <v>0</v>
      </c>
      <c r="BC15" s="73">
        <v>2</v>
      </c>
      <c r="BD15" s="73">
        <v>2</v>
      </c>
      <c r="BE15" s="73">
        <v>2</v>
      </c>
      <c r="BF15" s="73">
        <v>2</v>
      </c>
      <c r="BG15" s="73">
        <v>3</v>
      </c>
      <c r="BM15" s="127">
        <f t="shared" si="3"/>
        <v>3.4049999999999998</v>
      </c>
      <c r="BN15" s="78"/>
      <c r="BO15" s="78"/>
      <c r="BP15" s="70"/>
      <c r="BQ15" s="70"/>
      <c r="BR15" s="70"/>
      <c r="BS15" s="70"/>
      <c r="BT15" s="70"/>
      <c r="BU15" s="70"/>
      <c r="BV15" s="70"/>
      <c r="BW15" s="70"/>
      <c r="BX15" s="70"/>
      <c r="CA15" s="69" t="s">
        <v>1</v>
      </c>
      <c r="CB15" s="73">
        <v>0</v>
      </c>
      <c r="CC15" s="73">
        <v>0</v>
      </c>
      <c r="CD15" s="73">
        <v>1</v>
      </c>
      <c r="CE15" s="73">
        <v>1</v>
      </c>
      <c r="CF15" s="73">
        <v>1</v>
      </c>
      <c r="CG15" s="73">
        <v>2</v>
      </c>
      <c r="CM15" s="127">
        <f t="shared" si="1"/>
        <v>1.4049999999999998</v>
      </c>
    </row>
    <row r="16" spans="1:100" ht="15" customHeight="1">
      <c r="B16" s="69" t="s">
        <v>1</v>
      </c>
      <c r="C16" s="73">
        <v>1</v>
      </c>
      <c r="D16" s="73">
        <v>3</v>
      </c>
      <c r="E16" s="73">
        <v>3</v>
      </c>
      <c r="F16" s="73">
        <v>3</v>
      </c>
      <c r="G16" s="73">
        <v>4</v>
      </c>
      <c r="H16" s="73">
        <v>4</v>
      </c>
      <c r="N16" s="127">
        <f t="shared" si="2"/>
        <v>5.7549999999999999</v>
      </c>
      <c r="O16" s="78"/>
      <c r="P16" s="78"/>
      <c r="Q16" s="70"/>
      <c r="R16" s="70"/>
      <c r="S16" s="70"/>
      <c r="T16" s="70"/>
      <c r="U16" s="70"/>
      <c r="V16" s="70"/>
      <c r="W16" s="70"/>
      <c r="X16" s="70"/>
      <c r="Y16" s="70"/>
      <c r="AB16" s="69" t="s">
        <v>1</v>
      </c>
      <c r="AC16" s="73">
        <v>2</v>
      </c>
      <c r="AD16" s="73">
        <v>3</v>
      </c>
      <c r="AE16" s="73">
        <v>3</v>
      </c>
      <c r="AF16" s="73">
        <v>3</v>
      </c>
      <c r="AG16" s="73">
        <v>3</v>
      </c>
      <c r="AH16" s="73">
        <v>4</v>
      </c>
      <c r="AN16" s="127">
        <f t="shared" si="0"/>
        <v>5.7199999999999989</v>
      </c>
      <c r="AO16" s="78"/>
      <c r="AP16" s="72"/>
      <c r="AQ16" s="70"/>
      <c r="AR16" s="70"/>
      <c r="AS16" s="70"/>
      <c r="AT16" s="70"/>
      <c r="AU16" s="70"/>
      <c r="AV16" s="70"/>
      <c r="AW16" s="70"/>
      <c r="AX16" s="70"/>
      <c r="BA16" s="69" t="s">
        <v>1</v>
      </c>
      <c r="BB16" s="73">
        <v>2</v>
      </c>
      <c r="BC16" s="73">
        <v>1</v>
      </c>
      <c r="BD16" s="73">
        <v>1</v>
      </c>
      <c r="BE16" s="73">
        <v>1</v>
      </c>
      <c r="BF16" s="73">
        <v>2</v>
      </c>
      <c r="BG16" s="73">
        <v>3</v>
      </c>
      <c r="BM16" s="127">
        <f t="shared" si="3"/>
        <v>3.0949999999999993</v>
      </c>
      <c r="BN16" s="78"/>
      <c r="BO16" s="78"/>
      <c r="BP16" s="70"/>
      <c r="BQ16" s="70"/>
      <c r="BR16" s="70"/>
      <c r="BS16" s="70"/>
      <c r="BT16" s="70"/>
      <c r="BU16" s="70"/>
      <c r="BV16" s="70"/>
      <c r="BW16" s="70"/>
      <c r="BX16" s="70"/>
      <c r="CA16" s="69" t="s">
        <v>1</v>
      </c>
      <c r="CB16" s="73">
        <v>0</v>
      </c>
      <c r="CC16" s="73">
        <v>1</v>
      </c>
      <c r="CD16" s="73">
        <v>1</v>
      </c>
      <c r="CE16" s="73">
        <v>1</v>
      </c>
      <c r="CF16" s="73">
        <v>2</v>
      </c>
      <c r="CG16" s="73">
        <v>3</v>
      </c>
      <c r="CM16" s="127">
        <f t="shared" si="1"/>
        <v>2.3849999999999998</v>
      </c>
    </row>
    <row r="17" spans="2:91" ht="15" customHeight="1">
      <c r="B17" s="3" t="s">
        <v>11</v>
      </c>
      <c r="C17" s="133">
        <f t="shared" ref="C17:H17" si="4">AVERAGE(C9:C16)</f>
        <v>1.5</v>
      </c>
      <c r="D17" s="133">
        <f t="shared" si="4"/>
        <v>2.625</v>
      </c>
      <c r="E17" s="133">
        <f t="shared" si="4"/>
        <v>3</v>
      </c>
      <c r="F17" s="133">
        <f t="shared" si="4"/>
        <v>3.875</v>
      </c>
      <c r="G17" s="133">
        <f t="shared" si="4"/>
        <v>4.25</v>
      </c>
      <c r="H17" s="133">
        <f t="shared" si="4"/>
        <v>4.375</v>
      </c>
      <c r="M17" s="3" t="s">
        <v>11</v>
      </c>
      <c r="N17" s="133">
        <f>AVERAGE(N9:N16)</f>
        <v>6.2962499999999997</v>
      </c>
      <c r="O17" s="78"/>
      <c r="P17" s="78"/>
      <c r="Q17" s="70"/>
      <c r="R17" s="70"/>
      <c r="S17" s="70"/>
      <c r="T17" s="70"/>
      <c r="U17" s="70"/>
      <c r="V17" s="70"/>
      <c r="W17" s="70"/>
      <c r="X17" s="70"/>
      <c r="Y17" s="70"/>
      <c r="AB17" s="3" t="s">
        <v>11</v>
      </c>
      <c r="AC17" s="133">
        <f t="shared" ref="AC17:AH17" si="5">AVERAGE(AC9:AC16)</f>
        <v>2.25</v>
      </c>
      <c r="AD17" s="133">
        <f t="shared" si="5"/>
        <v>3.125</v>
      </c>
      <c r="AE17" s="133">
        <f t="shared" si="5"/>
        <v>3.375</v>
      </c>
      <c r="AF17" s="133">
        <f t="shared" si="5"/>
        <v>3.625</v>
      </c>
      <c r="AG17" s="133">
        <f t="shared" si="5"/>
        <v>4.125</v>
      </c>
      <c r="AH17" s="133">
        <f t="shared" si="5"/>
        <v>4.5</v>
      </c>
      <c r="AM17" s="3" t="s">
        <v>11</v>
      </c>
      <c r="AN17" s="133">
        <f>AVERAGE(AN9:AN16)</f>
        <v>6.7262499999999994</v>
      </c>
      <c r="AO17" s="78"/>
      <c r="AP17" s="72"/>
      <c r="AQ17" s="70"/>
      <c r="AR17" s="70"/>
      <c r="AS17" s="70"/>
      <c r="AT17" s="70"/>
      <c r="AU17" s="70"/>
      <c r="AV17" s="70"/>
      <c r="AW17" s="70"/>
      <c r="AX17" s="70"/>
      <c r="BA17" s="3" t="s">
        <v>11</v>
      </c>
      <c r="BB17" s="133">
        <f t="shared" ref="BB17:BG17" si="6">AVERAGE(BB9:BB16)</f>
        <v>0.625</v>
      </c>
      <c r="BC17" s="133">
        <f t="shared" si="6"/>
        <v>0.625</v>
      </c>
      <c r="BD17" s="133">
        <f t="shared" si="6"/>
        <v>1</v>
      </c>
      <c r="BE17" s="133">
        <f t="shared" si="6"/>
        <v>1.875</v>
      </c>
      <c r="BF17" s="133">
        <f t="shared" si="6"/>
        <v>2.375</v>
      </c>
      <c r="BG17" s="133">
        <f t="shared" si="6"/>
        <v>3.125</v>
      </c>
      <c r="BL17" s="3" t="s">
        <v>11</v>
      </c>
      <c r="BM17" s="133">
        <f>AVERAGE(BM9:BM16)</f>
        <v>2.9706249999999996</v>
      </c>
      <c r="BN17" s="78"/>
      <c r="BO17" s="78"/>
      <c r="BP17" s="70"/>
      <c r="BQ17" s="70"/>
      <c r="BR17" s="70"/>
      <c r="BS17" s="70"/>
      <c r="BT17" s="70"/>
      <c r="BU17" s="70"/>
      <c r="BV17" s="70"/>
      <c r="BW17" s="70"/>
      <c r="BX17" s="70"/>
      <c r="CA17" s="3" t="s">
        <v>11</v>
      </c>
      <c r="CB17" s="133">
        <f t="shared" ref="CB17:CG17" si="7">AVERAGE(CB9:CB16)</f>
        <v>0.125</v>
      </c>
      <c r="CC17" s="133">
        <f t="shared" si="7"/>
        <v>0.875</v>
      </c>
      <c r="CD17" s="133">
        <f t="shared" si="7"/>
        <v>0.875</v>
      </c>
      <c r="CE17" s="133">
        <f t="shared" si="7"/>
        <v>1.5</v>
      </c>
      <c r="CF17" s="133">
        <f t="shared" si="7"/>
        <v>1.875</v>
      </c>
      <c r="CG17" s="133">
        <f t="shared" si="7"/>
        <v>2.75</v>
      </c>
      <c r="CL17" s="3" t="s">
        <v>11</v>
      </c>
      <c r="CM17" s="133">
        <f>AVERAGE(CM9:CM16)</f>
        <v>2.4481250000000001</v>
      </c>
    </row>
    <row r="18" spans="2:91" ht="15" customHeight="1">
      <c r="B18" s="6" t="s">
        <v>12</v>
      </c>
      <c r="C18" s="133">
        <f t="shared" ref="C18:H18" si="8">STDEV(C9:C16)</f>
        <v>0.53452248382484879</v>
      </c>
      <c r="D18" s="133">
        <f t="shared" si="8"/>
        <v>0.51754916950676566</v>
      </c>
      <c r="E18" s="133">
        <f t="shared" si="8"/>
        <v>0.53452248382484879</v>
      </c>
      <c r="F18" s="133">
        <f t="shared" si="8"/>
        <v>0.83452296039628016</v>
      </c>
      <c r="G18" s="133">
        <f t="shared" si="8"/>
        <v>0.46291004988627571</v>
      </c>
      <c r="H18" s="133">
        <f t="shared" si="8"/>
        <v>1.1877349391654208</v>
      </c>
      <c r="M18" s="6" t="s">
        <v>12</v>
      </c>
      <c r="N18" s="133">
        <f>STDEV(N9:N16)</f>
        <v>0.74962252405555996</v>
      </c>
      <c r="O18" s="78"/>
      <c r="P18" s="78"/>
      <c r="Q18" s="70"/>
      <c r="R18" s="70"/>
      <c r="S18" s="70"/>
      <c r="T18" s="70"/>
      <c r="U18" s="70"/>
      <c r="V18" s="70"/>
      <c r="W18" s="70"/>
      <c r="X18" s="70"/>
      <c r="Y18" s="70"/>
      <c r="AB18" s="6" t="s">
        <v>12</v>
      </c>
      <c r="AC18" s="133">
        <f t="shared" ref="AC18:AH18" si="9">STDEV(AC9:AC16)</f>
        <v>0.46291004988627571</v>
      </c>
      <c r="AD18" s="133">
        <f t="shared" si="9"/>
        <v>0.35355339059327379</v>
      </c>
      <c r="AE18" s="133">
        <f t="shared" si="9"/>
        <v>0.51754916950676566</v>
      </c>
      <c r="AF18" s="133">
        <f t="shared" si="9"/>
        <v>0.51754916950676566</v>
      </c>
      <c r="AG18" s="133">
        <f t="shared" si="9"/>
        <v>0.83452296039628016</v>
      </c>
      <c r="AH18" s="133">
        <f t="shared" si="9"/>
        <v>0.53452248382484879</v>
      </c>
      <c r="AM18" s="6" t="s">
        <v>12</v>
      </c>
      <c r="AN18" s="133">
        <f>STDEV(AN9:AN16)</f>
        <v>0.82349754965374311</v>
      </c>
      <c r="AO18" s="78"/>
      <c r="AP18" s="72"/>
      <c r="AQ18" s="70"/>
      <c r="AR18" s="70"/>
      <c r="AS18" s="70"/>
      <c r="AT18" s="70"/>
      <c r="AU18" s="70"/>
      <c r="AV18" s="70"/>
      <c r="AW18" s="70"/>
      <c r="AX18" s="70"/>
      <c r="BA18" s="6" t="s">
        <v>12</v>
      </c>
      <c r="BB18" s="133">
        <f t="shared" ref="BB18:BG18" si="10">STDEV(BB9:BB16)</f>
        <v>0.91612538131290433</v>
      </c>
      <c r="BC18" s="133">
        <f t="shared" si="10"/>
        <v>0.74402380914284494</v>
      </c>
      <c r="BD18" s="133">
        <f t="shared" si="10"/>
        <v>0.7559289460184544</v>
      </c>
      <c r="BE18" s="133">
        <f t="shared" si="10"/>
        <v>1.1259916264596033</v>
      </c>
      <c r="BF18" s="133">
        <f t="shared" si="10"/>
        <v>0.74402380914284494</v>
      </c>
      <c r="BG18" s="133">
        <f t="shared" si="10"/>
        <v>0.99103120896511487</v>
      </c>
      <c r="BL18" s="6" t="s">
        <v>12</v>
      </c>
      <c r="BM18" s="133">
        <f>STDEV(BM9:BM16)</f>
        <v>1.3104373247671397</v>
      </c>
      <c r="BN18" s="78"/>
      <c r="BO18" s="78"/>
      <c r="BP18" s="70"/>
      <c r="BQ18" s="70"/>
      <c r="BR18" s="70"/>
      <c r="BS18" s="70"/>
      <c r="BT18" s="70"/>
      <c r="BU18" s="70"/>
      <c r="BV18" s="70"/>
      <c r="BW18" s="70"/>
      <c r="BX18" s="70"/>
      <c r="CA18" s="6" t="s">
        <v>12</v>
      </c>
      <c r="CB18" s="133">
        <f t="shared" ref="CB18:CG18" si="11">STDEV(CB9:CB16)</f>
        <v>0.35355339059327379</v>
      </c>
      <c r="CC18" s="133">
        <f t="shared" si="11"/>
        <v>1.1259916264596033</v>
      </c>
      <c r="CD18" s="133">
        <f t="shared" si="11"/>
        <v>0.83452296039628016</v>
      </c>
      <c r="CE18" s="133">
        <f t="shared" si="11"/>
        <v>0.7559289460184544</v>
      </c>
      <c r="CF18" s="133">
        <f t="shared" si="11"/>
        <v>0.64086994446165568</v>
      </c>
      <c r="CG18" s="133">
        <f t="shared" si="11"/>
        <v>1.0350983390135313</v>
      </c>
      <c r="CL18" s="6" t="s">
        <v>12</v>
      </c>
      <c r="CM18" s="133">
        <f>STDEV(CM9:CM16)</f>
        <v>1.2601245332449136</v>
      </c>
    </row>
    <row r="19" spans="2:91" ht="15" customHeight="1">
      <c r="B19" s="6" t="s">
        <v>13</v>
      </c>
      <c r="C19" s="133">
        <f t="shared" ref="C19:H19" si="12">C18/SQRT(COUNT(C9:C16))</f>
        <v>0.1889822365046136</v>
      </c>
      <c r="D19" s="133">
        <f t="shared" si="12"/>
        <v>0.18298126367784995</v>
      </c>
      <c r="E19" s="133">
        <f t="shared" si="12"/>
        <v>0.1889822365046136</v>
      </c>
      <c r="F19" s="133">
        <f t="shared" si="12"/>
        <v>0.29504842217604116</v>
      </c>
      <c r="G19" s="133">
        <f t="shared" si="12"/>
        <v>0.16366341767699427</v>
      </c>
      <c r="H19" s="133">
        <f t="shared" si="12"/>
        <v>0.41992771486803027</v>
      </c>
      <c r="M19" s="6" t="s">
        <v>13</v>
      </c>
      <c r="N19" s="133">
        <f>N18/SQRT(COUNT(N9:N16))</f>
        <v>0.26503158504493113</v>
      </c>
      <c r="O19" s="78"/>
      <c r="P19" s="78"/>
      <c r="Q19" s="70"/>
      <c r="R19" s="70"/>
      <c r="S19" s="70"/>
      <c r="T19" s="70"/>
      <c r="U19" s="70"/>
      <c r="V19" s="70"/>
      <c r="W19" s="70"/>
      <c r="X19" s="70"/>
      <c r="Y19" s="70"/>
      <c r="AB19" s="6" t="s">
        <v>13</v>
      </c>
      <c r="AC19" s="133">
        <f t="shared" ref="AC19:AH19" si="13">AC18/SQRT(COUNT(AC9:AC16))</f>
        <v>0.16366341767699427</v>
      </c>
      <c r="AD19" s="133">
        <f t="shared" si="13"/>
        <v>0.125</v>
      </c>
      <c r="AE19" s="133">
        <f t="shared" si="13"/>
        <v>0.18298126367784995</v>
      </c>
      <c r="AF19" s="133">
        <f t="shared" si="13"/>
        <v>0.18298126367784995</v>
      </c>
      <c r="AG19" s="133">
        <f t="shared" si="13"/>
        <v>0.29504842217604116</v>
      </c>
      <c r="AH19" s="133">
        <f t="shared" si="13"/>
        <v>0.1889822365046136</v>
      </c>
      <c r="AM19" s="6" t="s">
        <v>13</v>
      </c>
      <c r="AN19" s="133">
        <f>AN18/SQRT(COUNT(AN9:AN16))</f>
        <v>0.29115035082533369</v>
      </c>
      <c r="AO19" s="78"/>
      <c r="AP19" s="72"/>
      <c r="AQ19" s="70"/>
      <c r="AR19" s="70"/>
      <c r="AS19" s="70"/>
      <c r="AT19" s="70"/>
      <c r="AU19" s="70"/>
      <c r="AV19" s="70"/>
      <c r="AW19" s="70"/>
      <c r="AX19" s="70"/>
      <c r="BA19" s="6" t="s">
        <v>13</v>
      </c>
      <c r="BB19" s="133">
        <f t="shared" ref="BB19:BG19" si="14">BB18/SQRT(COUNT(BB9:BB16))</f>
        <v>0.3238992347717331</v>
      </c>
      <c r="BC19" s="133">
        <f t="shared" si="14"/>
        <v>0.26305214040457559</v>
      </c>
      <c r="BD19" s="133">
        <f t="shared" si="14"/>
        <v>0.26726124191242434</v>
      </c>
      <c r="BE19" s="133">
        <f t="shared" si="14"/>
        <v>0.39809815731442771</v>
      </c>
      <c r="BF19" s="133">
        <f t="shared" si="14"/>
        <v>0.26305214040457559</v>
      </c>
      <c r="BG19" s="133">
        <f t="shared" si="14"/>
        <v>0.35038244411336755</v>
      </c>
      <c r="BL19" s="6" t="s">
        <v>13</v>
      </c>
      <c r="BM19" s="133">
        <f>BM18/SQRT(COUNT(BM9:BM16))</f>
        <v>0.46330955933140128</v>
      </c>
      <c r="BN19" s="78"/>
      <c r="BO19" s="78"/>
      <c r="BP19" s="70"/>
      <c r="BQ19" s="70"/>
      <c r="BR19" s="70"/>
      <c r="BS19" s="70"/>
      <c r="BT19" s="70"/>
      <c r="BU19" s="70"/>
      <c r="BV19" s="70"/>
      <c r="BW19" s="70"/>
      <c r="BX19" s="70"/>
      <c r="CA19" s="6" t="s">
        <v>13</v>
      </c>
      <c r="CB19" s="133">
        <f t="shared" ref="CB19:CG19" si="15">CB18/SQRT(COUNT(CB9:CB16))</f>
        <v>0.125</v>
      </c>
      <c r="CC19" s="133">
        <f t="shared" si="15"/>
        <v>0.39809815731442771</v>
      </c>
      <c r="CD19" s="133">
        <f t="shared" si="15"/>
        <v>0.29504842217604116</v>
      </c>
      <c r="CE19" s="133">
        <f t="shared" si="15"/>
        <v>0.26726124191242434</v>
      </c>
      <c r="CF19" s="133">
        <f t="shared" si="15"/>
        <v>0.22658174179374141</v>
      </c>
      <c r="CG19" s="133">
        <f t="shared" si="15"/>
        <v>0.3659625273556999</v>
      </c>
      <c r="CL19" s="6" t="s">
        <v>13</v>
      </c>
      <c r="CM19" s="133">
        <f>CM18/SQRT(COUNT(CM9:CM16))</f>
        <v>0.4455213012985057</v>
      </c>
    </row>
    <row r="20" spans="2:91" ht="15" customHeight="1">
      <c r="B20" s="440" t="s">
        <v>192</v>
      </c>
      <c r="C20" s="133">
        <f>C17-(2*C18)</f>
        <v>0.43095503235030241</v>
      </c>
      <c r="D20" s="133">
        <f t="shared" ref="D20:H20" si="16">D17-(2*D18)</f>
        <v>1.5899016609864687</v>
      </c>
      <c r="E20" s="133">
        <f t="shared" si="16"/>
        <v>1.9309550323503024</v>
      </c>
      <c r="F20" s="133">
        <f t="shared" si="16"/>
        <v>2.2059540792074399</v>
      </c>
      <c r="G20" s="133">
        <f t="shared" si="16"/>
        <v>3.3241799002274486</v>
      </c>
      <c r="H20" s="133">
        <f t="shared" si="16"/>
        <v>1.9995301216691583</v>
      </c>
      <c r="M20" s="440" t="s">
        <v>192</v>
      </c>
      <c r="N20" s="133">
        <f>N17-(2*N18)</f>
        <v>4.79700495188888</v>
      </c>
      <c r="O20" s="78"/>
      <c r="P20" s="78"/>
      <c r="Q20" s="70"/>
      <c r="R20" s="70"/>
      <c r="S20" s="70"/>
      <c r="T20" s="70"/>
      <c r="U20" s="70"/>
      <c r="V20" s="70"/>
      <c r="W20" s="70"/>
      <c r="X20" s="70"/>
      <c r="Y20" s="70"/>
      <c r="AB20" s="440" t="s">
        <v>192</v>
      </c>
      <c r="AC20" s="133">
        <f>AC17-(2*AC18)</f>
        <v>1.3241799002274486</v>
      </c>
      <c r="AD20" s="133">
        <f t="shared" ref="AD20:AH20" si="17">AD17-(2*AD18)</f>
        <v>2.4178932188134525</v>
      </c>
      <c r="AE20" s="133">
        <f t="shared" si="17"/>
        <v>2.3399016609864685</v>
      </c>
      <c r="AF20" s="133">
        <f t="shared" si="17"/>
        <v>2.5899016609864685</v>
      </c>
      <c r="AG20" s="133">
        <f t="shared" si="17"/>
        <v>2.4559540792074399</v>
      </c>
      <c r="AH20" s="133">
        <f t="shared" si="17"/>
        <v>3.4309550323503024</v>
      </c>
      <c r="AM20" s="440" t="s">
        <v>192</v>
      </c>
      <c r="AN20" s="133">
        <f>AN17-(2*AN18)</f>
        <v>5.0792549006925132</v>
      </c>
      <c r="AO20" s="78"/>
      <c r="AP20" s="72"/>
      <c r="AQ20" s="70"/>
      <c r="AR20" s="70"/>
      <c r="AS20" s="70"/>
      <c r="AT20" s="70"/>
      <c r="AU20" s="70"/>
      <c r="AV20" s="70"/>
      <c r="AW20" s="70"/>
      <c r="AX20" s="70"/>
      <c r="BA20" s="440" t="s">
        <v>192</v>
      </c>
      <c r="BB20" s="133">
        <f>BB17-(2*BB18)</f>
        <v>-1.2072507626258087</v>
      </c>
      <c r="BC20" s="133">
        <f t="shared" ref="BC20:BG20" si="18">BC17-(2*BC18)</f>
        <v>-0.86304761828568988</v>
      </c>
      <c r="BD20" s="133">
        <f t="shared" si="18"/>
        <v>-0.51185789203690879</v>
      </c>
      <c r="BE20" s="133">
        <f t="shared" si="18"/>
        <v>-0.37698325291920654</v>
      </c>
      <c r="BF20" s="133">
        <f t="shared" si="18"/>
        <v>0.88695238171431012</v>
      </c>
      <c r="BG20" s="133">
        <f t="shared" si="18"/>
        <v>1.1429375820697703</v>
      </c>
      <c r="BL20" s="440" t="s">
        <v>192</v>
      </c>
      <c r="BM20" s="133">
        <f>BM17-(2*BM18)</f>
        <v>0.34975035046572023</v>
      </c>
      <c r="BN20" s="78"/>
      <c r="BO20" s="78"/>
      <c r="BP20" s="70"/>
      <c r="BQ20" s="70"/>
      <c r="BR20" s="70"/>
      <c r="BS20" s="70"/>
      <c r="BT20" s="70"/>
      <c r="BU20" s="70"/>
      <c r="BV20" s="70"/>
      <c r="BW20" s="70"/>
      <c r="BX20" s="70"/>
      <c r="CA20" s="440" t="s">
        <v>192</v>
      </c>
      <c r="CB20" s="133">
        <f>CB17-(2*CB18)</f>
        <v>-0.58210678118654757</v>
      </c>
      <c r="CC20" s="133">
        <f t="shared" ref="CC20:CG20" si="19">CC17-(2*CC18)</f>
        <v>-1.3769832529192065</v>
      </c>
      <c r="CD20" s="133">
        <f t="shared" si="19"/>
        <v>-0.79404592079256031</v>
      </c>
      <c r="CE20" s="133">
        <f t="shared" si="19"/>
        <v>-1.185789203690879E-2</v>
      </c>
      <c r="CF20" s="133">
        <f t="shared" si="19"/>
        <v>0.59326011107668863</v>
      </c>
      <c r="CG20" s="133">
        <f t="shared" si="19"/>
        <v>0.67980332197293736</v>
      </c>
      <c r="CL20" s="440" t="s">
        <v>192</v>
      </c>
      <c r="CM20" s="133">
        <f>CM17-(2*CM18)</f>
        <v>-7.2124066489827054E-2</v>
      </c>
    </row>
    <row r="21" spans="2:91" ht="15" customHeight="1">
      <c r="B21" s="441"/>
      <c r="C21" s="133">
        <f t="shared" ref="C21:H21" si="20">C17+(2*C18)</f>
        <v>2.5690449676496976</v>
      </c>
      <c r="D21" s="133">
        <f t="shared" si="20"/>
        <v>3.6600983390135315</v>
      </c>
      <c r="E21" s="133">
        <f t="shared" si="20"/>
        <v>4.0690449676496971</v>
      </c>
      <c r="F21" s="133">
        <f t="shared" si="20"/>
        <v>5.5440459207925601</v>
      </c>
      <c r="G21" s="133">
        <f t="shared" si="20"/>
        <v>5.175820099772551</v>
      </c>
      <c r="H21" s="133">
        <f t="shared" si="20"/>
        <v>6.7504698783308417</v>
      </c>
      <c r="M21" s="441"/>
      <c r="N21" s="133">
        <f t="shared" ref="N21" si="21">N17+(2*N18)</f>
        <v>7.7954950481111194</v>
      </c>
      <c r="O21" s="78"/>
      <c r="P21" s="78"/>
      <c r="Q21" s="70"/>
      <c r="R21" s="70"/>
      <c r="S21" s="70"/>
      <c r="T21" s="70"/>
      <c r="U21" s="70"/>
      <c r="V21" s="70"/>
      <c r="W21" s="70"/>
      <c r="X21" s="70"/>
      <c r="Y21" s="70"/>
      <c r="AB21" s="441"/>
      <c r="AC21" s="133">
        <f t="shared" ref="AC21:AH21" si="22">AC17+(2*AC18)</f>
        <v>3.1758200997725514</v>
      </c>
      <c r="AD21" s="133">
        <f t="shared" si="22"/>
        <v>3.8321067811865475</v>
      </c>
      <c r="AE21" s="133">
        <f t="shared" si="22"/>
        <v>4.4100983390135315</v>
      </c>
      <c r="AF21" s="133">
        <f t="shared" si="22"/>
        <v>4.6600983390135315</v>
      </c>
      <c r="AG21" s="133">
        <f t="shared" si="22"/>
        <v>5.7940459207925601</v>
      </c>
      <c r="AH21" s="133">
        <f t="shared" si="22"/>
        <v>5.5690449676496971</v>
      </c>
      <c r="AM21" s="441"/>
      <c r="AN21" s="133">
        <f t="shared" ref="AN21" si="23">AN17+(2*AN18)</f>
        <v>8.3732450993074856</v>
      </c>
      <c r="AO21" s="78"/>
      <c r="AP21" s="72"/>
      <c r="AQ21" s="70"/>
      <c r="AR21" s="70"/>
      <c r="AS21" s="70"/>
      <c r="AT21" s="70"/>
      <c r="AU21" s="70"/>
      <c r="AV21" s="70"/>
      <c r="AW21" s="70"/>
      <c r="AX21" s="70"/>
      <c r="BA21" s="441"/>
      <c r="BB21" s="133">
        <f t="shared" ref="BB21:BG21" si="24">BB17+(2*BB18)</f>
        <v>2.4572507626258089</v>
      </c>
      <c r="BC21" s="133">
        <f t="shared" si="24"/>
        <v>2.1130476182856901</v>
      </c>
      <c r="BD21" s="133">
        <f t="shared" si="24"/>
        <v>2.5118578920369088</v>
      </c>
      <c r="BE21" s="133">
        <f t="shared" si="24"/>
        <v>4.1269832529192065</v>
      </c>
      <c r="BF21" s="133">
        <f t="shared" si="24"/>
        <v>3.8630476182856901</v>
      </c>
      <c r="BG21" s="133">
        <f t="shared" si="24"/>
        <v>5.10706241793023</v>
      </c>
      <c r="BL21" s="441"/>
      <c r="BM21" s="133">
        <f t="shared" ref="BM21" si="25">BM17+(2*BM18)</f>
        <v>5.5914996495342795</v>
      </c>
      <c r="BN21" s="78"/>
      <c r="BO21" s="78"/>
      <c r="BP21" s="70"/>
      <c r="BQ21" s="70"/>
      <c r="BR21" s="70"/>
      <c r="BS21" s="70"/>
      <c r="BT21" s="70"/>
      <c r="BU21" s="70"/>
      <c r="BV21" s="70"/>
      <c r="BW21" s="70"/>
      <c r="BX21" s="70"/>
      <c r="CA21" s="441"/>
      <c r="CB21" s="133">
        <f t="shared" ref="CB21:CG21" si="26">CB17+(2*CB18)</f>
        <v>0.83210678118654757</v>
      </c>
      <c r="CC21" s="133">
        <f t="shared" si="26"/>
        <v>3.1269832529192065</v>
      </c>
      <c r="CD21" s="133">
        <f t="shared" si="26"/>
        <v>2.5440459207925601</v>
      </c>
      <c r="CE21" s="133">
        <f t="shared" si="26"/>
        <v>3.0118578920369088</v>
      </c>
      <c r="CF21" s="133">
        <f t="shared" si="26"/>
        <v>3.1567398889233114</v>
      </c>
      <c r="CG21" s="133">
        <f t="shared" si="26"/>
        <v>4.8201966780270631</v>
      </c>
      <c r="CL21" s="441"/>
      <c r="CM21" s="133">
        <f t="shared" ref="CM21" si="27">CM17+(2*CM18)</f>
        <v>4.9683740664898277</v>
      </c>
    </row>
    <row r="22" spans="2:91" ht="15" customHeight="1">
      <c r="C22" s="84"/>
      <c r="D22" s="84"/>
      <c r="E22" s="84"/>
      <c r="F22" s="84"/>
      <c r="G22" s="84"/>
      <c r="H22" s="84"/>
      <c r="L22" s="79"/>
      <c r="N22" s="103"/>
      <c r="O22" s="78"/>
      <c r="P22" s="78"/>
      <c r="Q22" s="70"/>
      <c r="R22" s="70"/>
      <c r="S22" s="70"/>
      <c r="T22" s="70"/>
      <c r="U22" s="70"/>
      <c r="V22" s="70"/>
      <c r="W22" s="70"/>
      <c r="X22" s="70"/>
      <c r="Y22" s="70"/>
      <c r="AC22" s="84"/>
      <c r="AD22" s="84"/>
      <c r="AE22" s="84"/>
      <c r="AF22" s="84"/>
      <c r="AG22" s="84"/>
      <c r="AH22" s="84"/>
      <c r="AL22" s="79"/>
      <c r="AN22" s="103"/>
      <c r="AO22" s="78"/>
      <c r="AP22" s="72"/>
      <c r="AQ22" s="70"/>
      <c r="AR22" s="70"/>
      <c r="AS22" s="70"/>
      <c r="AT22" s="70"/>
      <c r="AU22" s="70"/>
      <c r="AV22" s="70"/>
      <c r="AW22" s="70"/>
      <c r="AX22" s="70"/>
      <c r="BB22" s="84"/>
      <c r="BC22" s="84"/>
      <c r="BD22" s="84"/>
      <c r="BE22" s="84"/>
      <c r="BF22" s="84"/>
      <c r="BG22" s="84"/>
      <c r="BK22" s="79"/>
      <c r="BM22" s="103"/>
      <c r="BN22" s="78"/>
      <c r="BO22" s="78"/>
      <c r="BP22" s="70"/>
      <c r="BQ22" s="70"/>
      <c r="BR22" s="70"/>
      <c r="BS22" s="70"/>
      <c r="BT22" s="70"/>
      <c r="BU22" s="70"/>
      <c r="BV22" s="70"/>
      <c r="BW22" s="70"/>
      <c r="BX22" s="70"/>
      <c r="CB22" s="84"/>
      <c r="CC22" s="84"/>
      <c r="CD22" s="84"/>
      <c r="CE22" s="84"/>
      <c r="CF22" s="84"/>
      <c r="CG22" s="84"/>
      <c r="CM22" s="103"/>
    </row>
    <row r="23" spans="2:91" ht="15" customHeight="1">
      <c r="B23" s="68"/>
      <c r="C23" s="433" t="s">
        <v>99</v>
      </c>
      <c r="D23" s="434"/>
      <c r="E23" s="434"/>
      <c r="F23" s="434"/>
      <c r="G23" s="434"/>
      <c r="H23" s="435"/>
      <c r="N23" s="127" t="s">
        <v>98</v>
      </c>
      <c r="T23" s="71"/>
      <c r="U23" s="71"/>
      <c r="V23" s="71"/>
      <c r="W23" s="71"/>
      <c r="X23" s="71"/>
      <c r="Y23" s="71"/>
      <c r="AB23" s="68"/>
      <c r="AC23" s="433" t="s">
        <v>99</v>
      </c>
      <c r="AD23" s="434"/>
      <c r="AE23" s="434"/>
      <c r="AF23" s="434"/>
      <c r="AG23" s="434"/>
      <c r="AH23" s="435"/>
      <c r="AN23" s="127" t="s">
        <v>98</v>
      </c>
      <c r="AP23" s="72"/>
      <c r="AT23" s="71"/>
      <c r="AU23" s="71"/>
      <c r="AV23" s="71"/>
      <c r="AW23" s="71"/>
      <c r="AX23" s="71"/>
      <c r="BA23" s="68"/>
      <c r="BB23" s="433" t="s">
        <v>99</v>
      </c>
      <c r="BC23" s="434"/>
      <c r="BD23" s="434"/>
      <c r="BE23" s="434"/>
      <c r="BF23" s="434"/>
      <c r="BG23" s="435"/>
      <c r="BM23" s="127" t="s">
        <v>98</v>
      </c>
      <c r="BS23" s="71"/>
      <c r="BT23" s="71"/>
      <c r="BU23" s="71"/>
      <c r="BV23" s="71"/>
      <c r="BW23" s="71"/>
      <c r="BX23" s="71"/>
      <c r="CA23" s="68"/>
      <c r="CB23" s="129" t="s">
        <v>99</v>
      </c>
      <c r="CC23" s="130"/>
      <c r="CD23" s="130"/>
      <c r="CE23" s="130"/>
      <c r="CF23" s="130"/>
      <c r="CG23" s="131"/>
      <c r="CM23" s="127" t="s">
        <v>9</v>
      </c>
    </row>
    <row r="24" spans="2:91" ht="15" customHeight="1">
      <c r="B24" s="73" t="s">
        <v>172</v>
      </c>
      <c r="C24" s="73">
        <v>1.65</v>
      </c>
      <c r="D24" s="73">
        <v>2.36</v>
      </c>
      <c r="E24" s="73">
        <v>2.44</v>
      </c>
      <c r="F24" s="73">
        <v>2.83</v>
      </c>
      <c r="G24" s="73">
        <v>3.22</v>
      </c>
      <c r="H24" s="73">
        <v>3.61</v>
      </c>
      <c r="N24" s="127" t="s">
        <v>115</v>
      </c>
      <c r="T24" s="71"/>
      <c r="U24" s="71"/>
      <c r="V24" s="71"/>
      <c r="W24" s="71"/>
      <c r="X24" s="71"/>
      <c r="Y24" s="71"/>
      <c r="AB24" s="73" t="s">
        <v>172</v>
      </c>
      <c r="AC24" s="73">
        <v>1.65</v>
      </c>
      <c r="AD24" s="73">
        <v>2.36</v>
      </c>
      <c r="AE24" s="73">
        <v>2.44</v>
      </c>
      <c r="AF24" s="73">
        <v>2.83</v>
      </c>
      <c r="AG24" s="73">
        <v>3.22</v>
      </c>
      <c r="AH24" s="73">
        <v>3.61</v>
      </c>
      <c r="AN24" s="127" t="s">
        <v>115</v>
      </c>
      <c r="AP24" s="72"/>
      <c r="AT24" s="71"/>
      <c r="AU24" s="71"/>
      <c r="AV24" s="71"/>
      <c r="AW24" s="71"/>
      <c r="AX24" s="71"/>
      <c r="BA24" s="73" t="s">
        <v>172</v>
      </c>
      <c r="BB24" s="73">
        <v>1.65</v>
      </c>
      <c r="BC24" s="73">
        <v>2.36</v>
      </c>
      <c r="BD24" s="73">
        <v>2.44</v>
      </c>
      <c r="BE24" s="73">
        <v>2.83</v>
      </c>
      <c r="BF24" s="73">
        <v>3.22</v>
      </c>
      <c r="BG24" s="73">
        <v>3.61</v>
      </c>
      <c r="BM24" s="127"/>
      <c r="BS24" s="71"/>
      <c r="BT24" s="71"/>
      <c r="BU24" s="71"/>
      <c r="BV24" s="71"/>
      <c r="BW24" s="71"/>
      <c r="BX24" s="71"/>
      <c r="CA24" s="73" t="s">
        <v>172</v>
      </c>
      <c r="CB24" s="73">
        <v>1.65</v>
      </c>
      <c r="CC24" s="73">
        <v>2.36</v>
      </c>
      <c r="CD24" s="73">
        <v>2.44</v>
      </c>
      <c r="CE24" s="73">
        <v>2.83</v>
      </c>
      <c r="CF24" s="73">
        <v>3.22</v>
      </c>
      <c r="CG24" s="73">
        <v>3.61</v>
      </c>
      <c r="CM24" s="127" t="s">
        <v>115</v>
      </c>
    </row>
    <row r="25" spans="2:91" ht="15" customHeight="1">
      <c r="B25" s="69" t="s">
        <v>2</v>
      </c>
      <c r="C25" s="73">
        <v>1</v>
      </c>
      <c r="D25" s="73">
        <v>2</v>
      </c>
      <c r="E25" s="73">
        <v>2</v>
      </c>
      <c r="F25" s="73">
        <v>3</v>
      </c>
      <c r="G25" s="73">
        <v>4</v>
      </c>
      <c r="H25" s="73">
        <v>3</v>
      </c>
      <c r="N25" s="127">
        <f t="shared" ref="N25:N32" si="28">(((D25+C25)/2)*(D$8-C$8))+(((E25+D25)/2)*(E$8-D$8))+(((F25+E25)/2)*(F$8-E$8))+(((G25+F25)/2)*(G$8-F$8))+(((H25+G25)/2)*(H$8-G$8))</f>
        <v>4.93</v>
      </c>
      <c r="T25" s="71"/>
      <c r="U25" s="71"/>
      <c r="V25" s="71"/>
      <c r="W25" s="71"/>
      <c r="X25" s="71"/>
      <c r="Y25" s="71"/>
      <c r="AB25" s="69" t="s">
        <v>2</v>
      </c>
      <c r="AC25" s="73">
        <v>4</v>
      </c>
      <c r="AD25" s="73">
        <v>5</v>
      </c>
      <c r="AE25" s="73">
        <v>7</v>
      </c>
      <c r="AF25" s="73">
        <v>8</v>
      </c>
      <c r="AG25" s="73">
        <v>10</v>
      </c>
      <c r="AH25" s="73">
        <v>10</v>
      </c>
      <c r="AN25" s="127">
        <f t="shared" ref="AN25:AN32" si="29">(((AD25+AC25)/2)*(AD$8-AC$8))+(((AE25+AD25)/2)*(AE$8-AD$8))+(((AF25+AE25)/2)*(AF$8-AE$8))+(((AG25+AF25)/2)*(AG$8-AF$8))+(((AH25+AG25)/2)*(AH$8-AG$8))</f>
        <v>14.01</v>
      </c>
      <c r="AP25" s="72"/>
      <c r="AT25" s="71"/>
      <c r="AU25" s="71"/>
      <c r="AV25" s="71"/>
      <c r="AW25" s="71"/>
      <c r="AX25" s="71"/>
      <c r="BA25" s="69" t="s">
        <v>2</v>
      </c>
      <c r="BB25" s="73">
        <v>0</v>
      </c>
      <c r="BC25" s="73">
        <v>0</v>
      </c>
      <c r="BD25" s="73">
        <v>2</v>
      </c>
      <c r="BE25" s="73">
        <v>2</v>
      </c>
      <c r="BF25" s="73">
        <v>2</v>
      </c>
      <c r="BG25" s="73">
        <v>3</v>
      </c>
      <c r="BM25" s="127">
        <f t="shared" ref="BM25:BM32" si="30">(((BC25+BB25)/2)*(BC$8-BB$8))+(((BD25+BC25)/2)*(BD$8-BC$8))+(((BE25+BD25)/2)*(BE$8-BD$8))+(((BF25+BE25)/2)*(BF$8-BE$8))+(((BG25+BF25)/2)*(BG$8-BF$8))</f>
        <v>2.6149999999999998</v>
      </c>
      <c r="BS25" s="71"/>
      <c r="BT25" s="71"/>
      <c r="BU25" s="71"/>
      <c r="BV25" s="71"/>
      <c r="BW25" s="71"/>
      <c r="BX25" s="71"/>
      <c r="CA25" s="69" t="s">
        <v>2</v>
      </c>
      <c r="CB25" s="73">
        <v>1</v>
      </c>
      <c r="CC25" s="73">
        <v>2</v>
      </c>
      <c r="CD25" s="73">
        <v>2</v>
      </c>
      <c r="CE25" s="73">
        <v>1</v>
      </c>
      <c r="CF25" s="73">
        <v>2</v>
      </c>
      <c r="CG25" s="73">
        <v>4</v>
      </c>
      <c r="CM25" s="127">
        <f t="shared" ref="CM25:CM32" si="31">(((CC25+CB25)/2)*(CC$8-CB$8))+(((CD25+CC25)/2)*(CD$8-CC$8))+(((CE25+CD25)/2)*(CE$8-CD$8))+(((CF25+CE25)/2)*(CF$8-CE$8))+(((CG25+CF25)/2)*(CG$8-CF$8))</f>
        <v>3.5649999999999995</v>
      </c>
    </row>
    <row r="26" spans="2:91" ht="15" customHeight="1">
      <c r="B26" s="69" t="s">
        <v>2</v>
      </c>
      <c r="C26" s="73">
        <v>1</v>
      </c>
      <c r="D26" s="73">
        <v>2</v>
      </c>
      <c r="E26" s="73">
        <v>2</v>
      </c>
      <c r="F26" s="73">
        <v>4</v>
      </c>
      <c r="G26" s="73">
        <v>4</v>
      </c>
      <c r="H26" s="73">
        <v>4</v>
      </c>
      <c r="N26" s="127">
        <f t="shared" si="28"/>
        <v>5.5149999999999997</v>
      </c>
      <c r="T26" s="71"/>
      <c r="U26" s="71"/>
      <c r="V26" s="71"/>
      <c r="W26" s="71"/>
      <c r="X26" s="71"/>
      <c r="Y26" s="71"/>
      <c r="AB26" s="69" t="s">
        <v>2</v>
      </c>
      <c r="AC26" s="73">
        <v>3</v>
      </c>
      <c r="AD26" s="73">
        <v>3</v>
      </c>
      <c r="AE26" s="73">
        <v>5</v>
      </c>
      <c r="AF26" s="73">
        <v>6</v>
      </c>
      <c r="AG26" s="73">
        <v>6</v>
      </c>
      <c r="AH26" s="73">
        <v>7</v>
      </c>
      <c r="AN26" s="127">
        <f t="shared" si="29"/>
        <v>9.4699999999999989</v>
      </c>
      <c r="AP26" s="72"/>
      <c r="AT26" s="71"/>
      <c r="AU26" s="71"/>
      <c r="AV26" s="71"/>
      <c r="AW26" s="71"/>
      <c r="AX26" s="71"/>
      <c r="BA26" s="69" t="s">
        <v>2</v>
      </c>
      <c r="BB26" s="73">
        <v>0</v>
      </c>
      <c r="BC26" s="73">
        <v>0</v>
      </c>
      <c r="BD26" s="73">
        <v>0</v>
      </c>
      <c r="BE26" s="73">
        <v>1</v>
      </c>
      <c r="BF26" s="73">
        <v>3</v>
      </c>
      <c r="BG26" s="73">
        <v>4</v>
      </c>
      <c r="BM26" s="127">
        <f t="shared" si="30"/>
        <v>2.339999999999999</v>
      </c>
      <c r="BS26" s="71"/>
      <c r="BT26" s="71"/>
      <c r="BU26" s="71"/>
      <c r="BV26" s="71"/>
      <c r="BW26" s="71"/>
      <c r="BX26" s="71"/>
      <c r="CA26" s="69" t="s">
        <v>2</v>
      </c>
      <c r="CB26" s="73">
        <v>0</v>
      </c>
      <c r="CC26" s="73">
        <v>0</v>
      </c>
      <c r="CD26" s="73">
        <v>0</v>
      </c>
      <c r="CE26" s="73">
        <v>0</v>
      </c>
      <c r="CF26" s="73">
        <v>0</v>
      </c>
      <c r="CG26" s="73">
        <v>2</v>
      </c>
      <c r="CM26" s="127">
        <f t="shared" si="31"/>
        <v>0.38999999999999968</v>
      </c>
    </row>
    <row r="27" spans="2:91" ht="15" customHeight="1">
      <c r="B27" s="69" t="s">
        <v>2</v>
      </c>
      <c r="C27" s="73">
        <v>1</v>
      </c>
      <c r="D27" s="73">
        <v>3</v>
      </c>
      <c r="E27" s="73">
        <v>4</v>
      </c>
      <c r="F27" s="73">
        <v>4</v>
      </c>
      <c r="G27" s="73">
        <v>4</v>
      </c>
      <c r="H27" s="73">
        <v>4</v>
      </c>
      <c r="N27" s="127">
        <f t="shared" si="28"/>
        <v>6.38</v>
      </c>
      <c r="T27" s="70"/>
      <c r="U27" s="70"/>
      <c r="V27" s="70"/>
      <c r="W27" s="70"/>
      <c r="X27" s="70"/>
      <c r="Y27" s="70"/>
      <c r="AB27" s="69" t="s">
        <v>2</v>
      </c>
      <c r="AC27" s="73">
        <v>4</v>
      </c>
      <c r="AD27" s="73">
        <v>6</v>
      </c>
      <c r="AE27" s="73">
        <v>7</v>
      </c>
      <c r="AF27" s="73">
        <v>6</v>
      </c>
      <c r="AG27" s="73">
        <v>7</v>
      </c>
      <c r="AH27" s="73">
        <v>8</v>
      </c>
      <c r="AN27" s="127">
        <f t="shared" si="29"/>
        <v>12.065</v>
      </c>
      <c r="AP27" s="72"/>
      <c r="AT27" s="70"/>
      <c r="AU27" s="70"/>
      <c r="AV27" s="70"/>
      <c r="AW27" s="70"/>
      <c r="AX27" s="70"/>
      <c r="BA27" s="69" t="s">
        <v>2</v>
      </c>
      <c r="BB27" s="73">
        <v>0</v>
      </c>
      <c r="BC27" s="73">
        <v>0</v>
      </c>
      <c r="BD27" s="73">
        <v>1</v>
      </c>
      <c r="BE27" s="73">
        <v>2</v>
      </c>
      <c r="BF27" s="73">
        <v>3</v>
      </c>
      <c r="BG27" s="73">
        <v>3</v>
      </c>
      <c r="BM27" s="127">
        <f t="shared" si="30"/>
        <v>2.7699999999999996</v>
      </c>
      <c r="BS27" s="70"/>
      <c r="BT27" s="70"/>
      <c r="BU27" s="70"/>
      <c r="BV27" s="70"/>
      <c r="BW27" s="70"/>
      <c r="BX27" s="70"/>
      <c r="CA27" s="69" t="s">
        <v>2</v>
      </c>
      <c r="CB27" s="73">
        <v>0</v>
      </c>
      <c r="CC27" s="73">
        <v>0</v>
      </c>
      <c r="CD27" s="73">
        <v>1</v>
      </c>
      <c r="CE27" s="73">
        <v>1</v>
      </c>
      <c r="CF27" s="73">
        <v>1</v>
      </c>
      <c r="CG27" s="73">
        <v>3</v>
      </c>
      <c r="CM27" s="127">
        <f t="shared" si="31"/>
        <v>1.5999999999999996</v>
      </c>
    </row>
    <row r="28" spans="2:91" ht="15" customHeight="1">
      <c r="B28" s="69" t="s">
        <v>2</v>
      </c>
      <c r="C28" s="73">
        <v>1</v>
      </c>
      <c r="D28" s="73">
        <v>3</v>
      </c>
      <c r="E28" s="73">
        <v>4</v>
      </c>
      <c r="F28" s="73">
        <v>4</v>
      </c>
      <c r="G28" s="73">
        <v>4</v>
      </c>
      <c r="H28" s="73">
        <v>4</v>
      </c>
      <c r="N28" s="127">
        <f t="shared" si="28"/>
        <v>6.38</v>
      </c>
      <c r="T28" s="70"/>
      <c r="U28" s="70"/>
      <c r="V28" s="70"/>
      <c r="W28" s="70"/>
      <c r="X28" s="70"/>
      <c r="Y28" s="70"/>
      <c r="AB28" s="69" t="s">
        <v>2</v>
      </c>
      <c r="AC28" s="73">
        <v>4</v>
      </c>
      <c r="AD28" s="73">
        <v>6</v>
      </c>
      <c r="AE28" s="73">
        <v>7</v>
      </c>
      <c r="AF28" s="73">
        <v>6</v>
      </c>
      <c r="AG28" s="73">
        <v>7</v>
      </c>
      <c r="AH28" s="73">
        <v>8</v>
      </c>
      <c r="AN28" s="127">
        <f t="shared" si="29"/>
        <v>12.065</v>
      </c>
      <c r="AP28" s="72"/>
      <c r="AT28" s="70"/>
      <c r="AU28" s="70"/>
      <c r="AV28" s="70"/>
      <c r="AW28" s="70"/>
      <c r="AX28" s="70"/>
      <c r="BA28" s="69" t="s">
        <v>2</v>
      </c>
      <c r="BB28" s="73">
        <v>0</v>
      </c>
      <c r="BC28" s="73">
        <v>0</v>
      </c>
      <c r="BD28" s="73">
        <v>1</v>
      </c>
      <c r="BE28" s="73">
        <v>2</v>
      </c>
      <c r="BF28" s="73">
        <v>3</v>
      </c>
      <c r="BG28" s="73">
        <v>3</v>
      </c>
      <c r="BM28" s="127">
        <f t="shared" si="30"/>
        <v>2.7699999999999996</v>
      </c>
      <c r="BS28" s="70"/>
      <c r="BT28" s="70"/>
      <c r="BU28" s="70"/>
      <c r="BV28" s="70"/>
      <c r="BW28" s="70"/>
      <c r="BX28" s="70"/>
      <c r="CA28" s="69" t="s">
        <v>2</v>
      </c>
      <c r="CB28" s="73">
        <v>0</v>
      </c>
      <c r="CC28" s="73">
        <v>0</v>
      </c>
      <c r="CD28" s="73">
        <v>1</v>
      </c>
      <c r="CE28" s="73">
        <v>1</v>
      </c>
      <c r="CF28" s="73">
        <v>1</v>
      </c>
      <c r="CG28" s="73">
        <v>3</v>
      </c>
      <c r="CM28" s="127">
        <f t="shared" si="31"/>
        <v>1.5999999999999996</v>
      </c>
    </row>
    <row r="29" spans="2:91" ht="15" customHeight="1">
      <c r="B29" s="69" t="s">
        <v>2</v>
      </c>
      <c r="C29" s="73">
        <v>1</v>
      </c>
      <c r="D29" s="73">
        <v>3</v>
      </c>
      <c r="E29" s="73">
        <v>3</v>
      </c>
      <c r="F29" s="73">
        <v>4</v>
      </c>
      <c r="G29" s="73">
        <v>4</v>
      </c>
      <c r="H29" s="73">
        <v>5</v>
      </c>
      <c r="N29" s="127">
        <f t="shared" si="28"/>
        <v>6.34</v>
      </c>
      <c r="T29" s="70"/>
      <c r="U29" s="70"/>
      <c r="V29" s="70"/>
      <c r="W29" s="70"/>
      <c r="X29" s="70"/>
      <c r="Y29" s="70"/>
      <c r="AB29" s="69" t="s">
        <v>2</v>
      </c>
      <c r="AC29" s="73">
        <v>4</v>
      </c>
      <c r="AD29" s="73">
        <v>6</v>
      </c>
      <c r="AE29" s="73">
        <v>7</v>
      </c>
      <c r="AF29" s="73">
        <v>8</v>
      </c>
      <c r="AG29" s="73">
        <v>10</v>
      </c>
      <c r="AH29" s="73">
        <v>10</v>
      </c>
      <c r="AN29" s="127">
        <f t="shared" si="29"/>
        <v>14.404999999999999</v>
      </c>
      <c r="AP29" s="72"/>
      <c r="AT29" s="70"/>
      <c r="AU29" s="70"/>
      <c r="AV29" s="70"/>
      <c r="AW29" s="70"/>
      <c r="AX29" s="70"/>
      <c r="BA29" s="69" t="s">
        <v>2</v>
      </c>
      <c r="BB29" s="73">
        <v>1</v>
      </c>
      <c r="BC29" s="73">
        <v>0</v>
      </c>
      <c r="BD29" s="73">
        <v>2</v>
      </c>
      <c r="BE29" s="73">
        <v>1</v>
      </c>
      <c r="BF29" s="73">
        <v>3</v>
      </c>
      <c r="BG29" s="73">
        <v>3</v>
      </c>
      <c r="BM29" s="127">
        <f t="shared" si="30"/>
        <v>2.9699999999999998</v>
      </c>
      <c r="BS29" s="70"/>
      <c r="BT29" s="70"/>
      <c r="BU29" s="70"/>
      <c r="BV29" s="70"/>
      <c r="BW29" s="70"/>
      <c r="BX29" s="70"/>
      <c r="CA29" s="69" t="s">
        <v>2</v>
      </c>
      <c r="CB29" s="73">
        <v>1</v>
      </c>
      <c r="CC29" s="73">
        <v>0</v>
      </c>
      <c r="CD29" s="73">
        <v>0</v>
      </c>
      <c r="CE29" s="73">
        <v>3</v>
      </c>
      <c r="CF29" s="73">
        <v>4</v>
      </c>
      <c r="CG29" s="73">
        <v>5</v>
      </c>
      <c r="CM29" s="127">
        <f t="shared" si="31"/>
        <v>4.0599999999999987</v>
      </c>
    </row>
    <row r="30" spans="2:91" ht="15" customHeight="1">
      <c r="B30" s="69" t="s">
        <v>2</v>
      </c>
      <c r="C30" s="73">
        <v>0</v>
      </c>
      <c r="D30" s="73">
        <v>2</v>
      </c>
      <c r="E30" s="73">
        <v>2</v>
      </c>
      <c r="F30" s="73">
        <v>3</v>
      </c>
      <c r="G30" s="73">
        <v>3</v>
      </c>
      <c r="H30" s="73">
        <v>3</v>
      </c>
      <c r="N30" s="127">
        <f t="shared" si="28"/>
        <v>4.1849999999999996</v>
      </c>
      <c r="T30" s="70"/>
      <c r="U30" s="70"/>
      <c r="V30" s="70"/>
      <c r="W30" s="70"/>
      <c r="X30" s="70"/>
      <c r="Y30" s="70"/>
      <c r="AB30" s="69" t="s">
        <v>2</v>
      </c>
      <c r="AC30" s="73">
        <v>4</v>
      </c>
      <c r="AD30" s="73">
        <v>4</v>
      </c>
      <c r="AE30" s="73">
        <v>6</v>
      </c>
      <c r="AF30" s="73">
        <v>6</v>
      </c>
      <c r="AG30" s="73">
        <v>6</v>
      </c>
      <c r="AH30" s="73">
        <v>7</v>
      </c>
      <c r="AN30" s="127">
        <f t="shared" si="29"/>
        <v>10.455</v>
      </c>
      <c r="AP30" s="72"/>
      <c r="AT30" s="70"/>
      <c r="AU30" s="70"/>
      <c r="AV30" s="70"/>
      <c r="AW30" s="70"/>
      <c r="AX30" s="70"/>
      <c r="BA30" s="69" t="s">
        <v>2</v>
      </c>
      <c r="BB30" s="73">
        <v>0</v>
      </c>
      <c r="BC30" s="73">
        <v>0</v>
      </c>
      <c r="BD30" s="73">
        <v>0</v>
      </c>
      <c r="BE30" s="73">
        <v>0</v>
      </c>
      <c r="BF30" s="73">
        <v>2</v>
      </c>
      <c r="BG30" s="73">
        <v>2</v>
      </c>
      <c r="BM30" s="127">
        <f t="shared" si="30"/>
        <v>1.1699999999999995</v>
      </c>
      <c r="BS30" s="70"/>
      <c r="BT30" s="70"/>
      <c r="BU30" s="70"/>
      <c r="BV30" s="70"/>
      <c r="BW30" s="70"/>
      <c r="BX30" s="70"/>
      <c r="CA30" s="69" t="s">
        <v>2</v>
      </c>
      <c r="CB30" s="73">
        <v>0</v>
      </c>
      <c r="CC30" s="73">
        <v>0</v>
      </c>
      <c r="CD30" s="73">
        <v>0</v>
      </c>
      <c r="CE30" s="73">
        <v>0</v>
      </c>
      <c r="CF30" s="73">
        <v>2</v>
      </c>
      <c r="CG30" s="73">
        <v>2</v>
      </c>
      <c r="CM30" s="127">
        <f t="shared" si="31"/>
        <v>1.1699999999999995</v>
      </c>
    </row>
    <row r="31" spans="2:91" ht="15" customHeight="1">
      <c r="B31" s="69" t="s">
        <v>2</v>
      </c>
      <c r="C31" s="73">
        <v>1</v>
      </c>
      <c r="D31" s="73">
        <v>1</v>
      </c>
      <c r="E31" s="73">
        <v>3</v>
      </c>
      <c r="F31" s="73">
        <v>3</v>
      </c>
      <c r="G31" s="73">
        <v>4</v>
      </c>
      <c r="H31" s="73">
        <v>4</v>
      </c>
      <c r="N31" s="127">
        <f t="shared" si="28"/>
        <v>4.9649999999999999</v>
      </c>
      <c r="T31" s="70"/>
      <c r="U31" s="70"/>
      <c r="V31" s="70"/>
      <c r="W31" s="70"/>
      <c r="X31" s="70"/>
      <c r="Y31" s="70"/>
      <c r="AB31" s="69" t="s">
        <v>2</v>
      </c>
      <c r="AC31" s="73">
        <v>5</v>
      </c>
      <c r="AD31" s="73">
        <v>5</v>
      </c>
      <c r="AE31" s="73">
        <v>5</v>
      </c>
      <c r="AF31" s="73">
        <v>6</v>
      </c>
      <c r="AG31" s="73">
        <v>7</v>
      </c>
      <c r="AH31" s="73">
        <v>7</v>
      </c>
      <c r="AN31" s="127">
        <f t="shared" si="29"/>
        <v>11.36</v>
      </c>
      <c r="AP31" s="72"/>
      <c r="AT31" s="70"/>
      <c r="AU31" s="70"/>
      <c r="AV31" s="70"/>
      <c r="AW31" s="70"/>
      <c r="AX31" s="70"/>
      <c r="BA31" s="69" t="s">
        <v>2</v>
      </c>
      <c r="BB31" s="73">
        <v>0</v>
      </c>
      <c r="BC31" s="73">
        <v>2</v>
      </c>
      <c r="BD31" s="73">
        <v>1</v>
      </c>
      <c r="BE31" s="73">
        <v>2</v>
      </c>
      <c r="BF31" s="73">
        <v>1</v>
      </c>
      <c r="BG31" s="73">
        <v>1</v>
      </c>
      <c r="BM31" s="127">
        <f t="shared" si="30"/>
        <v>2.39</v>
      </c>
      <c r="BS31" s="70"/>
      <c r="BT31" s="70"/>
      <c r="BU31" s="70"/>
      <c r="BV31" s="70"/>
      <c r="BW31" s="70"/>
      <c r="BX31" s="70"/>
      <c r="CA31" s="69" t="s">
        <v>2</v>
      </c>
      <c r="CB31" s="73">
        <v>1</v>
      </c>
      <c r="CC31" s="73">
        <v>1</v>
      </c>
      <c r="CD31" s="73">
        <v>0</v>
      </c>
      <c r="CE31" s="73">
        <v>0</v>
      </c>
      <c r="CF31" s="73">
        <v>2</v>
      </c>
      <c r="CG31" s="73">
        <v>2</v>
      </c>
      <c r="CM31" s="127">
        <f t="shared" si="31"/>
        <v>1.9199999999999995</v>
      </c>
    </row>
    <row r="32" spans="2:91" ht="15" customHeight="1">
      <c r="B32" s="69" t="s">
        <v>2</v>
      </c>
      <c r="C32" s="73">
        <v>4</v>
      </c>
      <c r="D32" s="73">
        <v>5</v>
      </c>
      <c r="E32" s="73">
        <v>5</v>
      </c>
      <c r="F32" s="73">
        <v>5</v>
      </c>
      <c r="G32" s="73">
        <v>5</v>
      </c>
      <c r="H32" s="73">
        <v>5</v>
      </c>
      <c r="N32" s="127">
        <f t="shared" si="28"/>
        <v>9.4450000000000003</v>
      </c>
      <c r="T32" s="70"/>
      <c r="U32" s="70"/>
      <c r="V32" s="70"/>
      <c r="W32" s="70"/>
      <c r="X32" s="70"/>
      <c r="Y32" s="70"/>
      <c r="AB32" s="69" t="s">
        <v>2</v>
      </c>
      <c r="AC32" s="73">
        <v>7</v>
      </c>
      <c r="AD32" s="73">
        <v>10</v>
      </c>
      <c r="AE32" s="73">
        <v>10</v>
      </c>
      <c r="AF32" s="73">
        <v>10</v>
      </c>
      <c r="AG32" s="73">
        <v>10</v>
      </c>
      <c r="AH32" s="73">
        <v>10</v>
      </c>
      <c r="AN32" s="127">
        <f t="shared" si="29"/>
        <v>18.535000000000004</v>
      </c>
      <c r="AP32" s="72"/>
      <c r="AT32" s="70"/>
      <c r="AU32" s="70"/>
      <c r="AV32" s="70"/>
      <c r="AW32" s="70"/>
      <c r="AX32" s="70"/>
      <c r="BA32" s="69" t="s">
        <v>2</v>
      </c>
      <c r="BB32" s="73">
        <v>1</v>
      </c>
      <c r="BC32" s="73">
        <v>2</v>
      </c>
      <c r="BD32" s="73">
        <v>2</v>
      </c>
      <c r="BE32" s="73">
        <v>1</v>
      </c>
      <c r="BF32" s="73">
        <v>3</v>
      </c>
      <c r="BG32" s="73">
        <v>5</v>
      </c>
      <c r="BM32" s="127">
        <f t="shared" si="30"/>
        <v>4.1499999999999995</v>
      </c>
      <c r="BS32" s="70"/>
      <c r="BT32" s="70"/>
      <c r="BU32" s="70"/>
      <c r="BV32" s="70"/>
      <c r="BW32" s="70"/>
      <c r="BX32" s="70"/>
      <c r="CA32" s="69" t="s">
        <v>2</v>
      </c>
      <c r="CB32" s="73">
        <v>1</v>
      </c>
      <c r="CC32" s="73">
        <v>1</v>
      </c>
      <c r="CD32" s="73">
        <v>1</v>
      </c>
      <c r="CE32" s="73">
        <v>2</v>
      </c>
      <c r="CF32" s="73">
        <v>3</v>
      </c>
      <c r="CG32" s="73">
        <v>3</v>
      </c>
      <c r="CM32" s="127">
        <f t="shared" si="31"/>
        <v>3.5199999999999996</v>
      </c>
    </row>
    <row r="33" spans="1:103" ht="15" customHeight="1">
      <c r="B33" s="3" t="s">
        <v>11</v>
      </c>
      <c r="C33" s="133">
        <f t="shared" ref="C33:H33" si="32">AVERAGE(C25:C32)</f>
        <v>1.25</v>
      </c>
      <c r="D33" s="133">
        <f t="shared" si="32"/>
        <v>2.625</v>
      </c>
      <c r="E33" s="133">
        <f t="shared" si="32"/>
        <v>3.125</v>
      </c>
      <c r="F33" s="133">
        <f t="shared" si="32"/>
        <v>3.75</v>
      </c>
      <c r="G33" s="133">
        <f t="shared" si="32"/>
        <v>4</v>
      </c>
      <c r="H33" s="133">
        <f t="shared" si="32"/>
        <v>4</v>
      </c>
      <c r="M33" s="3" t="s">
        <v>11</v>
      </c>
      <c r="N33" s="133">
        <f>AVERAGE(N25:N32)</f>
        <v>6.0174999999999992</v>
      </c>
      <c r="T33" s="70"/>
      <c r="U33" s="70"/>
      <c r="V33" s="70"/>
      <c r="W33" s="70"/>
      <c r="X33" s="70"/>
      <c r="Y33" s="70"/>
      <c r="AB33" s="3" t="s">
        <v>11</v>
      </c>
      <c r="AC33" s="133">
        <f t="shared" ref="AC33:AH33" si="33">AVERAGE(AC25:AC32)</f>
        <v>4.375</v>
      </c>
      <c r="AD33" s="133">
        <f t="shared" si="33"/>
        <v>5.625</v>
      </c>
      <c r="AE33" s="133">
        <f t="shared" si="33"/>
        <v>6.75</v>
      </c>
      <c r="AF33" s="133">
        <f t="shared" si="33"/>
        <v>7</v>
      </c>
      <c r="AG33" s="133">
        <f t="shared" si="33"/>
        <v>7.875</v>
      </c>
      <c r="AH33" s="133">
        <f t="shared" si="33"/>
        <v>8.375</v>
      </c>
      <c r="AM33" s="3" t="s">
        <v>11</v>
      </c>
      <c r="AN33" s="133">
        <f>AVERAGE(AN25:AN32)</f>
        <v>12.795625000000001</v>
      </c>
      <c r="AT33" s="70"/>
      <c r="AU33" s="70"/>
      <c r="AV33" s="70"/>
      <c r="AW33" s="70"/>
      <c r="AX33" s="70"/>
      <c r="BA33" s="3" t="s">
        <v>11</v>
      </c>
      <c r="BB33" s="133">
        <f t="shared" ref="BB33:BG33" si="34">AVERAGE(BB25:BB32)</f>
        <v>0.25</v>
      </c>
      <c r="BC33" s="133">
        <f t="shared" si="34"/>
        <v>0.5</v>
      </c>
      <c r="BD33" s="133">
        <f t="shared" si="34"/>
        <v>1.125</v>
      </c>
      <c r="BE33" s="133">
        <f t="shared" si="34"/>
        <v>1.375</v>
      </c>
      <c r="BF33" s="133">
        <f t="shared" si="34"/>
        <v>2.5</v>
      </c>
      <c r="BG33" s="133">
        <f t="shared" si="34"/>
        <v>3</v>
      </c>
      <c r="BL33" s="3" t="s">
        <v>11</v>
      </c>
      <c r="BM33" s="133">
        <f>AVERAGE(BM25:BM32)</f>
        <v>2.6468749999999992</v>
      </c>
      <c r="BS33" s="70"/>
      <c r="BT33" s="70"/>
      <c r="BU33" s="70"/>
      <c r="BV33" s="70"/>
      <c r="BW33" s="70"/>
      <c r="BX33" s="70"/>
      <c r="CA33" s="3" t="s">
        <v>11</v>
      </c>
      <c r="CB33" s="133">
        <f t="shared" ref="CB33:CG33" si="35">AVERAGE(CB25:CB32)</f>
        <v>0.5</v>
      </c>
      <c r="CC33" s="133">
        <f t="shared" si="35"/>
        <v>0.5</v>
      </c>
      <c r="CD33" s="133">
        <f t="shared" si="35"/>
        <v>0.625</v>
      </c>
      <c r="CE33" s="133">
        <f t="shared" si="35"/>
        <v>1</v>
      </c>
      <c r="CF33" s="133">
        <f t="shared" si="35"/>
        <v>1.875</v>
      </c>
      <c r="CG33" s="133">
        <f t="shared" si="35"/>
        <v>3</v>
      </c>
      <c r="CL33" s="3" t="s">
        <v>11</v>
      </c>
      <c r="CM33" s="133">
        <f>AVERAGE(CM25:CM32)</f>
        <v>2.2281249999999995</v>
      </c>
    </row>
    <row r="34" spans="1:103" ht="15" customHeight="1">
      <c r="B34" s="6" t="s">
        <v>12</v>
      </c>
      <c r="C34" s="133">
        <f t="shared" ref="C34:H34" si="36">STDEV(C25:C32)</f>
        <v>1.1649647450214351</v>
      </c>
      <c r="D34" s="133">
        <f t="shared" si="36"/>
        <v>1.1877349391654208</v>
      </c>
      <c r="E34" s="133">
        <f t="shared" si="36"/>
        <v>1.1259916264596033</v>
      </c>
      <c r="F34" s="133">
        <f t="shared" si="36"/>
        <v>0.70710678118654757</v>
      </c>
      <c r="G34" s="133">
        <f t="shared" si="36"/>
        <v>0.53452248382484879</v>
      </c>
      <c r="H34" s="133">
        <f t="shared" si="36"/>
        <v>0.7559289460184544</v>
      </c>
      <c r="M34" s="6" t="s">
        <v>12</v>
      </c>
      <c r="N34" s="133">
        <f>STDEV(N25:N32)</f>
        <v>1.6042599539974869</v>
      </c>
      <c r="T34" s="70"/>
      <c r="U34" s="70"/>
      <c r="V34" s="70"/>
      <c r="W34" s="70"/>
      <c r="X34" s="70"/>
      <c r="Y34" s="70"/>
      <c r="AB34" s="6" t="s">
        <v>12</v>
      </c>
      <c r="AC34" s="133">
        <f t="shared" ref="AC34:AH34" si="37">STDEV(AC25:AC32)</f>
        <v>1.1877349391654208</v>
      </c>
      <c r="AD34" s="133">
        <f t="shared" si="37"/>
        <v>2.0658792662827961</v>
      </c>
      <c r="AE34" s="133">
        <f t="shared" si="37"/>
        <v>1.5811388300841898</v>
      </c>
      <c r="AF34" s="133">
        <f t="shared" si="37"/>
        <v>1.5118578920369088</v>
      </c>
      <c r="AG34" s="133">
        <f t="shared" si="37"/>
        <v>1.807721533549109</v>
      </c>
      <c r="AH34" s="133">
        <f t="shared" si="37"/>
        <v>1.407885953173359</v>
      </c>
      <c r="AM34" s="6" t="s">
        <v>12</v>
      </c>
      <c r="AN34" s="133">
        <f>STDEV(AN25:AN32)</f>
        <v>2.8453513936896084</v>
      </c>
      <c r="AT34" s="70"/>
      <c r="AU34" s="70"/>
      <c r="AV34" s="70"/>
      <c r="AW34" s="70"/>
      <c r="AX34" s="70"/>
      <c r="BA34" s="6" t="s">
        <v>12</v>
      </c>
      <c r="BB34" s="133">
        <f t="shared" ref="BB34:BG34" si="38">STDEV(BB25:BB32)</f>
        <v>0.46291004988627571</v>
      </c>
      <c r="BC34" s="133">
        <f t="shared" si="38"/>
        <v>0.92582009977255142</v>
      </c>
      <c r="BD34" s="133">
        <f t="shared" si="38"/>
        <v>0.83452296039628016</v>
      </c>
      <c r="BE34" s="133">
        <f t="shared" si="38"/>
        <v>0.74402380914284494</v>
      </c>
      <c r="BF34" s="133">
        <f t="shared" si="38"/>
        <v>0.7559289460184544</v>
      </c>
      <c r="BG34" s="133">
        <f t="shared" si="38"/>
        <v>1.1952286093343936</v>
      </c>
      <c r="BL34" s="6" t="s">
        <v>12</v>
      </c>
      <c r="BM34" s="133">
        <f>STDEV(BM25:BM32)</f>
        <v>0.82257842656925095</v>
      </c>
      <c r="BS34" s="70"/>
      <c r="BT34" s="70"/>
      <c r="BU34" s="70"/>
      <c r="BV34" s="70"/>
      <c r="BW34" s="70"/>
      <c r="BX34" s="70"/>
      <c r="CA34" s="6" t="s">
        <v>12</v>
      </c>
      <c r="CB34" s="133">
        <f t="shared" ref="CB34:CG34" si="39">STDEV(CB25:CB32)</f>
        <v>0.53452248382484879</v>
      </c>
      <c r="CC34" s="133">
        <f t="shared" si="39"/>
        <v>0.7559289460184544</v>
      </c>
      <c r="CD34" s="133">
        <f t="shared" si="39"/>
        <v>0.74402380914284494</v>
      </c>
      <c r="CE34" s="133">
        <f t="shared" si="39"/>
        <v>1.0690449676496976</v>
      </c>
      <c r="CF34" s="133">
        <f t="shared" si="39"/>
        <v>1.2464234547582249</v>
      </c>
      <c r="CG34" s="133">
        <f t="shared" si="39"/>
        <v>1.0690449676496976</v>
      </c>
      <c r="CL34" s="6" t="s">
        <v>12</v>
      </c>
      <c r="CM34" s="133">
        <f>STDEV(CM25:CM32)</f>
        <v>1.3198645425627149</v>
      </c>
    </row>
    <row r="35" spans="1:103" ht="15" customHeight="1">
      <c r="B35" s="6" t="s">
        <v>13</v>
      </c>
      <c r="C35" s="133">
        <f t="shared" ref="C35:H35" si="40">C34/SQRT(COUNT(C25:C32))</f>
        <v>0.411877235523957</v>
      </c>
      <c r="D35" s="133">
        <f t="shared" si="40"/>
        <v>0.41992771486803027</v>
      </c>
      <c r="E35" s="133">
        <f t="shared" si="40"/>
        <v>0.39809815731442771</v>
      </c>
      <c r="F35" s="133">
        <f t="shared" si="40"/>
        <v>0.25</v>
      </c>
      <c r="G35" s="133">
        <f t="shared" si="40"/>
        <v>0.1889822365046136</v>
      </c>
      <c r="H35" s="133">
        <f t="shared" si="40"/>
        <v>0.26726124191242434</v>
      </c>
      <c r="M35" s="6" t="s">
        <v>13</v>
      </c>
      <c r="N35" s="133">
        <f>N34/SQRT(COUNT(N25:N32))</f>
        <v>0.56719154612882083</v>
      </c>
      <c r="AB35" s="6" t="s">
        <v>13</v>
      </c>
      <c r="AC35" s="133">
        <f t="shared" ref="AC35:AH35" si="41">AC34/SQRT(COUNT(AC25:AC32))</f>
        <v>0.41992771486803027</v>
      </c>
      <c r="AD35" s="133">
        <f t="shared" si="41"/>
        <v>0.7303986191506272</v>
      </c>
      <c r="AE35" s="133">
        <f t="shared" si="41"/>
        <v>0.55901699437494745</v>
      </c>
      <c r="AF35" s="133">
        <f t="shared" si="41"/>
        <v>0.53452248382484868</v>
      </c>
      <c r="AG35" s="133">
        <f t="shared" si="41"/>
        <v>0.63912607743475991</v>
      </c>
      <c r="AH35" s="133">
        <f t="shared" si="41"/>
        <v>0.49776285231308409</v>
      </c>
      <c r="AM35" s="6" t="s">
        <v>13</v>
      </c>
      <c r="AN35" s="133">
        <f>AN34/SQRT(COUNT(AN25:AN32))</f>
        <v>1.0059836326682579</v>
      </c>
      <c r="BA35" s="6" t="s">
        <v>13</v>
      </c>
      <c r="BB35" s="133">
        <f t="shared" ref="BB35:BG35" si="42">BB34/SQRT(COUNT(BB25:BB32))</f>
        <v>0.16366341767699427</v>
      </c>
      <c r="BC35" s="133">
        <f t="shared" si="42"/>
        <v>0.32732683535398854</v>
      </c>
      <c r="BD35" s="133">
        <f t="shared" si="42"/>
        <v>0.29504842217604116</v>
      </c>
      <c r="BE35" s="133">
        <f t="shared" si="42"/>
        <v>0.26305214040457559</v>
      </c>
      <c r="BF35" s="133">
        <f t="shared" si="42"/>
        <v>0.26726124191242434</v>
      </c>
      <c r="BG35" s="133">
        <f t="shared" si="42"/>
        <v>0.42257712736425823</v>
      </c>
      <c r="BL35" s="6" t="s">
        <v>13</v>
      </c>
      <c r="BM35" s="133">
        <f>BM34/SQRT(COUNT(BM25:BM32))</f>
        <v>0.29082539174243893</v>
      </c>
      <c r="CA35" s="6" t="s">
        <v>13</v>
      </c>
      <c r="CB35" s="133">
        <f t="shared" ref="CB35:CG35" si="43">CB34/SQRT(COUNT(CB25:CB32))</f>
        <v>0.1889822365046136</v>
      </c>
      <c r="CC35" s="133">
        <f t="shared" si="43"/>
        <v>0.26726124191242434</v>
      </c>
      <c r="CD35" s="133">
        <f t="shared" si="43"/>
        <v>0.26305214040457559</v>
      </c>
      <c r="CE35" s="133">
        <f t="shared" si="43"/>
        <v>0.3779644730092272</v>
      </c>
      <c r="CF35" s="133">
        <f t="shared" si="43"/>
        <v>0.44067723854475233</v>
      </c>
      <c r="CG35" s="133">
        <f t="shared" si="43"/>
        <v>0.3779644730092272</v>
      </c>
      <c r="CL35" s="6" t="s">
        <v>13</v>
      </c>
      <c r="CM35" s="133">
        <f>CM34/SQRT(COUNT(CM25:CM32))</f>
        <v>0.46664258414688814</v>
      </c>
    </row>
    <row r="36" spans="1:103" ht="15" customHeight="1">
      <c r="B36" s="440" t="s">
        <v>192</v>
      </c>
      <c r="C36" s="133">
        <f>C33-(2*C34)</f>
        <v>-1.0799294900428702</v>
      </c>
      <c r="D36" s="133">
        <f t="shared" ref="D36:H36" si="44">D33-(2*D34)</f>
        <v>0.24953012166915833</v>
      </c>
      <c r="E36" s="133">
        <f t="shared" si="44"/>
        <v>0.87301674708079346</v>
      </c>
      <c r="F36" s="133">
        <f t="shared" si="44"/>
        <v>2.3357864376269051</v>
      </c>
      <c r="G36" s="133">
        <f t="shared" si="44"/>
        <v>2.9309550323503024</v>
      </c>
      <c r="H36" s="133">
        <f t="shared" si="44"/>
        <v>2.4881421079630912</v>
      </c>
      <c r="M36" s="440" t="s">
        <v>192</v>
      </c>
      <c r="N36" s="133">
        <f>N33-(2*N34)</f>
        <v>2.8089800920050254</v>
      </c>
      <c r="AB36" s="440" t="s">
        <v>192</v>
      </c>
      <c r="AC36" s="133">
        <f>AC33-(2*AC34)</f>
        <v>1.9995301216691583</v>
      </c>
      <c r="AD36" s="133">
        <f t="shared" ref="AD36:AH36" si="45">AD33-(2*AD34)</f>
        <v>1.4932414674344079</v>
      </c>
      <c r="AE36" s="133">
        <f t="shared" si="45"/>
        <v>3.5877223398316205</v>
      </c>
      <c r="AF36" s="133">
        <f t="shared" si="45"/>
        <v>3.9762842159261824</v>
      </c>
      <c r="AG36" s="133">
        <f t="shared" si="45"/>
        <v>4.2595569329017824</v>
      </c>
      <c r="AH36" s="133">
        <f t="shared" si="45"/>
        <v>5.5592280936532816</v>
      </c>
      <c r="AM36" s="440" t="s">
        <v>192</v>
      </c>
      <c r="AN36" s="133">
        <f>AN33-(2*AN34)</f>
        <v>7.1049222126207843</v>
      </c>
      <c r="BA36" s="440" t="s">
        <v>192</v>
      </c>
      <c r="BB36" s="133">
        <f>BB33-(2*BB34)</f>
        <v>-0.67582009977255142</v>
      </c>
      <c r="BC36" s="133">
        <f t="shared" ref="BC36:BG36" si="46">BC33-(2*BC34)</f>
        <v>-1.3516401995451028</v>
      </c>
      <c r="BD36" s="133">
        <f t="shared" si="46"/>
        <v>-0.54404592079256031</v>
      </c>
      <c r="BE36" s="133">
        <f t="shared" si="46"/>
        <v>-0.11304761828568988</v>
      </c>
      <c r="BF36" s="133">
        <f t="shared" si="46"/>
        <v>0.98814210796309121</v>
      </c>
      <c r="BG36" s="133">
        <f t="shared" si="46"/>
        <v>0.60954278133121287</v>
      </c>
      <c r="BL36" s="440" t="s">
        <v>192</v>
      </c>
      <c r="BM36" s="133">
        <f>BM33-(2*BM34)</f>
        <v>1.0017181468614973</v>
      </c>
      <c r="CA36" s="440" t="s">
        <v>192</v>
      </c>
      <c r="CB36" s="133">
        <f>CB33-(2*CB34)</f>
        <v>-0.56904496764969759</v>
      </c>
      <c r="CC36" s="133">
        <f t="shared" ref="CC36:CG36" si="47">CC33-(2*CC34)</f>
        <v>-1.0118578920369088</v>
      </c>
      <c r="CD36" s="133">
        <f t="shared" si="47"/>
        <v>-0.86304761828568988</v>
      </c>
      <c r="CE36" s="133">
        <f t="shared" si="47"/>
        <v>-1.1380899352993952</v>
      </c>
      <c r="CF36" s="133">
        <f t="shared" si="47"/>
        <v>-0.61784690951644983</v>
      </c>
      <c r="CG36" s="133">
        <f t="shared" si="47"/>
        <v>0.86191006470060483</v>
      </c>
      <c r="CL36" s="440" t="s">
        <v>192</v>
      </c>
      <c r="CM36" s="133">
        <f>CM33-(2*CM34)</f>
        <v>-0.41160408512543034</v>
      </c>
    </row>
    <row r="37" spans="1:103" ht="15" customHeight="1">
      <c r="B37" s="441"/>
      <c r="C37" s="133">
        <f t="shared" ref="C37:H37" si="48">C33+(2*C34)</f>
        <v>3.5799294900428702</v>
      </c>
      <c r="D37" s="133">
        <f t="shared" si="48"/>
        <v>5.0004698783308417</v>
      </c>
      <c r="E37" s="133">
        <f t="shared" si="48"/>
        <v>5.3769832529192065</v>
      </c>
      <c r="F37" s="133">
        <f t="shared" si="48"/>
        <v>5.1642135623730949</v>
      </c>
      <c r="G37" s="133">
        <f t="shared" si="48"/>
        <v>5.0690449676496971</v>
      </c>
      <c r="H37" s="133">
        <f t="shared" si="48"/>
        <v>5.5118578920369092</v>
      </c>
      <c r="M37" s="441"/>
      <c r="N37" s="133">
        <f>N33+(2*N34)</f>
        <v>9.2260199079949725</v>
      </c>
      <c r="AB37" s="441"/>
      <c r="AC37" s="133">
        <f t="shared" ref="AC37:AH37" si="49">AC33+(2*AC34)</f>
        <v>6.7504698783308417</v>
      </c>
      <c r="AD37" s="133">
        <f t="shared" si="49"/>
        <v>9.7567585325655912</v>
      </c>
      <c r="AE37" s="133">
        <f t="shared" si="49"/>
        <v>9.91227766016838</v>
      </c>
      <c r="AF37" s="133">
        <f t="shared" si="49"/>
        <v>10.023715784073818</v>
      </c>
      <c r="AG37" s="133">
        <f t="shared" si="49"/>
        <v>11.490443067098218</v>
      </c>
      <c r="AH37" s="133">
        <f t="shared" si="49"/>
        <v>11.190771906346718</v>
      </c>
      <c r="AM37" s="441"/>
      <c r="AN37" s="133">
        <f>AN33+(2*AN34)</f>
        <v>18.486327787379217</v>
      </c>
      <c r="BA37" s="441"/>
      <c r="BB37" s="133">
        <f t="shared" ref="BB37:BG37" si="50">BB33+(2*BB34)</f>
        <v>1.1758200997725514</v>
      </c>
      <c r="BC37" s="133">
        <f t="shared" si="50"/>
        <v>2.3516401995451028</v>
      </c>
      <c r="BD37" s="133">
        <f t="shared" si="50"/>
        <v>2.7940459207925601</v>
      </c>
      <c r="BE37" s="133">
        <f t="shared" si="50"/>
        <v>2.8630476182856901</v>
      </c>
      <c r="BF37" s="133">
        <f t="shared" si="50"/>
        <v>4.0118578920369092</v>
      </c>
      <c r="BG37" s="133">
        <f t="shared" si="50"/>
        <v>5.3904572186687876</v>
      </c>
      <c r="BL37" s="441"/>
      <c r="BM37" s="133">
        <f>BM33+(2*BM34)</f>
        <v>4.2920318531385009</v>
      </c>
      <c r="CA37" s="441"/>
      <c r="CB37" s="133">
        <f t="shared" ref="CB37:CG37" si="51">CB33+(2*CB34)</f>
        <v>1.5690449676496976</v>
      </c>
      <c r="CC37" s="133">
        <f t="shared" si="51"/>
        <v>2.0118578920369088</v>
      </c>
      <c r="CD37" s="133">
        <f t="shared" si="51"/>
        <v>2.1130476182856901</v>
      </c>
      <c r="CE37" s="133">
        <f t="shared" si="51"/>
        <v>3.1380899352993952</v>
      </c>
      <c r="CF37" s="133">
        <f t="shared" si="51"/>
        <v>4.3678469095164498</v>
      </c>
      <c r="CG37" s="133">
        <f t="shared" si="51"/>
        <v>5.1380899352993952</v>
      </c>
      <c r="CL37" s="441"/>
      <c r="CM37" s="133">
        <f>CM33+(2*CM34)</f>
        <v>4.8678540851254297</v>
      </c>
    </row>
    <row r="38" spans="1:103" ht="15" customHeight="1">
      <c r="B38" s="70"/>
      <c r="C38" s="76"/>
      <c r="D38" s="76"/>
      <c r="E38" s="76"/>
      <c r="F38" s="76"/>
      <c r="G38" s="76"/>
      <c r="H38" s="76"/>
      <c r="AB38" s="70"/>
      <c r="AC38" s="76"/>
      <c r="AD38" s="76"/>
      <c r="AE38" s="76"/>
      <c r="AF38" s="76"/>
      <c r="AG38" s="76"/>
      <c r="AH38" s="76"/>
      <c r="BA38" s="70"/>
      <c r="BB38" s="76"/>
      <c r="BC38" s="76"/>
      <c r="BD38" s="76"/>
      <c r="BE38" s="76"/>
      <c r="BF38" s="76"/>
      <c r="BG38" s="76"/>
      <c r="CA38" s="70"/>
      <c r="CB38" s="76"/>
      <c r="CC38" s="76"/>
      <c r="CD38" s="76"/>
      <c r="CE38" s="76"/>
      <c r="CF38" s="76"/>
      <c r="CG38" s="76"/>
    </row>
    <row r="39" spans="1:103" ht="15" customHeight="1"/>
    <row r="40" spans="1:103" ht="15" customHeight="1">
      <c r="CJ40" s="89"/>
    </row>
    <row r="41" spans="1:103" ht="15.75" customHeight="1" thickBot="1">
      <c r="A41" s="85" t="s">
        <v>177</v>
      </c>
      <c r="B41" s="400" t="s">
        <v>14</v>
      </c>
      <c r="C41" s="395"/>
      <c r="D41" s="125"/>
      <c r="M41" s="338" t="s">
        <v>178</v>
      </c>
      <c r="N41" s="339"/>
      <c r="O41" s="339"/>
      <c r="P41" s="339"/>
      <c r="Q41" s="339"/>
      <c r="R41" s="339"/>
      <c r="AB41" s="400" t="s">
        <v>14</v>
      </c>
      <c r="AC41" s="395"/>
      <c r="AD41" s="125"/>
      <c r="AM41" s="338" t="s">
        <v>178</v>
      </c>
      <c r="AN41" s="339"/>
      <c r="AO41" s="339"/>
      <c r="AP41" s="339"/>
      <c r="AQ41" s="339"/>
      <c r="AR41" s="339"/>
      <c r="AZ41" s="85" t="s">
        <v>177</v>
      </c>
      <c r="BA41" s="400" t="s">
        <v>14</v>
      </c>
      <c r="BB41" s="395"/>
      <c r="BC41" s="125"/>
      <c r="BL41" s="338" t="s">
        <v>178</v>
      </c>
      <c r="BM41" s="339"/>
      <c r="BN41" s="339"/>
      <c r="BO41" s="339"/>
      <c r="BP41" s="339"/>
      <c r="BQ41" s="339"/>
      <c r="CA41" s="400" t="s">
        <v>14</v>
      </c>
      <c r="CB41" s="395"/>
      <c r="CC41" s="125"/>
      <c r="CJ41" s="89"/>
      <c r="CL41" s="338" t="s">
        <v>178</v>
      </c>
      <c r="CM41" s="339"/>
      <c r="CN41" s="339"/>
      <c r="CO41" s="339"/>
      <c r="CP41" s="339"/>
      <c r="CQ41" s="339"/>
      <c r="CR41" s="109"/>
      <c r="CS41" s="109"/>
      <c r="CT41" s="109"/>
      <c r="CU41" s="109"/>
      <c r="CV41" s="109"/>
      <c r="CW41" s="109"/>
      <c r="CX41" s="109"/>
      <c r="CY41" s="109"/>
    </row>
    <row r="42" spans="1:103" ht="27.75" customHeight="1" thickBot="1">
      <c r="B42" s="438" t="s">
        <v>205</v>
      </c>
      <c r="C42" s="438"/>
      <c r="D42" s="125"/>
      <c r="M42" s="110"/>
      <c r="N42" s="221" t="s">
        <v>25</v>
      </c>
      <c r="O42" s="123" t="s">
        <v>24</v>
      </c>
      <c r="P42" s="124" t="s">
        <v>11</v>
      </c>
      <c r="Q42" s="124" t="s">
        <v>27</v>
      </c>
      <c r="R42" s="22" t="s">
        <v>179</v>
      </c>
      <c r="S42" s="78"/>
      <c r="T42" s="78"/>
      <c r="U42" s="78"/>
      <c r="V42" s="78"/>
      <c r="W42" s="78"/>
      <c r="X42" s="78"/>
      <c r="Y42" s="78"/>
      <c r="Z42" s="78"/>
      <c r="AB42" s="438" t="s">
        <v>197</v>
      </c>
      <c r="AC42" s="438"/>
      <c r="AD42" s="125"/>
      <c r="AM42" s="110"/>
      <c r="AN42" s="118" t="s">
        <v>25</v>
      </c>
      <c r="AO42" s="123" t="s">
        <v>24</v>
      </c>
      <c r="AP42" s="124" t="s">
        <v>11</v>
      </c>
      <c r="AQ42" s="124" t="s">
        <v>27</v>
      </c>
      <c r="AR42" s="22" t="s">
        <v>179</v>
      </c>
      <c r="AS42" s="78"/>
      <c r="AT42" s="78"/>
      <c r="AU42" s="78"/>
      <c r="AV42" s="78"/>
      <c r="AW42" s="78"/>
      <c r="AX42" s="78"/>
      <c r="BA42" s="438" t="s">
        <v>205</v>
      </c>
      <c r="BB42" s="438"/>
      <c r="BC42" s="125"/>
      <c r="BL42" s="110"/>
      <c r="BM42" s="118" t="s">
        <v>25</v>
      </c>
      <c r="BN42" s="123" t="s">
        <v>24</v>
      </c>
      <c r="BO42" s="124" t="s">
        <v>11</v>
      </c>
      <c r="BP42" s="124" t="s">
        <v>27</v>
      </c>
      <c r="BQ42" s="22" t="s">
        <v>179</v>
      </c>
      <c r="BR42" s="78"/>
      <c r="BS42" s="78"/>
      <c r="BT42" s="78"/>
      <c r="BU42" s="78"/>
      <c r="BV42" s="78"/>
      <c r="BW42" s="78"/>
      <c r="BX42" s="78"/>
      <c r="BY42" s="78"/>
      <c r="BZ42" s="78"/>
      <c r="CA42" s="438" t="s">
        <v>205</v>
      </c>
      <c r="CB42" s="438"/>
      <c r="CC42" s="125"/>
      <c r="CJ42" s="89"/>
      <c r="CL42" s="110"/>
      <c r="CM42" s="118" t="s">
        <v>25</v>
      </c>
      <c r="CN42" s="123" t="s">
        <v>24</v>
      </c>
      <c r="CO42" s="124" t="s">
        <v>11</v>
      </c>
      <c r="CP42" s="124" t="s">
        <v>27</v>
      </c>
      <c r="CQ42" s="22" t="s">
        <v>179</v>
      </c>
      <c r="CR42" s="109"/>
      <c r="CS42" s="109"/>
      <c r="CT42" s="109"/>
      <c r="CU42" s="109"/>
      <c r="CV42" s="109"/>
      <c r="CW42" s="109"/>
      <c r="CX42" s="109"/>
      <c r="CY42" s="109"/>
    </row>
    <row r="43" spans="1:103" ht="15" customHeight="1" thickBot="1">
      <c r="B43" s="122" t="s">
        <v>100</v>
      </c>
      <c r="C43" s="12" t="s">
        <v>17</v>
      </c>
      <c r="D43" s="125"/>
      <c r="M43" s="315" t="s">
        <v>98</v>
      </c>
      <c r="N43" s="153" t="s">
        <v>2</v>
      </c>
      <c r="O43" s="111">
        <v>8</v>
      </c>
      <c r="P43" s="112">
        <v>6.0175000000000001</v>
      </c>
      <c r="Q43" s="17">
        <v>1.60426</v>
      </c>
      <c r="R43" s="113">
        <v>0.56718999999999997</v>
      </c>
      <c r="S43" s="78"/>
      <c r="T43" s="78"/>
      <c r="U43" s="78"/>
      <c r="V43" s="78"/>
      <c r="W43" s="78"/>
      <c r="X43" s="78"/>
      <c r="Y43" s="78"/>
      <c r="Z43" s="78"/>
      <c r="AB43" s="122" t="s">
        <v>100</v>
      </c>
      <c r="AC43" s="12" t="s">
        <v>17</v>
      </c>
      <c r="AD43" s="125"/>
      <c r="AM43" s="315" t="s">
        <v>98</v>
      </c>
      <c r="AN43" s="23" t="s">
        <v>1</v>
      </c>
      <c r="AO43" s="111">
        <v>8</v>
      </c>
      <c r="AP43" s="112">
        <v>6.7274999999999991</v>
      </c>
      <c r="AQ43" s="17">
        <v>0.82463411800108555</v>
      </c>
      <c r="AR43" s="113">
        <v>0.29155218841817765</v>
      </c>
      <c r="AS43" s="78"/>
      <c r="AT43" s="78"/>
      <c r="AU43" s="78"/>
      <c r="AV43" s="78"/>
      <c r="AW43" s="78"/>
      <c r="AX43" s="78"/>
      <c r="BA43" s="122" t="s">
        <v>100</v>
      </c>
      <c r="BB43" s="12" t="s">
        <v>17</v>
      </c>
      <c r="BC43" s="125"/>
      <c r="BL43" s="315" t="s">
        <v>98</v>
      </c>
      <c r="BM43" s="23" t="s">
        <v>1</v>
      </c>
      <c r="BN43" s="111">
        <v>8</v>
      </c>
      <c r="BO43" s="112">
        <v>2.9737500000000003</v>
      </c>
      <c r="BP43" s="17">
        <v>1.3120642133676235</v>
      </c>
      <c r="BQ43" s="113">
        <v>0.46388475131221985</v>
      </c>
      <c r="BR43" s="78"/>
      <c r="BS43" s="78"/>
      <c r="BT43" s="78"/>
      <c r="BU43" s="78"/>
      <c r="BV43" s="78"/>
      <c r="BW43" s="78"/>
      <c r="BX43" s="78"/>
      <c r="BY43" s="78"/>
      <c r="BZ43" s="78"/>
      <c r="CA43" s="122" t="s">
        <v>100</v>
      </c>
      <c r="CB43" s="12" t="s">
        <v>17</v>
      </c>
      <c r="CC43" s="125"/>
      <c r="CJ43" s="89"/>
      <c r="CL43" s="315" t="s">
        <v>98</v>
      </c>
      <c r="CM43" s="23" t="s">
        <v>1</v>
      </c>
      <c r="CN43" s="111">
        <v>8</v>
      </c>
      <c r="CO43" s="112">
        <v>2.4512499999999999</v>
      </c>
      <c r="CP43" s="17">
        <v>1.2599255930411128</v>
      </c>
      <c r="CQ43" s="113">
        <v>0.44545096531492667</v>
      </c>
      <c r="CR43" s="109"/>
      <c r="CS43" s="109"/>
      <c r="CT43" s="109"/>
      <c r="CU43" s="109"/>
      <c r="CV43" s="109"/>
      <c r="CW43" s="109"/>
      <c r="CX43" s="109"/>
      <c r="CY43" s="109"/>
    </row>
    <row r="44" spans="1:103" ht="15" customHeight="1" thickBot="1">
      <c r="B44" s="13">
        <v>1</v>
      </c>
      <c r="C44" s="14" t="s">
        <v>198</v>
      </c>
      <c r="D44" s="125"/>
      <c r="E44" s="81"/>
      <c r="F44" s="78"/>
      <c r="G44" s="78"/>
      <c r="H44" s="78"/>
      <c r="I44" s="78"/>
      <c r="J44" s="78"/>
      <c r="K44" s="100"/>
      <c r="L44" s="78"/>
      <c r="M44" s="316"/>
      <c r="N44" s="158" t="s">
        <v>1</v>
      </c>
      <c r="O44" s="114">
        <v>8</v>
      </c>
      <c r="P44" s="115">
        <v>6.2962999999999996</v>
      </c>
      <c r="Q44" s="20">
        <v>0.74961999999999995</v>
      </c>
      <c r="R44" s="116">
        <v>0.26502999999999999</v>
      </c>
      <c r="S44" s="78"/>
      <c r="T44" s="78"/>
      <c r="U44" s="78"/>
      <c r="V44" s="78"/>
      <c r="W44" s="78"/>
      <c r="X44" s="78"/>
      <c r="Y44" s="78"/>
      <c r="Z44" s="78"/>
      <c r="AB44" s="13">
        <v>1</v>
      </c>
      <c r="AC44" s="14" t="s">
        <v>198</v>
      </c>
      <c r="AD44" s="125"/>
      <c r="AE44" s="81"/>
      <c r="AF44" s="78"/>
      <c r="AG44" s="78"/>
      <c r="AH44" s="78"/>
      <c r="AI44" s="78"/>
      <c r="AJ44" s="78"/>
      <c r="AK44" s="100"/>
      <c r="AL44" s="78"/>
      <c r="AM44" s="316"/>
      <c r="AN44" s="27" t="s">
        <v>2</v>
      </c>
      <c r="AO44" s="114">
        <v>8</v>
      </c>
      <c r="AP44" s="115">
        <v>12.798750000000002</v>
      </c>
      <c r="AQ44" s="20">
        <v>2.8462428241957345</v>
      </c>
      <c r="AR44" s="116">
        <v>1.0062988009461771</v>
      </c>
      <c r="AS44" s="78"/>
      <c r="AT44" s="78"/>
      <c r="AU44" s="78"/>
      <c r="AV44" s="78"/>
      <c r="AW44" s="78"/>
      <c r="AX44" s="78"/>
      <c r="BA44" s="13">
        <v>1</v>
      </c>
      <c r="BB44" s="14" t="s">
        <v>198</v>
      </c>
      <c r="BC44" s="125"/>
      <c r="BD44" s="81"/>
      <c r="BE44" s="78"/>
      <c r="BF44" s="78"/>
      <c r="BG44" s="78"/>
      <c r="BH44" s="78"/>
      <c r="BI44" s="78"/>
      <c r="BJ44" s="100"/>
      <c r="BK44" s="78"/>
      <c r="BL44" s="316"/>
      <c r="BM44" s="27" t="s">
        <v>2</v>
      </c>
      <c r="BN44" s="114">
        <v>8</v>
      </c>
      <c r="BO44" s="115">
        <v>2.6475</v>
      </c>
      <c r="BP44" s="20">
        <v>0.822552647034132</v>
      </c>
      <c r="BQ44" s="116">
        <v>0.29081627730038973</v>
      </c>
      <c r="BR44" s="78"/>
      <c r="BS44" s="78"/>
      <c r="BT44" s="78"/>
      <c r="BU44" s="78"/>
      <c r="BV44" s="78"/>
      <c r="BW44" s="78"/>
      <c r="BX44" s="78"/>
      <c r="BY44" s="78"/>
      <c r="BZ44" s="78"/>
      <c r="CA44" s="13">
        <v>1</v>
      </c>
      <c r="CB44" s="14" t="s">
        <v>198</v>
      </c>
      <c r="CC44" s="125"/>
      <c r="CD44" s="81"/>
      <c r="CE44" s="78"/>
      <c r="CF44" s="78"/>
      <c r="CG44" s="78"/>
      <c r="CH44" s="78"/>
      <c r="CI44" s="78"/>
      <c r="CJ44" s="100"/>
      <c r="CK44" s="78"/>
      <c r="CL44" s="316"/>
      <c r="CM44" s="27" t="s">
        <v>2</v>
      </c>
      <c r="CN44" s="114">
        <v>8</v>
      </c>
      <c r="CO44" s="115">
        <v>2.2287499999999998</v>
      </c>
      <c r="CP44" s="20">
        <v>1.3205890190149459</v>
      </c>
      <c r="CQ44" s="116">
        <v>0.46689872525297937</v>
      </c>
      <c r="CR44" s="109"/>
      <c r="CS44" s="109"/>
      <c r="CT44" s="109"/>
      <c r="CU44" s="109"/>
      <c r="CV44" s="109"/>
      <c r="CW44" s="109"/>
      <c r="CX44" s="109"/>
      <c r="CY44" s="109"/>
    </row>
    <row r="45" spans="1:103" ht="15" customHeight="1">
      <c r="B45" s="15">
        <v>2</v>
      </c>
      <c r="C45" s="16" t="s">
        <v>199</v>
      </c>
      <c r="D45" s="125"/>
      <c r="E45" s="81"/>
      <c r="F45" s="78"/>
      <c r="G45" s="78"/>
      <c r="H45" s="78"/>
      <c r="I45" s="78"/>
      <c r="J45" s="78"/>
      <c r="K45" s="100"/>
      <c r="L45" s="78"/>
      <c r="M45" s="78"/>
      <c r="N45" s="78"/>
      <c r="O45" s="78"/>
      <c r="P45" s="78"/>
      <c r="Q45" s="78"/>
      <c r="R45" s="78"/>
      <c r="S45" s="78"/>
      <c r="T45" s="78"/>
      <c r="U45" s="78"/>
      <c r="V45" s="78"/>
      <c r="W45" s="78"/>
      <c r="X45" s="78"/>
      <c r="Y45" s="78"/>
      <c r="Z45" s="78"/>
      <c r="AB45" s="15">
        <v>2</v>
      </c>
      <c r="AC45" s="16" t="s">
        <v>199</v>
      </c>
      <c r="AD45" s="125"/>
      <c r="AE45" s="81"/>
      <c r="AF45" s="78"/>
      <c r="AG45" s="78"/>
      <c r="AH45" s="78"/>
      <c r="AI45" s="78"/>
      <c r="AJ45" s="78"/>
      <c r="AK45" s="100"/>
      <c r="AL45" s="78"/>
      <c r="AM45" s="78"/>
      <c r="AN45" s="78"/>
      <c r="AO45" s="78"/>
      <c r="AP45" s="78"/>
      <c r="AQ45" s="78"/>
      <c r="AR45" s="78"/>
      <c r="AS45" s="78"/>
      <c r="AT45" s="78"/>
      <c r="AU45" s="78"/>
      <c r="AV45" s="78"/>
      <c r="AW45" s="78"/>
      <c r="AX45" s="78"/>
      <c r="BA45" s="15">
        <v>2</v>
      </c>
      <c r="BB45" s="16" t="s">
        <v>199</v>
      </c>
      <c r="BC45" s="125"/>
      <c r="BD45" s="81"/>
      <c r="BE45" s="78"/>
      <c r="BF45" s="78"/>
      <c r="BG45" s="78"/>
      <c r="BH45" s="78"/>
      <c r="BI45" s="78"/>
      <c r="BJ45" s="100"/>
      <c r="BK45" s="78"/>
      <c r="BL45" s="78"/>
      <c r="BM45" s="78"/>
      <c r="BN45" s="78"/>
      <c r="BO45" s="78"/>
      <c r="BP45" s="78"/>
      <c r="BQ45" s="78"/>
      <c r="BR45" s="78"/>
      <c r="BS45" s="78"/>
      <c r="BT45" s="78"/>
      <c r="BU45" s="78"/>
      <c r="BV45" s="78"/>
      <c r="BW45" s="78"/>
      <c r="BX45" s="78"/>
      <c r="BY45" s="78"/>
      <c r="BZ45" s="78"/>
      <c r="CA45" s="15">
        <v>2</v>
      </c>
      <c r="CB45" s="16" t="s">
        <v>199</v>
      </c>
      <c r="CC45" s="125"/>
      <c r="CD45" s="81"/>
      <c r="CE45" s="78"/>
      <c r="CF45" s="78"/>
      <c r="CG45" s="78"/>
      <c r="CH45" s="78"/>
      <c r="CI45" s="78"/>
      <c r="CJ45" s="100"/>
      <c r="CK45" s="78"/>
      <c r="CL45" s="109"/>
      <c r="CM45" s="109"/>
      <c r="CN45" s="109"/>
      <c r="CO45" s="109"/>
      <c r="CP45" s="109"/>
      <c r="CQ45" s="109"/>
      <c r="CR45" s="109"/>
      <c r="CS45" s="109"/>
      <c r="CT45" s="109"/>
      <c r="CU45" s="109"/>
      <c r="CV45" s="109"/>
      <c r="CW45" s="109"/>
      <c r="CX45" s="109"/>
      <c r="CY45" s="109"/>
    </row>
    <row r="46" spans="1:103" ht="15" customHeight="1" thickBot="1">
      <c r="B46" s="15">
        <v>3</v>
      </c>
      <c r="C46" s="16" t="s">
        <v>200</v>
      </c>
      <c r="D46" s="125"/>
      <c r="E46" s="83"/>
      <c r="F46" s="82"/>
      <c r="G46" s="82"/>
      <c r="H46" s="82"/>
      <c r="I46" s="82"/>
      <c r="J46" s="82"/>
      <c r="K46" s="101"/>
      <c r="L46" s="82"/>
      <c r="M46" s="338" t="s">
        <v>180</v>
      </c>
      <c r="N46" s="339"/>
      <c r="O46" s="339"/>
      <c r="P46" s="339"/>
      <c r="Q46" s="339"/>
      <c r="R46" s="339"/>
      <c r="S46" s="339"/>
      <c r="T46" s="339"/>
      <c r="U46" s="339"/>
      <c r="V46" s="339"/>
      <c r="W46" s="339"/>
      <c r="X46" s="78"/>
      <c r="Y46" s="78"/>
      <c r="Z46" s="267"/>
      <c r="AB46" s="15">
        <v>3</v>
      </c>
      <c r="AC46" s="16" t="s">
        <v>200</v>
      </c>
      <c r="AD46" s="125"/>
      <c r="AE46" s="83"/>
      <c r="AF46" s="82"/>
      <c r="AG46" s="82"/>
      <c r="AH46" s="82"/>
      <c r="AI46" s="82"/>
      <c r="AJ46" s="82"/>
      <c r="AK46" s="101"/>
      <c r="AL46" s="82"/>
      <c r="AM46" s="338" t="s">
        <v>180</v>
      </c>
      <c r="AN46" s="339"/>
      <c r="AO46" s="339"/>
      <c r="AP46" s="339"/>
      <c r="AQ46" s="339"/>
      <c r="AR46" s="339"/>
      <c r="AS46" s="339"/>
      <c r="AT46" s="339"/>
      <c r="AU46" s="339"/>
      <c r="AV46" s="339"/>
      <c r="AW46" s="339"/>
      <c r="AX46" s="78"/>
      <c r="BA46" s="15">
        <v>3</v>
      </c>
      <c r="BB46" s="16" t="s">
        <v>200</v>
      </c>
      <c r="BC46" s="125"/>
      <c r="BD46" s="83"/>
      <c r="BE46" s="82"/>
      <c r="BF46" s="82"/>
      <c r="BG46" s="82"/>
      <c r="BH46" s="82"/>
      <c r="BI46" s="82"/>
      <c r="BJ46" s="101"/>
      <c r="BK46" s="82"/>
      <c r="BL46" s="338" t="s">
        <v>180</v>
      </c>
      <c r="BM46" s="339"/>
      <c r="BN46" s="339"/>
      <c r="BO46" s="339"/>
      <c r="BP46" s="339"/>
      <c r="BQ46" s="339"/>
      <c r="BR46" s="339"/>
      <c r="BS46" s="339"/>
      <c r="BT46" s="339"/>
      <c r="BU46" s="339"/>
      <c r="BV46" s="339"/>
      <c r="BW46" s="78"/>
      <c r="BX46" s="78"/>
      <c r="BY46" s="267"/>
      <c r="BZ46" s="267"/>
      <c r="CA46" s="15">
        <v>3</v>
      </c>
      <c r="CB46" s="16" t="s">
        <v>200</v>
      </c>
      <c r="CC46" s="125"/>
      <c r="CD46" s="83"/>
      <c r="CE46" s="82"/>
      <c r="CF46" s="82"/>
      <c r="CG46" s="82"/>
      <c r="CH46" s="82"/>
      <c r="CI46" s="82"/>
      <c r="CJ46" s="101"/>
      <c r="CK46" s="82"/>
      <c r="CL46" s="338" t="s">
        <v>180</v>
      </c>
      <c r="CM46" s="339"/>
      <c r="CN46" s="339"/>
      <c r="CO46" s="339"/>
      <c r="CP46" s="339"/>
      <c r="CQ46" s="339"/>
      <c r="CR46" s="339"/>
      <c r="CS46" s="339"/>
      <c r="CT46" s="339"/>
      <c r="CU46" s="339"/>
      <c r="CV46" s="339"/>
      <c r="CW46" s="109"/>
      <c r="CX46" s="109"/>
      <c r="CY46" s="109"/>
    </row>
    <row r="47" spans="1:103" ht="24" customHeight="1" thickBot="1">
      <c r="B47" s="15">
        <v>4</v>
      </c>
      <c r="C47" s="16" t="s">
        <v>201</v>
      </c>
      <c r="D47" s="125"/>
      <c r="E47" s="72"/>
      <c r="F47" s="72"/>
      <c r="G47" s="72"/>
      <c r="H47" s="72"/>
      <c r="I47" s="72"/>
      <c r="J47" s="72"/>
      <c r="K47" s="90"/>
      <c r="L47" s="72"/>
      <c r="M47" s="340"/>
      <c r="N47" s="341"/>
      <c r="O47" s="345" t="s">
        <v>181</v>
      </c>
      <c r="P47" s="346"/>
      <c r="Q47" s="347" t="s">
        <v>182</v>
      </c>
      <c r="R47" s="348"/>
      <c r="S47" s="348"/>
      <c r="T47" s="348"/>
      <c r="U47" s="348"/>
      <c r="V47" s="348"/>
      <c r="W47" s="349"/>
      <c r="X47" s="78"/>
      <c r="Y47" s="78"/>
      <c r="AB47" s="15">
        <v>4</v>
      </c>
      <c r="AC47" s="16" t="s">
        <v>201</v>
      </c>
      <c r="AD47" s="125"/>
      <c r="AE47" s="72"/>
      <c r="AF47" s="72"/>
      <c r="AG47" s="72"/>
      <c r="AH47" s="72"/>
      <c r="AI47" s="72"/>
      <c r="AJ47" s="72"/>
      <c r="AK47" s="90"/>
      <c r="AL47" s="72"/>
      <c r="AM47" s="340" t="s">
        <v>0</v>
      </c>
      <c r="AN47" s="341"/>
      <c r="AO47" s="345" t="s">
        <v>181</v>
      </c>
      <c r="AP47" s="346"/>
      <c r="AQ47" s="347" t="s">
        <v>182</v>
      </c>
      <c r="AR47" s="348"/>
      <c r="AS47" s="348"/>
      <c r="AT47" s="348"/>
      <c r="AU47" s="348"/>
      <c r="AV47" s="348"/>
      <c r="AW47" s="349"/>
      <c r="AX47" s="78"/>
      <c r="BA47" s="15">
        <v>4</v>
      </c>
      <c r="BB47" s="16" t="s">
        <v>201</v>
      </c>
      <c r="BC47" s="125"/>
      <c r="BD47" s="72"/>
      <c r="BE47" s="72"/>
      <c r="BF47" s="72"/>
      <c r="BG47" s="72"/>
      <c r="BH47" s="72"/>
      <c r="BI47" s="72"/>
      <c r="BJ47" s="90"/>
      <c r="BK47" s="72"/>
      <c r="BL47" s="340" t="s">
        <v>0</v>
      </c>
      <c r="BM47" s="341"/>
      <c r="BN47" s="345" t="s">
        <v>181</v>
      </c>
      <c r="BO47" s="346"/>
      <c r="BP47" s="347" t="s">
        <v>182</v>
      </c>
      <c r="BQ47" s="348"/>
      <c r="BR47" s="348"/>
      <c r="BS47" s="348"/>
      <c r="BT47" s="348"/>
      <c r="BU47" s="348"/>
      <c r="BV47" s="349"/>
      <c r="BW47" s="78"/>
      <c r="BX47" s="78"/>
      <c r="CA47" s="15">
        <v>4</v>
      </c>
      <c r="CB47" s="16" t="s">
        <v>201</v>
      </c>
      <c r="CC47" s="125"/>
      <c r="CD47" s="72"/>
      <c r="CE47" s="72"/>
      <c r="CF47" s="72"/>
      <c r="CG47" s="72"/>
      <c r="CH47" s="72"/>
      <c r="CI47" s="72"/>
      <c r="CJ47" s="90"/>
      <c r="CK47" s="72"/>
      <c r="CL47" s="340" t="s">
        <v>0</v>
      </c>
      <c r="CM47" s="341"/>
      <c r="CN47" s="345" t="s">
        <v>181</v>
      </c>
      <c r="CO47" s="346"/>
      <c r="CP47" s="347" t="s">
        <v>182</v>
      </c>
      <c r="CQ47" s="348"/>
      <c r="CR47" s="348"/>
      <c r="CS47" s="348"/>
      <c r="CT47" s="348"/>
      <c r="CU47" s="348"/>
      <c r="CV47" s="349"/>
      <c r="CW47" s="109"/>
      <c r="CX47" s="109"/>
      <c r="CY47" s="109"/>
    </row>
    <row r="48" spans="1:103" ht="15" customHeight="1" thickBot="1">
      <c r="B48" s="15">
        <v>5</v>
      </c>
      <c r="C48" s="16" t="s">
        <v>202</v>
      </c>
      <c r="D48" s="125"/>
      <c r="E48" s="72"/>
      <c r="F48" s="72"/>
      <c r="G48" s="72"/>
      <c r="H48" s="72"/>
      <c r="I48" s="72"/>
      <c r="J48" s="72"/>
      <c r="K48" s="90"/>
      <c r="L48" s="72"/>
      <c r="M48" s="342"/>
      <c r="N48" s="343"/>
      <c r="O48" s="350" t="s">
        <v>31</v>
      </c>
      <c r="P48" s="311" t="s">
        <v>34</v>
      </c>
      <c r="Q48" s="311" t="s">
        <v>183</v>
      </c>
      <c r="R48" s="311" t="s">
        <v>45</v>
      </c>
      <c r="S48" s="311" t="s">
        <v>184</v>
      </c>
      <c r="T48" s="311" t="s">
        <v>185</v>
      </c>
      <c r="U48" s="311" t="s">
        <v>186</v>
      </c>
      <c r="V48" s="313" t="s">
        <v>187</v>
      </c>
      <c r="W48" s="314"/>
      <c r="X48" s="78"/>
      <c r="Y48" s="78"/>
      <c r="AB48" s="15">
        <v>5</v>
      </c>
      <c r="AC48" s="16" t="s">
        <v>202</v>
      </c>
      <c r="AD48" s="125"/>
      <c r="AE48" s="72"/>
      <c r="AF48" s="72"/>
      <c r="AG48" s="72"/>
      <c r="AH48" s="72"/>
      <c r="AI48" s="72"/>
      <c r="AJ48" s="72"/>
      <c r="AK48" s="90"/>
      <c r="AL48" s="72"/>
      <c r="AM48" s="342"/>
      <c r="AN48" s="343"/>
      <c r="AO48" s="350" t="s">
        <v>31</v>
      </c>
      <c r="AP48" s="311" t="s">
        <v>34</v>
      </c>
      <c r="AQ48" s="311" t="s">
        <v>183</v>
      </c>
      <c r="AR48" s="311" t="s">
        <v>45</v>
      </c>
      <c r="AS48" s="311" t="s">
        <v>184</v>
      </c>
      <c r="AT48" s="311" t="s">
        <v>185</v>
      </c>
      <c r="AU48" s="311" t="s">
        <v>186</v>
      </c>
      <c r="AV48" s="313" t="s">
        <v>187</v>
      </c>
      <c r="AW48" s="314"/>
      <c r="AX48" s="78"/>
      <c r="BA48" s="15">
        <v>5</v>
      </c>
      <c r="BB48" s="16" t="s">
        <v>202</v>
      </c>
      <c r="BC48" s="125"/>
      <c r="BD48" s="72"/>
      <c r="BE48" s="72"/>
      <c r="BF48" s="72"/>
      <c r="BG48" s="72"/>
      <c r="BH48" s="72"/>
      <c r="BI48" s="72"/>
      <c r="BJ48" s="90"/>
      <c r="BK48" s="72"/>
      <c r="BL48" s="342"/>
      <c r="BM48" s="343"/>
      <c r="BN48" s="350" t="s">
        <v>31</v>
      </c>
      <c r="BO48" s="311" t="s">
        <v>34</v>
      </c>
      <c r="BP48" s="311" t="s">
        <v>183</v>
      </c>
      <c r="BQ48" s="311" t="s">
        <v>45</v>
      </c>
      <c r="BR48" s="311" t="s">
        <v>184</v>
      </c>
      <c r="BS48" s="311" t="s">
        <v>185</v>
      </c>
      <c r="BT48" s="311" t="s">
        <v>186</v>
      </c>
      <c r="BU48" s="313" t="s">
        <v>187</v>
      </c>
      <c r="BV48" s="314"/>
      <c r="BW48" s="78"/>
      <c r="BX48" s="78"/>
      <c r="CA48" s="15">
        <v>5</v>
      </c>
      <c r="CB48" s="16" t="s">
        <v>202</v>
      </c>
      <c r="CC48" s="125"/>
      <c r="CD48" s="72"/>
      <c r="CE48" s="72"/>
      <c r="CF48" s="72"/>
      <c r="CG48" s="72"/>
      <c r="CH48" s="72"/>
      <c r="CI48" s="72"/>
      <c r="CJ48" s="90"/>
      <c r="CK48" s="72"/>
      <c r="CL48" s="342"/>
      <c r="CM48" s="343"/>
      <c r="CN48" s="350" t="s">
        <v>31</v>
      </c>
      <c r="CO48" s="311" t="s">
        <v>34</v>
      </c>
      <c r="CP48" s="311" t="s">
        <v>183</v>
      </c>
      <c r="CQ48" s="311" t="s">
        <v>45</v>
      </c>
      <c r="CR48" s="311" t="s">
        <v>184</v>
      </c>
      <c r="CS48" s="311" t="s">
        <v>185</v>
      </c>
      <c r="CT48" s="311" t="s">
        <v>186</v>
      </c>
      <c r="CU48" s="313" t="s">
        <v>187</v>
      </c>
      <c r="CV48" s="314"/>
      <c r="CW48" s="109"/>
      <c r="CX48" s="109"/>
      <c r="CY48" s="109"/>
    </row>
    <row r="49" spans="2:103" ht="15" customHeight="1" thickBot="1">
      <c r="B49" s="19">
        <v>6</v>
      </c>
      <c r="C49" s="21" t="s">
        <v>203</v>
      </c>
      <c r="D49" s="125"/>
      <c r="E49" s="70"/>
      <c r="F49" s="70"/>
      <c r="G49" s="70"/>
      <c r="H49" s="70"/>
      <c r="I49" s="70"/>
      <c r="J49" s="70"/>
      <c r="K49" s="102"/>
      <c r="L49" s="70"/>
      <c r="M49" s="316"/>
      <c r="N49" s="344"/>
      <c r="O49" s="351"/>
      <c r="P49" s="312"/>
      <c r="Q49" s="312"/>
      <c r="R49" s="312"/>
      <c r="S49" s="312"/>
      <c r="T49" s="312"/>
      <c r="U49" s="312"/>
      <c r="V49" s="120" t="s">
        <v>188</v>
      </c>
      <c r="W49" s="60" t="s">
        <v>189</v>
      </c>
      <c r="X49" s="78"/>
      <c r="Y49" s="78"/>
      <c r="AB49" s="19">
        <v>6</v>
      </c>
      <c r="AC49" s="21" t="s">
        <v>203</v>
      </c>
      <c r="AD49" s="125"/>
      <c r="AE49" s="70"/>
      <c r="AF49" s="70"/>
      <c r="AG49" s="70"/>
      <c r="AH49" s="70"/>
      <c r="AI49" s="70"/>
      <c r="AJ49" s="70"/>
      <c r="AK49" s="102"/>
      <c r="AL49" s="70"/>
      <c r="AM49" s="316"/>
      <c r="AN49" s="344"/>
      <c r="AO49" s="351"/>
      <c r="AP49" s="312"/>
      <c r="AQ49" s="312"/>
      <c r="AR49" s="312"/>
      <c r="AS49" s="312"/>
      <c r="AT49" s="312"/>
      <c r="AU49" s="312"/>
      <c r="AV49" s="120" t="s">
        <v>188</v>
      </c>
      <c r="AW49" s="60" t="s">
        <v>189</v>
      </c>
      <c r="AX49" s="78"/>
      <c r="BA49" s="19">
        <v>6</v>
      </c>
      <c r="BB49" s="21" t="s">
        <v>203</v>
      </c>
      <c r="BC49" s="125"/>
      <c r="BD49" s="70"/>
      <c r="BE49" s="70"/>
      <c r="BF49" s="70"/>
      <c r="BG49" s="70"/>
      <c r="BH49" s="70"/>
      <c r="BI49" s="70"/>
      <c r="BJ49" s="102"/>
      <c r="BK49" s="70"/>
      <c r="BL49" s="316"/>
      <c r="BM49" s="344"/>
      <c r="BN49" s="351"/>
      <c r="BO49" s="312"/>
      <c r="BP49" s="312"/>
      <c r="BQ49" s="312"/>
      <c r="BR49" s="312"/>
      <c r="BS49" s="312"/>
      <c r="BT49" s="312"/>
      <c r="BU49" s="120" t="s">
        <v>188</v>
      </c>
      <c r="BV49" s="60" t="s">
        <v>189</v>
      </c>
      <c r="BW49" s="78"/>
      <c r="BX49" s="78"/>
      <c r="CA49" s="19">
        <v>6</v>
      </c>
      <c r="CB49" s="21" t="s">
        <v>203</v>
      </c>
      <c r="CC49" s="125"/>
      <c r="CD49" s="70"/>
      <c r="CE49" s="70"/>
      <c r="CF49" s="70"/>
      <c r="CG49" s="70"/>
      <c r="CH49" s="70"/>
      <c r="CI49" s="70"/>
      <c r="CJ49" s="102"/>
      <c r="CK49" s="70"/>
      <c r="CL49" s="316"/>
      <c r="CM49" s="344"/>
      <c r="CN49" s="351"/>
      <c r="CO49" s="312"/>
      <c r="CP49" s="312"/>
      <c r="CQ49" s="312"/>
      <c r="CR49" s="312"/>
      <c r="CS49" s="312"/>
      <c r="CT49" s="312"/>
      <c r="CU49" s="120" t="s">
        <v>188</v>
      </c>
      <c r="CV49" s="60" t="s">
        <v>189</v>
      </c>
      <c r="CW49" s="109"/>
      <c r="CX49" s="109"/>
      <c r="CY49" s="109"/>
    </row>
    <row r="50" spans="2:103" ht="15.75" thickBot="1">
      <c r="D50" s="125"/>
      <c r="M50" s="315" t="s">
        <v>98</v>
      </c>
      <c r="N50" s="153" t="s">
        <v>190</v>
      </c>
      <c r="O50" s="24">
        <v>2.0409999999999999</v>
      </c>
      <c r="P50" s="26">
        <v>0.17499999999999999</v>
      </c>
      <c r="Q50" s="26">
        <v>-0.44500000000000001</v>
      </c>
      <c r="R50" s="25">
        <v>14</v>
      </c>
      <c r="S50" s="26">
        <v>0.66300000000000003</v>
      </c>
      <c r="T50" s="17">
        <v>-0.27875</v>
      </c>
      <c r="U50" s="17">
        <v>0.62605999999999995</v>
      </c>
      <c r="V50" s="17">
        <v>-1.62151</v>
      </c>
      <c r="W50" s="113">
        <v>1.0640099999999999</v>
      </c>
      <c r="X50" s="78"/>
      <c r="Y50" s="78"/>
      <c r="AD50" s="125"/>
      <c r="AM50" s="315" t="s">
        <v>98</v>
      </c>
      <c r="AN50" s="23" t="s">
        <v>190</v>
      </c>
      <c r="AO50" s="24">
        <v>5.4982836865396907</v>
      </c>
      <c r="AP50" s="26">
        <v>3.4298896443658453E-2</v>
      </c>
      <c r="AQ50" s="26">
        <v>-5.7949295795002138</v>
      </c>
      <c r="AR50" s="25">
        <v>14</v>
      </c>
      <c r="AS50" s="26">
        <v>4.6442006201098981E-5</v>
      </c>
      <c r="AT50" s="17">
        <v>-6.0712500000000027</v>
      </c>
      <c r="AU50" s="17">
        <v>1.0476831369059743</v>
      </c>
      <c r="AV50" s="17">
        <v>-8.3183068451918896</v>
      </c>
      <c r="AW50" s="113">
        <v>-3.8241931548081163</v>
      </c>
      <c r="AX50" s="78"/>
      <c r="BC50" s="125"/>
      <c r="BL50" s="315" t="s">
        <v>280</v>
      </c>
      <c r="BM50" s="23" t="s">
        <v>190</v>
      </c>
      <c r="BN50" s="24">
        <v>2.572839335586012</v>
      </c>
      <c r="BO50" s="26">
        <v>0.13102693327642703</v>
      </c>
      <c r="BP50" s="26">
        <v>0.59588353324169463</v>
      </c>
      <c r="BQ50" s="25">
        <v>14</v>
      </c>
      <c r="BR50" s="26">
        <v>0.56076398970020191</v>
      </c>
      <c r="BS50" s="17">
        <v>0.32625000000000037</v>
      </c>
      <c r="BT50" s="17">
        <v>0.54750631927207671</v>
      </c>
      <c r="BU50" s="17">
        <v>-0.84803426512561797</v>
      </c>
      <c r="BV50" s="113">
        <v>1.5005342651256186</v>
      </c>
      <c r="BW50" s="78"/>
      <c r="BX50" s="78"/>
      <c r="CC50" s="125"/>
      <c r="CJ50" s="89"/>
      <c r="CL50" s="315" t="s">
        <v>280</v>
      </c>
      <c r="CM50" s="23" t="s">
        <v>190</v>
      </c>
      <c r="CN50" s="24">
        <v>0.27180319961251248</v>
      </c>
      <c r="CO50" s="26">
        <v>0.61027337719141717</v>
      </c>
      <c r="CP50" s="26">
        <v>0.3447971864007715</v>
      </c>
      <c r="CQ50" s="25">
        <v>14</v>
      </c>
      <c r="CR50" s="26">
        <v>0.73537185612691069</v>
      </c>
      <c r="CS50" s="17">
        <v>0.22250000000000014</v>
      </c>
      <c r="CT50" s="17">
        <v>0.64530688989259766</v>
      </c>
      <c r="CU50" s="17">
        <v>-1.1615456270632754</v>
      </c>
      <c r="CV50" s="113">
        <v>1.6065456270632756</v>
      </c>
      <c r="CW50" s="109"/>
      <c r="CX50" s="109"/>
      <c r="CY50" s="109"/>
    </row>
    <row r="51" spans="2:103" ht="21.75" customHeight="1" thickBot="1">
      <c r="M51" s="316"/>
      <c r="N51" s="158" t="s">
        <v>191</v>
      </c>
      <c r="O51" s="119"/>
      <c r="P51" s="121"/>
      <c r="Q51" s="59">
        <v>-0.44500000000000001</v>
      </c>
      <c r="R51" s="59">
        <v>9.9179999999999993</v>
      </c>
      <c r="S51" s="59">
        <v>0.66600000000000004</v>
      </c>
      <c r="T51" s="20">
        <v>-0.27875</v>
      </c>
      <c r="U51" s="20">
        <v>0.62605999999999995</v>
      </c>
      <c r="V51" s="20">
        <v>-1.67526</v>
      </c>
      <c r="W51" s="116">
        <v>1.1177600000000001</v>
      </c>
      <c r="X51" s="78"/>
      <c r="Y51" s="78"/>
      <c r="AM51" s="316"/>
      <c r="AN51" s="27" t="s">
        <v>191</v>
      </c>
      <c r="AO51" s="119"/>
      <c r="AP51" s="121"/>
      <c r="AQ51" s="59">
        <v>-5.7949295795002138</v>
      </c>
      <c r="AR51" s="59">
        <v>8.1669636395735967</v>
      </c>
      <c r="AS51" s="250">
        <v>3.7716499336666994E-4</v>
      </c>
      <c r="AT51" s="20">
        <v>-6.0712500000000027</v>
      </c>
      <c r="AU51" s="20">
        <v>1.0476831369059743</v>
      </c>
      <c r="AV51" s="20">
        <v>-8.4786413511137617</v>
      </c>
      <c r="AW51" s="116">
        <v>-3.6638586488862437</v>
      </c>
      <c r="AX51" s="78"/>
      <c r="BL51" s="316"/>
      <c r="BM51" s="27" t="s">
        <v>191</v>
      </c>
      <c r="BN51" s="119"/>
      <c r="BO51" s="121"/>
      <c r="BP51" s="59">
        <v>0.59588353324169463</v>
      </c>
      <c r="BQ51" s="59">
        <v>11.766108321211545</v>
      </c>
      <c r="BR51" s="59">
        <v>0.56254069851916766</v>
      </c>
      <c r="BS51" s="20">
        <v>0.32625000000000037</v>
      </c>
      <c r="BT51" s="20">
        <v>0.54750631927207671</v>
      </c>
      <c r="BU51" s="20">
        <v>-0.86929912581475766</v>
      </c>
      <c r="BV51" s="116">
        <v>1.5217991258147585</v>
      </c>
      <c r="BW51" s="78"/>
      <c r="BX51" s="78"/>
      <c r="CJ51" s="89"/>
      <c r="CL51" s="316"/>
      <c r="CM51" s="27" t="s">
        <v>191</v>
      </c>
      <c r="CN51" s="119"/>
      <c r="CO51" s="121"/>
      <c r="CP51" s="59">
        <v>0.3447971864007715</v>
      </c>
      <c r="CQ51" s="59">
        <v>13.969154525783262</v>
      </c>
      <c r="CR51" s="59">
        <v>0.73538304436358748</v>
      </c>
      <c r="CS51" s="20">
        <v>0.22250000000000014</v>
      </c>
      <c r="CT51" s="20">
        <v>0.64530688989259766</v>
      </c>
      <c r="CU51" s="20">
        <v>-1.1618323969196229</v>
      </c>
      <c r="CV51" s="116">
        <v>1.6068323969196232</v>
      </c>
      <c r="CW51" s="109"/>
      <c r="CX51" s="109"/>
      <c r="CY51" s="109"/>
    </row>
    <row r="52" spans="2:103" ht="15">
      <c r="X52" s="78"/>
      <c r="Y52" s="78"/>
      <c r="AM52" s="109"/>
      <c r="AN52" s="109"/>
      <c r="AO52" s="109"/>
      <c r="AP52" s="109"/>
      <c r="AQ52" s="109"/>
      <c r="AR52" s="109"/>
      <c r="AS52" s="109"/>
      <c r="AT52" s="109"/>
      <c r="AU52" s="109"/>
      <c r="AV52" s="109"/>
      <c r="AW52" s="109"/>
      <c r="AX52" s="78"/>
      <c r="BW52" s="78"/>
      <c r="BX52" s="78"/>
      <c r="CJ52" s="89"/>
      <c r="CL52" s="109"/>
      <c r="CM52" s="109"/>
      <c r="CN52" s="109"/>
      <c r="CO52" s="109"/>
      <c r="CP52" s="109"/>
      <c r="CQ52" s="109"/>
      <c r="CR52" s="109"/>
      <c r="CS52" s="109"/>
      <c r="CT52" s="109"/>
      <c r="CU52" s="109"/>
      <c r="CV52" s="109"/>
      <c r="CW52" s="109"/>
      <c r="CX52" s="109"/>
      <c r="CY52" s="109"/>
    </row>
    <row r="53" spans="2:103" ht="15" customHeight="1" thickBot="1">
      <c r="B53" s="400" t="s">
        <v>23</v>
      </c>
      <c r="C53" s="395"/>
      <c r="D53" s="395"/>
      <c r="X53" s="78"/>
      <c r="Y53" s="78"/>
      <c r="AB53" s="400" t="s">
        <v>23</v>
      </c>
      <c r="AC53" s="395"/>
      <c r="AD53" s="395"/>
      <c r="AX53" s="78"/>
      <c r="BA53" s="338" t="s">
        <v>23</v>
      </c>
      <c r="BB53" s="339"/>
      <c r="BC53" s="339"/>
      <c r="BW53" s="78"/>
      <c r="BX53" s="78"/>
      <c r="CA53" s="400" t="s">
        <v>23</v>
      </c>
      <c r="CB53" s="395"/>
      <c r="CC53" s="395"/>
      <c r="CJ53" s="89"/>
      <c r="CL53" s="109"/>
      <c r="CM53" s="109"/>
      <c r="CN53" s="109"/>
      <c r="CO53" s="109"/>
      <c r="CP53" s="109"/>
      <c r="CQ53" s="109"/>
      <c r="CR53" s="109"/>
      <c r="CS53" s="109"/>
      <c r="CT53" s="109"/>
      <c r="CU53" s="109"/>
      <c r="CV53" s="109"/>
      <c r="CW53" s="109"/>
      <c r="CX53" s="109"/>
      <c r="CY53" s="109"/>
    </row>
    <row r="54" spans="2:103" ht="15.75" thickBot="1">
      <c r="B54" s="442"/>
      <c r="C54" s="443"/>
      <c r="D54" s="105" t="s">
        <v>24</v>
      </c>
      <c r="U54" s="268"/>
      <c r="V54" s="268"/>
      <c r="W54" s="268"/>
      <c r="X54" s="268"/>
      <c r="AB54" s="442"/>
      <c r="AC54" s="443"/>
      <c r="AD54" s="105" t="s">
        <v>24</v>
      </c>
      <c r="AU54" s="268"/>
      <c r="AV54" s="268"/>
      <c r="AW54" s="268"/>
      <c r="AX54" s="268"/>
      <c r="BA54" s="340" t="s">
        <v>0</v>
      </c>
      <c r="BB54" s="446"/>
      <c r="BC54" s="12" t="s">
        <v>24</v>
      </c>
      <c r="BT54" s="268"/>
      <c r="BU54" s="268"/>
      <c r="BV54" s="268"/>
      <c r="BW54" s="268"/>
      <c r="BZ54" s="268"/>
      <c r="CA54" s="442"/>
      <c r="CB54" s="443"/>
      <c r="CC54" s="105" t="s">
        <v>24</v>
      </c>
      <c r="CJ54" s="89"/>
      <c r="CL54" s="109"/>
      <c r="CM54" s="109"/>
      <c r="CN54" s="109"/>
      <c r="CO54" s="109"/>
      <c r="CP54" s="109"/>
      <c r="CQ54" s="109"/>
      <c r="CR54" s="109"/>
      <c r="CS54" s="109"/>
      <c r="CT54" s="109"/>
      <c r="CU54" s="109"/>
      <c r="CV54" s="109"/>
      <c r="CW54" s="109"/>
      <c r="CX54" s="109"/>
      <c r="CY54" s="109"/>
    </row>
    <row r="55" spans="2:103" ht="15.75" thickBot="1">
      <c r="B55" s="444" t="s">
        <v>25</v>
      </c>
      <c r="C55" s="23" t="s">
        <v>2</v>
      </c>
      <c r="D55" s="106">
        <v>8</v>
      </c>
      <c r="U55" s="269"/>
      <c r="V55" s="269"/>
      <c r="W55" s="269"/>
      <c r="X55" s="269"/>
      <c r="Z55" s="269"/>
      <c r="AB55" s="444" t="s">
        <v>25</v>
      </c>
      <c r="AC55" s="23" t="s">
        <v>2</v>
      </c>
      <c r="AD55" s="106">
        <v>8</v>
      </c>
      <c r="AU55" s="269"/>
      <c r="AV55" s="269"/>
      <c r="AW55" s="269"/>
      <c r="AX55" s="269"/>
      <c r="BA55" s="315" t="s">
        <v>25</v>
      </c>
      <c r="BB55" s="23" t="s">
        <v>2</v>
      </c>
      <c r="BC55" s="306">
        <v>8</v>
      </c>
      <c r="BT55" s="269"/>
      <c r="BU55" s="269"/>
      <c r="BV55" s="269"/>
      <c r="BW55" s="269"/>
      <c r="BY55" s="269"/>
      <c r="BZ55" s="269"/>
      <c r="CA55" s="444" t="s">
        <v>25</v>
      </c>
      <c r="CB55" s="23" t="s">
        <v>2</v>
      </c>
      <c r="CC55" s="106">
        <v>8</v>
      </c>
      <c r="CJ55" s="89"/>
      <c r="CL55" s="109"/>
      <c r="CM55" s="109"/>
      <c r="CN55" s="109"/>
      <c r="CO55" s="109"/>
      <c r="CP55" s="109"/>
      <c r="CQ55" s="109"/>
      <c r="CR55" s="109"/>
      <c r="CS55" s="109"/>
      <c r="CT55" s="109"/>
      <c r="CU55" s="109"/>
      <c r="CV55" s="109"/>
      <c r="CW55" s="109"/>
      <c r="CX55" s="109"/>
      <c r="CY55" s="109"/>
    </row>
    <row r="56" spans="2:103" ht="15.75" thickBot="1">
      <c r="B56" s="445"/>
      <c r="C56" s="107" t="s">
        <v>1</v>
      </c>
      <c r="D56" s="108">
        <v>8</v>
      </c>
      <c r="U56" s="77"/>
      <c r="V56" s="77"/>
      <c r="W56" s="77"/>
      <c r="X56" s="77"/>
      <c r="Z56" s="269"/>
      <c r="AB56" s="445"/>
      <c r="AC56" s="107" t="s">
        <v>1</v>
      </c>
      <c r="AD56" s="108">
        <v>8</v>
      </c>
      <c r="AU56" s="77"/>
      <c r="AV56" s="77"/>
      <c r="AW56" s="77"/>
      <c r="AX56" s="77"/>
      <c r="BA56" s="316"/>
      <c r="BB56" s="27" t="s">
        <v>1</v>
      </c>
      <c r="BC56" s="307">
        <v>8</v>
      </c>
      <c r="BT56" s="77"/>
      <c r="BU56" s="77"/>
      <c r="BV56" s="77"/>
      <c r="BW56" s="77"/>
      <c r="BY56" s="269"/>
      <c r="BZ56" s="77"/>
      <c r="CA56" s="445"/>
      <c r="CB56" s="107" t="s">
        <v>1</v>
      </c>
      <c r="CC56" s="108">
        <v>8</v>
      </c>
      <c r="CJ56" s="89"/>
      <c r="CL56" s="109"/>
      <c r="CM56" s="109"/>
      <c r="CN56" s="109"/>
      <c r="CO56" s="109"/>
      <c r="CP56" s="109"/>
      <c r="CQ56" s="109"/>
      <c r="CR56" s="109"/>
      <c r="CS56" s="109"/>
      <c r="CT56" s="109"/>
      <c r="CU56" s="109"/>
      <c r="CV56" s="109"/>
      <c r="CW56" s="109"/>
      <c r="CX56" s="109"/>
      <c r="CY56" s="109"/>
    </row>
    <row r="57" spans="2:103" ht="15">
      <c r="U57" s="270"/>
      <c r="V57" s="270"/>
      <c r="W57" s="270"/>
      <c r="X57" s="270"/>
      <c r="Z57" s="77"/>
      <c r="AU57" s="270"/>
      <c r="AV57" s="270"/>
      <c r="AW57" s="270"/>
      <c r="AX57" s="270"/>
      <c r="BT57" s="270"/>
      <c r="BU57" s="270"/>
      <c r="BV57" s="270"/>
      <c r="BW57" s="270"/>
      <c r="BY57" s="77"/>
      <c r="BZ57" s="270"/>
      <c r="CJ57" s="89"/>
      <c r="CL57" s="109"/>
      <c r="CM57" s="109"/>
      <c r="CN57" s="109"/>
      <c r="CO57" s="109"/>
      <c r="CP57" s="109"/>
      <c r="CQ57" s="109"/>
      <c r="CR57" s="109"/>
      <c r="CS57" s="109"/>
      <c r="CT57" s="109"/>
      <c r="CU57" s="109"/>
      <c r="CV57" s="109"/>
      <c r="CW57" s="109"/>
      <c r="CX57" s="109"/>
      <c r="CY57" s="109"/>
    </row>
    <row r="58" spans="2:103" ht="15" customHeight="1" thickBot="1">
      <c r="B58" s="400" t="s">
        <v>26</v>
      </c>
      <c r="C58" s="395"/>
      <c r="D58" s="395"/>
      <c r="E58" s="395"/>
      <c r="F58" s="395"/>
      <c r="U58" s="270"/>
      <c r="V58" s="270"/>
      <c r="W58" s="270"/>
      <c r="X58" s="270"/>
      <c r="Z58" s="270"/>
      <c r="AB58" s="400" t="s">
        <v>26</v>
      </c>
      <c r="AC58" s="395"/>
      <c r="AD58" s="395"/>
      <c r="AE58" s="395"/>
      <c r="AF58" s="395"/>
      <c r="AU58" s="270"/>
      <c r="AV58" s="270"/>
      <c r="AW58" s="270"/>
      <c r="AX58" s="270"/>
      <c r="BA58" s="338" t="s">
        <v>26</v>
      </c>
      <c r="BB58" s="339"/>
      <c r="BC58" s="339"/>
      <c r="BD58" s="339"/>
      <c r="BE58" s="339"/>
      <c r="BT58" s="270"/>
      <c r="BU58" s="270"/>
      <c r="BV58" s="270"/>
      <c r="BW58" s="270"/>
      <c r="BY58" s="270"/>
      <c r="BZ58" s="270"/>
      <c r="CA58" s="338" t="s">
        <v>26</v>
      </c>
      <c r="CB58" s="339"/>
      <c r="CC58" s="339"/>
      <c r="CD58" s="339"/>
      <c r="CE58" s="339"/>
      <c r="CJ58" s="89"/>
      <c r="CL58" s="109"/>
      <c r="CM58" s="109"/>
      <c r="CN58" s="109"/>
      <c r="CO58" s="109"/>
      <c r="CP58" s="109"/>
      <c r="CQ58" s="109"/>
      <c r="CR58" s="109"/>
      <c r="CS58" s="109"/>
      <c r="CT58" s="109"/>
      <c r="CU58" s="109"/>
      <c r="CV58" s="109"/>
      <c r="CW58" s="109"/>
      <c r="CX58" s="109"/>
      <c r="CY58" s="109"/>
    </row>
    <row r="59" spans="2:103" ht="44.25" thickBot="1">
      <c r="B59" s="9"/>
      <c r="C59" s="118" t="s">
        <v>25</v>
      </c>
      <c r="D59" s="123" t="s">
        <v>11</v>
      </c>
      <c r="E59" s="124" t="s">
        <v>27</v>
      </c>
      <c r="F59" s="22" t="s">
        <v>24</v>
      </c>
      <c r="Z59" s="270"/>
      <c r="AB59" s="9"/>
      <c r="AC59" s="118" t="s">
        <v>25</v>
      </c>
      <c r="AD59" s="123" t="s">
        <v>11</v>
      </c>
      <c r="AE59" s="124" t="s">
        <v>27</v>
      </c>
      <c r="AF59" s="22" t="s">
        <v>24</v>
      </c>
      <c r="BA59" s="110"/>
      <c r="BB59" s="118" t="s">
        <v>25</v>
      </c>
      <c r="BC59" s="123" t="s">
        <v>11</v>
      </c>
      <c r="BD59" s="124" t="s">
        <v>27</v>
      </c>
      <c r="BE59" s="22" t="s">
        <v>24</v>
      </c>
      <c r="BY59" s="270"/>
      <c r="CA59" s="110"/>
      <c r="CB59" s="118" t="s">
        <v>25</v>
      </c>
      <c r="CC59" s="123" t="s">
        <v>11</v>
      </c>
      <c r="CD59" s="124" t="s">
        <v>27</v>
      </c>
      <c r="CE59" s="22" t="s">
        <v>24</v>
      </c>
      <c r="CJ59" s="89"/>
      <c r="CL59" s="109"/>
      <c r="CM59" s="109"/>
      <c r="CN59" s="109"/>
      <c r="CO59" s="109"/>
      <c r="CP59" s="109"/>
      <c r="CQ59" s="109"/>
      <c r="CR59" s="109"/>
      <c r="CS59" s="109"/>
      <c r="CT59" s="109"/>
      <c r="CU59" s="109"/>
      <c r="CV59" s="109"/>
      <c r="CW59" s="109"/>
      <c r="CX59" s="109"/>
      <c r="CY59" s="109"/>
    </row>
    <row r="60" spans="2:103" ht="15">
      <c r="B60" s="401" t="s">
        <v>198</v>
      </c>
      <c r="C60" s="23" t="s">
        <v>2</v>
      </c>
      <c r="D60" s="33">
        <v>1.25</v>
      </c>
      <c r="E60" s="17">
        <v>1.16496</v>
      </c>
      <c r="F60" s="34">
        <v>8</v>
      </c>
      <c r="AB60" s="401" t="s">
        <v>198</v>
      </c>
      <c r="AC60" s="23" t="s">
        <v>2</v>
      </c>
      <c r="AD60" s="33">
        <v>4.375</v>
      </c>
      <c r="AE60" s="17">
        <v>1.18773</v>
      </c>
      <c r="AF60" s="34">
        <v>8</v>
      </c>
      <c r="BA60" s="401" t="s">
        <v>198</v>
      </c>
      <c r="BB60" s="23" t="s">
        <v>2</v>
      </c>
      <c r="BC60" s="33">
        <v>0.25</v>
      </c>
      <c r="BD60" s="17">
        <v>0.46291004988627577</v>
      </c>
      <c r="BE60" s="34">
        <v>8</v>
      </c>
      <c r="CA60" s="401" t="s">
        <v>198</v>
      </c>
      <c r="CB60" s="23" t="s">
        <v>2</v>
      </c>
      <c r="CC60" s="33">
        <v>0.5</v>
      </c>
      <c r="CD60" s="17">
        <v>0.53452248382484879</v>
      </c>
      <c r="CE60" s="34">
        <v>8</v>
      </c>
      <c r="CJ60" s="89"/>
      <c r="CL60" s="109"/>
      <c r="CM60" s="109"/>
      <c r="CN60" s="109"/>
      <c r="CO60" s="109"/>
      <c r="CP60" s="109"/>
      <c r="CQ60" s="109"/>
      <c r="CR60" s="109"/>
      <c r="CS60" s="109"/>
      <c r="CT60" s="109"/>
      <c r="CU60" s="109"/>
      <c r="CV60" s="109"/>
      <c r="CW60" s="109"/>
      <c r="CX60" s="109"/>
      <c r="CY60" s="109"/>
    </row>
    <row r="61" spans="2:103" ht="15">
      <c r="B61" s="397"/>
      <c r="C61" s="35" t="s">
        <v>1</v>
      </c>
      <c r="D61" s="36">
        <v>1.5</v>
      </c>
      <c r="E61" s="18">
        <v>0.53452</v>
      </c>
      <c r="F61" s="37">
        <v>8</v>
      </c>
      <c r="AB61" s="397"/>
      <c r="AC61" s="35" t="s">
        <v>1</v>
      </c>
      <c r="AD61" s="36">
        <v>2.25</v>
      </c>
      <c r="AE61" s="18">
        <v>0.46290999999999999</v>
      </c>
      <c r="AF61" s="37">
        <v>8</v>
      </c>
      <c r="BA61" s="342"/>
      <c r="BB61" s="35" t="s">
        <v>1</v>
      </c>
      <c r="BC61" s="36">
        <v>0.625</v>
      </c>
      <c r="BD61" s="18">
        <v>0.91612538131290433</v>
      </c>
      <c r="BE61" s="37">
        <v>8</v>
      </c>
      <c r="CA61" s="342"/>
      <c r="CB61" s="35" t="s">
        <v>1</v>
      </c>
      <c r="CC61" s="36">
        <v>0.12500000000000003</v>
      </c>
      <c r="CD61" s="18">
        <v>0.35355339059327373</v>
      </c>
      <c r="CE61" s="37">
        <v>8</v>
      </c>
      <c r="CJ61" s="89"/>
      <c r="CL61" s="109"/>
      <c r="CM61" s="109"/>
      <c r="CN61" s="109"/>
      <c r="CO61" s="109"/>
      <c r="CP61" s="109"/>
      <c r="CQ61" s="109"/>
      <c r="CR61" s="109"/>
      <c r="CS61" s="109"/>
      <c r="CT61" s="109"/>
      <c r="CU61" s="109"/>
      <c r="CV61" s="109"/>
      <c r="CW61" s="109"/>
      <c r="CX61" s="109"/>
      <c r="CY61" s="109"/>
    </row>
    <row r="62" spans="2:103" ht="15">
      <c r="B62" s="402"/>
      <c r="C62" s="38" t="s">
        <v>28</v>
      </c>
      <c r="D62" s="39">
        <v>1.375</v>
      </c>
      <c r="E62" s="40">
        <v>0.88505999999999996</v>
      </c>
      <c r="F62" s="41">
        <v>16</v>
      </c>
      <c r="AB62" s="402"/>
      <c r="AC62" s="38" t="s">
        <v>28</v>
      </c>
      <c r="AD62" s="39">
        <v>3.3125</v>
      </c>
      <c r="AE62" s="40">
        <v>1.40089</v>
      </c>
      <c r="AF62" s="41">
        <v>16</v>
      </c>
      <c r="BA62" s="447"/>
      <c r="BB62" s="38" t="s">
        <v>28</v>
      </c>
      <c r="BC62" s="39">
        <v>0.43749999999999994</v>
      </c>
      <c r="BD62" s="40">
        <v>0.72743842809317327</v>
      </c>
      <c r="BE62" s="41">
        <v>16</v>
      </c>
      <c r="CA62" s="447"/>
      <c r="CB62" s="38" t="s">
        <v>28</v>
      </c>
      <c r="CC62" s="39">
        <v>0.3125</v>
      </c>
      <c r="CD62" s="40">
        <v>0.478713553878169</v>
      </c>
      <c r="CE62" s="41">
        <v>16</v>
      </c>
      <c r="CJ62" s="89"/>
      <c r="CL62" s="109"/>
      <c r="CM62" s="109"/>
      <c r="CN62" s="109"/>
      <c r="CO62" s="109"/>
      <c r="CP62" s="109"/>
      <c r="CQ62" s="109"/>
      <c r="CR62" s="109"/>
      <c r="CS62" s="109"/>
      <c r="CT62" s="109"/>
      <c r="CU62" s="109"/>
      <c r="CV62" s="109"/>
      <c r="CW62" s="109"/>
      <c r="CX62" s="109"/>
      <c r="CY62" s="109"/>
    </row>
    <row r="63" spans="2:103" ht="15">
      <c r="B63" s="403" t="s">
        <v>199</v>
      </c>
      <c r="C63" s="42" t="s">
        <v>2</v>
      </c>
      <c r="D63" s="43">
        <v>2.625</v>
      </c>
      <c r="E63" s="44">
        <v>1.18773</v>
      </c>
      <c r="F63" s="45">
        <v>8</v>
      </c>
      <c r="AB63" s="403" t="s">
        <v>199</v>
      </c>
      <c r="AC63" s="42" t="s">
        <v>2</v>
      </c>
      <c r="AD63" s="43">
        <v>5.625</v>
      </c>
      <c r="AE63" s="44">
        <v>2.0658799999999999</v>
      </c>
      <c r="AF63" s="45">
        <v>8</v>
      </c>
      <c r="BA63" s="403" t="s">
        <v>199</v>
      </c>
      <c r="BB63" s="42" t="s">
        <v>2</v>
      </c>
      <c r="BC63" s="43">
        <v>0.5</v>
      </c>
      <c r="BD63" s="44">
        <v>0.92582009977255142</v>
      </c>
      <c r="BE63" s="45">
        <v>8</v>
      </c>
      <c r="CA63" s="403" t="s">
        <v>199</v>
      </c>
      <c r="CB63" s="42" t="s">
        <v>2</v>
      </c>
      <c r="CC63" s="43">
        <v>0.5</v>
      </c>
      <c r="CD63" s="44">
        <v>0.75592894601845451</v>
      </c>
      <c r="CE63" s="45">
        <v>8</v>
      </c>
      <c r="CJ63" s="89"/>
      <c r="CL63" s="109"/>
      <c r="CM63" s="109"/>
      <c r="CN63" s="109"/>
      <c r="CO63" s="109"/>
      <c r="CP63" s="109"/>
      <c r="CQ63" s="109"/>
      <c r="CR63" s="109"/>
      <c r="CS63" s="109"/>
      <c r="CT63" s="109"/>
      <c r="CU63" s="109"/>
      <c r="CV63" s="109"/>
      <c r="CW63" s="109"/>
      <c r="CX63" s="109"/>
      <c r="CY63" s="109"/>
    </row>
    <row r="64" spans="2:103" ht="15">
      <c r="B64" s="397"/>
      <c r="C64" s="35" t="s">
        <v>1</v>
      </c>
      <c r="D64" s="36">
        <v>2.625</v>
      </c>
      <c r="E64" s="18">
        <v>0.51754999999999995</v>
      </c>
      <c r="F64" s="37">
        <v>8</v>
      </c>
      <c r="AB64" s="397"/>
      <c r="AC64" s="35" t="s">
        <v>1</v>
      </c>
      <c r="AD64" s="36">
        <v>3.125</v>
      </c>
      <c r="AE64" s="18">
        <v>0.35354999999999998</v>
      </c>
      <c r="AF64" s="37">
        <v>8</v>
      </c>
      <c r="BA64" s="342"/>
      <c r="BB64" s="35" t="s">
        <v>1</v>
      </c>
      <c r="BC64" s="36">
        <v>0.62500000000000011</v>
      </c>
      <c r="BD64" s="18">
        <v>0.74402380914284483</v>
      </c>
      <c r="BE64" s="37">
        <v>8</v>
      </c>
      <c r="CA64" s="342"/>
      <c r="CB64" s="35" t="s">
        <v>1</v>
      </c>
      <c r="CC64" s="36">
        <v>0.875</v>
      </c>
      <c r="CD64" s="18">
        <v>1.1259916264596033</v>
      </c>
      <c r="CE64" s="37">
        <v>8</v>
      </c>
      <c r="CJ64" s="89"/>
      <c r="CL64" s="109"/>
      <c r="CM64" s="109"/>
      <c r="CN64" s="109"/>
      <c r="CO64" s="109"/>
      <c r="CP64" s="109"/>
      <c r="CQ64" s="109"/>
      <c r="CR64" s="109"/>
      <c r="CS64" s="109"/>
      <c r="CT64" s="109"/>
      <c r="CU64" s="109"/>
      <c r="CV64" s="109"/>
      <c r="CW64" s="109"/>
      <c r="CX64" s="109"/>
      <c r="CY64" s="109"/>
    </row>
    <row r="65" spans="2:103" ht="15">
      <c r="B65" s="402"/>
      <c r="C65" s="38" t="s">
        <v>28</v>
      </c>
      <c r="D65" s="39">
        <v>2.625</v>
      </c>
      <c r="E65" s="40">
        <v>0.88505999999999996</v>
      </c>
      <c r="F65" s="41">
        <v>16</v>
      </c>
      <c r="AB65" s="402"/>
      <c r="AC65" s="38" t="s">
        <v>28</v>
      </c>
      <c r="AD65" s="39">
        <v>4.375</v>
      </c>
      <c r="AE65" s="40">
        <v>1.92787</v>
      </c>
      <c r="AF65" s="41">
        <v>16</v>
      </c>
      <c r="BA65" s="447"/>
      <c r="BB65" s="38" t="s">
        <v>28</v>
      </c>
      <c r="BC65" s="39">
        <v>0.56250000000000011</v>
      </c>
      <c r="BD65" s="40">
        <v>0.81394102980498528</v>
      </c>
      <c r="BE65" s="41">
        <v>16</v>
      </c>
      <c r="CA65" s="447"/>
      <c r="CB65" s="38" t="s">
        <v>28</v>
      </c>
      <c r="CC65" s="39">
        <v>0.6875</v>
      </c>
      <c r="CD65" s="40">
        <v>0.94648472430004571</v>
      </c>
      <c r="CE65" s="41">
        <v>16</v>
      </c>
      <c r="CJ65" s="89"/>
      <c r="CL65" s="109"/>
      <c r="CM65" s="109"/>
      <c r="CN65" s="109"/>
      <c r="CO65" s="109"/>
      <c r="CP65" s="109"/>
      <c r="CQ65" s="109"/>
      <c r="CR65" s="109"/>
      <c r="CS65" s="109"/>
      <c r="CT65" s="109"/>
      <c r="CU65" s="109"/>
      <c r="CV65" s="109"/>
      <c r="CW65" s="109"/>
      <c r="CX65" s="109"/>
      <c r="CY65" s="109"/>
    </row>
    <row r="66" spans="2:103" ht="15">
      <c r="B66" s="403" t="s">
        <v>200</v>
      </c>
      <c r="C66" s="42" t="s">
        <v>2</v>
      </c>
      <c r="D66" s="43">
        <v>3.125</v>
      </c>
      <c r="E66" s="44">
        <v>1.12599</v>
      </c>
      <c r="F66" s="45">
        <v>8</v>
      </c>
      <c r="AB66" s="403" t="s">
        <v>200</v>
      </c>
      <c r="AC66" s="42" t="s">
        <v>2</v>
      </c>
      <c r="AD66" s="43">
        <v>6.75</v>
      </c>
      <c r="AE66" s="44">
        <v>1.58114</v>
      </c>
      <c r="AF66" s="45">
        <v>8</v>
      </c>
      <c r="BA66" s="403" t="s">
        <v>249</v>
      </c>
      <c r="BB66" s="42" t="s">
        <v>2</v>
      </c>
      <c r="BC66" s="43">
        <v>1.125</v>
      </c>
      <c r="BD66" s="44">
        <v>0.83452296039628016</v>
      </c>
      <c r="BE66" s="45">
        <v>8</v>
      </c>
      <c r="CA66" s="403" t="s">
        <v>249</v>
      </c>
      <c r="CB66" s="42" t="s">
        <v>2</v>
      </c>
      <c r="CC66" s="43">
        <v>0.62500000000000011</v>
      </c>
      <c r="CD66" s="44">
        <v>0.74402380914284505</v>
      </c>
      <c r="CE66" s="45">
        <v>8</v>
      </c>
      <c r="CJ66" s="89"/>
      <c r="CL66" s="109"/>
      <c r="CM66" s="109"/>
      <c r="CN66" s="109"/>
      <c r="CO66" s="109"/>
      <c r="CP66" s="109"/>
      <c r="CQ66" s="109"/>
      <c r="CR66" s="109"/>
      <c r="CS66" s="109"/>
      <c r="CT66" s="109"/>
      <c r="CU66" s="109"/>
      <c r="CV66" s="109"/>
      <c r="CW66" s="109"/>
      <c r="CX66" s="109"/>
      <c r="CY66" s="109"/>
    </row>
    <row r="67" spans="2:103" ht="15">
      <c r="B67" s="397"/>
      <c r="C67" s="35" t="s">
        <v>1</v>
      </c>
      <c r="D67" s="36">
        <v>3</v>
      </c>
      <c r="E67" s="18">
        <v>0.53452</v>
      </c>
      <c r="F67" s="37">
        <v>8</v>
      </c>
      <c r="AB67" s="397"/>
      <c r="AC67" s="35" t="s">
        <v>1</v>
      </c>
      <c r="AD67" s="36">
        <v>3.375</v>
      </c>
      <c r="AE67" s="18">
        <v>0.51754999999999995</v>
      </c>
      <c r="AF67" s="37">
        <v>8</v>
      </c>
      <c r="BA67" s="342"/>
      <c r="BB67" s="35" t="s">
        <v>1</v>
      </c>
      <c r="BC67" s="36">
        <v>1</v>
      </c>
      <c r="BD67" s="18">
        <v>0.75592894601845451</v>
      </c>
      <c r="BE67" s="37">
        <v>8</v>
      </c>
      <c r="CA67" s="342"/>
      <c r="CB67" s="35" t="s">
        <v>1</v>
      </c>
      <c r="CC67" s="36">
        <v>0.875</v>
      </c>
      <c r="CD67" s="18">
        <v>0.83452296039628016</v>
      </c>
      <c r="CE67" s="37">
        <v>8</v>
      </c>
      <c r="CJ67" s="89"/>
      <c r="CL67" s="109"/>
      <c r="CM67" s="109"/>
      <c r="CN67" s="109"/>
      <c r="CO67" s="109"/>
      <c r="CP67" s="109"/>
      <c r="CQ67" s="109"/>
      <c r="CR67" s="109"/>
      <c r="CS67" s="109"/>
      <c r="CT67" s="109"/>
      <c r="CU67" s="109"/>
      <c r="CV67" s="109"/>
      <c r="CW67" s="109"/>
      <c r="CX67" s="109"/>
      <c r="CY67" s="109"/>
    </row>
    <row r="68" spans="2:103" ht="15">
      <c r="B68" s="402"/>
      <c r="C68" s="38" t="s">
        <v>28</v>
      </c>
      <c r="D68" s="39">
        <v>3.0625</v>
      </c>
      <c r="E68" s="40">
        <v>0.85390999999999995</v>
      </c>
      <c r="F68" s="41">
        <v>16</v>
      </c>
      <c r="AB68" s="402"/>
      <c r="AC68" s="38" t="s">
        <v>28</v>
      </c>
      <c r="AD68" s="39">
        <v>5.0625</v>
      </c>
      <c r="AE68" s="40">
        <v>2.08066</v>
      </c>
      <c r="AF68" s="41">
        <v>16</v>
      </c>
      <c r="BA68" s="447"/>
      <c r="BB68" s="38" t="s">
        <v>28</v>
      </c>
      <c r="BC68" s="39">
        <v>1.0625</v>
      </c>
      <c r="BD68" s="40">
        <v>0.77190241179396069</v>
      </c>
      <c r="BE68" s="41">
        <v>16</v>
      </c>
      <c r="CA68" s="447"/>
      <c r="CB68" s="38" t="s">
        <v>28</v>
      </c>
      <c r="CC68" s="39">
        <v>0.75</v>
      </c>
      <c r="CD68" s="40">
        <v>0.7745966692414834</v>
      </c>
      <c r="CE68" s="41">
        <v>16</v>
      </c>
      <c r="CJ68" s="89"/>
      <c r="CL68" s="109"/>
      <c r="CM68" s="109"/>
      <c r="CN68" s="109"/>
      <c r="CO68" s="109"/>
      <c r="CP68" s="109"/>
      <c r="CQ68" s="109"/>
      <c r="CR68" s="109"/>
      <c r="CS68" s="109"/>
      <c r="CT68" s="109"/>
      <c r="CU68" s="109"/>
      <c r="CV68" s="109"/>
      <c r="CW68" s="109"/>
      <c r="CX68" s="109"/>
      <c r="CY68" s="109"/>
    </row>
    <row r="69" spans="2:103" ht="15">
      <c r="B69" s="403" t="s">
        <v>201</v>
      </c>
      <c r="C69" s="42" t="s">
        <v>2</v>
      </c>
      <c r="D69" s="43">
        <v>3.75</v>
      </c>
      <c r="E69" s="44">
        <v>0.70711000000000002</v>
      </c>
      <c r="F69" s="45">
        <v>8</v>
      </c>
      <c r="AB69" s="403" t="s">
        <v>201</v>
      </c>
      <c r="AC69" s="42" t="s">
        <v>2</v>
      </c>
      <c r="AD69" s="43">
        <v>7</v>
      </c>
      <c r="AE69" s="44">
        <v>1.51186</v>
      </c>
      <c r="AF69" s="45">
        <v>8</v>
      </c>
      <c r="BA69" s="403" t="s">
        <v>250</v>
      </c>
      <c r="BB69" s="42" t="s">
        <v>2</v>
      </c>
      <c r="BC69" s="43">
        <v>1.375</v>
      </c>
      <c r="BD69" s="44">
        <v>0.74402380914284505</v>
      </c>
      <c r="BE69" s="45">
        <v>8</v>
      </c>
      <c r="CA69" s="403" t="s">
        <v>250</v>
      </c>
      <c r="CB69" s="42" t="s">
        <v>2</v>
      </c>
      <c r="CC69" s="43">
        <v>1</v>
      </c>
      <c r="CD69" s="44">
        <v>1.0690449676496974</v>
      </c>
      <c r="CE69" s="45">
        <v>8</v>
      </c>
      <c r="CJ69" s="89"/>
      <c r="CL69" s="109"/>
      <c r="CM69" s="109"/>
      <c r="CN69" s="109"/>
      <c r="CO69" s="109"/>
      <c r="CP69" s="109"/>
      <c r="CQ69" s="109"/>
      <c r="CR69" s="109"/>
      <c r="CS69" s="109"/>
      <c r="CT69" s="109"/>
      <c r="CU69" s="109"/>
      <c r="CV69" s="109"/>
      <c r="CW69" s="109"/>
      <c r="CX69" s="109"/>
      <c r="CY69" s="109"/>
    </row>
    <row r="70" spans="2:103" ht="15">
      <c r="B70" s="397"/>
      <c r="C70" s="35" t="s">
        <v>1</v>
      </c>
      <c r="D70" s="36">
        <v>3.875</v>
      </c>
      <c r="E70" s="18">
        <v>0.83452000000000004</v>
      </c>
      <c r="F70" s="37">
        <v>8</v>
      </c>
      <c r="AB70" s="397"/>
      <c r="AC70" s="35" t="s">
        <v>1</v>
      </c>
      <c r="AD70" s="36">
        <v>3.625</v>
      </c>
      <c r="AE70" s="18">
        <v>0.51754999999999995</v>
      </c>
      <c r="AF70" s="37">
        <v>8</v>
      </c>
      <c r="BA70" s="342"/>
      <c r="BB70" s="35" t="s">
        <v>1</v>
      </c>
      <c r="BC70" s="36">
        <v>1.875</v>
      </c>
      <c r="BD70" s="18">
        <v>1.1259916264596035</v>
      </c>
      <c r="BE70" s="37">
        <v>8</v>
      </c>
      <c r="CA70" s="342"/>
      <c r="CB70" s="35" t="s">
        <v>1</v>
      </c>
      <c r="CC70" s="36">
        <v>1.5</v>
      </c>
      <c r="CD70" s="18">
        <v>0.75592894601845451</v>
      </c>
      <c r="CE70" s="37">
        <v>8</v>
      </c>
      <c r="CJ70" s="89"/>
      <c r="CL70" s="109"/>
      <c r="CM70" s="109"/>
      <c r="CN70" s="109"/>
      <c r="CO70" s="109"/>
      <c r="CP70" s="109"/>
      <c r="CQ70" s="109"/>
      <c r="CR70" s="109"/>
      <c r="CS70" s="109"/>
      <c r="CT70" s="109"/>
      <c r="CU70" s="109"/>
      <c r="CV70" s="109"/>
      <c r="CW70" s="109"/>
      <c r="CX70" s="109"/>
      <c r="CY70" s="109"/>
    </row>
    <row r="71" spans="2:103" ht="15">
      <c r="B71" s="402"/>
      <c r="C71" s="38" t="s">
        <v>28</v>
      </c>
      <c r="D71" s="39">
        <v>3.8125</v>
      </c>
      <c r="E71" s="40">
        <v>0.75</v>
      </c>
      <c r="F71" s="41">
        <v>16</v>
      </c>
      <c r="AB71" s="402"/>
      <c r="AC71" s="38" t="s">
        <v>28</v>
      </c>
      <c r="AD71" s="39">
        <v>5.3125</v>
      </c>
      <c r="AE71" s="40">
        <v>2.0564900000000002</v>
      </c>
      <c r="AF71" s="41">
        <v>16</v>
      </c>
      <c r="BA71" s="447"/>
      <c r="BB71" s="38" t="s">
        <v>28</v>
      </c>
      <c r="BC71" s="39">
        <v>1.6249999999999998</v>
      </c>
      <c r="BD71" s="40">
        <v>0.9574271077563381</v>
      </c>
      <c r="BE71" s="41">
        <v>16</v>
      </c>
      <c r="CA71" s="447"/>
      <c r="CB71" s="38" t="s">
        <v>28</v>
      </c>
      <c r="CC71" s="39">
        <v>1.25</v>
      </c>
      <c r="CD71" s="40">
        <v>0.93094933625126286</v>
      </c>
      <c r="CE71" s="41">
        <v>16</v>
      </c>
      <c r="CJ71" s="89"/>
      <c r="CL71" s="109"/>
      <c r="CM71" s="109"/>
      <c r="CN71" s="109"/>
      <c r="CO71" s="109"/>
      <c r="CP71" s="109"/>
      <c r="CQ71" s="109"/>
      <c r="CR71" s="109"/>
      <c r="CS71" s="109"/>
      <c r="CT71" s="109"/>
      <c r="CU71" s="109"/>
      <c r="CV71" s="109"/>
      <c r="CW71" s="109"/>
      <c r="CX71" s="109"/>
      <c r="CY71" s="109"/>
    </row>
    <row r="72" spans="2:103" ht="15">
      <c r="B72" s="403" t="s">
        <v>202</v>
      </c>
      <c r="C72" s="42" t="s">
        <v>2</v>
      </c>
      <c r="D72" s="43">
        <v>4</v>
      </c>
      <c r="E72" s="44">
        <v>0.53452</v>
      </c>
      <c r="F72" s="45">
        <v>8</v>
      </c>
      <c r="AB72" s="403" t="s">
        <v>202</v>
      </c>
      <c r="AC72" s="42" t="s">
        <v>2</v>
      </c>
      <c r="AD72" s="43">
        <v>7.875</v>
      </c>
      <c r="AE72" s="44">
        <v>1.80772</v>
      </c>
      <c r="AF72" s="45">
        <v>8</v>
      </c>
      <c r="BA72" s="403" t="s">
        <v>202</v>
      </c>
      <c r="BB72" s="42" t="s">
        <v>2</v>
      </c>
      <c r="BC72" s="43">
        <v>2.5</v>
      </c>
      <c r="BD72" s="44">
        <v>0.7559289460184544</v>
      </c>
      <c r="BE72" s="45">
        <v>8</v>
      </c>
      <c r="CA72" s="403" t="s">
        <v>202</v>
      </c>
      <c r="CB72" s="42" t="s">
        <v>2</v>
      </c>
      <c r="CC72" s="43">
        <v>1.875</v>
      </c>
      <c r="CD72" s="44">
        <v>1.2464234547582249</v>
      </c>
      <c r="CE72" s="45">
        <v>8</v>
      </c>
      <c r="CJ72" s="89"/>
      <c r="CL72" s="109"/>
      <c r="CM72" s="109"/>
      <c r="CN72" s="109"/>
      <c r="CO72" s="109"/>
      <c r="CP72" s="109"/>
      <c r="CQ72" s="109"/>
      <c r="CR72" s="109"/>
      <c r="CS72" s="109"/>
      <c r="CT72" s="109"/>
      <c r="CU72" s="109"/>
      <c r="CV72" s="109"/>
      <c r="CW72" s="109"/>
      <c r="CX72" s="109"/>
      <c r="CY72" s="109"/>
    </row>
    <row r="73" spans="2:103" ht="15">
      <c r="B73" s="397"/>
      <c r="C73" s="35" t="s">
        <v>1</v>
      </c>
      <c r="D73" s="36">
        <v>4.25</v>
      </c>
      <c r="E73" s="18">
        <v>0.46290999999999999</v>
      </c>
      <c r="F73" s="37">
        <v>8</v>
      </c>
      <c r="AB73" s="397"/>
      <c r="AC73" s="35" t="s">
        <v>1</v>
      </c>
      <c r="AD73" s="36">
        <v>4.125</v>
      </c>
      <c r="AE73" s="18">
        <v>0.83452000000000004</v>
      </c>
      <c r="AF73" s="37">
        <v>8</v>
      </c>
      <c r="BA73" s="342"/>
      <c r="BB73" s="35" t="s">
        <v>1</v>
      </c>
      <c r="BC73" s="36">
        <v>2.375</v>
      </c>
      <c r="BD73" s="18">
        <v>0.74402380914284505</v>
      </c>
      <c r="BE73" s="37">
        <v>8</v>
      </c>
      <c r="CA73" s="342"/>
      <c r="CB73" s="35" t="s">
        <v>1</v>
      </c>
      <c r="CC73" s="36">
        <v>1.875</v>
      </c>
      <c r="CD73" s="18">
        <v>0.64086994446165568</v>
      </c>
      <c r="CE73" s="37">
        <v>8</v>
      </c>
      <c r="CJ73" s="89"/>
      <c r="CL73" s="109"/>
      <c r="CM73" s="109"/>
      <c r="CN73" s="109"/>
      <c r="CO73" s="109"/>
      <c r="CP73" s="109"/>
      <c r="CQ73" s="109"/>
      <c r="CR73" s="109"/>
      <c r="CS73" s="109"/>
      <c r="CT73" s="109"/>
      <c r="CU73" s="109"/>
      <c r="CV73" s="109"/>
      <c r="CW73" s="109"/>
      <c r="CX73" s="109"/>
      <c r="CY73" s="109"/>
    </row>
    <row r="74" spans="2:103" ht="15">
      <c r="B74" s="402"/>
      <c r="C74" s="38" t="s">
        <v>28</v>
      </c>
      <c r="D74" s="39">
        <v>4.125</v>
      </c>
      <c r="E74" s="40">
        <v>0.5</v>
      </c>
      <c r="F74" s="41">
        <v>16</v>
      </c>
      <c r="AB74" s="402"/>
      <c r="AC74" s="38" t="s">
        <v>28</v>
      </c>
      <c r="AD74" s="39">
        <v>6</v>
      </c>
      <c r="AE74" s="40">
        <v>2.3664299999999998</v>
      </c>
      <c r="AF74" s="41">
        <v>16</v>
      </c>
      <c r="BA74" s="447"/>
      <c r="BB74" s="38" t="s">
        <v>28</v>
      </c>
      <c r="BC74" s="39">
        <v>2.4375000000000004</v>
      </c>
      <c r="BD74" s="40">
        <v>0.72743842809317316</v>
      </c>
      <c r="BE74" s="41">
        <v>16</v>
      </c>
      <c r="CA74" s="447"/>
      <c r="CB74" s="38" t="s">
        <v>28</v>
      </c>
      <c r="CC74" s="39">
        <v>1.8749999999999998</v>
      </c>
      <c r="CD74" s="40">
        <v>0.9574271077563381</v>
      </c>
      <c r="CE74" s="41">
        <v>16</v>
      </c>
      <c r="CJ74" s="89"/>
      <c r="CL74" s="109"/>
      <c r="CM74" s="109"/>
      <c r="CN74" s="109"/>
      <c r="CO74" s="109"/>
      <c r="CP74" s="109"/>
      <c r="CQ74" s="109"/>
      <c r="CR74" s="109"/>
      <c r="CS74" s="109"/>
      <c r="CT74" s="109"/>
      <c r="CU74" s="109"/>
      <c r="CV74" s="109"/>
      <c r="CW74" s="109"/>
      <c r="CX74" s="109"/>
      <c r="CY74" s="109"/>
    </row>
    <row r="75" spans="2:103" ht="15.75" thickBot="1">
      <c r="B75" s="396" t="s">
        <v>203</v>
      </c>
      <c r="C75" s="42" t="s">
        <v>2</v>
      </c>
      <c r="D75" s="43">
        <v>4</v>
      </c>
      <c r="E75" s="44">
        <v>0.75592999999999999</v>
      </c>
      <c r="F75" s="45">
        <v>8</v>
      </c>
      <c r="AB75" s="396" t="s">
        <v>203</v>
      </c>
      <c r="AC75" s="42" t="s">
        <v>2</v>
      </c>
      <c r="AD75" s="43">
        <v>8.375</v>
      </c>
      <c r="AE75" s="44">
        <v>1.4078900000000001</v>
      </c>
      <c r="AF75" s="45">
        <v>8</v>
      </c>
      <c r="BA75" s="396" t="s">
        <v>203</v>
      </c>
      <c r="BB75" s="42" t="s">
        <v>2</v>
      </c>
      <c r="BC75" s="43">
        <v>3</v>
      </c>
      <c r="BD75" s="44">
        <v>1.1952286093343936</v>
      </c>
      <c r="BE75" s="45">
        <v>8</v>
      </c>
      <c r="CA75" s="396" t="s">
        <v>203</v>
      </c>
      <c r="CB75" s="42" t="s">
        <v>2</v>
      </c>
      <c r="CC75" s="43">
        <v>3</v>
      </c>
      <c r="CD75" s="44">
        <v>1.0690449676496976</v>
      </c>
      <c r="CE75" s="45">
        <v>8</v>
      </c>
      <c r="CJ75" s="89"/>
      <c r="CL75" s="109"/>
      <c r="CM75" s="109"/>
      <c r="CN75" s="109"/>
      <c r="CO75" s="109"/>
      <c r="CP75" s="109"/>
      <c r="CQ75" s="109"/>
      <c r="CR75" s="109"/>
      <c r="CS75" s="109"/>
      <c r="CT75" s="109"/>
      <c r="CU75" s="109"/>
      <c r="CV75" s="109"/>
      <c r="CW75" s="109"/>
      <c r="CX75" s="109"/>
      <c r="CY75" s="109"/>
    </row>
    <row r="76" spans="2:103" ht="15">
      <c r="B76" s="397"/>
      <c r="C76" s="35" t="s">
        <v>1</v>
      </c>
      <c r="D76" s="36">
        <v>4.375</v>
      </c>
      <c r="E76" s="18">
        <v>1.18773</v>
      </c>
      <c r="F76" s="37">
        <v>8</v>
      </c>
      <c r="AB76" s="397"/>
      <c r="AC76" s="35" t="s">
        <v>1</v>
      </c>
      <c r="AD76" s="36">
        <v>4.5</v>
      </c>
      <c r="AE76" s="18">
        <v>0.53452</v>
      </c>
      <c r="AF76" s="37">
        <v>8</v>
      </c>
      <c r="BA76" s="342"/>
      <c r="BB76" s="35" t="s">
        <v>1</v>
      </c>
      <c r="BC76" s="36">
        <v>3.125</v>
      </c>
      <c r="BD76" s="18">
        <v>0.99103120896511498</v>
      </c>
      <c r="BE76" s="37">
        <v>8</v>
      </c>
      <c r="CA76" s="342"/>
      <c r="CB76" s="35" t="s">
        <v>1</v>
      </c>
      <c r="CC76" s="36">
        <v>2.75</v>
      </c>
      <c r="CD76" s="18">
        <v>1.0350983390135313</v>
      </c>
      <c r="CE76" s="37">
        <v>8</v>
      </c>
      <c r="CJ76" s="89"/>
      <c r="CL76" s="109"/>
      <c r="CM76" s="109"/>
      <c r="CN76" s="109"/>
      <c r="CO76" s="109"/>
      <c r="CP76" s="109"/>
      <c r="CQ76" s="109"/>
      <c r="CR76" s="109"/>
      <c r="CS76" s="109"/>
      <c r="CT76" s="109"/>
      <c r="CU76" s="109"/>
      <c r="CV76" s="109"/>
      <c r="CW76" s="109"/>
      <c r="CX76" s="109"/>
      <c r="CY76" s="109"/>
    </row>
    <row r="77" spans="2:103" ht="15" customHeight="1" thickBot="1">
      <c r="B77" s="398"/>
      <c r="C77" s="27" t="s">
        <v>28</v>
      </c>
      <c r="D77" s="46">
        <v>4.1875</v>
      </c>
      <c r="E77" s="20">
        <v>0.98107</v>
      </c>
      <c r="F77" s="47">
        <v>16</v>
      </c>
      <c r="AB77" s="398"/>
      <c r="AC77" s="27" t="s">
        <v>28</v>
      </c>
      <c r="AD77" s="46">
        <v>6.4375</v>
      </c>
      <c r="AE77" s="20">
        <v>2.25</v>
      </c>
      <c r="AF77" s="47">
        <v>16</v>
      </c>
      <c r="BA77" s="316"/>
      <c r="BB77" s="27" t="s">
        <v>28</v>
      </c>
      <c r="BC77" s="46">
        <v>3.0625</v>
      </c>
      <c r="BD77" s="20">
        <v>1.0626225419530055</v>
      </c>
      <c r="BE77" s="47">
        <v>16</v>
      </c>
      <c r="CA77" s="316"/>
      <c r="CB77" s="27" t="s">
        <v>28</v>
      </c>
      <c r="CC77" s="46">
        <v>2.8749999999999996</v>
      </c>
      <c r="CD77" s="20">
        <v>1.0246950765959599</v>
      </c>
      <c r="CE77" s="47">
        <v>16</v>
      </c>
      <c r="CJ77" s="89"/>
      <c r="CL77" s="109"/>
      <c r="CM77" s="109"/>
      <c r="CN77" s="109"/>
      <c r="CO77" s="109"/>
      <c r="CP77" s="109"/>
      <c r="CQ77" s="109"/>
      <c r="CR77" s="109"/>
      <c r="CS77" s="109"/>
      <c r="CT77" s="109"/>
      <c r="CU77" s="109"/>
      <c r="CV77" s="109"/>
      <c r="CW77" s="109"/>
      <c r="CX77" s="109"/>
      <c r="CY77" s="109"/>
    </row>
    <row r="78" spans="2:103" ht="15">
      <c r="CJ78" s="89"/>
      <c r="CL78" s="109"/>
      <c r="CM78" s="109"/>
      <c r="CN78" s="109"/>
      <c r="CO78" s="109"/>
      <c r="CP78" s="109"/>
      <c r="CQ78" s="109"/>
      <c r="CR78" s="109"/>
      <c r="CS78" s="109"/>
      <c r="CT78" s="109"/>
      <c r="CU78" s="109"/>
      <c r="CV78" s="109"/>
      <c r="CW78" s="109"/>
      <c r="CX78" s="109"/>
      <c r="CY78" s="109"/>
    </row>
    <row r="79" spans="2:103" ht="15" customHeight="1" thickBot="1">
      <c r="B79" s="400" t="s">
        <v>252</v>
      </c>
      <c r="C79" s="395"/>
      <c r="D79" s="395"/>
      <c r="E79" s="395"/>
      <c r="F79" s="395"/>
      <c r="G79" s="395"/>
      <c r="H79" s="395"/>
      <c r="I79" s="395"/>
      <c r="J79" s="395"/>
      <c r="K79" s="395"/>
      <c r="AB79" s="400" t="s">
        <v>252</v>
      </c>
      <c r="AC79" s="395"/>
      <c r="AD79" s="395"/>
      <c r="AE79" s="395"/>
      <c r="AF79" s="395"/>
      <c r="AG79" s="395"/>
      <c r="AH79" s="395"/>
      <c r="AI79" s="395"/>
      <c r="AJ79" s="395"/>
      <c r="AK79" s="395"/>
      <c r="BA79" s="338" t="s">
        <v>211</v>
      </c>
      <c r="BB79" s="339"/>
      <c r="BC79" s="339"/>
      <c r="BD79" s="339"/>
      <c r="BE79" s="339"/>
      <c r="BF79" s="339"/>
      <c r="BG79" s="339"/>
      <c r="BH79" s="339"/>
      <c r="BI79" s="339"/>
      <c r="BJ79" s="339"/>
      <c r="CA79" s="338" t="s">
        <v>211</v>
      </c>
      <c r="CB79" s="339"/>
      <c r="CC79" s="339"/>
      <c r="CD79" s="339"/>
      <c r="CE79" s="339"/>
      <c r="CF79" s="339"/>
      <c r="CG79" s="339"/>
      <c r="CH79" s="339"/>
      <c r="CI79" s="339"/>
      <c r="CJ79" s="339"/>
      <c r="CL79" s="109"/>
      <c r="CM79" s="109"/>
      <c r="CN79" s="109"/>
      <c r="CO79" s="109"/>
      <c r="CP79" s="109"/>
      <c r="CQ79" s="109"/>
      <c r="CR79" s="109"/>
      <c r="CS79" s="109"/>
      <c r="CT79" s="109"/>
      <c r="CU79" s="109"/>
      <c r="CV79" s="109"/>
      <c r="CW79" s="109"/>
      <c r="CX79" s="109"/>
      <c r="CY79" s="109"/>
    </row>
    <row r="80" spans="2:103" ht="45.95" customHeight="1" thickBot="1">
      <c r="B80" s="406" t="s">
        <v>29</v>
      </c>
      <c r="C80" s="407"/>
      <c r="D80" s="123" t="s">
        <v>30</v>
      </c>
      <c r="E80" s="124" t="s">
        <v>31</v>
      </c>
      <c r="F80" s="124" t="s">
        <v>32</v>
      </c>
      <c r="G80" s="124" t="s">
        <v>33</v>
      </c>
      <c r="H80" s="124" t="s">
        <v>34</v>
      </c>
      <c r="I80" s="124" t="s">
        <v>35</v>
      </c>
      <c r="J80" s="124" t="s">
        <v>36</v>
      </c>
      <c r="K80" s="91" t="s">
        <v>253</v>
      </c>
      <c r="AB80" s="406" t="s">
        <v>29</v>
      </c>
      <c r="AC80" s="407"/>
      <c r="AD80" s="123" t="s">
        <v>30</v>
      </c>
      <c r="AE80" s="124" t="s">
        <v>31</v>
      </c>
      <c r="AF80" s="124" t="s">
        <v>32</v>
      </c>
      <c r="AG80" s="124" t="s">
        <v>33</v>
      </c>
      <c r="AH80" s="124" t="s">
        <v>34</v>
      </c>
      <c r="AI80" s="124" t="s">
        <v>35</v>
      </c>
      <c r="AJ80" s="124" t="s">
        <v>36</v>
      </c>
      <c r="AK80" s="91" t="s">
        <v>253</v>
      </c>
      <c r="BA80" s="406" t="s">
        <v>29</v>
      </c>
      <c r="BB80" s="446"/>
      <c r="BC80" s="123" t="s">
        <v>30</v>
      </c>
      <c r="BD80" s="124" t="s">
        <v>31</v>
      </c>
      <c r="BE80" s="124" t="s">
        <v>32</v>
      </c>
      <c r="BF80" s="124" t="s">
        <v>33</v>
      </c>
      <c r="BG80" s="124" t="s">
        <v>34</v>
      </c>
      <c r="BH80" s="124" t="s">
        <v>35</v>
      </c>
      <c r="BI80" s="124" t="s">
        <v>36</v>
      </c>
      <c r="BJ80" s="22" t="s">
        <v>120</v>
      </c>
      <c r="CA80" s="406" t="s">
        <v>29</v>
      </c>
      <c r="CB80" s="446"/>
      <c r="CC80" s="123" t="s">
        <v>30</v>
      </c>
      <c r="CD80" s="124" t="s">
        <v>31</v>
      </c>
      <c r="CE80" s="124" t="s">
        <v>32</v>
      </c>
      <c r="CF80" s="124" t="s">
        <v>33</v>
      </c>
      <c r="CG80" s="124" t="s">
        <v>34</v>
      </c>
      <c r="CH80" s="124" t="s">
        <v>35</v>
      </c>
      <c r="CI80" s="124" t="s">
        <v>36</v>
      </c>
      <c r="CJ80" s="22" t="s">
        <v>120</v>
      </c>
      <c r="CL80" s="109"/>
      <c r="CM80" s="109"/>
      <c r="CN80" s="109"/>
      <c r="CO80" s="109"/>
      <c r="CP80" s="109"/>
      <c r="CQ80" s="109"/>
      <c r="CR80" s="109"/>
      <c r="CS80" s="109"/>
      <c r="CT80" s="109"/>
      <c r="CU80" s="109"/>
      <c r="CV80" s="109"/>
      <c r="CW80" s="109"/>
      <c r="CX80" s="109"/>
      <c r="CY80" s="109"/>
    </row>
    <row r="81" spans="2:103" ht="30" customHeight="1">
      <c r="B81" s="401" t="s">
        <v>100</v>
      </c>
      <c r="C81" s="23" t="s">
        <v>37</v>
      </c>
      <c r="D81" s="24">
        <v>0.96299999999999997</v>
      </c>
      <c r="E81" s="48" t="s">
        <v>254</v>
      </c>
      <c r="F81" s="26">
        <v>5</v>
      </c>
      <c r="G81" s="26">
        <v>10</v>
      </c>
      <c r="H81" s="26">
        <v>0</v>
      </c>
      <c r="I81" s="26">
        <v>0.96299999999999997</v>
      </c>
      <c r="J81" s="26">
        <v>257.97399999999999</v>
      </c>
      <c r="K81" s="92">
        <v>1</v>
      </c>
      <c r="AB81" s="401" t="s">
        <v>100</v>
      </c>
      <c r="AC81" s="23" t="s">
        <v>37</v>
      </c>
      <c r="AD81" s="24">
        <v>0.93400000000000005</v>
      </c>
      <c r="AE81" s="48" t="s">
        <v>255</v>
      </c>
      <c r="AF81" s="26">
        <v>5</v>
      </c>
      <c r="AG81" s="26">
        <v>10</v>
      </c>
      <c r="AH81" s="26">
        <v>0</v>
      </c>
      <c r="AI81" s="26">
        <v>0.93400000000000005</v>
      </c>
      <c r="AJ81" s="26">
        <v>142.036</v>
      </c>
      <c r="AK81" s="92">
        <v>1</v>
      </c>
      <c r="BA81" s="401" t="s">
        <v>100</v>
      </c>
      <c r="BB81" s="23" t="s">
        <v>37</v>
      </c>
      <c r="BC81" s="24">
        <v>0.91302561013732519</v>
      </c>
      <c r="BD81" s="48" t="s">
        <v>275</v>
      </c>
      <c r="BE81" s="26">
        <v>5</v>
      </c>
      <c r="BF81" s="26">
        <v>10</v>
      </c>
      <c r="BG81" s="26">
        <v>5.2153868463003145E-5</v>
      </c>
      <c r="BH81" s="26">
        <v>0.91302561013732519</v>
      </c>
      <c r="BI81" s="26">
        <v>104.97637426131017</v>
      </c>
      <c r="BJ81" s="49">
        <v>0.99999804929275404</v>
      </c>
      <c r="CA81" s="401" t="s">
        <v>100</v>
      </c>
      <c r="CB81" s="23" t="s">
        <v>37</v>
      </c>
      <c r="CC81" s="24">
        <v>0.95423139619649933</v>
      </c>
      <c r="CD81" s="48" t="s">
        <v>276</v>
      </c>
      <c r="CE81" s="26">
        <v>5</v>
      </c>
      <c r="CF81" s="26">
        <v>10</v>
      </c>
      <c r="CG81" s="26">
        <v>2.2224318418495544E-6</v>
      </c>
      <c r="CH81" s="26">
        <v>0.95423139619649933</v>
      </c>
      <c r="CI81" s="26">
        <v>208.49038792909687</v>
      </c>
      <c r="CJ81" s="49">
        <v>0.99999999999993527</v>
      </c>
      <c r="CL81" s="109"/>
      <c r="CM81" s="109"/>
      <c r="CN81" s="109"/>
      <c r="CO81" s="109"/>
      <c r="CP81" s="109"/>
      <c r="CQ81" s="109"/>
      <c r="CR81" s="109"/>
      <c r="CS81" s="109"/>
      <c r="CT81" s="109"/>
      <c r="CU81" s="109"/>
      <c r="CV81" s="109"/>
      <c r="CW81" s="109"/>
      <c r="CX81" s="109"/>
      <c r="CY81" s="109"/>
    </row>
    <row r="82" spans="2:103" ht="30" customHeight="1">
      <c r="B82" s="397"/>
      <c r="C82" s="35" t="s">
        <v>38</v>
      </c>
      <c r="D82" s="28">
        <v>3.6999999999999998E-2</v>
      </c>
      <c r="E82" s="50" t="s">
        <v>254</v>
      </c>
      <c r="F82" s="30">
        <v>5</v>
      </c>
      <c r="G82" s="30">
        <v>10</v>
      </c>
      <c r="H82" s="30">
        <v>0</v>
      </c>
      <c r="I82" s="30">
        <v>0.96299999999999997</v>
      </c>
      <c r="J82" s="30">
        <v>257.97399999999999</v>
      </c>
      <c r="K82" s="93">
        <v>1</v>
      </c>
      <c r="AB82" s="397"/>
      <c r="AC82" s="35" t="s">
        <v>38</v>
      </c>
      <c r="AD82" s="28">
        <v>6.6000000000000003E-2</v>
      </c>
      <c r="AE82" s="50" t="s">
        <v>255</v>
      </c>
      <c r="AF82" s="30">
        <v>5</v>
      </c>
      <c r="AG82" s="30">
        <v>10</v>
      </c>
      <c r="AH82" s="30">
        <v>0</v>
      </c>
      <c r="AI82" s="30">
        <v>0.93400000000000005</v>
      </c>
      <c r="AJ82" s="30">
        <v>142.036</v>
      </c>
      <c r="AK82" s="93">
        <v>1</v>
      </c>
      <c r="BA82" s="342"/>
      <c r="BB82" s="35" t="s">
        <v>38</v>
      </c>
      <c r="BC82" s="28">
        <v>8.6974389862674861E-2</v>
      </c>
      <c r="BD82" s="50" t="s">
        <v>275</v>
      </c>
      <c r="BE82" s="30">
        <v>5</v>
      </c>
      <c r="BF82" s="30">
        <v>10</v>
      </c>
      <c r="BG82" s="30">
        <v>5.2153868463003145E-5</v>
      </c>
      <c r="BH82" s="30">
        <v>0.91302561013732508</v>
      </c>
      <c r="BI82" s="30">
        <v>104.97637426131003</v>
      </c>
      <c r="BJ82" s="51">
        <v>0.99999804929275404</v>
      </c>
      <c r="CA82" s="342"/>
      <c r="CB82" s="35" t="s">
        <v>38</v>
      </c>
      <c r="CC82" s="28">
        <v>4.5768603803500688E-2</v>
      </c>
      <c r="CD82" s="50" t="s">
        <v>276</v>
      </c>
      <c r="CE82" s="30">
        <v>5</v>
      </c>
      <c r="CF82" s="30">
        <v>10</v>
      </c>
      <c r="CG82" s="30">
        <v>2.2224318418495544E-6</v>
      </c>
      <c r="CH82" s="30">
        <v>0.95423139619649933</v>
      </c>
      <c r="CI82" s="30">
        <v>208.49038792909687</v>
      </c>
      <c r="CJ82" s="51">
        <v>0.99999999999993527</v>
      </c>
      <c r="CL82" s="109"/>
      <c r="CM82" s="109"/>
      <c r="CN82" s="109"/>
      <c r="CO82" s="109"/>
      <c r="CP82" s="109"/>
      <c r="CQ82" s="109"/>
      <c r="CR82" s="109"/>
      <c r="CS82" s="109"/>
      <c r="CT82" s="109"/>
      <c r="CU82" s="109"/>
      <c r="CV82" s="109"/>
      <c r="CW82" s="109"/>
      <c r="CX82" s="109"/>
      <c r="CY82" s="109"/>
    </row>
    <row r="83" spans="2:103" ht="30" customHeight="1">
      <c r="B83" s="397"/>
      <c r="C83" s="35" t="s">
        <v>39</v>
      </c>
      <c r="D83" s="28">
        <v>25.797000000000001</v>
      </c>
      <c r="E83" s="50" t="s">
        <v>254</v>
      </c>
      <c r="F83" s="30">
        <v>5</v>
      </c>
      <c r="G83" s="30">
        <v>10</v>
      </c>
      <c r="H83" s="30">
        <v>0</v>
      </c>
      <c r="I83" s="30">
        <v>0.96299999999999997</v>
      </c>
      <c r="J83" s="30">
        <v>257.97399999999999</v>
      </c>
      <c r="K83" s="93">
        <v>1</v>
      </c>
      <c r="AB83" s="397"/>
      <c r="AC83" s="35" t="s">
        <v>39</v>
      </c>
      <c r="AD83" s="28">
        <v>14.204000000000001</v>
      </c>
      <c r="AE83" s="50" t="s">
        <v>255</v>
      </c>
      <c r="AF83" s="30">
        <v>5</v>
      </c>
      <c r="AG83" s="30">
        <v>10</v>
      </c>
      <c r="AH83" s="30">
        <v>0</v>
      </c>
      <c r="AI83" s="30">
        <v>0.93400000000000005</v>
      </c>
      <c r="AJ83" s="30">
        <v>142.036</v>
      </c>
      <c r="AK83" s="93">
        <v>1</v>
      </c>
      <c r="BA83" s="342"/>
      <c r="BB83" s="35" t="s">
        <v>39</v>
      </c>
      <c r="BC83" s="28">
        <v>10.497637426131011</v>
      </c>
      <c r="BD83" s="50" t="s">
        <v>275</v>
      </c>
      <c r="BE83" s="30">
        <v>5</v>
      </c>
      <c r="BF83" s="30">
        <v>10</v>
      </c>
      <c r="BG83" s="30">
        <v>5.2153868463003145E-5</v>
      </c>
      <c r="BH83" s="30">
        <v>0.91302561013732519</v>
      </c>
      <c r="BI83" s="30">
        <v>104.97637426131017</v>
      </c>
      <c r="BJ83" s="51">
        <v>0.99999804929275404</v>
      </c>
      <c r="CA83" s="342"/>
      <c r="CB83" s="35" t="s">
        <v>39</v>
      </c>
      <c r="CC83" s="28">
        <v>20.849038792909681</v>
      </c>
      <c r="CD83" s="50" t="s">
        <v>276</v>
      </c>
      <c r="CE83" s="30">
        <v>5</v>
      </c>
      <c r="CF83" s="30">
        <v>10</v>
      </c>
      <c r="CG83" s="30">
        <v>2.2224318418495544E-6</v>
      </c>
      <c r="CH83" s="30">
        <v>0.95423139619649933</v>
      </c>
      <c r="CI83" s="30">
        <v>208.49038792909687</v>
      </c>
      <c r="CJ83" s="51">
        <v>0.99999999999993527</v>
      </c>
      <c r="CL83" s="109"/>
      <c r="CM83" s="109"/>
      <c r="CN83" s="109"/>
      <c r="CO83" s="109"/>
      <c r="CP83" s="109"/>
      <c r="CQ83" s="109"/>
      <c r="CR83" s="109"/>
      <c r="CS83" s="109"/>
      <c r="CT83" s="109"/>
      <c r="CU83" s="109"/>
      <c r="CV83" s="109"/>
      <c r="CW83" s="109"/>
      <c r="CX83" s="109"/>
      <c r="CY83" s="109"/>
    </row>
    <row r="84" spans="2:103" ht="45" customHeight="1">
      <c r="B84" s="402"/>
      <c r="C84" s="38" t="s">
        <v>40</v>
      </c>
      <c r="D84" s="52">
        <v>25.797000000000001</v>
      </c>
      <c r="E84" s="53" t="s">
        <v>254</v>
      </c>
      <c r="F84" s="54">
        <v>5</v>
      </c>
      <c r="G84" s="54">
        <v>10</v>
      </c>
      <c r="H84" s="54">
        <v>0</v>
      </c>
      <c r="I84" s="54">
        <v>0.96299999999999997</v>
      </c>
      <c r="J84" s="54">
        <v>257.97399999999999</v>
      </c>
      <c r="K84" s="94">
        <v>1</v>
      </c>
      <c r="AB84" s="402"/>
      <c r="AC84" s="38" t="s">
        <v>40</v>
      </c>
      <c r="AD84" s="52">
        <v>14.204000000000001</v>
      </c>
      <c r="AE84" s="53" t="s">
        <v>255</v>
      </c>
      <c r="AF84" s="54">
        <v>5</v>
      </c>
      <c r="AG84" s="54">
        <v>10</v>
      </c>
      <c r="AH84" s="54">
        <v>0</v>
      </c>
      <c r="AI84" s="54">
        <v>0.93400000000000005</v>
      </c>
      <c r="AJ84" s="54">
        <v>142.036</v>
      </c>
      <c r="AK84" s="94">
        <v>1</v>
      </c>
      <c r="BA84" s="447"/>
      <c r="BB84" s="38" t="s">
        <v>40</v>
      </c>
      <c r="BC84" s="52">
        <v>10.497637426131011</v>
      </c>
      <c r="BD84" s="53" t="s">
        <v>275</v>
      </c>
      <c r="BE84" s="54">
        <v>5</v>
      </c>
      <c r="BF84" s="54">
        <v>10</v>
      </c>
      <c r="BG84" s="54">
        <v>5.2153868463003145E-5</v>
      </c>
      <c r="BH84" s="54">
        <v>0.91302561013732519</v>
      </c>
      <c r="BI84" s="54">
        <v>104.97637426131017</v>
      </c>
      <c r="BJ84" s="296">
        <v>0.99999804929275404</v>
      </c>
      <c r="CA84" s="447"/>
      <c r="CB84" s="38" t="s">
        <v>40</v>
      </c>
      <c r="CC84" s="52">
        <v>20.849038792909681</v>
      </c>
      <c r="CD84" s="53" t="s">
        <v>276</v>
      </c>
      <c r="CE84" s="54">
        <v>5</v>
      </c>
      <c r="CF84" s="54">
        <v>10</v>
      </c>
      <c r="CG84" s="54">
        <v>2.2224318418495544E-6</v>
      </c>
      <c r="CH84" s="54">
        <v>0.95423139619649933</v>
      </c>
      <c r="CI84" s="54">
        <v>208.49038792909687</v>
      </c>
      <c r="CJ84" s="296">
        <v>0.99999999999993527</v>
      </c>
      <c r="CL84" s="109"/>
      <c r="CM84" s="109"/>
      <c r="CN84" s="109"/>
      <c r="CO84" s="109"/>
      <c r="CP84" s="109"/>
      <c r="CQ84" s="109"/>
      <c r="CR84" s="109"/>
      <c r="CS84" s="109"/>
      <c r="CT84" s="109"/>
      <c r="CU84" s="109"/>
      <c r="CV84" s="109"/>
      <c r="CW84" s="109"/>
      <c r="CX84" s="109"/>
      <c r="CY84" s="109"/>
    </row>
    <row r="85" spans="2:103" ht="30.95" customHeight="1" thickBot="1">
      <c r="B85" s="396" t="s">
        <v>110</v>
      </c>
      <c r="C85" s="42" t="s">
        <v>37</v>
      </c>
      <c r="D85" s="55">
        <v>0.125</v>
      </c>
      <c r="E85" s="56" t="s">
        <v>256</v>
      </c>
      <c r="F85" s="57">
        <v>5</v>
      </c>
      <c r="G85" s="57">
        <v>10</v>
      </c>
      <c r="H85" s="57">
        <v>0.91</v>
      </c>
      <c r="I85" s="57">
        <v>0.125</v>
      </c>
      <c r="J85" s="57">
        <v>1.4339999999999999</v>
      </c>
      <c r="K85" s="95">
        <v>9.2999999999999999E-2</v>
      </c>
      <c r="AB85" s="396" t="s">
        <v>110</v>
      </c>
      <c r="AC85" s="42" t="s">
        <v>37</v>
      </c>
      <c r="AD85" s="55">
        <v>0.51900000000000002</v>
      </c>
      <c r="AE85" s="56" t="s">
        <v>257</v>
      </c>
      <c r="AF85" s="57">
        <v>5</v>
      </c>
      <c r="AG85" s="57">
        <v>10</v>
      </c>
      <c r="AH85" s="57">
        <v>0.14099999999999999</v>
      </c>
      <c r="AI85" s="57">
        <v>0.51900000000000002</v>
      </c>
      <c r="AJ85" s="57">
        <v>10.779</v>
      </c>
      <c r="AK85" s="95">
        <v>0.46800000000000003</v>
      </c>
      <c r="BA85" s="396" t="s">
        <v>110</v>
      </c>
      <c r="BB85" s="42" t="s">
        <v>37</v>
      </c>
      <c r="BC85" s="55">
        <v>0.33753153418223625</v>
      </c>
      <c r="BD85" s="56" t="s">
        <v>277</v>
      </c>
      <c r="BE85" s="57">
        <v>5</v>
      </c>
      <c r="BF85" s="57">
        <v>10</v>
      </c>
      <c r="BG85" s="57">
        <v>0.45578889566475245</v>
      </c>
      <c r="BH85" s="57">
        <v>0.33753153418223625</v>
      </c>
      <c r="BI85" s="57">
        <v>5.0950581287756975</v>
      </c>
      <c r="BJ85" s="297">
        <v>0.23151204293819672</v>
      </c>
      <c r="CA85" s="396" t="s">
        <v>110</v>
      </c>
      <c r="CB85" s="42" t="s">
        <v>37</v>
      </c>
      <c r="CC85" s="55">
        <v>0.62321385220773784</v>
      </c>
      <c r="CD85" s="56" t="s">
        <v>278</v>
      </c>
      <c r="CE85" s="57">
        <v>5</v>
      </c>
      <c r="CF85" s="57">
        <v>10</v>
      </c>
      <c r="CG85" s="57">
        <v>5.0727959456793155E-2</v>
      </c>
      <c r="CH85" s="57">
        <v>0.62321385220773784</v>
      </c>
      <c r="CI85" s="57">
        <v>16.540253824600303</v>
      </c>
      <c r="CJ85" s="297">
        <v>0.67056735481144725</v>
      </c>
      <c r="CL85" s="109"/>
      <c r="CM85" s="109"/>
      <c r="CN85" s="109"/>
      <c r="CO85" s="109"/>
      <c r="CP85" s="109"/>
      <c r="CQ85" s="109"/>
      <c r="CR85" s="109"/>
      <c r="CS85" s="109"/>
      <c r="CT85" s="109"/>
      <c r="CU85" s="109"/>
      <c r="CV85" s="109"/>
      <c r="CW85" s="109"/>
      <c r="CX85" s="109"/>
      <c r="CY85" s="109"/>
    </row>
    <row r="86" spans="2:103" ht="30" customHeight="1">
      <c r="B86" s="397"/>
      <c r="C86" s="35" t="s">
        <v>38</v>
      </c>
      <c r="D86" s="28">
        <v>0.875</v>
      </c>
      <c r="E86" s="50" t="s">
        <v>256</v>
      </c>
      <c r="F86" s="30">
        <v>5</v>
      </c>
      <c r="G86" s="30">
        <v>10</v>
      </c>
      <c r="H86" s="30">
        <v>0.91</v>
      </c>
      <c r="I86" s="30">
        <v>0.125</v>
      </c>
      <c r="J86" s="30">
        <v>1.4339999999999999</v>
      </c>
      <c r="K86" s="93">
        <v>9.2999999999999999E-2</v>
      </c>
      <c r="AB86" s="397"/>
      <c r="AC86" s="35" t="s">
        <v>38</v>
      </c>
      <c r="AD86" s="28">
        <v>0.48099999999999998</v>
      </c>
      <c r="AE86" s="50" t="s">
        <v>257</v>
      </c>
      <c r="AF86" s="30">
        <v>5</v>
      </c>
      <c r="AG86" s="30">
        <v>10</v>
      </c>
      <c r="AH86" s="30">
        <v>0.14099999999999999</v>
      </c>
      <c r="AI86" s="30">
        <v>0.51900000000000002</v>
      </c>
      <c r="AJ86" s="30">
        <v>10.779</v>
      </c>
      <c r="AK86" s="93">
        <v>0.46800000000000003</v>
      </c>
      <c r="BA86" s="342"/>
      <c r="BB86" s="35" t="s">
        <v>38</v>
      </c>
      <c r="BC86" s="28">
        <v>0.66246846581776386</v>
      </c>
      <c r="BD86" s="50" t="s">
        <v>277</v>
      </c>
      <c r="BE86" s="30">
        <v>5</v>
      </c>
      <c r="BF86" s="30">
        <v>10</v>
      </c>
      <c r="BG86" s="30">
        <v>0.45578889566475267</v>
      </c>
      <c r="BH86" s="30">
        <v>0.33753153418223614</v>
      </c>
      <c r="BI86" s="30">
        <v>5.0950581287756949</v>
      </c>
      <c r="BJ86" s="51">
        <v>0.23151204293819672</v>
      </c>
      <c r="CA86" s="342"/>
      <c r="CB86" s="35" t="s">
        <v>38</v>
      </c>
      <c r="CC86" s="28">
        <v>0.37678614779226216</v>
      </c>
      <c r="CD86" s="50" t="s">
        <v>278</v>
      </c>
      <c r="CE86" s="30">
        <v>5</v>
      </c>
      <c r="CF86" s="30">
        <v>10</v>
      </c>
      <c r="CG86" s="30">
        <v>5.0727959456793155E-2</v>
      </c>
      <c r="CH86" s="30">
        <v>0.62321385220773784</v>
      </c>
      <c r="CI86" s="30">
        <v>16.540253824600303</v>
      </c>
      <c r="CJ86" s="51">
        <v>0.67056735481144725</v>
      </c>
      <c r="CL86" s="109"/>
      <c r="CM86" s="109"/>
      <c r="CN86" s="109"/>
      <c r="CO86" s="109"/>
      <c r="CP86" s="109"/>
      <c r="CQ86" s="109"/>
      <c r="CR86" s="109"/>
      <c r="CS86" s="109"/>
      <c r="CT86" s="109"/>
      <c r="CU86" s="109"/>
      <c r="CV86" s="109"/>
      <c r="CW86" s="109"/>
      <c r="CX86" s="109"/>
      <c r="CY86" s="109"/>
    </row>
    <row r="87" spans="2:103" ht="30" customHeight="1">
      <c r="B87" s="397"/>
      <c r="C87" s="35" t="s">
        <v>39</v>
      </c>
      <c r="D87" s="28">
        <v>0.14299999999999999</v>
      </c>
      <c r="E87" s="50" t="s">
        <v>256</v>
      </c>
      <c r="F87" s="30">
        <v>5</v>
      </c>
      <c r="G87" s="30">
        <v>10</v>
      </c>
      <c r="H87" s="30">
        <v>0.91</v>
      </c>
      <c r="I87" s="30">
        <v>0.125</v>
      </c>
      <c r="J87" s="30">
        <v>1.4339999999999999</v>
      </c>
      <c r="K87" s="93">
        <v>9.2999999999999999E-2</v>
      </c>
      <c r="AB87" s="397"/>
      <c r="AC87" s="35" t="s">
        <v>39</v>
      </c>
      <c r="AD87" s="28">
        <v>1.0780000000000001</v>
      </c>
      <c r="AE87" s="50" t="s">
        <v>257</v>
      </c>
      <c r="AF87" s="30">
        <v>5</v>
      </c>
      <c r="AG87" s="30">
        <v>10</v>
      </c>
      <c r="AH87" s="30">
        <v>0.14099999999999999</v>
      </c>
      <c r="AI87" s="30">
        <v>0.51900000000000002</v>
      </c>
      <c r="AJ87" s="30">
        <v>10.779</v>
      </c>
      <c r="AK87" s="93">
        <v>0.46800000000000003</v>
      </c>
      <c r="BA87" s="342"/>
      <c r="BB87" s="35" t="s">
        <v>39</v>
      </c>
      <c r="BC87" s="28">
        <v>0.50950581287756969</v>
      </c>
      <c r="BD87" s="50" t="s">
        <v>277</v>
      </c>
      <c r="BE87" s="30">
        <v>5</v>
      </c>
      <c r="BF87" s="30">
        <v>10</v>
      </c>
      <c r="BG87" s="30">
        <v>0.45578889566475245</v>
      </c>
      <c r="BH87" s="30">
        <v>0.33753153418223625</v>
      </c>
      <c r="BI87" s="30">
        <v>5.0950581287756975</v>
      </c>
      <c r="BJ87" s="51">
        <v>0.23151204293819672</v>
      </c>
      <c r="CA87" s="342"/>
      <c r="CB87" s="35" t="s">
        <v>39</v>
      </c>
      <c r="CC87" s="28">
        <v>1.6540253824600302</v>
      </c>
      <c r="CD87" s="50" t="s">
        <v>278</v>
      </c>
      <c r="CE87" s="30">
        <v>5</v>
      </c>
      <c r="CF87" s="30">
        <v>10</v>
      </c>
      <c r="CG87" s="30">
        <v>5.0727959456793155E-2</v>
      </c>
      <c r="CH87" s="30">
        <v>0.62321385220773784</v>
      </c>
      <c r="CI87" s="30">
        <v>16.540253824600303</v>
      </c>
      <c r="CJ87" s="51">
        <v>0.67056735481144725</v>
      </c>
      <c r="CL87" s="109"/>
      <c r="CM87" s="109"/>
      <c r="CN87" s="109"/>
      <c r="CO87" s="109"/>
      <c r="CP87" s="109"/>
      <c r="CQ87" s="109"/>
      <c r="CR87" s="109"/>
      <c r="CS87" s="109"/>
      <c r="CT87" s="109"/>
      <c r="CU87" s="109"/>
      <c r="CV87" s="109"/>
      <c r="CW87" s="109"/>
      <c r="CX87" s="109"/>
      <c r="CY87" s="109"/>
    </row>
    <row r="88" spans="2:103" ht="45.95" customHeight="1" thickBot="1">
      <c r="B88" s="398"/>
      <c r="C88" s="27" t="s">
        <v>40</v>
      </c>
      <c r="D88" s="31">
        <v>0.14299999999999999</v>
      </c>
      <c r="E88" s="58" t="s">
        <v>256</v>
      </c>
      <c r="F88" s="59">
        <v>5</v>
      </c>
      <c r="G88" s="59">
        <v>10</v>
      </c>
      <c r="H88" s="59">
        <v>0.91</v>
      </c>
      <c r="I88" s="59">
        <v>0.125</v>
      </c>
      <c r="J88" s="59">
        <v>1.4339999999999999</v>
      </c>
      <c r="K88" s="96">
        <v>9.2999999999999999E-2</v>
      </c>
      <c r="AB88" s="398"/>
      <c r="AC88" s="27" t="s">
        <v>40</v>
      </c>
      <c r="AD88" s="31">
        <v>1.0780000000000001</v>
      </c>
      <c r="AE88" s="58" t="s">
        <v>257</v>
      </c>
      <c r="AF88" s="59">
        <v>5</v>
      </c>
      <c r="AG88" s="59">
        <v>10</v>
      </c>
      <c r="AH88" s="59">
        <v>0.14099999999999999</v>
      </c>
      <c r="AI88" s="59">
        <v>0.51900000000000002</v>
      </c>
      <c r="AJ88" s="59">
        <v>10.779</v>
      </c>
      <c r="AK88" s="96">
        <v>0.46800000000000003</v>
      </c>
      <c r="BA88" s="316"/>
      <c r="BB88" s="27" t="s">
        <v>40</v>
      </c>
      <c r="BC88" s="31">
        <v>0.50950581287756969</v>
      </c>
      <c r="BD88" s="58" t="s">
        <v>277</v>
      </c>
      <c r="BE88" s="59">
        <v>5</v>
      </c>
      <c r="BF88" s="59">
        <v>10</v>
      </c>
      <c r="BG88" s="59">
        <v>0.45578889566475245</v>
      </c>
      <c r="BH88" s="59">
        <v>0.33753153418223625</v>
      </c>
      <c r="BI88" s="59">
        <v>5.0950581287756975</v>
      </c>
      <c r="BJ88" s="298">
        <v>0.23151204293819672</v>
      </c>
      <c r="CA88" s="316"/>
      <c r="CB88" s="27" t="s">
        <v>40</v>
      </c>
      <c r="CC88" s="31">
        <v>1.6540253824600302</v>
      </c>
      <c r="CD88" s="58" t="s">
        <v>278</v>
      </c>
      <c r="CE88" s="59">
        <v>5</v>
      </c>
      <c r="CF88" s="59">
        <v>10</v>
      </c>
      <c r="CG88" s="59">
        <v>5.0727959456793155E-2</v>
      </c>
      <c r="CH88" s="59">
        <v>0.62321385220773784</v>
      </c>
      <c r="CI88" s="59">
        <v>16.540253824600303</v>
      </c>
      <c r="CJ88" s="298">
        <v>0.67056735481144725</v>
      </c>
      <c r="CL88" s="109"/>
      <c r="CM88" s="109"/>
      <c r="CN88" s="109"/>
      <c r="CO88" s="109"/>
      <c r="CP88" s="109"/>
      <c r="CQ88" s="109"/>
      <c r="CR88" s="109"/>
      <c r="CS88" s="109"/>
      <c r="CT88" s="109"/>
      <c r="CU88" s="109"/>
      <c r="CV88" s="109"/>
      <c r="CW88" s="109"/>
      <c r="CX88" s="109"/>
      <c r="CY88" s="109"/>
    </row>
    <row r="89" spans="2:103" ht="15">
      <c r="B89" s="408" t="s">
        <v>111</v>
      </c>
      <c r="C89" s="395"/>
      <c r="D89" s="395"/>
      <c r="E89" s="395"/>
      <c r="F89" s="395"/>
      <c r="G89" s="395"/>
      <c r="H89" s="395"/>
      <c r="I89" s="395"/>
      <c r="J89" s="395"/>
      <c r="K89" s="395"/>
      <c r="AB89" s="408" t="s">
        <v>111</v>
      </c>
      <c r="AC89" s="395"/>
      <c r="AD89" s="395"/>
      <c r="AE89" s="395"/>
      <c r="AF89" s="395"/>
      <c r="AG89" s="395"/>
      <c r="AH89" s="395"/>
      <c r="AI89" s="395"/>
      <c r="AJ89" s="395"/>
      <c r="AK89" s="395"/>
      <c r="BA89" s="408" t="s">
        <v>251</v>
      </c>
      <c r="BB89" s="339"/>
      <c r="BC89" s="339"/>
      <c r="BD89" s="339"/>
      <c r="BE89" s="339"/>
      <c r="BF89" s="339"/>
      <c r="BG89" s="339"/>
      <c r="BH89" s="339"/>
      <c r="BI89" s="339"/>
      <c r="BJ89" s="339"/>
      <c r="CA89" s="408" t="s">
        <v>251</v>
      </c>
      <c r="CB89" s="339"/>
      <c r="CC89" s="339"/>
      <c r="CD89" s="339"/>
      <c r="CE89" s="339"/>
      <c r="CF89" s="339"/>
      <c r="CG89" s="339"/>
      <c r="CH89" s="339"/>
      <c r="CI89" s="339"/>
      <c r="CJ89" s="339"/>
      <c r="CL89" s="109"/>
      <c r="CM89" s="109"/>
      <c r="CN89" s="109"/>
      <c r="CO89" s="109"/>
      <c r="CP89" s="109"/>
      <c r="CQ89" s="109"/>
      <c r="CR89" s="109"/>
      <c r="CS89" s="109"/>
      <c r="CT89" s="109"/>
      <c r="CU89" s="109"/>
      <c r="CV89" s="109"/>
      <c r="CW89" s="109"/>
      <c r="CX89" s="109"/>
      <c r="CY89" s="109"/>
    </row>
    <row r="90" spans="2:103" ht="15">
      <c r="CJ90" s="89"/>
      <c r="CL90" s="109"/>
      <c r="CM90" s="109"/>
      <c r="CN90" s="109"/>
      <c r="CO90" s="109"/>
      <c r="CP90" s="109"/>
      <c r="CQ90" s="109"/>
      <c r="CR90" s="109"/>
      <c r="CS90" s="109"/>
      <c r="CT90" s="109"/>
      <c r="CU90" s="109"/>
      <c r="CV90" s="109"/>
      <c r="CW90" s="109"/>
      <c r="CX90" s="109"/>
      <c r="CY90" s="109"/>
    </row>
    <row r="91" spans="2:103" ht="14.25" customHeight="1">
      <c r="B91" s="400" t="s">
        <v>258</v>
      </c>
      <c r="C91" s="400"/>
      <c r="D91" s="400"/>
      <c r="E91" s="400"/>
      <c r="F91" s="400"/>
      <c r="G91" s="400"/>
      <c r="H91" s="400"/>
      <c r="AB91" s="400" t="s">
        <v>258</v>
      </c>
      <c r="AC91" s="400"/>
      <c r="AD91" s="400"/>
      <c r="AE91" s="400"/>
      <c r="AF91" s="400"/>
      <c r="AG91" s="400"/>
      <c r="AH91" s="400"/>
      <c r="BA91" s="338" t="s">
        <v>214</v>
      </c>
      <c r="BB91" s="339"/>
      <c r="BC91" s="339"/>
      <c r="BD91" s="339"/>
      <c r="BE91" s="339"/>
      <c r="BF91" s="339"/>
      <c r="BG91" s="339"/>
      <c r="BH91" s="339"/>
      <c r="CA91" s="338" t="s">
        <v>214</v>
      </c>
      <c r="CB91" s="339"/>
      <c r="CC91" s="339"/>
      <c r="CD91" s="339"/>
      <c r="CE91" s="339"/>
      <c r="CF91" s="339"/>
      <c r="CG91" s="339"/>
      <c r="CH91" s="339"/>
      <c r="CJ91" s="89"/>
      <c r="CL91" s="109"/>
      <c r="CM91" s="109"/>
      <c r="CN91" s="109"/>
      <c r="CO91" s="109"/>
      <c r="CP91" s="109"/>
      <c r="CQ91" s="109"/>
      <c r="CR91" s="109"/>
      <c r="CS91" s="109"/>
      <c r="CT91" s="109"/>
      <c r="CU91" s="109"/>
      <c r="CV91" s="109"/>
      <c r="CW91" s="109"/>
      <c r="CX91" s="109"/>
      <c r="CY91" s="109"/>
    </row>
    <row r="92" spans="2:103" ht="15" customHeight="1" thickBot="1">
      <c r="B92" s="394" t="s">
        <v>197</v>
      </c>
      <c r="C92" s="395"/>
      <c r="D92" s="395"/>
      <c r="E92" s="395"/>
      <c r="F92" s="395"/>
      <c r="G92" s="395"/>
      <c r="H92" s="395"/>
      <c r="I92" s="395"/>
      <c r="AB92" s="394" t="s">
        <v>197</v>
      </c>
      <c r="AC92" s="395"/>
      <c r="AD92" s="395"/>
      <c r="AE92" s="395"/>
      <c r="AF92" s="395"/>
      <c r="AG92" s="395"/>
      <c r="AH92" s="395"/>
      <c r="AI92" s="395"/>
      <c r="BA92" s="394" t="s">
        <v>117</v>
      </c>
      <c r="BB92" s="339"/>
      <c r="BC92" s="339"/>
      <c r="BD92" s="339"/>
      <c r="BE92" s="339"/>
      <c r="BF92" s="339"/>
      <c r="BG92" s="339"/>
      <c r="BH92" s="339"/>
      <c r="CA92" s="394" t="s">
        <v>117</v>
      </c>
      <c r="CB92" s="339"/>
      <c r="CC92" s="339"/>
      <c r="CD92" s="339"/>
      <c r="CE92" s="339"/>
      <c r="CF92" s="339"/>
      <c r="CG92" s="339"/>
      <c r="CH92" s="339"/>
      <c r="CJ92" s="89"/>
      <c r="CL92" s="109"/>
      <c r="CM92" s="109"/>
      <c r="CN92" s="109"/>
      <c r="CO92" s="109"/>
      <c r="CP92" s="109"/>
      <c r="CQ92" s="109"/>
      <c r="CR92" s="109"/>
      <c r="CS92" s="109"/>
      <c r="CT92" s="109"/>
      <c r="CU92" s="109"/>
      <c r="CV92" s="109"/>
      <c r="CW92" s="109"/>
      <c r="CX92" s="109"/>
      <c r="CY92" s="109"/>
    </row>
    <row r="93" spans="2:103" ht="21" customHeight="1" thickBot="1">
      <c r="B93" s="406" t="s">
        <v>42</v>
      </c>
      <c r="C93" s="409" t="s">
        <v>43</v>
      </c>
      <c r="D93" s="404" t="s">
        <v>44</v>
      </c>
      <c r="E93" s="404" t="s">
        <v>45</v>
      </c>
      <c r="F93" s="404" t="s">
        <v>34</v>
      </c>
      <c r="G93" s="347" t="s">
        <v>259</v>
      </c>
      <c r="H93" s="412"/>
      <c r="I93" s="413"/>
      <c r="AB93" s="406" t="s">
        <v>42</v>
      </c>
      <c r="AC93" s="409" t="s">
        <v>43</v>
      </c>
      <c r="AD93" s="404" t="s">
        <v>44</v>
      </c>
      <c r="AE93" s="404" t="s">
        <v>45</v>
      </c>
      <c r="AF93" s="404" t="s">
        <v>34</v>
      </c>
      <c r="AG93" s="347" t="s">
        <v>259</v>
      </c>
      <c r="AH93" s="412" t="s">
        <v>234</v>
      </c>
      <c r="AI93" s="413"/>
      <c r="BA93" s="406" t="s">
        <v>42</v>
      </c>
      <c r="BB93" s="409" t="s">
        <v>43</v>
      </c>
      <c r="BC93" s="404" t="s">
        <v>44</v>
      </c>
      <c r="BD93" s="404" t="s">
        <v>45</v>
      </c>
      <c r="BE93" s="404" t="s">
        <v>34</v>
      </c>
      <c r="BF93" s="347" t="s">
        <v>122</v>
      </c>
      <c r="BG93" s="348"/>
      <c r="BH93" s="349"/>
      <c r="CA93" s="406" t="s">
        <v>42</v>
      </c>
      <c r="CB93" s="409" t="s">
        <v>43</v>
      </c>
      <c r="CC93" s="404" t="s">
        <v>44</v>
      </c>
      <c r="CD93" s="404" t="s">
        <v>45</v>
      </c>
      <c r="CE93" s="404" t="s">
        <v>34</v>
      </c>
      <c r="CF93" s="347" t="s">
        <v>122</v>
      </c>
      <c r="CG93" s="348"/>
      <c r="CH93" s="349"/>
      <c r="CJ93" s="89"/>
      <c r="CL93" s="109"/>
      <c r="CM93" s="109"/>
      <c r="CN93" s="109"/>
      <c r="CO93" s="109"/>
      <c r="CP93" s="109"/>
      <c r="CQ93" s="109"/>
      <c r="CR93" s="109"/>
      <c r="CS93" s="109"/>
      <c r="CT93" s="109"/>
      <c r="CU93" s="109"/>
      <c r="CV93" s="109"/>
      <c r="CW93" s="109"/>
      <c r="CX93" s="109"/>
      <c r="CY93" s="109"/>
    </row>
    <row r="94" spans="2:103" ht="45.95" customHeight="1" thickBot="1">
      <c r="B94" s="411"/>
      <c r="C94" s="410"/>
      <c r="D94" s="405"/>
      <c r="E94" s="405"/>
      <c r="F94" s="405"/>
      <c r="G94" s="120" t="s">
        <v>46</v>
      </c>
      <c r="H94" s="120" t="s">
        <v>47</v>
      </c>
      <c r="I94" s="60" t="s">
        <v>48</v>
      </c>
      <c r="AB94" s="411"/>
      <c r="AC94" s="410"/>
      <c r="AD94" s="405"/>
      <c r="AE94" s="405"/>
      <c r="AF94" s="405"/>
      <c r="AG94" s="120" t="s">
        <v>46</v>
      </c>
      <c r="AH94" s="120" t="s">
        <v>47</v>
      </c>
      <c r="AI94" s="60" t="s">
        <v>48</v>
      </c>
      <c r="BA94" s="448"/>
      <c r="BB94" s="351"/>
      <c r="BC94" s="312"/>
      <c r="BD94" s="312"/>
      <c r="BE94" s="312"/>
      <c r="BF94" s="120" t="s">
        <v>46</v>
      </c>
      <c r="BG94" s="120" t="s">
        <v>47</v>
      </c>
      <c r="BH94" s="60" t="s">
        <v>48</v>
      </c>
      <c r="CA94" s="448"/>
      <c r="CB94" s="351"/>
      <c r="CC94" s="312"/>
      <c r="CD94" s="312"/>
      <c r="CE94" s="312"/>
      <c r="CF94" s="120" t="s">
        <v>46</v>
      </c>
      <c r="CG94" s="120" t="s">
        <v>47</v>
      </c>
      <c r="CH94" s="60" t="s">
        <v>48</v>
      </c>
      <c r="CJ94" s="89"/>
      <c r="CL94" s="109"/>
      <c r="CM94" s="109"/>
      <c r="CN94" s="109"/>
      <c r="CO94" s="109"/>
      <c r="CP94" s="109"/>
      <c r="CQ94" s="109"/>
      <c r="CR94" s="109"/>
      <c r="CS94" s="109"/>
      <c r="CT94" s="109"/>
      <c r="CU94" s="109"/>
      <c r="CV94" s="109"/>
      <c r="CW94" s="109"/>
      <c r="CX94" s="109"/>
      <c r="CY94" s="109"/>
    </row>
    <row r="95" spans="2:103" ht="15.75" thickBot="1">
      <c r="B95" s="61" t="s">
        <v>100</v>
      </c>
      <c r="C95" s="62">
        <v>0.32400000000000001</v>
      </c>
      <c r="D95" s="63">
        <v>13.648999999999999</v>
      </c>
      <c r="E95" s="64">
        <v>14</v>
      </c>
      <c r="F95" s="63">
        <v>0.48499999999999999</v>
      </c>
      <c r="G95" s="63">
        <v>0.745</v>
      </c>
      <c r="H95" s="63">
        <v>1</v>
      </c>
      <c r="I95" s="65">
        <v>0.2</v>
      </c>
      <c r="AB95" s="61" t="s">
        <v>100</v>
      </c>
      <c r="AC95" s="62">
        <v>5.6000000000000001E-2</v>
      </c>
      <c r="AD95" s="63">
        <v>34.89</v>
      </c>
      <c r="AE95" s="64">
        <v>14</v>
      </c>
      <c r="AF95" s="63">
        <v>2E-3</v>
      </c>
      <c r="AG95" s="63">
        <v>0.44900000000000001</v>
      </c>
      <c r="AH95" s="63">
        <v>0.57699999999999996</v>
      </c>
      <c r="AI95" s="65">
        <v>0.2</v>
      </c>
      <c r="BA95" s="61" t="s">
        <v>100</v>
      </c>
      <c r="BB95" s="62">
        <v>0.24788776002912133</v>
      </c>
      <c r="BC95" s="63">
        <v>16.876828511063472</v>
      </c>
      <c r="BD95" s="64">
        <v>14</v>
      </c>
      <c r="BE95" s="63">
        <v>0.27173258345593349</v>
      </c>
      <c r="BF95" s="63">
        <v>0.71092602966919438</v>
      </c>
      <c r="BG95" s="63">
        <v>1</v>
      </c>
      <c r="BH95" s="65">
        <v>0.2</v>
      </c>
      <c r="CA95" s="61" t="s">
        <v>100</v>
      </c>
      <c r="CB95" s="62">
        <v>0.11724459179915052</v>
      </c>
      <c r="CC95" s="63">
        <v>25.936265277009223</v>
      </c>
      <c r="CD95" s="64">
        <v>14</v>
      </c>
      <c r="CE95" s="63">
        <v>2.8861133507587813E-2</v>
      </c>
      <c r="CF95" s="63">
        <v>0.61955404001385295</v>
      </c>
      <c r="CG95" s="63">
        <v>0.87256137641513343</v>
      </c>
      <c r="CH95" s="65">
        <v>0.2</v>
      </c>
      <c r="CJ95" s="89"/>
      <c r="CL95" s="109"/>
      <c r="CM95" s="109"/>
      <c r="CN95" s="109"/>
      <c r="CO95" s="109"/>
      <c r="CP95" s="109"/>
      <c r="CQ95" s="109"/>
      <c r="CR95" s="109"/>
      <c r="CS95" s="109"/>
      <c r="CT95" s="109"/>
      <c r="CU95" s="109"/>
      <c r="CV95" s="109"/>
      <c r="CW95" s="109"/>
      <c r="CX95" s="109"/>
      <c r="CY95" s="109"/>
    </row>
    <row r="96" spans="2:103" ht="15">
      <c r="B96" s="408" t="s">
        <v>49</v>
      </c>
      <c r="C96" s="395"/>
      <c r="D96" s="395"/>
      <c r="E96" s="395"/>
      <c r="F96" s="395"/>
      <c r="G96" s="395"/>
      <c r="H96" s="395"/>
      <c r="I96" s="395"/>
      <c r="AB96" s="408" t="s">
        <v>49</v>
      </c>
      <c r="AC96" s="395"/>
      <c r="AD96" s="395"/>
      <c r="AE96" s="395"/>
      <c r="AF96" s="395"/>
      <c r="AG96" s="395"/>
      <c r="AH96" s="395"/>
      <c r="AI96" s="395"/>
      <c r="BA96" s="408" t="s">
        <v>49</v>
      </c>
      <c r="BB96" s="339"/>
      <c r="BC96" s="339"/>
      <c r="BD96" s="339"/>
      <c r="BE96" s="339"/>
      <c r="BF96" s="339"/>
      <c r="BG96" s="339"/>
      <c r="BH96" s="339"/>
      <c r="CA96" s="408" t="s">
        <v>49</v>
      </c>
      <c r="CB96" s="339"/>
      <c r="CC96" s="339"/>
      <c r="CD96" s="339"/>
      <c r="CE96" s="339"/>
      <c r="CF96" s="339"/>
      <c r="CG96" s="339"/>
      <c r="CH96" s="339"/>
      <c r="CJ96" s="89"/>
      <c r="CL96" s="109"/>
      <c r="CM96" s="109"/>
      <c r="CN96" s="109"/>
      <c r="CO96" s="109"/>
      <c r="CP96" s="109"/>
      <c r="CQ96" s="109"/>
      <c r="CR96" s="109"/>
      <c r="CS96" s="109"/>
      <c r="CT96" s="109"/>
      <c r="CU96" s="109"/>
      <c r="CV96" s="109"/>
      <c r="CW96" s="109"/>
      <c r="CX96" s="109"/>
      <c r="CY96" s="109"/>
    </row>
    <row r="97" spans="2:103" ht="15">
      <c r="B97" s="408" t="s">
        <v>112</v>
      </c>
      <c r="C97" s="395"/>
      <c r="D97" s="395"/>
      <c r="E97" s="395"/>
      <c r="F97" s="395"/>
      <c r="G97" s="395"/>
      <c r="H97" s="395"/>
      <c r="I97" s="395"/>
      <c r="AB97" s="408" t="s">
        <v>112</v>
      </c>
      <c r="AC97" s="395"/>
      <c r="AD97" s="395"/>
      <c r="AE97" s="395"/>
      <c r="AF97" s="395"/>
      <c r="AG97" s="395"/>
      <c r="AH97" s="395"/>
      <c r="AI97" s="395"/>
      <c r="BA97" s="408" t="s">
        <v>112</v>
      </c>
      <c r="BB97" s="339"/>
      <c r="BC97" s="339"/>
      <c r="BD97" s="339"/>
      <c r="BE97" s="339"/>
      <c r="BF97" s="339"/>
      <c r="BG97" s="339"/>
      <c r="BH97" s="339"/>
      <c r="CA97" s="408" t="s">
        <v>112</v>
      </c>
      <c r="CB97" s="339"/>
      <c r="CC97" s="339"/>
      <c r="CD97" s="339"/>
      <c r="CE97" s="339"/>
      <c r="CF97" s="339"/>
      <c r="CG97" s="339"/>
      <c r="CH97" s="339"/>
      <c r="CJ97" s="89"/>
      <c r="CL97" s="109"/>
      <c r="CM97" s="109"/>
      <c r="CN97" s="109"/>
      <c r="CO97" s="109"/>
      <c r="CP97" s="109"/>
      <c r="CQ97" s="109"/>
      <c r="CR97" s="109"/>
      <c r="CS97" s="109"/>
      <c r="CT97" s="109"/>
      <c r="CU97" s="109"/>
      <c r="CV97" s="109"/>
      <c r="CW97" s="109"/>
      <c r="CX97" s="109"/>
      <c r="CY97" s="109"/>
    </row>
    <row r="98" spans="2:103" ht="15">
      <c r="CJ98" s="89"/>
      <c r="CL98" s="109"/>
      <c r="CM98" s="109"/>
      <c r="CN98" s="109"/>
      <c r="CO98" s="109"/>
      <c r="CP98" s="109"/>
      <c r="CQ98" s="109"/>
      <c r="CR98" s="109"/>
      <c r="CS98" s="109"/>
      <c r="CT98" s="109"/>
      <c r="CU98" s="109"/>
      <c r="CV98" s="109"/>
      <c r="CW98" s="109"/>
      <c r="CX98" s="109"/>
      <c r="CY98" s="109"/>
    </row>
    <row r="99" spans="2:103" ht="15">
      <c r="CJ99" s="89"/>
      <c r="CL99" s="109"/>
      <c r="CM99" s="109"/>
      <c r="CN99" s="109"/>
      <c r="CO99" s="109"/>
      <c r="CP99" s="109"/>
      <c r="CQ99" s="109"/>
      <c r="CR99" s="109"/>
      <c r="CS99" s="109"/>
      <c r="CT99" s="109"/>
      <c r="CU99" s="109"/>
      <c r="CV99" s="109"/>
      <c r="CW99" s="109"/>
      <c r="CX99" s="109"/>
      <c r="CY99" s="109"/>
    </row>
    <row r="100" spans="2:103" ht="14.25" customHeight="1">
      <c r="B100" s="400" t="s">
        <v>51</v>
      </c>
      <c r="C100" s="395"/>
      <c r="D100" s="395"/>
      <c r="E100" s="395"/>
      <c r="F100" s="395"/>
      <c r="G100" s="395"/>
      <c r="H100" s="395"/>
      <c r="I100" s="395"/>
      <c r="J100" s="395"/>
      <c r="K100" s="395"/>
      <c r="AB100" s="400" t="s">
        <v>51</v>
      </c>
      <c r="AC100" s="395"/>
      <c r="AD100" s="395"/>
      <c r="AE100" s="395"/>
      <c r="AF100" s="395"/>
      <c r="AG100" s="395"/>
      <c r="AH100" s="395"/>
      <c r="AI100" s="395"/>
      <c r="AJ100" s="395"/>
      <c r="AK100" s="395"/>
      <c r="BA100" s="338" t="s">
        <v>51</v>
      </c>
      <c r="BB100" s="339"/>
      <c r="BC100" s="339"/>
      <c r="BD100" s="339"/>
      <c r="BE100" s="339"/>
      <c r="BF100" s="339"/>
      <c r="BG100" s="339"/>
      <c r="BH100" s="339"/>
      <c r="BI100" s="339"/>
      <c r="BJ100" s="339"/>
      <c r="CA100" s="338" t="s">
        <v>51</v>
      </c>
      <c r="CB100" s="339"/>
      <c r="CC100" s="339"/>
      <c r="CD100" s="339"/>
      <c r="CE100" s="339"/>
      <c r="CF100" s="339"/>
      <c r="CG100" s="339"/>
      <c r="CH100" s="339"/>
      <c r="CI100" s="339"/>
      <c r="CJ100" s="339"/>
      <c r="CL100" s="109"/>
      <c r="CM100" s="109"/>
      <c r="CN100" s="109"/>
      <c r="CO100" s="109"/>
      <c r="CP100" s="109"/>
      <c r="CQ100" s="109"/>
      <c r="CR100" s="109"/>
      <c r="CS100" s="109"/>
      <c r="CT100" s="109"/>
      <c r="CU100" s="109"/>
      <c r="CV100" s="109"/>
      <c r="CW100" s="109"/>
      <c r="CX100" s="109"/>
      <c r="CY100" s="109"/>
    </row>
    <row r="101" spans="2:103" ht="15" customHeight="1" thickBot="1">
      <c r="B101" s="394" t="s">
        <v>197</v>
      </c>
      <c r="C101" s="395"/>
      <c r="D101" s="395"/>
      <c r="E101" s="395"/>
      <c r="F101" s="395"/>
      <c r="G101" s="395"/>
      <c r="H101" s="395"/>
      <c r="I101" s="395"/>
      <c r="J101" s="395"/>
      <c r="K101" s="395"/>
      <c r="AB101" s="394" t="s">
        <v>197</v>
      </c>
      <c r="AC101" s="395"/>
      <c r="AD101" s="395"/>
      <c r="AE101" s="395"/>
      <c r="AF101" s="395"/>
      <c r="AG101" s="395"/>
      <c r="AH101" s="395"/>
      <c r="AI101" s="395"/>
      <c r="AJ101" s="395"/>
      <c r="AK101" s="395"/>
      <c r="BA101" s="394" t="s">
        <v>117</v>
      </c>
      <c r="BB101" s="339"/>
      <c r="BC101" s="339"/>
      <c r="BD101" s="339"/>
      <c r="BE101" s="339"/>
      <c r="BF101" s="339"/>
      <c r="BG101" s="339"/>
      <c r="BH101" s="339"/>
      <c r="BI101" s="339"/>
      <c r="BJ101" s="339"/>
      <c r="CA101" s="394" t="s">
        <v>117</v>
      </c>
      <c r="CB101" s="339"/>
      <c r="CC101" s="339"/>
      <c r="CD101" s="339"/>
      <c r="CE101" s="339"/>
      <c r="CF101" s="339"/>
      <c r="CG101" s="339"/>
      <c r="CH101" s="339"/>
      <c r="CI101" s="339"/>
      <c r="CJ101" s="339"/>
      <c r="CL101" s="109"/>
      <c r="CM101" s="109"/>
      <c r="CN101" s="109"/>
      <c r="CO101" s="109"/>
      <c r="CP101" s="109"/>
      <c r="CQ101" s="109"/>
      <c r="CR101" s="109"/>
      <c r="CS101" s="109"/>
      <c r="CT101" s="109"/>
      <c r="CU101" s="109"/>
      <c r="CV101" s="109"/>
      <c r="CW101" s="109"/>
      <c r="CX101" s="109"/>
      <c r="CY101" s="109"/>
    </row>
    <row r="102" spans="2:103" ht="45.95" customHeight="1" thickBot="1">
      <c r="B102" s="406" t="s">
        <v>52</v>
      </c>
      <c r="C102" s="407"/>
      <c r="D102" s="123" t="s">
        <v>53</v>
      </c>
      <c r="E102" s="124" t="s">
        <v>45</v>
      </c>
      <c r="F102" s="124" t="s">
        <v>54</v>
      </c>
      <c r="G102" s="124" t="s">
        <v>31</v>
      </c>
      <c r="H102" s="124" t="s">
        <v>34</v>
      </c>
      <c r="I102" s="124" t="s">
        <v>35</v>
      </c>
      <c r="J102" s="124" t="s">
        <v>36</v>
      </c>
      <c r="K102" s="91" t="s">
        <v>260</v>
      </c>
      <c r="AB102" s="406" t="s">
        <v>52</v>
      </c>
      <c r="AC102" s="407"/>
      <c r="AD102" s="123" t="s">
        <v>53</v>
      </c>
      <c r="AE102" s="124" t="s">
        <v>45</v>
      </c>
      <c r="AF102" s="124" t="s">
        <v>54</v>
      </c>
      <c r="AG102" s="124" t="s">
        <v>31</v>
      </c>
      <c r="AH102" s="124" t="s">
        <v>34</v>
      </c>
      <c r="AI102" s="124" t="s">
        <v>35</v>
      </c>
      <c r="AJ102" s="124" t="s">
        <v>36</v>
      </c>
      <c r="AK102" s="91" t="s">
        <v>260</v>
      </c>
      <c r="BA102" s="406" t="s">
        <v>52</v>
      </c>
      <c r="BB102" s="446"/>
      <c r="BC102" s="123" t="s">
        <v>53</v>
      </c>
      <c r="BD102" s="124" t="s">
        <v>45</v>
      </c>
      <c r="BE102" s="124" t="s">
        <v>54</v>
      </c>
      <c r="BF102" s="124" t="s">
        <v>31</v>
      </c>
      <c r="BG102" s="124" t="s">
        <v>34</v>
      </c>
      <c r="BH102" s="124" t="s">
        <v>35</v>
      </c>
      <c r="BI102" s="124" t="s">
        <v>36</v>
      </c>
      <c r="BJ102" s="22" t="s">
        <v>123</v>
      </c>
      <c r="CA102" s="406" t="s">
        <v>52</v>
      </c>
      <c r="CB102" s="446"/>
      <c r="CC102" s="123" t="s">
        <v>53</v>
      </c>
      <c r="CD102" s="124" t="s">
        <v>45</v>
      </c>
      <c r="CE102" s="124" t="s">
        <v>54</v>
      </c>
      <c r="CF102" s="124" t="s">
        <v>31</v>
      </c>
      <c r="CG102" s="124" t="s">
        <v>34</v>
      </c>
      <c r="CH102" s="124" t="s">
        <v>35</v>
      </c>
      <c r="CI102" s="124" t="s">
        <v>36</v>
      </c>
      <c r="CJ102" s="22" t="s">
        <v>123</v>
      </c>
      <c r="CL102" s="109"/>
      <c r="CM102" s="109"/>
      <c r="CN102" s="109"/>
      <c r="CO102" s="109"/>
      <c r="CP102" s="109"/>
      <c r="CQ102" s="109"/>
      <c r="CR102" s="109"/>
      <c r="CS102" s="109"/>
      <c r="CT102" s="109"/>
      <c r="CU102" s="109"/>
      <c r="CV102" s="109"/>
      <c r="CW102" s="109"/>
      <c r="CX102" s="109"/>
      <c r="CY102" s="109"/>
    </row>
    <row r="103" spans="2:103" ht="30" customHeight="1">
      <c r="B103" s="401" t="s">
        <v>100</v>
      </c>
      <c r="C103" s="23" t="s">
        <v>55</v>
      </c>
      <c r="D103" s="24">
        <v>94.177000000000007</v>
      </c>
      <c r="E103" s="25">
        <v>5</v>
      </c>
      <c r="F103" s="26">
        <v>18.835000000000001</v>
      </c>
      <c r="G103" s="26">
        <v>54.231000000000002</v>
      </c>
      <c r="H103" s="26">
        <v>0</v>
      </c>
      <c r="I103" s="26">
        <v>0.79500000000000004</v>
      </c>
      <c r="J103" s="26">
        <v>271.15300000000002</v>
      </c>
      <c r="K103" s="92">
        <v>1</v>
      </c>
      <c r="AB103" s="401" t="s">
        <v>100</v>
      </c>
      <c r="AC103" s="23" t="s">
        <v>55</v>
      </c>
      <c r="AD103" s="24">
        <v>101.833</v>
      </c>
      <c r="AE103" s="25">
        <v>5</v>
      </c>
      <c r="AF103" s="26">
        <v>20.367000000000001</v>
      </c>
      <c r="AG103" s="26">
        <v>47.521999999999998</v>
      </c>
      <c r="AH103" s="26">
        <v>0</v>
      </c>
      <c r="AI103" s="26">
        <v>0.77200000000000002</v>
      </c>
      <c r="AJ103" s="26">
        <v>237.61099999999999</v>
      </c>
      <c r="AK103" s="92">
        <v>1</v>
      </c>
      <c r="BA103" s="401" t="s">
        <v>100</v>
      </c>
      <c r="BB103" s="23" t="s">
        <v>55</v>
      </c>
      <c r="BC103" s="24">
        <v>88.468749999999986</v>
      </c>
      <c r="BD103" s="25">
        <v>5</v>
      </c>
      <c r="BE103" s="26">
        <v>17.693749999999998</v>
      </c>
      <c r="BF103" s="26">
        <v>34.030337721808813</v>
      </c>
      <c r="BG103" s="26">
        <v>1.8183673920173335E-17</v>
      </c>
      <c r="BH103" s="26">
        <v>0.70851756069074834</v>
      </c>
      <c r="BI103" s="26">
        <v>170.15168860904407</v>
      </c>
      <c r="BJ103" s="49">
        <v>1</v>
      </c>
      <c r="CA103" s="401" t="s">
        <v>100</v>
      </c>
      <c r="CB103" s="23" t="s">
        <v>55</v>
      </c>
      <c r="CC103" s="24">
        <v>71.458333333333329</v>
      </c>
      <c r="CD103" s="25">
        <v>5</v>
      </c>
      <c r="CE103" s="26">
        <v>14.291666666666666</v>
      </c>
      <c r="CF103" s="26">
        <v>35.205278592375365</v>
      </c>
      <c r="CG103" s="26">
        <v>7.914818598789977E-18</v>
      </c>
      <c r="CH103" s="26">
        <v>0.71547768043387572</v>
      </c>
      <c r="CI103" s="26">
        <v>176.02639296187684</v>
      </c>
      <c r="CJ103" s="49">
        <v>1</v>
      </c>
      <c r="CL103" s="109"/>
      <c r="CM103" s="109"/>
      <c r="CN103" s="109"/>
      <c r="CO103" s="109"/>
      <c r="CP103" s="109"/>
      <c r="CQ103" s="109"/>
      <c r="CR103" s="109"/>
      <c r="CS103" s="109"/>
      <c r="CT103" s="109"/>
      <c r="CU103" s="109"/>
      <c r="CV103" s="109"/>
      <c r="CW103" s="109"/>
      <c r="CX103" s="109"/>
      <c r="CY103" s="109"/>
    </row>
    <row r="104" spans="2:103" ht="45" customHeight="1">
      <c r="B104" s="397"/>
      <c r="C104" s="35" t="s">
        <v>46</v>
      </c>
      <c r="D104" s="28">
        <v>94.177000000000007</v>
      </c>
      <c r="E104" s="30">
        <v>3.7240000000000002</v>
      </c>
      <c r="F104" s="30">
        <v>25.292000000000002</v>
      </c>
      <c r="G104" s="30">
        <v>54.231000000000002</v>
      </c>
      <c r="H104" s="30">
        <v>0</v>
      </c>
      <c r="I104" s="30">
        <v>0.79500000000000004</v>
      </c>
      <c r="J104" s="30">
        <v>201.93299999999999</v>
      </c>
      <c r="K104" s="93">
        <v>1</v>
      </c>
      <c r="AB104" s="397"/>
      <c r="AC104" s="35" t="s">
        <v>46</v>
      </c>
      <c r="AD104" s="28">
        <v>101.833</v>
      </c>
      <c r="AE104" s="30">
        <v>2.2450000000000001</v>
      </c>
      <c r="AF104" s="30">
        <v>45.353999999999999</v>
      </c>
      <c r="AG104" s="30">
        <v>47.521999999999998</v>
      </c>
      <c r="AH104" s="30">
        <v>0</v>
      </c>
      <c r="AI104" s="30">
        <v>0.77200000000000002</v>
      </c>
      <c r="AJ104" s="30">
        <v>106.703</v>
      </c>
      <c r="AK104" s="93">
        <v>1</v>
      </c>
      <c r="BA104" s="342"/>
      <c r="BB104" s="35" t="s">
        <v>46</v>
      </c>
      <c r="BC104" s="28">
        <v>88.468749999999986</v>
      </c>
      <c r="BD104" s="30">
        <v>3.5546301483459719</v>
      </c>
      <c r="BE104" s="30">
        <v>24.888313638246149</v>
      </c>
      <c r="BF104" s="30">
        <v>34.030337721808813</v>
      </c>
      <c r="BG104" s="30">
        <v>4.9860335790482049E-13</v>
      </c>
      <c r="BH104" s="30">
        <v>0.70851756069074834</v>
      </c>
      <c r="BI104" s="30">
        <v>120.96526442433679</v>
      </c>
      <c r="BJ104" s="51">
        <v>0.99999999999999545</v>
      </c>
      <c r="CA104" s="342"/>
      <c r="CB104" s="35" t="s">
        <v>46</v>
      </c>
      <c r="CC104" s="28">
        <v>71.458333333333329</v>
      </c>
      <c r="CD104" s="30">
        <v>3.0977702000692648</v>
      </c>
      <c r="CE104" s="30">
        <v>23.067667618384203</v>
      </c>
      <c r="CF104" s="30">
        <v>35.205278592375365</v>
      </c>
      <c r="CG104" s="30">
        <v>7.5881422485113513E-12</v>
      </c>
      <c r="CH104" s="30">
        <v>0.71547768043387572</v>
      </c>
      <c r="CI104" s="30">
        <v>109.05786290859685</v>
      </c>
      <c r="CJ104" s="51">
        <v>0.99999999999985811</v>
      </c>
      <c r="CL104" s="109"/>
      <c r="CM104" s="109"/>
      <c r="CN104" s="109"/>
      <c r="CO104" s="109"/>
      <c r="CP104" s="109"/>
      <c r="CQ104" s="109"/>
      <c r="CR104" s="109"/>
      <c r="CS104" s="109"/>
      <c r="CT104" s="109"/>
      <c r="CU104" s="109"/>
      <c r="CV104" s="109"/>
      <c r="CW104" s="109"/>
      <c r="CX104" s="109"/>
      <c r="CY104" s="109"/>
    </row>
    <row r="105" spans="2:103" ht="30" customHeight="1">
      <c r="B105" s="397"/>
      <c r="C105" s="35" t="s">
        <v>47</v>
      </c>
      <c r="D105" s="28">
        <v>94.177000000000007</v>
      </c>
      <c r="E105" s="30">
        <v>5</v>
      </c>
      <c r="F105" s="30">
        <v>18.835000000000001</v>
      </c>
      <c r="G105" s="30">
        <v>54.231000000000002</v>
      </c>
      <c r="H105" s="30">
        <v>0</v>
      </c>
      <c r="I105" s="30">
        <v>0.79500000000000004</v>
      </c>
      <c r="J105" s="30">
        <v>271.15300000000002</v>
      </c>
      <c r="K105" s="93">
        <v>1</v>
      </c>
      <c r="AB105" s="397"/>
      <c r="AC105" s="35" t="s">
        <v>47</v>
      </c>
      <c r="AD105" s="28">
        <v>101.833</v>
      </c>
      <c r="AE105" s="30">
        <v>2.8860000000000001</v>
      </c>
      <c r="AF105" s="30">
        <v>35.283999999999999</v>
      </c>
      <c r="AG105" s="30">
        <v>47.521999999999998</v>
      </c>
      <c r="AH105" s="30">
        <v>0</v>
      </c>
      <c r="AI105" s="30">
        <v>0.77200000000000002</v>
      </c>
      <c r="AJ105" s="30">
        <v>137.154</v>
      </c>
      <c r="AK105" s="93">
        <v>1</v>
      </c>
      <c r="BA105" s="342"/>
      <c r="BB105" s="35" t="s">
        <v>47</v>
      </c>
      <c r="BC105" s="28">
        <v>88.468749999999986</v>
      </c>
      <c r="BD105" s="30">
        <v>5</v>
      </c>
      <c r="BE105" s="30">
        <v>17.693749999999998</v>
      </c>
      <c r="BF105" s="30">
        <v>34.030337721808813</v>
      </c>
      <c r="BG105" s="30">
        <v>1.8183673920173335E-17</v>
      </c>
      <c r="BH105" s="30">
        <v>0.70851756069074834</v>
      </c>
      <c r="BI105" s="30">
        <v>170.15168860904407</v>
      </c>
      <c r="BJ105" s="51">
        <v>1</v>
      </c>
      <c r="CA105" s="342"/>
      <c r="CB105" s="35" t="s">
        <v>47</v>
      </c>
      <c r="CC105" s="28">
        <v>71.458333333333329</v>
      </c>
      <c r="CD105" s="30">
        <v>4.3628068820756667</v>
      </c>
      <c r="CE105" s="30">
        <v>16.37898152836323</v>
      </c>
      <c r="CF105" s="30">
        <v>35.205278592375372</v>
      </c>
      <c r="CG105" s="30">
        <v>7.907303417697959E-16</v>
      </c>
      <c r="CH105" s="30">
        <v>0.71547768043387572</v>
      </c>
      <c r="CI105" s="30">
        <v>153.5938317282064</v>
      </c>
      <c r="CJ105" s="51">
        <v>1</v>
      </c>
      <c r="CL105" s="109"/>
      <c r="CM105" s="109"/>
      <c r="CN105" s="109"/>
      <c r="CO105" s="109"/>
      <c r="CP105" s="109"/>
      <c r="CQ105" s="109"/>
      <c r="CR105" s="109"/>
      <c r="CS105" s="109"/>
      <c r="CT105" s="109"/>
      <c r="CU105" s="109"/>
      <c r="CV105" s="109"/>
      <c r="CW105" s="109"/>
      <c r="CX105" s="109"/>
      <c r="CY105" s="109"/>
    </row>
    <row r="106" spans="2:103" ht="30" customHeight="1">
      <c r="B106" s="402"/>
      <c r="C106" s="38" t="s">
        <v>48</v>
      </c>
      <c r="D106" s="52">
        <v>94.177000000000007</v>
      </c>
      <c r="E106" s="54">
        <v>1</v>
      </c>
      <c r="F106" s="54">
        <v>94.177000000000007</v>
      </c>
      <c r="G106" s="54">
        <v>54.231000000000002</v>
      </c>
      <c r="H106" s="54">
        <v>0</v>
      </c>
      <c r="I106" s="54">
        <v>0.79500000000000004</v>
      </c>
      <c r="J106" s="54">
        <v>54.231000000000002</v>
      </c>
      <c r="K106" s="94">
        <v>1</v>
      </c>
      <c r="AB106" s="402"/>
      <c r="AC106" s="38" t="s">
        <v>48</v>
      </c>
      <c r="AD106" s="52">
        <v>101.833</v>
      </c>
      <c r="AE106" s="54">
        <v>1</v>
      </c>
      <c r="AF106" s="54">
        <v>101.833</v>
      </c>
      <c r="AG106" s="54">
        <v>47.521999999999998</v>
      </c>
      <c r="AH106" s="54">
        <v>0</v>
      </c>
      <c r="AI106" s="54">
        <v>0.77200000000000002</v>
      </c>
      <c r="AJ106" s="54">
        <v>47.521999999999998</v>
      </c>
      <c r="AK106" s="94">
        <v>1</v>
      </c>
      <c r="BA106" s="447"/>
      <c r="BB106" s="38" t="s">
        <v>48</v>
      </c>
      <c r="BC106" s="52">
        <v>88.468749999999986</v>
      </c>
      <c r="BD106" s="54">
        <v>1</v>
      </c>
      <c r="BE106" s="54">
        <v>88.468749999999986</v>
      </c>
      <c r="BF106" s="54">
        <v>34.030337721808813</v>
      </c>
      <c r="BG106" s="54">
        <v>4.3414983117993733E-5</v>
      </c>
      <c r="BH106" s="54">
        <v>0.70851756069074834</v>
      </c>
      <c r="BI106" s="54">
        <v>34.030337721808813</v>
      </c>
      <c r="BJ106" s="296">
        <v>0.99970915404264249</v>
      </c>
      <c r="CA106" s="447"/>
      <c r="CB106" s="38" t="s">
        <v>48</v>
      </c>
      <c r="CC106" s="52">
        <v>71.458333333333329</v>
      </c>
      <c r="CD106" s="54">
        <v>1</v>
      </c>
      <c r="CE106" s="54">
        <v>71.458333333333329</v>
      </c>
      <c r="CF106" s="54">
        <v>35.205278592375365</v>
      </c>
      <c r="CG106" s="54">
        <v>3.6507446773535297E-5</v>
      </c>
      <c r="CH106" s="54">
        <v>0.71547768043387572</v>
      </c>
      <c r="CI106" s="54">
        <v>35.205278592375365</v>
      </c>
      <c r="CJ106" s="296">
        <v>0.99979347698349186</v>
      </c>
      <c r="CL106" s="109"/>
      <c r="CM106" s="109"/>
      <c r="CN106" s="109"/>
      <c r="CO106" s="109"/>
      <c r="CP106" s="109"/>
      <c r="CQ106" s="109"/>
      <c r="CR106" s="109"/>
      <c r="CS106" s="109"/>
      <c r="CT106" s="109"/>
      <c r="CU106" s="109"/>
      <c r="CV106" s="109"/>
      <c r="CW106" s="109"/>
      <c r="CX106" s="109"/>
      <c r="CY106" s="109"/>
    </row>
    <row r="107" spans="2:103" ht="30" customHeight="1">
      <c r="B107" s="403" t="s">
        <v>110</v>
      </c>
      <c r="C107" s="42" t="s">
        <v>55</v>
      </c>
      <c r="D107" s="55">
        <v>0.67700000000000005</v>
      </c>
      <c r="E107" s="66">
        <v>5</v>
      </c>
      <c r="F107" s="57">
        <v>0.13500000000000001</v>
      </c>
      <c r="G107" s="57">
        <v>0.39</v>
      </c>
      <c r="H107" s="57">
        <v>0.85399999999999998</v>
      </c>
      <c r="I107" s="57">
        <v>2.7E-2</v>
      </c>
      <c r="J107" s="57">
        <v>1.9490000000000001</v>
      </c>
      <c r="K107" s="95">
        <v>0.14499999999999999</v>
      </c>
      <c r="AB107" s="403" t="s">
        <v>110</v>
      </c>
      <c r="AC107" s="42" t="s">
        <v>55</v>
      </c>
      <c r="AD107" s="55">
        <v>9.8330000000000002</v>
      </c>
      <c r="AE107" s="66">
        <v>5</v>
      </c>
      <c r="AF107" s="57">
        <v>1.9670000000000001</v>
      </c>
      <c r="AG107" s="57">
        <v>4.5890000000000004</v>
      </c>
      <c r="AH107" s="57">
        <v>1E-3</v>
      </c>
      <c r="AI107" s="57">
        <v>0.247</v>
      </c>
      <c r="AJ107" s="57">
        <v>22.943999999999999</v>
      </c>
      <c r="AK107" s="95">
        <v>0.96299999999999997</v>
      </c>
      <c r="BA107" s="403" t="s">
        <v>110</v>
      </c>
      <c r="BB107" s="42" t="s">
        <v>55</v>
      </c>
      <c r="BC107" s="55">
        <v>1.3020833333333333</v>
      </c>
      <c r="BD107" s="66">
        <v>5</v>
      </c>
      <c r="BE107" s="57">
        <v>0.26041666666666663</v>
      </c>
      <c r="BF107" s="57">
        <v>0.50085861476817406</v>
      </c>
      <c r="BG107" s="57">
        <v>0.77458447381950601</v>
      </c>
      <c r="BH107" s="57">
        <v>3.4539928156949437E-2</v>
      </c>
      <c r="BI107" s="57">
        <v>2.5042930738408704</v>
      </c>
      <c r="BJ107" s="297">
        <v>0.17716909763818667</v>
      </c>
      <c r="CA107" s="403" t="s">
        <v>110</v>
      </c>
      <c r="CB107" s="42" t="s">
        <v>55</v>
      </c>
      <c r="CC107" s="55">
        <v>2.4583333333333335</v>
      </c>
      <c r="CD107" s="66">
        <v>5</v>
      </c>
      <c r="CE107" s="57">
        <v>0.4916666666666667</v>
      </c>
      <c r="CF107" s="57">
        <v>1.211143695014663</v>
      </c>
      <c r="CG107" s="57">
        <v>0.31303565109360365</v>
      </c>
      <c r="CH107" s="57">
        <v>7.9622132253711217E-2</v>
      </c>
      <c r="CI107" s="57">
        <v>6.0557184750733146</v>
      </c>
      <c r="CJ107" s="297">
        <v>0.40522575915216497</v>
      </c>
      <c r="CL107" s="109"/>
      <c r="CM107" s="109"/>
      <c r="CN107" s="109"/>
      <c r="CO107" s="109"/>
      <c r="CP107" s="109"/>
      <c r="CQ107" s="109"/>
      <c r="CR107" s="109"/>
      <c r="CS107" s="109"/>
      <c r="CT107" s="109"/>
      <c r="CU107" s="109"/>
      <c r="CV107" s="109"/>
      <c r="CW107" s="109"/>
      <c r="CX107" s="109"/>
      <c r="CY107" s="109"/>
    </row>
    <row r="108" spans="2:103" ht="45" customHeight="1">
      <c r="B108" s="397"/>
      <c r="C108" s="35" t="s">
        <v>46</v>
      </c>
      <c r="D108" s="28">
        <v>0.67700000000000005</v>
      </c>
      <c r="E108" s="30">
        <v>3.7240000000000002</v>
      </c>
      <c r="F108" s="30">
        <v>0.182</v>
      </c>
      <c r="G108" s="30">
        <v>0.39</v>
      </c>
      <c r="H108" s="30">
        <v>0.80200000000000005</v>
      </c>
      <c r="I108" s="30">
        <v>2.7E-2</v>
      </c>
      <c r="J108" s="30">
        <v>1.452</v>
      </c>
      <c r="K108" s="93">
        <v>0.13</v>
      </c>
      <c r="AB108" s="397"/>
      <c r="AC108" s="35" t="s">
        <v>46</v>
      </c>
      <c r="AD108" s="28">
        <v>9.8330000000000002</v>
      </c>
      <c r="AE108" s="30">
        <v>2.2450000000000001</v>
      </c>
      <c r="AF108" s="30">
        <v>4.3789999999999996</v>
      </c>
      <c r="AG108" s="30">
        <v>4.5890000000000004</v>
      </c>
      <c r="AH108" s="30">
        <v>1.4999999999999999E-2</v>
      </c>
      <c r="AI108" s="30">
        <v>0.247</v>
      </c>
      <c r="AJ108" s="30">
        <v>10.304</v>
      </c>
      <c r="AK108" s="93">
        <v>0.76900000000000002</v>
      </c>
      <c r="BA108" s="342"/>
      <c r="BB108" s="35" t="s">
        <v>46</v>
      </c>
      <c r="BC108" s="28">
        <v>1.3020833333333333</v>
      </c>
      <c r="BD108" s="30">
        <v>3.5546301483459719</v>
      </c>
      <c r="BE108" s="30">
        <v>0.36630627631941232</v>
      </c>
      <c r="BF108" s="30">
        <v>0.50085861476817406</v>
      </c>
      <c r="BG108" s="30">
        <v>0.71410945146715998</v>
      </c>
      <c r="BH108" s="30">
        <v>3.4539928156949437E-2</v>
      </c>
      <c r="BI108" s="30">
        <v>1.7803671321137526</v>
      </c>
      <c r="BJ108" s="51">
        <v>0.15298371428044077</v>
      </c>
      <c r="CA108" s="342"/>
      <c r="CB108" s="35" t="s">
        <v>46</v>
      </c>
      <c r="CC108" s="28">
        <v>2.4583333333333335</v>
      </c>
      <c r="CD108" s="30">
        <v>3.0977702000692648</v>
      </c>
      <c r="CE108" s="30">
        <v>0.79358156821263437</v>
      </c>
      <c r="CF108" s="30">
        <v>1.2111436950146628</v>
      </c>
      <c r="CG108" s="30">
        <v>0.3175142019479984</v>
      </c>
      <c r="CH108" s="30">
        <v>7.9622132253711217E-2</v>
      </c>
      <c r="CI108" s="30">
        <v>3.7518448464182006</v>
      </c>
      <c r="CJ108" s="51">
        <v>0.30648098190883133</v>
      </c>
      <c r="CL108" s="109"/>
      <c r="CM108" s="109"/>
      <c r="CN108" s="109"/>
      <c r="CO108" s="109"/>
      <c r="CP108" s="109"/>
      <c r="CQ108" s="109"/>
      <c r="CR108" s="109"/>
      <c r="CS108" s="109"/>
      <c r="CT108" s="109"/>
      <c r="CU108" s="109"/>
      <c r="CV108" s="109"/>
      <c r="CW108" s="109"/>
      <c r="CX108" s="109"/>
      <c r="CY108" s="109"/>
    </row>
    <row r="109" spans="2:103" ht="30" customHeight="1">
      <c r="B109" s="397"/>
      <c r="C109" s="35" t="s">
        <v>47</v>
      </c>
      <c r="D109" s="28">
        <v>0.67700000000000005</v>
      </c>
      <c r="E109" s="30">
        <v>5</v>
      </c>
      <c r="F109" s="30">
        <v>0.13500000000000001</v>
      </c>
      <c r="G109" s="30">
        <v>0.39</v>
      </c>
      <c r="H109" s="30">
        <v>0.85399999999999998</v>
      </c>
      <c r="I109" s="30">
        <v>2.7E-2</v>
      </c>
      <c r="J109" s="30">
        <v>1.9490000000000001</v>
      </c>
      <c r="K109" s="93">
        <v>0.14499999999999999</v>
      </c>
      <c r="AB109" s="397"/>
      <c r="AC109" s="35" t="s">
        <v>47</v>
      </c>
      <c r="AD109" s="28">
        <v>9.8330000000000002</v>
      </c>
      <c r="AE109" s="30">
        <v>2.8860000000000001</v>
      </c>
      <c r="AF109" s="30">
        <v>3.407</v>
      </c>
      <c r="AG109" s="30">
        <v>4.5890000000000004</v>
      </c>
      <c r="AH109" s="30">
        <v>8.0000000000000002E-3</v>
      </c>
      <c r="AI109" s="30">
        <v>0.247</v>
      </c>
      <c r="AJ109" s="30">
        <v>13.244</v>
      </c>
      <c r="AK109" s="93">
        <v>0.84599999999999997</v>
      </c>
      <c r="BA109" s="342"/>
      <c r="BB109" s="35" t="s">
        <v>47</v>
      </c>
      <c r="BC109" s="28">
        <v>1.3020833333333333</v>
      </c>
      <c r="BD109" s="30">
        <v>5</v>
      </c>
      <c r="BE109" s="30">
        <v>0.26041666666666663</v>
      </c>
      <c r="BF109" s="30">
        <v>0.50085861476817406</v>
      </c>
      <c r="BG109" s="30">
        <v>0.77458447381950601</v>
      </c>
      <c r="BH109" s="30">
        <v>3.4539928156949437E-2</v>
      </c>
      <c r="BI109" s="30">
        <v>2.5042930738408704</v>
      </c>
      <c r="BJ109" s="51">
        <v>0.17716909763818667</v>
      </c>
      <c r="CA109" s="342"/>
      <c r="CB109" s="35" t="s">
        <v>47</v>
      </c>
      <c r="CC109" s="28">
        <v>2.4583333333333335</v>
      </c>
      <c r="CD109" s="30">
        <v>4.3628068820756667</v>
      </c>
      <c r="CE109" s="30">
        <v>0.56347516628188388</v>
      </c>
      <c r="CF109" s="30">
        <v>1.211143695014663</v>
      </c>
      <c r="CG109" s="30">
        <v>0.31532114913629994</v>
      </c>
      <c r="CH109" s="30">
        <v>7.9622132253711217E-2</v>
      </c>
      <c r="CI109" s="30">
        <v>5.2839860477925242</v>
      </c>
      <c r="CJ109" s="51">
        <v>0.37361897495053809</v>
      </c>
    </row>
    <row r="110" spans="2:103" ht="30" customHeight="1">
      <c r="B110" s="402"/>
      <c r="C110" s="38" t="s">
        <v>48</v>
      </c>
      <c r="D110" s="52">
        <v>0.67700000000000005</v>
      </c>
      <c r="E110" s="54">
        <v>1</v>
      </c>
      <c r="F110" s="54">
        <v>0.67700000000000005</v>
      </c>
      <c r="G110" s="54">
        <v>0.39</v>
      </c>
      <c r="H110" s="54">
        <v>0.54200000000000004</v>
      </c>
      <c r="I110" s="54">
        <v>2.7E-2</v>
      </c>
      <c r="J110" s="54">
        <v>0.39</v>
      </c>
      <c r="K110" s="94">
        <v>0.09</v>
      </c>
      <c r="AB110" s="402"/>
      <c r="AC110" s="38" t="s">
        <v>48</v>
      </c>
      <c r="AD110" s="52">
        <v>9.8330000000000002</v>
      </c>
      <c r="AE110" s="54">
        <v>1</v>
      </c>
      <c r="AF110" s="54">
        <v>9.8330000000000002</v>
      </c>
      <c r="AG110" s="54">
        <v>4.5890000000000004</v>
      </c>
      <c r="AH110" s="54">
        <v>0.05</v>
      </c>
      <c r="AI110" s="54">
        <v>0.247</v>
      </c>
      <c r="AJ110" s="54">
        <v>4.5890000000000004</v>
      </c>
      <c r="AK110" s="94">
        <v>0.51400000000000001</v>
      </c>
      <c r="BA110" s="447"/>
      <c r="BB110" s="38" t="s">
        <v>48</v>
      </c>
      <c r="BC110" s="52">
        <v>1.3020833333333333</v>
      </c>
      <c r="BD110" s="54">
        <v>1</v>
      </c>
      <c r="BE110" s="54">
        <v>1.3020833333333333</v>
      </c>
      <c r="BF110" s="54">
        <v>0.50085861476817406</v>
      </c>
      <c r="BG110" s="54">
        <v>0.49073787275471115</v>
      </c>
      <c r="BH110" s="54">
        <v>3.4539928156949437E-2</v>
      </c>
      <c r="BI110" s="54">
        <v>0.50085861476817406</v>
      </c>
      <c r="BJ110" s="296">
        <v>0.10125033932686278</v>
      </c>
      <c r="CA110" s="447"/>
      <c r="CB110" s="38" t="s">
        <v>48</v>
      </c>
      <c r="CC110" s="52">
        <v>2.4583333333333335</v>
      </c>
      <c r="CD110" s="54">
        <v>1</v>
      </c>
      <c r="CE110" s="54">
        <v>2.4583333333333335</v>
      </c>
      <c r="CF110" s="54">
        <v>1.211143695014663</v>
      </c>
      <c r="CG110" s="54">
        <v>0.28966881087841495</v>
      </c>
      <c r="CH110" s="54">
        <v>7.9622132253711217E-2</v>
      </c>
      <c r="CI110" s="54">
        <v>1.211143695014663</v>
      </c>
      <c r="CJ110" s="296">
        <v>0.17664070040734603</v>
      </c>
    </row>
    <row r="111" spans="2:103" ht="30.95" customHeight="1" thickBot="1">
      <c r="B111" s="396" t="s">
        <v>113</v>
      </c>
      <c r="C111" s="42" t="s">
        <v>55</v>
      </c>
      <c r="D111" s="55">
        <v>24.312999999999999</v>
      </c>
      <c r="E111" s="66">
        <v>70</v>
      </c>
      <c r="F111" s="57">
        <v>0.34699999999999998</v>
      </c>
      <c r="G111" s="10"/>
      <c r="H111" s="10"/>
      <c r="I111" s="10"/>
      <c r="J111" s="10"/>
      <c r="K111" s="97"/>
      <c r="AB111" s="396" t="s">
        <v>113</v>
      </c>
      <c r="AC111" s="42" t="s">
        <v>55</v>
      </c>
      <c r="AD111" s="55">
        <v>30</v>
      </c>
      <c r="AE111" s="66">
        <v>70</v>
      </c>
      <c r="AF111" s="57">
        <v>0.42899999999999999</v>
      </c>
      <c r="AG111" s="10"/>
      <c r="AH111" s="10"/>
      <c r="AI111" s="10"/>
      <c r="AJ111" s="10"/>
      <c r="AK111" s="97"/>
      <c r="BA111" s="396" t="s">
        <v>113</v>
      </c>
      <c r="BB111" s="42" t="s">
        <v>55</v>
      </c>
      <c r="BC111" s="55">
        <v>36.395833333333329</v>
      </c>
      <c r="BD111" s="66">
        <v>70</v>
      </c>
      <c r="BE111" s="57">
        <v>0.51994047619047612</v>
      </c>
      <c r="BF111" s="262"/>
      <c r="BG111" s="262"/>
      <c r="BH111" s="262"/>
      <c r="BI111" s="262"/>
      <c r="BJ111" s="263"/>
      <c r="CA111" s="396" t="s">
        <v>113</v>
      </c>
      <c r="CB111" s="42" t="s">
        <v>55</v>
      </c>
      <c r="CC111" s="55">
        <v>28.416666666666664</v>
      </c>
      <c r="CD111" s="66">
        <v>70</v>
      </c>
      <c r="CE111" s="57">
        <v>0.4059523809523809</v>
      </c>
      <c r="CF111" s="262"/>
      <c r="CG111" s="262"/>
      <c r="CH111" s="262"/>
      <c r="CI111" s="262"/>
      <c r="CJ111" s="263"/>
    </row>
    <row r="112" spans="2:103" ht="45" customHeight="1">
      <c r="B112" s="397"/>
      <c r="C112" s="35" t="s">
        <v>46</v>
      </c>
      <c r="D112" s="28">
        <v>24.312999999999999</v>
      </c>
      <c r="E112" s="30">
        <v>52.13</v>
      </c>
      <c r="F112" s="30">
        <v>0.46600000000000003</v>
      </c>
      <c r="G112" s="7"/>
      <c r="H112" s="7"/>
      <c r="I112" s="7"/>
      <c r="J112" s="7"/>
      <c r="K112" s="98"/>
      <c r="AB112" s="397"/>
      <c r="AC112" s="35" t="s">
        <v>46</v>
      </c>
      <c r="AD112" s="28">
        <v>30</v>
      </c>
      <c r="AE112" s="30">
        <v>31.434999999999999</v>
      </c>
      <c r="AF112" s="30">
        <v>0.95399999999999996</v>
      </c>
      <c r="AG112" s="7"/>
      <c r="AH112" s="7"/>
      <c r="AI112" s="7"/>
      <c r="AJ112" s="7"/>
      <c r="AK112" s="98"/>
      <c r="BA112" s="342"/>
      <c r="BB112" s="35" t="s">
        <v>46</v>
      </c>
      <c r="BC112" s="28">
        <v>36.395833333333329</v>
      </c>
      <c r="BD112" s="30">
        <v>49.764822076843608</v>
      </c>
      <c r="BE112" s="30">
        <v>0.73135664540572953</v>
      </c>
      <c r="BF112" s="264"/>
      <c r="BG112" s="264"/>
      <c r="BH112" s="264"/>
      <c r="BI112" s="264"/>
      <c r="BJ112" s="265"/>
      <c r="CA112" s="342"/>
      <c r="CB112" s="35" t="s">
        <v>46</v>
      </c>
      <c r="CC112" s="28">
        <v>28.416666666666664</v>
      </c>
      <c r="CD112" s="30">
        <v>43.368782800969704</v>
      </c>
      <c r="CE112" s="30">
        <v>0.65523320765256254</v>
      </c>
      <c r="CF112" s="264"/>
      <c r="CG112" s="264"/>
      <c r="CH112" s="264"/>
      <c r="CI112" s="264"/>
      <c r="CJ112" s="265"/>
    </row>
    <row r="113" spans="2:88" ht="30" customHeight="1">
      <c r="B113" s="397"/>
      <c r="C113" s="35" t="s">
        <v>47</v>
      </c>
      <c r="D113" s="28">
        <v>24.312999999999999</v>
      </c>
      <c r="E113" s="30">
        <v>70</v>
      </c>
      <c r="F113" s="30">
        <v>0.34699999999999998</v>
      </c>
      <c r="G113" s="7"/>
      <c r="H113" s="7"/>
      <c r="I113" s="7"/>
      <c r="J113" s="7"/>
      <c r="K113" s="98"/>
      <c r="AB113" s="397"/>
      <c r="AC113" s="35" t="s">
        <v>47</v>
      </c>
      <c r="AD113" s="28">
        <v>30</v>
      </c>
      <c r="AE113" s="30">
        <v>40.405000000000001</v>
      </c>
      <c r="AF113" s="30">
        <v>0.74199999999999999</v>
      </c>
      <c r="AG113" s="7"/>
      <c r="AH113" s="7"/>
      <c r="AI113" s="7"/>
      <c r="AJ113" s="7"/>
      <c r="AK113" s="98"/>
      <c r="BA113" s="342"/>
      <c r="BB113" s="35" t="s">
        <v>47</v>
      </c>
      <c r="BC113" s="28">
        <v>36.395833333333329</v>
      </c>
      <c r="BD113" s="30">
        <v>70</v>
      </c>
      <c r="BE113" s="30">
        <v>0.51994047619047612</v>
      </c>
      <c r="BF113" s="264"/>
      <c r="BG113" s="264"/>
      <c r="BH113" s="264"/>
      <c r="BI113" s="264"/>
      <c r="BJ113" s="265"/>
      <c r="CA113" s="342"/>
      <c r="CB113" s="35" t="s">
        <v>47</v>
      </c>
      <c r="CC113" s="28">
        <v>28.416666666666664</v>
      </c>
      <c r="CD113" s="30">
        <v>61.079296349059341</v>
      </c>
      <c r="CE113" s="30">
        <v>0.46524220751119211</v>
      </c>
      <c r="CF113" s="264"/>
      <c r="CG113" s="264"/>
      <c r="CH113" s="264"/>
      <c r="CI113" s="264"/>
      <c r="CJ113" s="265"/>
    </row>
    <row r="114" spans="2:88" ht="30.95" customHeight="1" thickBot="1">
      <c r="B114" s="398"/>
      <c r="C114" s="27" t="s">
        <v>48</v>
      </c>
      <c r="D114" s="31">
        <v>24.312999999999999</v>
      </c>
      <c r="E114" s="59">
        <v>14</v>
      </c>
      <c r="F114" s="59">
        <v>1.7370000000000001</v>
      </c>
      <c r="G114" s="128"/>
      <c r="H114" s="128"/>
      <c r="I114" s="128"/>
      <c r="J114" s="128"/>
      <c r="K114" s="99"/>
      <c r="AB114" s="398"/>
      <c r="AC114" s="27" t="s">
        <v>48</v>
      </c>
      <c r="AD114" s="31">
        <v>30</v>
      </c>
      <c r="AE114" s="59">
        <v>14</v>
      </c>
      <c r="AF114" s="59">
        <v>2.1429999999999998</v>
      </c>
      <c r="AG114" s="128"/>
      <c r="AH114" s="128"/>
      <c r="AI114" s="128"/>
      <c r="AJ114" s="128"/>
      <c r="AK114" s="99"/>
      <c r="BA114" s="316"/>
      <c r="BB114" s="27" t="s">
        <v>48</v>
      </c>
      <c r="BC114" s="31">
        <v>36.395833333333329</v>
      </c>
      <c r="BD114" s="59">
        <v>14</v>
      </c>
      <c r="BE114" s="59">
        <v>2.5997023809523805</v>
      </c>
      <c r="BF114" s="121"/>
      <c r="BG114" s="121"/>
      <c r="BH114" s="121"/>
      <c r="BI114" s="121"/>
      <c r="BJ114" s="266"/>
      <c r="CA114" s="316"/>
      <c r="CB114" s="27" t="s">
        <v>48</v>
      </c>
      <c r="CC114" s="31">
        <v>28.416666666666664</v>
      </c>
      <c r="CD114" s="59">
        <v>14</v>
      </c>
      <c r="CE114" s="59">
        <v>2.0297619047619047</v>
      </c>
      <c r="CF114" s="121"/>
      <c r="CG114" s="121"/>
      <c r="CH114" s="121"/>
      <c r="CI114" s="121"/>
      <c r="CJ114" s="266"/>
    </row>
    <row r="115" spans="2:88" ht="14.1" customHeight="1">
      <c r="B115" s="399" t="s">
        <v>57</v>
      </c>
      <c r="C115" s="395"/>
      <c r="D115" s="395"/>
      <c r="E115" s="395"/>
      <c r="F115" s="395"/>
      <c r="G115" s="395"/>
      <c r="H115" s="395"/>
      <c r="I115" s="395"/>
      <c r="J115" s="395"/>
      <c r="K115" s="395"/>
      <c r="AB115" s="399" t="s">
        <v>57</v>
      </c>
      <c r="AC115" s="395"/>
      <c r="AD115" s="395"/>
      <c r="AE115" s="395"/>
      <c r="AF115" s="395"/>
      <c r="AG115" s="395"/>
      <c r="AH115" s="395"/>
      <c r="AI115" s="395"/>
      <c r="AJ115" s="395"/>
      <c r="AK115" s="395"/>
      <c r="BA115" s="408" t="s">
        <v>130</v>
      </c>
      <c r="BB115" s="339"/>
      <c r="BC115" s="339"/>
      <c r="BD115" s="339"/>
      <c r="BE115" s="339"/>
      <c r="BF115" s="339"/>
      <c r="BG115" s="339"/>
      <c r="BH115" s="339"/>
      <c r="BI115" s="339"/>
      <c r="BJ115" s="339"/>
      <c r="CA115" s="408" t="s">
        <v>130</v>
      </c>
      <c r="CB115" s="339"/>
      <c r="CC115" s="339"/>
      <c r="CD115" s="339"/>
      <c r="CE115" s="339"/>
      <c r="CF115" s="339"/>
      <c r="CG115" s="339"/>
      <c r="CH115" s="339"/>
      <c r="CI115" s="339"/>
      <c r="CJ115" s="339"/>
    </row>
    <row r="116" spans="2:88">
      <c r="CJ116" s="89"/>
    </row>
    <row r="117" spans="2:88" ht="14.25" customHeight="1">
      <c r="B117" s="400" t="s">
        <v>58</v>
      </c>
      <c r="C117" s="395"/>
      <c r="D117" s="395"/>
      <c r="E117" s="395"/>
      <c r="F117" s="395"/>
      <c r="G117" s="395"/>
      <c r="H117" s="395"/>
      <c r="I117" s="395"/>
      <c r="J117" s="395"/>
      <c r="K117" s="395"/>
      <c r="AB117" s="400" t="s">
        <v>58</v>
      </c>
      <c r="AC117" s="395"/>
      <c r="AD117" s="395"/>
      <c r="AE117" s="395"/>
      <c r="AF117" s="395"/>
      <c r="AG117" s="395"/>
      <c r="AH117" s="395"/>
      <c r="AI117" s="395"/>
      <c r="AJ117" s="395"/>
      <c r="AK117" s="395"/>
      <c r="BA117" s="338" t="s">
        <v>58</v>
      </c>
      <c r="BB117" s="339"/>
      <c r="BC117" s="339"/>
      <c r="BD117" s="339"/>
      <c r="BE117" s="339"/>
      <c r="BF117" s="339"/>
      <c r="BG117" s="339"/>
      <c r="BH117" s="339"/>
      <c r="BI117" s="339"/>
      <c r="BJ117" s="339"/>
      <c r="CA117" s="338" t="s">
        <v>58</v>
      </c>
      <c r="CB117" s="339"/>
      <c r="CC117" s="339"/>
      <c r="CD117" s="339"/>
      <c r="CE117" s="339"/>
      <c r="CF117" s="339"/>
      <c r="CG117" s="339"/>
      <c r="CH117" s="339"/>
      <c r="CI117" s="339"/>
      <c r="CJ117" s="339"/>
    </row>
    <row r="118" spans="2:88" ht="15" customHeight="1" thickBot="1">
      <c r="B118" s="394" t="s">
        <v>197</v>
      </c>
      <c r="C118" s="395"/>
      <c r="D118" s="395"/>
      <c r="E118" s="395"/>
      <c r="F118" s="395"/>
      <c r="G118" s="395"/>
      <c r="H118" s="395"/>
      <c r="I118" s="395"/>
      <c r="J118" s="395"/>
      <c r="K118" s="395"/>
      <c r="AB118" s="394" t="s">
        <v>197</v>
      </c>
      <c r="AC118" s="395"/>
      <c r="AD118" s="395"/>
      <c r="AE118" s="395"/>
      <c r="AF118" s="395"/>
      <c r="AG118" s="395"/>
      <c r="AH118" s="395"/>
      <c r="AI118" s="395"/>
      <c r="AJ118" s="395"/>
      <c r="AK118" s="395"/>
      <c r="BA118" s="394" t="s">
        <v>117</v>
      </c>
      <c r="BB118" s="339"/>
      <c r="BC118" s="339"/>
      <c r="BD118" s="339"/>
      <c r="BE118" s="339"/>
      <c r="BF118" s="339"/>
      <c r="BG118" s="339"/>
      <c r="BH118" s="339"/>
      <c r="BI118" s="339"/>
      <c r="BJ118" s="339"/>
      <c r="CA118" s="394" t="s">
        <v>117</v>
      </c>
      <c r="CB118" s="339"/>
      <c r="CC118" s="339"/>
      <c r="CD118" s="339"/>
      <c r="CE118" s="339"/>
      <c r="CF118" s="339"/>
      <c r="CG118" s="339"/>
      <c r="CH118" s="339"/>
      <c r="CI118" s="339"/>
      <c r="CJ118" s="339"/>
    </row>
    <row r="119" spans="2:88" ht="45.95" customHeight="1" thickBot="1">
      <c r="B119" s="104" t="s">
        <v>52</v>
      </c>
      <c r="C119" s="118" t="s">
        <v>100</v>
      </c>
      <c r="D119" s="123" t="s">
        <v>53</v>
      </c>
      <c r="E119" s="124" t="s">
        <v>45</v>
      </c>
      <c r="F119" s="124" t="s">
        <v>54</v>
      </c>
      <c r="G119" s="124" t="s">
        <v>31</v>
      </c>
      <c r="H119" s="124" t="s">
        <v>34</v>
      </c>
      <c r="I119" s="124" t="s">
        <v>35</v>
      </c>
      <c r="J119" s="124" t="s">
        <v>36</v>
      </c>
      <c r="K119" s="91" t="s">
        <v>260</v>
      </c>
      <c r="AB119" s="104" t="s">
        <v>52</v>
      </c>
      <c r="AC119" s="118" t="s">
        <v>100</v>
      </c>
      <c r="AD119" s="123" t="s">
        <v>53</v>
      </c>
      <c r="AE119" s="124" t="s">
        <v>45</v>
      </c>
      <c r="AF119" s="124" t="s">
        <v>54</v>
      </c>
      <c r="AG119" s="124" t="s">
        <v>31</v>
      </c>
      <c r="AH119" s="124" t="s">
        <v>34</v>
      </c>
      <c r="AI119" s="124" t="s">
        <v>35</v>
      </c>
      <c r="AJ119" s="124" t="s">
        <v>36</v>
      </c>
      <c r="AK119" s="91" t="s">
        <v>260</v>
      </c>
      <c r="BA119" s="104" t="s">
        <v>52</v>
      </c>
      <c r="BB119" s="118" t="s">
        <v>100</v>
      </c>
      <c r="BC119" s="123" t="s">
        <v>53</v>
      </c>
      <c r="BD119" s="124" t="s">
        <v>45</v>
      </c>
      <c r="BE119" s="124" t="s">
        <v>54</v>
      </c>
      <c r="BF119" s="124" t="s">
        <v>31</v>
      </c>
      <c r="BG119" s="124" t="s">
        <v>34</v>
      </c>
      <c r="BH119" s="124" t="s">
        <v>35</v>
      </c>
      <c r="BI119" s="124" t="s">
        <v>36</v>
      </c>
      <c r="BJ119" s="22" t="s">
        <v>123</v>
      </c>
      <c r="CA119" s="104" t="s">
        <v>52</v>
      </c>
      <c r="CB119" s="118" t="s">
        <v>100</v>
      </c>
      <c r="CC119" s="123" t="s">
        <v>53</v>
      </c>
      <c r="CD119" s="124" t="s">
        <v>45</v>
      </c>
      <c r="CE119" s="124" t="s">
        <v>54</v>
      </c>
      <c r="CF119" s="124" t="s">
        <v>31</v>
      </c>
      <c r="CG119" s="124" t="s">
        <v>34</v>
      </c>
      <c r="CH119" s="124" t="s">
        <v>35</v>
      </c>
      <c r="CI119" s="124" t="s">
        <v>36</v>
      </c>
      <c r="CJ119" s="22" t="s">
        <v>123</v>
      </c>
    </row>
    <row r="120" spans="2:88">
      <c r="B120" s="401" t="s">
        <v>100</v>
      </c>
      <c r="C120" s="23" t="s">
        <v>59</v>
      </c>
      <c r="D120" s="24">
        <v>85.251000000000005</v>
      </c>
      <c r="E120" s="25">
        <v>1</v>
      </c>
      <c r="F120" s="26">
        <v>85.251000000000005</v>
      </c>
      <c r="G120" s="26">
        <v>154.464</v>
      </c>
      <c r="H120" s="26">
        <v>0</v>
      </c>
      <c r="I120" s="26">
        <v>0.91700000000000004</v>
      </c>
      <c r="J120" s="26">
        <v>154.464</v>
      </c>
      <c r="K120" s="92">
        <v>1</v>
      </c>
      <c r="AB120" s="401" t="s">
        <v>100</v>
      </c>
      <c r="AC120" s="23" t="s">
        <v>59</v>
      </c>
      <c r="AD120" s="24">
        <v>98.414000000000001</v>
      </c>
      <c r="AE120" s="25">
        <v>1</v>
      </c>
      <c r="AF120" s="26">
        <v>98.414000000000001</v>
      </c>
      <c r="AG120" s="26">
        <v>86.113</v>
      </c>
      <c r="AH120" s="26">
        <v>0</v>
      </c>
      <c r="AI120" s="26">
        <v>0.86</v>
      </c>
      <c r="AJ120" s="26">
        <v>86.113</v>
      </c>
      <c r="AK120" s="92">
        <v>1</v>
      </c>
      <c r="BA120" s="401" t="s">
        <v>100</v>
      </c>
      <c r="BB120" s="23" t="s">
        <v>59</v>
      </c>
      <c r="BC120" s="24">
        <v>85.250892857142858</v>
      </c>
      <c r="BD120" s="25">
        <v>1</v>
      </c>
      <c r="BE120" s="26">
        <v>85.250892857142858</v>
      </c>
      <c r="BF120" s="26">
        <v>115.73454545454545</v>
      </c>
      <c r="BG120" s="26">
        <v>3.7514511638633132E-8</v>
      </c>
      <c r="BH120" s="26">
        <v>0.89208733918210614</v>
      </c>
      <c r="BI120" s="26">
        <v>115.73454545454545</v>
      </c>
      <c r="BJ120" s="49">
        <v>0.99999999999999889</v>
      </c>
      <c r="CA120" s="401" t="s">
        <v>100</v>
      </c>
      <c r="CB120" s="23" t="s">
        <v>59</v>
      </c>
      <c r="CC120" s="24">
        <v>65.089285714285708</v>
      </c>
      <c r="CD120" s="25">
        <v>1</v>
      </c>
      <c r="CE120" s="26">
        <v>65.089285714285708</v>
      </c>
      <c r="CF120" s="26">
        <v>108.94534585824081</v>
      </c>
      <c r="CG120" s="26">
        <v>5.4810212089998595E-8</v>
      </c>
      <c r="CH120" s="26">
        <v>0.88612826372344045</v>
      </c>
      <c r="CI120" s="26">
        <v>108.94534585824081</v>
      </c>
      <c r="CJ120" s="49">
        <v>0.99999999999998901</v>
      </c>
    </row>
    <row r="121" spans="2:88">
      <c r="B121" s="397"/>
      <c r="C121" s="35" t="s">
        <v>60</v>
      </c>
      <c r="D121" s="28">
        <v>7.8940000000000001</v>
      </c>
      <c r="E121" s="29">
        <v>1</v>
      </c>
      <c r="F121" s="30">
        <v>7.8940000000000001</v>
      </c>
      <c r="G121" s="30">
        <v>22.161000000000001</v>
      </c>
      <c r="H121" s="30">
        <v>0</v>
      </c>
      <c r="I121" s="30">
        <v>0.61299999999999999</v>
      </c>
      <c r="J121" s="30">
        <v>22.161000000000001</v>
      </c>
      <c r="K121" s="93">
        <v>0.99199999999999999</v>
      </c>
      <c r="AB121" s="397"/>
      <c r="AC121" s="35" t="s">
        <v>60</v>
      </c>
      <c r="AD121" s="28">
        <v>1.86</v>
      </c>
      <c r="AE121" s="29">
        <v>1</v>
      </c>
      <c r="AF121" s="30">
        <v>1.86</v>
      </c>
      <c r="AG121" s="30">
        <v>9.7870000000000008</v>
      </c>
      <c r="AH121" s="30">
        <v>7.0000000000000001E-3</v>
      </c>
      <c r="AI121" s="30">
        <v>0.41099999999999998</v>
      </c>
      <c r="AJ121" s="30">
        <v>9.7870000000000008</v>
      </c>
      <c r="AK121" s="93">
        <v>0.82799999999999996</v>
      </c>
      <c r="BA121" s="342"/>
      <c r="BB121" s="35" t="s">
        <v>60</v>
      </c>
      <c r="BC121" s="28">
        <v>2.678571428571431</v>
      </c>
      <c r="BD121" s="29">
        <v>1</v>
      </c>
      <c r="BE121" s="30">
        <v>2.678571428571431</v>
      </c>
      <c r="BF121" s="30">
        <v>4.0645161290322607</v>
      </c>
      <c r="BG121" s="30">
        <v>6.3401413283813796E-2</v>
      </c>
      <c r="BH121" s="30">
        <v>0.22500000000000012</v>
      </c>
      <c r="BI121" s="30">
        <v>4.0645161290322607</v>
      </c>
      <c r="BJ121" s="51">
        <v>0.46716000471815677</v>
      </c>
      <c r="CA121" s="342"/>
      <c r="CB121" s="35" t="s">
        <v>60</v>
      </c>
      <c r="CC121" s="28">
        <v>5.5029761904761942</v>
      </c>
      <c r="CD121" s="29">
        <v>1</v>
      </c>
      <c r="CE121" s="30">
        <v>5.5029761904761942</v>
      </c>
      <c r="CF121" s="30">
        <v>37.900439238653028</v>
      </c>
      <c r="CG121" s="30">
        <v>2.4918671839554388E-5</v>
      </c>
      <c r="CH121" s="30">
        <v>0.7302527646129543</v>
      </c>
      <c r="CI121" s="30">
        <v>37.900439238653028</v>
      </c>
      <c r="CJ121" s="51">
        <v>0.99990651692462884</v>
      </c>
    </row>
    <row r="122" spans="2:88">
      <c r="B122" s="397"/>
      <c r="C122" s="35" t="s">
        <v>61</v>
      </c>
      <c r="D122" s="28">
        <v>2.8000000000000001E-2</v>
      </c>
      <c r="E122" s="29">
        <v>1</v>
      </c>
      <c r="F122" s="30">
        <v>2.8000000000000001E-2</v>
      </c>
      <c r="G122" s="30">
        <v>8.3000000000000004E-2</v>
      </c>
      <c r="H122" s="30">
        <v>0.77800000000000002</v>
      </c>
      <c r="I122" s="30">
        <v>6.0000000000000001E-3</v>
      </c>
      <c r="J122" s="30">
        <v>8.3000000000000004E-2</v>
      </c>
      <c r="K122" s="93">
        <v>5.8000000000000003E-2</v>
      </c>
      <c r="AB122" s="397"/>
      <c r="AC122" s="35" t="s">
        <v>61</v>
      </c>
      <c r="AD122" s="28">
        <v>0.93899999999999995</v>
      </c>
      <c r="AE122" s="29">
        <v>1</v>
      </c>
      <c r="AF122" s="30">
        <v>0.93899999999999995</v>
      </c>
      <c r="AG122" s="30">
        <v>2.0659999999999998</v>
      </c>
      <c r="AH122" s="30">
        <v>0.17299999999999999</v>
      </c>
      <c r="AI122" s="30">
        <v>0.129</v>
      </c>
      <c r="AJ122" s="30">
        <v>2.0659999999999998</v>
      </c>
      <c r="AK122" s="93">
        <v>0.26800000000000002</v>
      </c>
      <c r="BA122" s="342"/>
      <c r="BB122" s="35" t="s">
        <v>61</v>
      </c>
      <c r="BC122" s="28">
        <v>0.44999999999999907</v>
      </c>
      <c r="BD122" s="29">
        <v>1</v>
      </c>
      <c r="BE122" s="30">
        <v>0.44999999999999907</v>
      </c>
      <c r="BF122" s="30">
        <v>0.84943820224718947</v>
      </c>
      <c r="BG122" s="30">
        <v>0.37232160469907782</v>
      </c>
      <c r="BH122" s="30">
        <v>5.7203389830508378E-2</v>
      </c>
      <c r="BI122" s="30">
        <v>0.84943820224718947</v>
      </c>
      <c r="BJ122" s="51">
        <v>0.13800606952104533</v>
      </c>
      <c r="CA122" s="342"/>
      <c r="CB122" s="35" t="s">
        <v>61</v>
      </c>
      <c r="CC122" s="28">
        <v>0.55555555555555625</v>
      </c>
      <c r="CD122" s="29">
        <v>1</v>
      </c>
      <c r="CE122" s="30">
        <v>0.55555555555555625</v>
      </c>
      <c r="CF122" s="30">
        <v>0.76849183477425675</v>
      </c>
      <c r="CG122" s="30">
        <v>0.39547760644869157</v>
      </c>
      <c r="CH122" s="30">
        <v>5.2035904774294338E-2</v>
      </c>
      <c r="CI122" s="30">
        <v>0.76849183477425675</v>
      </c>
      <c r="CJ122" s="51">
        <v>0.12941615841267506</v>
      </c>
    </row>
    <row r="123" spans="2:88">
      <c r="B123" s="397"/>
      <c r="C123" s="35" t="s">
        <v>62</v>
      </c>
      <c r="D123" s="28">
        <v>0.502</v>
      </c>
      <c r="E123" s="29">
        <v>1</v>
      </c>
      <c r="F123" s="30">
        <v>0.502</v>
      </c>
      <c r="G123" s="30">
        <v>3.7229999999999999</v>
      </c>
      <c r="H123" s="30">
        <v>7.3999999999999996E-2</v>
      </c>
      <c r="I123" s="30">
        <v>0.21</v>
      </c>
      <c r="J123" s="30">
        <v>3.7229999999999999</v>
      </c>
      <c r="K123" s="93">
        <v>0.435</v>
      </c>
      <c r="AB123" s="397"/>
      <c r="AC123" s="35" t="s">
        <v>62</v>
      </c>
      <c r="AD123" s="28">
        <v>0.223</v>
      </c>
      <c r="AE123" s="29">
        <v>1</v>
      </c>
      <c r="AF123" s="30">
        <v>0.223</v>
      </c>
      <c r="AG123" s="30">
        <v>0.93600000000000005</v>
      </c>
      <c r="AH123" s="30">
        <v>0.35</v>
      </c>
      <c r="AI123" s="30">
        <v>6.3E-2</v>
      </c>
      <c r="AJ123" s="30">
        <v>0.93600000000000005</v>
      </c>
      <c r="AK123" s="93">
        <v>0.14699999999999999</v>
      </c>
      <c r="BA123" s="342"/>
      <c r="BB123" s="35" t="s">
        <v>62</v>
      </c>
      <c r="BC123" s="28">
        <v>8.9285714285712928E-3</v>
      </c>
      <c r="BD123" s="29">
        <v>1</v>
      </c>
      <c r="BE123" s="30">
        <v>8.9285714285712928E-3</v>
      </c>
      <c r="BF123" s="30">
        <v>5.0359712230215049E-2</v>
      </c>
      <c r="BG123" s="30">
        <v>0.82568063285450133</v>
      </c>
      <c r="BH123" s="30">
        <v>3.5842293906809485E-3</v>
      </c>
      <c r="BI123" s="30">
        <v>5.0359712230215049E-2</v>
      </c>
      <c r="BJ123" s="51">
        <v>5.5040742786152119E-2</v>
      </c>
      <c r="CA123" s="342"/>
      <c r="CB123" s="35" t="s">
        <v>62</v>
      </c>
      <c r="CC123" s="28">
        <v>0.14285714285714241</v>
      </c>
      <c r="CD123" s="29">
        <v>1</v>
      </c>
      <c r="CE123" s="30">
        <v>0.14285714285714241</v>
      </c>
      <c r="CF123" s="30">
        <v>0.35499207606972943</v>
      </c>
      <c r="CG123" s="30">
        <v>0.56081038035819897</v>
      </c>
      <c r="CH123" s="30">
        <v>2.472952086553315E-2</v>
      </c>
      <c r="CI123" s="30">
        <v>0.35499207606972943</v>
      </c>
      <c r="CJ123" s="51">
        <v>8.6094537153146744E-2</v>
      </c>
    </row>
    <row r="124" spans="2:88">
      <c r="B124" s="402"/>
      <c r="C124" s="38" t="s">
        <v>114</v>
      </c>
      <c r="D124" s="52">
        <v>0.502</v>
      </c>
      <c r="E124" s="67">
        <v>1</v>
      </c>
      <c r="F124" s="54">
        <v>0.502</v>
      </c>
      <c r="G124" s="54">
        <v>1.419</v>
      </c>
      <c r="H124" s="54">
        <v>0.253</v>
      </c>
      <c r="I124" s="54">
        <v>9.1999999999999998E-2</v>
      </c>
      <c r="J124" s="54">
        <v>1.419</v>
      </c>
      <c r="K124" s="94">
        <v>0.19900000000000001</v>
      </c>
      <c r="AB124" s="402"/>
      <c r="AC124" s="38" t="s">
        <v>114</v>
      </c>
      <c r="AD124" s="52">
        <v>0.39700000000000002</v>
      </c>
      <c r="AE124" s="67">
        <v>1</v>
      </c>
      <c r="AF124" s="54">
        <v>0.39700000000000002</v>
      </c>
      <c r="AG124" s="54">
        <v>3.39</v>
      </c>
      <c r="AH124" s="54">
        <v>8.6999999999999994E-2</v>
      </c>
      <c r="AI124" s="54">
        <v>0.19500000000000001</v>
      </c>
      <c r="AJ124" s="54">
        <v>3.39</v>
      </c>
      <c r="AK124" s="94">
        <v>0.40300000000000002</v>
      </c>
      <c r="BA124" s="447"/>
      <c r="BB124" s="38" t="s">
        <v>114</v>
      </c>
      <c r="BC124" s="52">
        <v>8.0357142857142322E-2</v>
      </c>
      <c r="BD124" s="67">
        <v>1</v>
      </c>
      <c r="BE124" s="54">
        <v>8.0357142857142322E-2</v>
      </c>
      <c r="BF124" s="54">
        <v>0.16167664670658574</v>
      </c>
      <c r="BG124" s="54">
        <v>0.69368916765618505</v>
      </c>
      <c r="BH124" s="54">
        <v>1.1416490486257851E-2</v>
      </c>
      <c r="BI124" s="54">
        <v>0.16167664670658574</v>
      </c>
      <c r="BJ124" s="296">
        <v>6.6282440618358085E-2</v>
      </c>
      <c r="CA124" s="447"/>
      <c r="CB124" s="38" t="s">
        <v>114</v>
      </c>
      <c r="CC124" s="52">
        <v>0.16765873015873103</v>
      </c>
      <c r="CD124" s="67">
        <v>1</v>
      </c>
      <c r="CE124" s="54">
        <v>0.16765873015873103</v>
      </c>
      <c r="CF124" s="54">
        <v>1.0363556723609337</v>
      </c>
      <c r="CG124" s="54">
        <v>0.32594151287703382</v>
      </c>
      <c r="CH124" s="54">
        <v>6.8923327895595757E-2</v>
      </c>
      <c r="CI124" s="54">
        <v>1.0363556723609337</v>
      </c>
      <c r="CJ124" s="296">
        <v>0.15793109574843145</v>
      </c>
    </row>
    <row r="125" spans="2:88" ht="15" customHeight="1">
      <c r="B125" s="403" t="s">
        <v>110</v>
      </c>
      <c r="C125" s="42" t="s">
        <v>59</v>
      </c>
      <c r="D125" s="55">
        <v>0.151</v>
      </c>
      <c r="E125" s="66">
        <v>1</v>
      </c>
      <c r="F125" s="57">
        <v>0.151</v>
      </c>
      <c r="G125" s="57">
        <v>0.27300000000000002</v>
      </c>
      <c r="H125" s="57">
        <v>0.60899999999999999</v>
      </c>
      <c r="I125" s="57">
        <v>1.9E-2</v>
      </c>
      <c r="J125" s="57">
        <v>0.27300000000000002</v>
      </c>
      <c r="K125" s="95">
        <v>7.8E-2</v>
      </c>
      <c r="AB125" s="403" t="s">
        <v>110</v>
      </c>
      <c r="AC125" s="42" t="s">
        <v>59</v>
      </c>
      <c r="AD125" s="55">
        <v>8.9290000000000003</v>
      </c>
      <c r="AE125" s="66">
        <v>1</v>
      </c>
      <c r="AF125" s="57">
        <v>8.9290000000000003</v>
      </c>
      <c r="AG125" s="57">
        <v>7.8129999999999997</v>
      </c>
      <c r="AH125" s="57">
        <v>1.4E-2</v>
      </c>
      <c r="AI125" s="57">
        <v>0.35799999999999998</v>
      </c>
      <c r="AJ125" s="57">
        <v>7.8129999999999997</v>
      </c>
      <c r="AK125" s="95">
        <v>0.73899999999999999</v>
      </c>
      <c r="BA125" s="403" t="s">
        <v>110</v>
      </c>
      <c r="BB125" s="42" t="s">
        <v>59</v>
      </c>
      <c r="BC125" s="55">
        <v>0.10803571428571428</v>
      </c>
      <c r="BD125" s="66">
        <v>1</v>
      </c>
      <c r="BE125" s="57">
        <v>0.10803571428571428</v>
      </c>
      <c r="BF125" s="57">
        <v>0.14666666666666667</v>
      </c>
      <c r="BG125" s="57">
        <v>0.7074933317388381</v>
      </c>
      <c r="BH125" s="57">
        <v>1.0367577756833175E-2</v>
      </c>
      <c r="BI125" s="57">
        <v>0.14666666666666667</v>
      </c>
      <c r="BJ125" s="297">
        <v>6.4758991882591377E-2</v>
      </c>
      <c r="CA125" s="403" t="s">
        <v>110</v>
      </c>
      <c r="CB125" s="42" t="s">
        <v>59</v>
      </c>
      <c r="CC125" s="55">
        <v>3.5714285714285748E-3</v>
      </c>
      <c r="CD125" s="66">
        <v>1</v>
      </c>
      <c r="CE125" s="57">
        <v>3.5714285714285748E-3</v>
      </c>
      <c r="CF125" s="57">
        <v>5.9777967549103387E-3</v>
      </c>
      <c r="CG125" s="57">
        <v>0.93946610852716939</v>
      </c>
      <c r="CH125" s="57">
        <v>4.2680324370465255E-4</v>
      </c>
      <c r="CI125" s="57">
        <v>5.9777967549103387E-3</v>
      </c>
      <c r="CJ125" s="297">
        <v>5.0596806835133346E-2</v>
      </c>
    </row>
    <row r="126" spans="2:88">
      <c r="B126" s="397"/>
      <c r="C126" s="35" t="s">
        <v>60</v>
      </c>
      <c r="D126" s="28">
        <v>0.39400000000000002</v>
      </c>
      <c r="E126" s="29">
        <v>1</v>
      </c>
      <c r="F126" s="30">
        <v>0.39400000000000002</v>
      </c>
      <c r="G126" s="30">
        <v>1.105</v>
      </c>
      <c r="H126" s="30">
        <v>0.311</v>
      </c>
      <c r="I126" s="30">
        <v>7.2999999999999995E-2</v>
      </c>
      <c r="J126" s="30">
        <v>1.105</v>
      </c>
      <c r="K126" s="93">
        <v>0.16500000000000001</v>
      </c>
      <c r="AB126" s="397"/>
      <c r="AC126" s="35" t="s">
        <v>60</v>
      </c>
      <c r="AD126" s="28">
        <v>0.503</v>
      </c>
      <c r="AE126" s="29">
        <v>1</v>
      </c>
      <c r="AF126" s="30">
        <v>0.503</v>
      </c>
      <c r="AG126" s="30">
        <v>2.6469999999999998</v>
      </c>
      <c r="AH126" s="30">
        <v>0.126</v>
      </c>
      <c r="AI126" s="30">
        <v>0.159</v>
      </c>
      <c r="AJ126" s="30">
        <v>2.6469999999999998</v>
      </c>
      <c r="AK126" s="93">
        <v>0.32900000000000001</v>
      </c>
      <c r="BA126" s="342"/>
      <c r="BB126" s="35" t="s">
        <v>60</v>
      </c>
      <c r="BC126" s="28">
        <v>4.7619047619047644E-2</v>
      </c>
      <c r="BD126" s="29">
        <v>1</v>
      </c>
      <c r="BE126" s="30">
        <v>4.7619047619047644E-2</v>
      </c>
      <c r="BF126" s="30">
        <v>7.2258064516129053E-2</v>
      </c>
      <c r="BG126" s="30">
        <v>0.79199771759395088</v>
      </c>
      <c r="BH126" s="30">
        <v>5.1347881899871644E-3</v>
      </c>
      <c r="BI126" s="30">
        <v>7.2258064516129053E-2</v>
      </c>
      <c r="BJ126" s="51">
        <v>5.7241646164598703E-2</v>
      </c>
      <c r="CA126" s="342"/>
      <c r="CB126" s="35" t="s">
        <v>60</v>
      </c>
      <c r="CC126" s="28">
        <v>2.0119047619047623</v>
      </c>
      <c r="CD126" s="29">
        <v>1</v>
      </c>
      <c r="CE126" s="30">
        <v>2.0119047619047623</v>
      </c>
      <c r="CF126" s="30">
        <v>13.856515373352858</v>
      </c>
      <c r="CG126" s="30">
        <v>2.2740659504973618E-3</v>
      </c>
      <c r="CH126" s="30">
        <v>0.49742457689477559</v>
      </c>
      <c r="CI126" s="30">
        <v>13.856515373352858</v>
      </c>
      <c r="CJ126" s="51">
        <v>0.93281560952812337</v>
      </c>
    </row>
    <row r="127" spans="2:88">
      <c r="B127" s="397"/>
      <c r="C127" s="35" t="s">
        <v>61</v>
      </c>
      <c r="D127" s="28">
        <v>0.1</v>
      </c>
      <c r="E127" s="29">
        <v>1</v>
      </c>
      <c r="F127" s="30">
        <v>0.1</v>
      </c>
      <c r="G127" s="30">
        <v>0.29499999999999998</v>
      </c>
      <c r="H127" s="30">
        <v>0.59499999999999997</v>
      </c>
      <c r="I127" s="30">
        <v>2.1000000000000001E-2</v>
      </c>
      <c r="J127" s="30">
        <v>0.29499999999999998</v>
      </c>
      <c r="K127" s="93">
        <v>0.08</v>
      </c>
      <c r="AB127" s="397"/>
      <c r="AC127" s="35" t="s">
        <v>61</v>
      </c>
      <c r="AD127" s="28">
        <v>0</v>
      </c>
      <c r="AE127" s="29">
        <v>1</v>
      </c>
      <c r="AF127" s="30">
        <v>0</v>
      </c>
      <c r="AG127" s="30">
        <v>0</v>
      </c>
      <c r="AH127" s="30">
        <v>1</v>
      </c>
      <c r="AI127" s="30">
        <v>0</v>
      </c>
      <c r="AJ127" s="30">
        <v>0</v>
      </c>
      <c r="AK127" s="93">
        <v>0.05</v>
      </c>
      <c r="BA127" s="342"/>
      <c r="BB127" s="35" t="s">
        <v>61</v>
      </c>
      <c r="BC127" s="28">
        <v>8.8888888888888878E-2</v>
      </c>
      <c r="BD127" s="29">
        <v>1</v>
      </c>
      <c r="BE127" s="30">
        <v>8.8888888888888878E-2</v>
      </c>
      <c r="BF127" s="30">
        <v>0.16779026217228468</v>
      </c>
      <c r="BG127" s="30">
        <v>0.68828178778089688</v>
      </c>
      <c r="BH127" s="30">
        <v>1.1843079200592157E-2</v>
      </c>
      <c r="BI127" s="30">
        <v>0.16779026217228468</v>
      </c>
      <c r="BJ127" s="51">
        <v>6.6903600818815301E-2</v>
      </c>
      <c r="CA127" s="342"/>
      <c r="CB127" s="35" t="s">
        <v>61</v>
      </c>
      <c r="CC127" s="28">
        <v>0.11249999999999998</v>
      </c>
      <c r="CD127" s="29">
        <v>1</v>
      </c>
      <c r="CE127" s="30">
        <v>0.11249999999999998</v>
      </c>
      <c r="CF127" s="30">
        <v>0.15561959654178675</v>
      </c>
      <c r="CG127" s="30">
        <v>0.6991659329806531</v>
      </c>
      <c r="CH127" s="30">
        <v>1.0993485342019545E-2</v>
      </c>
      <c r="CI127" s="30">
        <v>0.15561959654178675</v>
      </c>
      <c r="CJ127" s="51">
        <v>6.566740003160898E-2</v>
      </c>
    </row>
    <row r="128" spans="2:88">
      <c r="B128" s="397"/>
      <c r="C128" s="35" t="s">
        <v>62</v>
      </c>
      <c r="D128" s="28">
        <v>2E-3</v>
      </c>
      <c r="E128" s="29">
        <v>1</v>
      </c>
      <c r="F128" s="30">
        <v>2E-3</v>
      </c>
      <c r="G128" s="30">
        <v>1.7000000000000001E-2</v>
      </c>
      <c r="H128" s="30">
        <v>0.89900000000000002</v>
      </c>
      <c r="I128" s="30">
        <v>1E-3</v>
      </c>
      <c r="J128" s="30">
        <v>1.7000000000000001E-2</v>
      </c>
      <c r="K128" s="93">
        <v>5.1999999999999998E-2</v>
      </c>
      <c r="AB128" s="397"/>
      <c r="AC128" s="35" t="s">
        <v>62</v>
      </c>
      <c r="AD128" s="28">
        <v>0.08</v>
      </c>
      <c r="AE128" s="29">
        <v>1</v>
      </c>
      <c r="AF128" s="30">
        <v>0.08</v>
      </c>
      <c r="AG128" s="30">
        <v>0.33700000000000002</v>
      </c>
      <c r="AH128" s="30">
        <v>0.57099999999999995</v>
      </c>
      <c r="AI128" s="30">
        <v>2.3E-2</v>
      </c>
      <c r="AJ128" s="30">
        <v>0.33700000000000002</v>
      </c>
      <c r="AK128" s="93">
        <v>8.4000000000000005E-2</v>
      </c>
      <c r="BA128" s="342"/>
      <c r="BB128" s="35" t="s">
        <v>62</v>
      </c>
      <c r="BC128" s="28">
        <v>0.22321428571428578</v>
      </c>
      <c r="BD128" s="29">
        <v>1</v>
      </c>
      <c r="BE128" s="30">
        <v>0.22321428571428578</v>
      </c>
      <c r="BF128" s="30">
        <v>1.2589928057553958</v>
      </c>
      <c r="BG128" s="30">
        <v>0.28071794068981021</v>
      </c>
      <c r="BH128" s="30">
        <v>8.2508250825082521E-2</v>
      </c>
      <c r="BI128" s="30">
        <v>1.2589928057553958</v>
      </c>
      <c r="BJ128" s="51">
        <v>0.18177032883312561</v>
      </c>
      <c r="CA128" s="342"/>
      <c r="CB128" s="35" t="s">
        <v>62</v>
      </c>
      <c r="CC128" s="28">
        <v>8.9285714285714315E-3</v>
      </c>
      <c r="CD128" s="29">
        <v>1</v>
      </c>
      <c r="CE128" s="30">
        <v>8.9285714285714315E-3</v>
      </c>
      <c r="CF128" s="30">
        <v>2.2187004754358166E-2</v>
      </c>
      <c r="CG128" s="30">
        <v>0.88371503274626095</v>
      </c>
      <c r="CH128" s="30">
        <v>1.5822784810126586E-3</v>
      </c>
      <c r="CI128" s="30">
        <v>2.2187004754358166E-2</v>
      </c>
      <c r="CJ128" s="51">
        <v>5.2217194347637608E-2</v>
      </c>
    </row>
    <row r="129" spans="2:88">
      <c r="B129" s="402"/>
      <c r="C129" s="38" t="s">
        <v>114</v>
      </c>
      <c r="D129" s="52">
        <v>0.03</v>
      </c>
      <c r="E129" s="67">
        <v>1</v>
      </c>
      <c r="F129" s="54">
        <v>0.03</v>
      </c>
      <c r="G129" s="54">
        <v>8.5000000000000006E-2</v>
      </c>
      <c r="H129" s="54">
        <v>0.77500000000000002</v>
      </c>
      <c r="I129" s="54">
        <v>6.0000000000000001E-3</v>
      </c>
      <c r="J129" s="54">
        <v>8.5000000000000006E-2</v>
      </c>
      <c r="K129" s="94">
        <v>5.8999999999999997E-2</v>
      </c>
      <c r="AB129" s="402"/>
      <c r="AC129" s="38" t="s">
        <v>114</v>
      </c>
      <c r="AD129" s="52">
        <v>0.32100000000000001</v>
      </c>
      <c r="AE129" s="67">
        <v>1</v>
      </c>
      <c r="AF129" s="54">
        <v>0.32100000000000001</v>
      </c>
      <c r="AG129" s="54">
        <v>2.746</v>
      </c>
      <c r="AH129" s="54">
        <v>0.12</v>
      </c>
      <c r="AI129" s="54">
        <v>0.16400000000000001</v>
      </c>
      <c r="AJ129" s="54">
        <v>2.746</v>
      </c>
      <c r="AK129" s="94">
        <v>0.33900000000000002</v>
      </c>
      <c r="BA129" s="447"/>
      <c r="BB129" s="38" t="s">
        <v>114</v>
      </c>
      <c r="BC129" s="52">
        <v>0.83432539682539675</v>
      </c>
      <c r="BD129" s="67">
        <v>1</v>
      </c>
      <c r="BE129" s="54">
        <v>0.83432539682539675</v>
      </c>
      <c r="BF129" s="54">
        <v>1.678642714570858</v>
      </c>
      <c r="BG129" s="54">
        <v>0.21606041827936062</v>
      </c>
      <c r="BH129" s="54">
        <v>0.10706556333545511</v>
      </c>
      <c r="BI129" s="54">
        <v>1.678642714570858</v>
      </c>
      <c r="BJ129" s="296">
        <v>0.22676136370508115</v>
      </c>
      <c r="CA129" s="447"/>
      <c r="CB129" s="38" t="s">
        <v>114</v>
      </c>
      <c r="CC129" s="52">
        <v>0.32142857142857151</v>
      </c>
      <c r="CD129" s="67">
        <v>1</v>
      </c>
      <c r="CE129" s="54">
        <v>0.32142857142857151</v>
      </c>
      <c r="CF129" s="54">
        <v>1.9868593955321945</v>
      </c>
      <c r="CG129" s="54">
        <v>0.18049562894126134</v>
      </c>
      <c r="CH129" s="54">
        <v>0.1242807825086306</v>
      </c>
      <c r="CI129" s="54">
        <v>1.9868593955321945</v>
      </c>
      <c r="CJ129" s="296">
        <v>0.25963310862575739</v>
      </c>
    </row>
    <row r="130" spans="2:88" ht="15.75" thickBot="1">
      <c r="B130" s="396" t="s">
        <v>113</v>
      </c>
      <c r="C130" s="42" t="s">
        <v>59</v>
      </c>
      <c r="D130" s="55">
        <v>7.7270000000000003</v>
      </c>
      <c r="E130" s="66">
        <v>14</v>
      </c>
      <c r="F130" s="57">
        <v>0.55200000000000005</v>
      </c>
      <c r="G130" s="10"/>
      <c r="H130" s="10"/>
      <c r="I130" s="10"/>
      <c r="J130" s="10"/>
      <c r="K130" s="97"/>
      <c r="AB130" s="396" t="s">
        <v>113</v>
      </c>
      <c r="AC130" s="42" t="s">
        <v>59</v>
      </c>
      <c r="AD130" s="55">
        <v>16</v>
      </c>
      <c r="AE130" s="66">
        <v>14</v>
      </c>
      <c r="AF130" s="57">
        <v>1.143</v>
      </c>
      <c r="AG130" s="10"/>
      <c r="AH130" s="10"/>
      <c r="AI130" s="10"/>
      <c r="AJ130" s="10"/>
      <c r="AK130" s="97"/>
      <c r="BA130" s="396" t="s">
        <v>113</v>
      </c>
      <c r="BB130" s="42" t="s">
        <v>59</v>
      </c>
      <c r="BC130" s="55">
        <v>10.3125</v>
      </c>
      <c r="BD130" s="66">
        <v>14</v>
      </c>
      <c r="BE130" s="57">
        <v>0.7366071428571429</v>
      </c>
      <c r="BF130" s="262"/>
      <c r="BG130" s="262"/>
      <c r="BH130" s="262"/>
      <c r="BI130" s="262"/>
      <c r="BJ130" s="263"/>
      <c r="CA130" s="396" t="s">
        <v>113</v>
      </c>
      <c r="CB130" s="42" t="s">
        <v>59</v>
      </c>
      <c r="CC130" s="55">
        <v>8.3642857142857139</v>
      </c>
      <c r="CD130" s="66">
        <v>14</v>
      </c>
      <c r="CE130" s="57">
        <v>0.59744897959183674</v>
      </c>
      <c r="CF130" s="262"/>
      <c r="CG130" s="262"/>
      <c r="CH130" s="262"/>
      <c r="CI130" s="262"/>
      <c r="CJ130" s="263"/>
    </row>
    <row r="131" spans="2:88" ht="15">
      <c r="B131" s="397"/>
      <c r="C131" s="35" t="s">
        <v>60</v>
      </c>
      <c r="D131" s="28">
        <v>4.9870000000000001</v>
      </c>
      <c r="E131" s="29">
        <v>14</v>
      </c>
      <c r="F131" s="30">
        <v>0.35599999999999998</v>
      </c>
      <c r="G131" s="7"/>
      <c r="H131" s="7"/>
      <c r="I131" s="7"/>
      <c r="J131" s="7"/>
      <c r="K131" s="98"/>
      <c r="AB131" s="397"/>
      <c r="AC131" s="35" t="s">
        <v>60</v>
      </c>
      <c r="AD131" s="28">
        <v>2.661</v>
      </c>
      <c r="AE131" s="29">
        <v>14</v>
      </c>
      <c r="AF131" s="30">
        <v>0.19</v>
      </c>
      <c r="AG131" s="7"/>
      <c r="AH131" s="7"/>
      <c r="AI131" s="7"/>
      <c r="AJ131" s="7"/>
      <c r="AK131" s="98"/>
      <c r="BA131" s="342"/>
      <c r="BB131" s="35" t="s">
        <v>60</v>
      </c>
      <c r="BC131" s="28">
        <v>9.2261904761904781</v>
      </c>
      <c r="BD131" s="29">
        <v>14</v>
      </c>
      <c r="BE131" s="30">
        <v>0.65901360544217702</v>
      </c>
      <c r="BF131" s="264"/>
      <c r="BG131" s="264"/>
      <c r="BH131" s="264"/>
      <c r="BI131" s="264"/>
      <c r="BJ131" s="265"/>
      <c r="CA131" s="342"/>
      <c r="CB131" s="35" t="s">
        <v>60</v>
      </c>
      <c r="CC131" s="28">
        <v>2.0327380952380953</v>
      </c>
      <c r="CD131" s="29">
        <v>14</v>
      </c>
      <c r="CE131" s="30">
        <v>0.14519557823129253</v>
      </c>
      <c r="CF131" s="264"/>
      <c r="CG131" s="264"/>
      <c r="CH131" s="264"/>
      <c r="CI131" s="264"/>
      <c r="CJ131" s="265"/>
    </row>
    <row r="132" spans="2:88" ht="15">
      <c r="B132" s="397"/>
      <c r="C132" s="35" t="s">
        <v>61</v>
      </c>
      <c r="D132" s="28">
        <v>4.7549999999999999</v>
      </c>
      <c r="E132" s="29">
        <v>14</v>
      </c>
      <c r="F132" s="30">
        <v>0.34</v>
      </c>
      <c r="G132" s="7"/>
      <c r="H132" s="7"/>
      <c r="I132" s="7"/>
      <c r="J132" s="7"/>
      <c r="K132" s="98"/>
      <c r="AB132" s="397"/>
      <c r="AC132" s="35" t="s">
        <v>61</v>
      </c>
      <c r="AD132" s="28">
        <v>6.3609999999999998</v>
      </c>
      <c r="AE132" s="29">
        <v>14</v>
      </c>
      <c r="AF132" s="30">
        <v>0.45400000000000001</v>
      </c>
      <c r="AG132" s="7"/>
      <c r="AH132" s="7"/>
      <c r="AI132" s="7"/>
      <c r="AJ132" s="7"/>
      <c r="AK132" s="98"/>
      <c r="BA132" s="342"/>
      <c r="BB132" s="35" t="s">
        <v>61</v>
      </c>
      <c r="BC132" s="28">
        <v>7.4166666666666643</v>
      </c>
      <c r="BD132" s="29">
        <v>14</v>
      </c>
      <c r="BE132" s="30">
        <v>0.52976190476190455</v>
      </c>
      <c r="BF132" s="264"/>
      <c r="BG132" s="264"/>
      <c r="BH132" s="264"/>
      <c r="BI132" s="264"/>
      <c r="BJ132" s="265"/>
      <c r="CA132" s="342"/>
      <c r="CB132" s="35" t="s">
        <v>61</v>
      </c>
      <c r="CC132" s="28">
        <v>10.12083333333333</v>
      </c>
      <c r="CD132" s="29">
        <v>14</v>
      </c>
      <c r="CE132" s="30">
        <v>0.72291666666666643</v>
      </c>
      <c r="CF132" s="264"/>
      <c r="CG132" s="264"/>
      <c r="CH132" s="264"/>
      <c r="CI132" s="264"/>
      <c r="CJ132" s="265"/>
    </row>
    <row r="133" spans="2:88" ht="15">
      <c r="B133" s="397"/>
      <c r="C133" s="35" t="s">
        <v>62</v>
      </c>
      <c r="D133" s="28">
        <v>1.8879999999999999</v>
      </c>
      <c r="E133" s="29">
        <v>14</v>
      </c>
      <c r="F133" s="30">
        <v>0.13500000000000001</v>
      </c>
      <c r="G133" s="7"/>
      <c r="H133" s="7"/>
      <c r="I133" s="7"/>
      <c r="J133" s="7"/>
      <c r="K133" s="98"/>
      <c r="AB133" s="397"/>
      <c r="AC133" s="35" t="s">
        <v>62</v>
      </c>
      <c r="AD133" s="28">
        <v>3.339</v>
      </c>
      <c r="AE133" s="29">
        <v>14</v>
      </c>
      <c r="AF133" s="30">
        <v>0.23899999999999999</v>
      </c>
      <c r="AG133" s="7"/>
      <c r="AH133" s="7"/>
      <c r="AI133" s="7"/>
      <c r="AJ133" s="7"/>
      <c r="AK133" s="98"/>
      <c r="BA133" s="342"/>
      <c r="BB133" s="35" t="s">
        <v>62</v>
      </c>
      <c r="BC133" s="28">
        <v>2.4821428571428577</v>
      </c>
      <c r="BD133" s="29">
        <v>14</v>
      </c>
      <c r="BE133" s="30">
        <v>0.17729591836734698</v>
      </c>
      <c r="BF133" s="264"/>
      <c r="BG133" s="264"/>
      <c r="BH133" s="264"/>
      <c r="BI133" s="264"/>
      <c r="BJ133" s="265"/>
      <c r="CA133" s="342"/>
      <c r="CB133" s="35" t="s">
        <v>62</v>
      </c>
      <c r="CC133" s="28">
        <v>5.6339285714285721</v>
      </c>
      <c r="CD133" s="29">
        <v>14</v>
      </c>
      <c r="CE133" s="30">
        <v>0.40242346938775514</v>
      </c>
      <c r="CF133" s="264"/>
      <c r="CG133" s="264"/>
      <c r="CH133" s="264"/>
      <c r="CI133" s="264"/>
      <c r="CJ133" s="265"/>
    </row>
    <row r="134" spans="2:88" ht="15.75" thickBot="1">
      <c r="B134" s="398"/>
      <c r="C134" s="27" t="s">
        <v>114</v>
      </c>
      <c r="D134" s="31">
        <v>4.9560000000000004</v>
      </c>
      <c r="E134" s="32">
        <v>14</v>
      </c>
      <c r="F134" s="59">
        <v>0.35399999999999998</v>
      </c>
      <c r="G134" s="128"/>
      <c r="H134" s="128"/>
      <c r="I134" s="128"/>
      <c r="J134" s="128"/>
      <c r="K134" s="99"/>
      <c r="AB134" s="398"/>
      <c r="AC134" s="27" t="s">
        <v>114</v>
      </c>
      <c r="AD134" s="31">
        <v>1.639</v>
      </c>
      <c r="AE134" s="32">
        <v>14</v>
      </c>
      <c r="AF134" s="59">
        <v>0.11700000000000001</v>
      </c>
      <c r="AG134" s="128"/>
      <c r="AH134" s="128"/>
      <c r="AI134" s="128"/>
      <c r="AJ134" s="128"/>
      <c r="AK134" s="99"/>
      <c r="BA134" s="316"/>
      <c r="BB134" s="27" t="s">
        <v>114</v>
      </c>
      <c r="BC134" s="31">
        <v>6.9583333333333339</v>
      </c>
      <c r="BD134" s="32">
        <v>14</v>
      </c>
      <c r="BE134" s="59">
        <v>0.49702380952380959</v>
      </c>
      <c r="BF134" s="121"/>
      <c r="BG134" s="121"/>
      <c r="BH134" s="121"/>
      <c r="BI134" s="121"/>
      <c r="BJ134" s="266"/>
      <c r="CA134" s="316"/>
      <c r="CB134" s="27" t="s">
        <v>114</v>
      </c>
      <c r="CC134" s="31">
        <v>2.264880952380953</v>
      </c>
      <c r="CD134" s="32">
        <v>14</v>
      </c>
      <c r="CE134" s="59">
        <v>0.16177721088435379</v>
      </c>
      <c r="CF134" s="121"/>
      <c r="CG134" s="121"/>
      <c r="CH134" s="121"/>
      <c r="CI134" s="121"/>
      <c r="CJ134" s="266"/>
    </row>
    <row r="135" spans="2:88" ht="15">
      <c r="B135" s="408" t="s">
        <v>57</v>
      </c>
      <c r="C135" s="395"/>
      <c r="D135" s="395"/>
      <c r="E135" s="395"/>
      <c r="F135" s="395"/>
      <c r="G135" s="395"/>
      <c r="H135" s="395"/>
      <c r="I135" s="395"/>
      <c r="J135" s="395"/>
      <c r="K135" s="395"/>
      <c r="AB135" s="408" t="s">
        <v>57</v>
      </c>
      <c r="AC135" s="395"/>
      <c r="AD135" s="395"/>
      <c r="AE135" s="395"/>
      <c r="AF135" s="395"/>
      <c r="AG135" s="395"/>
      <c r="AH135" s="395"/>
      <c r="AI135" s="395"/>
      <c r="AJ135" s="395"/>
      <c r="AK135" s="395"/>
      <c r="BA135" s="408" t="s">
        <v>130</v>
      </c>
      <c r="BB135" s="339"/>
      <c r="BC135" s="339"/>
      <c r="BD135" s="339"/>
      <c r="BE135" s="339"/>
      <c r="BF135" s="339"/>
      <c r="BG135" s="339"/>
      <c r="BH135" s="339"/>
      <c r="BI135" s="339"/>
      <c r="BJ135" s="339"/>
      <c r="CA135" s="408" t="s">
        <v>130</v>
      </c>
      <c r="CB135" s="339"/>
      <c r="CC135" s="339"/>
      <c r="CD135" s="339"/>
      <c r="CE135" s="339"/>
      <c r="CF135" s="339"/>
      <c r="CG135" s="339"/>
      <c r="CH135" s="339"/>
      <c r="CI135" s="339"/>
      <c r="CJ135" s="339"/>
    </row>
    <row r="136" spans="2:88">
      <c r="CJ136" s="89"/>
    </row>
    <row r="137" spans="2:88" ht="14.25" customHeight="1">
      <c r="B137" s="400" t="s">
        <v>63</v>
      </c>
      <c r="C137" s="395"/>
      <c r="D137" s="395"/>
      <c r="E137" s="395"/>
      <c r="F137" s="395"/>
      <c r="G137" s="395"/>
      <c r="H137" s="395"/>
      <c r="I137" s="395"/>
      <c r="J137" s="395"/>
      <c r="AB137" s="400" t="s">
        <v>63</v>
      </c>
      <c r="AC137" s="395"/>
      <c r="AD137" s="395"/>
      <c r="AE137" s="395"/>
      <c r="AF137" s="395"/>
      <c r="AG137" s="395"/>
      <c r="AH137" s="395"/>
      <c r="AI137" s="395"/>
      <c r="AJ137" s="395"/>
      <c r="BA137" s="338" t="s">
        <v>63</v>
      </c>
      <c r="BB137" s="339"/>
      <c r="BC137" s="339"/>
      <c r="BD137" s="339"/>
      <c r="BE137" s="339"/>
      <c r="BF137" s="339"/>
      <c r="BG137" s="339"/>
      <c r="BH137" s="339"/>
      <c r="BI137" s="339"/>
      <c r="CA137" s="338" t="s">
        <v>63</v>
      </c>
      <c r="CB137" s="339"/>
      <c r="CC137" s="339"/>
      <c r="CD137" s="339"/>
      <c r="CE137" s="339"/>
      <c r="CF137" s="339"/>
      <c r="CG137" s="339"/>
      <c r="CH137" s="339"/>
      <c r="CI137" s="339"/>
      <c r="CJ137" s="89"/>
    </row>
    <row r="138" spans="2:88" ht="14.25" customHeight="1" thickBot="1">
      <c r="B138" s="394" t="s">
        <v>204</v>
      </c>
      <c r="C138" s="395"/>
      <c r="D138" s="395"/>
      <c r="E138" s="395"/>
      <c r="F138" s="395"/>
      <c r="G138" s="395"/>
      <c r="H138" s="395"/>
      <c r="I138" s="395"/>
      <c r="J138" s="395"/>
      <c r="AB138" s="394" t="s">
        <v>197</v>
      </c>
      <c r="AC138" s="395"/>
      <c r="AD138" s="395"/>
      <c r="AE138" s="395"/>
      <c r="AF138" s="395"/>
      <c r="AG138" s="395"/>
      <c r="AH138" s="395"/>
      <c r="AI138" s="395"/>
      <c r="AJ138" s="395"/>
      <c r="BA138" s="394" t="s">
        <v>118</v>
      </c>
      <c r="BB138" s="339"/>
      <c r="BC138" s="339"/>
      <c r="BD138" s="339"/>
      <c r="BE138" s="339"/>
      <c r="BF138" s="339"/>
      <c r="BG138" s="339"/>
      <c r="BH138" s="339"/>
      <c r="BI138" s="339"/>
      <c r="CA138" s="394" t="s">
        <v>118</v>
      </c>
      <c r="CB138" s="339"/>
      <c r="CC138" s="339"/>
      <c r="CD138" s="339"/>
      <c r="CE138" s="339"/>
      <c r="CF138" s="339"/>
      <c r="CG138" s="339"/>
      <c r="CH138" s="339"/>
      <c r="CI138" s="339"/>
      <c r="CJ138" s="89"/>
    </row>
    <row r="139" spans="2:88" ht="45.95" customHeight="1" thickBot="1">
      <c r="B139" s="122" t="s">
        <v>52</v>
      </c>
      <c r="C139" s="123" t="s">
        <v>53</v>
      </c>
      <c r="D139" s="124" t="s">
        <v>45</v>
      </c>
      <c r="E139" s="124" t="s">
        <v>54</v>
      </c>
      <c r="F139" s="124" t="s">
        <v>31</v>
      </c>
      <c r="G139" s="124" t="s">
        <v>34</v>
      </c>
      <c r="H139" s="124" t="s">
        <v>35</v>
      </c>
      <c r="I139" s="124" t="s">
        <v>36</v>
      </c>
      <c r="J139" s="22" t="s">
        <v>260</v>
      </c>
      <c r="AB139" s="122" t="s">
        <v>235</v>
      </c>
      <c r="AC139" s="123"/>
      <c r="AD139" s="124"/>
      <c r="AE139" s="124"/>
      <c r="AF139" s="124"/>
      <c r="AG139" s="124"/>
      <c r="AH139" s="124"/>
      <c r="AI139" s="124"/>
      <c r="AJ139" s="22"/>
      <c r="BA139" s="122" t="s">
        <v>52</v>
      </c>
      <c r="BB139" s="123" t="s">
        <v>53</v>
      </c>
      <c r="BC139" s="124" t="s">
        <v>45</v>
      </c>
      <c r="BD139" s="124" t="s">
        <v>54</v>
      </c>
      <c r="BE139" s="124" t="s">
        <v>31</v>
      </c>
      <c r="BF139" s="124" t="s">
        <v>34</v>
      </c>
      <c r="BG139" s="124" t="s">
        <v>35</v>
      </c>
      <c r="BH139" s="124" t="s">
        <v>36</v>
      </c>
      <c r="BI139" s="22" t="s">
        <v>123</v>
      </c>
      <c r="CA139" s="122" t="s">
        <v>52</v>
      </c>
      <c r="CB139" s="123" t="s">
        <v>53</v>
      </c>
      <c r="CC139" s="124" t="s">
        <v>45</v>
      </c>
      <c r="CD139" s="124" t="s">
        <v>54</v>
      </c>
      <c r="CE139" s="124" t="s">
        <v>31</v>
      </c>
      <c r="CF139" s="124" t="s">
        <v>34</v>
      </c>
      <c r="CG139" s="124" t="s">
        <v>35</v>
      </c>
      <c r="CH139" s="124" t="s">
        <v>36</v>
      </c>
      <c r="CI139" s="22" t="s">
        <v>123</v>
      </c>
      <c r="CJ139" s="89"/>
    </row>
    <row r="140" spans="2:88" ht="16.5">
      <c r="B140" s="13" t="s">
        <v>65</v>
      </c>
      <c r="C140" s="24">
        <v>981.76</v>
      </c>
      <c r="D140" s="25">
        <v>1</v>
      </c>
      <c r="E140" s="26">
        <v>981.76</v>
      </c>
      <c r="F140" s="26">
        <v>386.49299999999999</v>
      </c>
      <c r="G140" s="26">
        <v>0</v>
      </c>
      <c r="H140" s="26">
        <v>0.96499999999999997</v>
      </c>
      <c r="I140" s="26">
        <v>386.49299999999999</v>
      </c>
      <c r="J140" s="49">
        <v>1</v>
      </c>
      <c r="AB140" s="13" t="s">
        <v>52</v>
      </c>
      <c r="AC140" s="24" t="s">
        <v>53</v>
      </c>
      <c r="AD140" s="25" t="s">
        <v>45</v>
      </c>
      <c r="AE140" s="26" t="s">
        <v>54</v>
      </c>
      <c r="AF140" s="26" t="s">
        <v>31</v>
      </c>
      <c r="AG140" s="26" t="s">
        <v>34</v>
      </c>
      <c r="AH140" s="26" t="s">
        <v>35</v>
      </c>
      <c r="AI140" s="26" t="s">
        <v>36</v>
      </c>
      <c r="AJ140" s="49" t="s">
        <v>260</v>
      </c>
      <c r="BA140" s="13" t="s">
        <v>65</v>
      </c>
      <c r="BB140" s="24">
        <v>225.09375</v>
      </c>
      <c r="BC140" s="25">
        <v>1</v>
      </c>
      <c r="BD140" s="26">
        <v>225.09375</v>
      </c>
      <c r="BE140" s="26">
        <v>115.73297628156082</v>
      </c>
      <c r="BF140" s="26">
        <v>3.7517711748277749E-8</v>
      </c>
      <c r="BG140" s="26">
        <v>0.89208603393469021</v>
      </c>
      <c r="BH140" s="26">
        <v>115.73297628156082</v>
      </c>
      <c r="BI140" s="49">
        <v>0.99999999999999889</v>
      </c>
      <c r="CA140" s="13" t="s">
        <v>65</v>
      </c>
      <c r="CB140" s="24">
        <v>160.16666666666666</v>
      </c>
      <c r="CC140" s="25">
        <v>1</v>
      </c>
      <c r="CD140" s="26">
        <v>160.16666666666666</v>
      </c>
      <c r="CE140" s="26">
        <v>60.062499999999993</v>
      </c>
      <c r="CF140" s="26">
        <v>1.9778570724984089E-6</v>
      </c>
      <c r="CG140" s="26">
        <v>0.81097046413502105</v>
      </c>
      <c r="CH140" s="26">
        <v>60.062499999999993</v>
      </c>
      <c r="CI140" s="49">
        <v>0.99999989681021162</v>
      </c>
      <c r="CJ140" s="89"/>
    </row>
    <row r="141" spans="2:88">
      <c r="B141" s="15" t="s">
        <v>25</v>
      </c>
      <c r="C141" s="28">
        <v>0.51</v>
      </c>
      <c r="D141" s="29">
        <v>1</v>
      </c>
      <c r="E141" s="30">
        <v>0.51</v>
      </c>
      <c r="F141" s="30">
        <v>0.20100000000000001</v>
      </c>
      <c r="G141" s="30">
        <v>0.66100000000000003</v>
      </c>
      <c r="H141" s="30">
        <v>1.4E-2</v>
      </c>
      <c r="I141" s="30">
        <v>0.20100000000000001</v>
      </c>
      <c r="J141" s="51">
        <v>7.0000000000000007E-2</v>
      </c>
      <c r="AB141" s="15" t="s">
        <v>65</v>
      </c>
      <c r="AC141" s="28">
        <v>2480.6669999999999</v>
      </c>
      <c r="AD141" s="29">
        <v>1</v>
      </c>
      <c r="AE141" s="30">
        <v>2480.6669999999999</v>
      </c>
      <c r="AF141" s="30">
        <v>373.43400000000003</v>
      </c>
      <c r="AG141" s="30">
        <v>0</v>
      </c>
      <c r="AH141" s="30">
        <v>0.96399999999999997</v>
      </c>
      <c r="AI141" s="30">
        <v>373.43400000000003</v>
      </c>
      <c r="AJ141" s="51">
        <v>1</v>
      </c>
      <c r="BA141" s="15" t="s">
        <v>25</v>
      </c>
      <c r="BB141" s="28">
        <v>0.51041666666666663</v>
      </c>
      <c r="BC141" s="29">
        <v>1</v>
      </c>
      <c r="BD141" s="30">
        <v>0.51041666666666663</v>
      </c>
      <c r="BE141" s="30">
        <v>0.26243305279265489</v>
      </c>
      <c r="BF141" s="30">
        <v>0.61643953655045824</v>
      </c>
      <c r="BG141" s="30">
        <v>1.8400300413067967E-2</v>
      </c>
      <c r="BH141" s="30">
        <v>0.26243305279265489</v>
      </c>
      <c r="BI141" s="51">
        <v>7.6566021216761593E-2</v>
      </c>
      <c r="CA141" s="15" t="s">
        <v>25</v>
      </c>
      <c r="CB141" s="28">
        <v>0.16666666666666666</v>
      </c>
      <c r="CC141" s="29">
        <v>1</v>
      </c>
      <c r="CD141" s="30">
        <v>0.16666666666666666</v>
      </c>
      <c r="CE141" s="30">
        <v>6.2499999999999993E-2</v>
      </c>
      <c r="CF141" s="30">
        <v>0.80621849798678002</v>
      </c>
      <c r="CG141" s="30">
        <v>4.4444444444444436E-3</v>
      </c>
      <c r="CH141" s="30">
        <v>6.2499999999999993E-2</v>
      </c>
      <c r="CI141" s="51">
        <v>5.6260247495701909E-2</v>
      </c>
      <c r="CJ141" s="89"/>
    </row>
    <row r="142" spans="2:88" ht="15.75" thickBot="1">
      <c r="B142" s="19" t="s">
        <v>66</v>
      </c>
      <c r="C142" s="31">
        <v>35.563000000000002</v>
      </c>
      <c r="D142" s="32">
        <v>14</v>
      </c>
      <c r="E142" s="59">
        <v>2.54</v>
      </c>
      <c r="F142" s="128"/>
      <c r="G142" s="128"/>
      <c r="H142" s="128"/>
      <c r="I142" s="128"/>
      <c r="J142" s="8"/>
      <c r="AB142" s="19" t="s">
        <v>25</v>
      </c>
      <c r="AC142" s="31">
        <v>240.667</v>
      </c>
      <c r="AD142" s="32">
        <v>1</v>
      </c>
      <c r="AE142" s="59">
        <v>240.667</v>
      </c>
      <c r="AF142" s="128">
        <v>36.228999999999999</v>
      </c>
      <c r="AG142" s="271">
        <v>0</v>
      </c>
      <c r="AH142" s="128">
        <v>0.72099999999999997</v>
      </c>
      <c r="AI142" s="128">
        <v>36.228999999999999</v>
      </c>
      <c r="AJ142" s="8">
        <v>1</v>
      </c>
      <c r="BA142" s="19" t="s">
        <v>66</v>
      </c>
      <c r="BB142" s="31">
        <v>27.229166666666668</v>
      </c>
      <c r="BC142" s="32">
        <v>14</v>
      </c>
      <c r="BD142" s="59">
        <v>1.9449404761904763</v>
      </c>
      <c r="BE142" s="121"/>
      <c r="BF142" s="121"/>
      <c r="BG142" s="121"/>
      <c r="BH142" s="121"/>
      <c r="BI142" s="266"/>
      <c r="CA142" s="19" t="s">
        <v>66</v>
      </c>
      <c r="CB142" s="31">
        <v>37.333333333333336</v>
      </c>
      <c r="CC142" s="32">
        <v>14</v>
      </c>
      <c r="CD142" s="59">
        <v>2.666666666666667</v>
      </c>
      <c r="CE142" s="121"/>
      <c r="CF142" s="121"/>
      <c r="CG142" s="121"/>
      <c r="CH142" s="121"/>
      <c r="CI142" s="266"/>
      <c r="CJ142" s="89"/>
    </row>
    <row r="143" spans="2:88" ht="15">
      <c r="B143" s="408" t="s">
        <v>57</v>
      </c>
      <c r="C143" s="395"/>
      <c r="D143" s="395"/>
      <c r="E143" s="395"/>
      <c r="F143" s="395"/>
      <c r="G143" s="395"/>
      <c r="H143" s="395"/>
      <c r="I143" s="395"/>
      <c r="J143" s="395"/>
      <c r="AB143" s="408" t="s">
        <v>66</v>
      </c>
      <c r="AC143" s="395">
        <v>93</v>
      </c>
      <c r="AD143" s="395">
        <v>14</v>
      </c>
      <c r="AE143" s="395">
        <v>6.6429999999999998</v>
      </c>
      <c r="AF143" s="395"/>
      <c r="AG143" s="395"/>
      <c r="AH143" s="395"/>
      <c r="AI143" s="395"/>
      <c r="AJ143" s="395"/>
      <c r="BA143" s="408" t="s">
        <v>130</v>
      </c>
      <c r="BB143" s="339"/>
      <c r="BC143" s="339"/>
      <c r="BD143" s="339"/>
      <c r="BE143" s="339"/>
      <c r="BF143" s="339"/>
      <c r="BG143" s="339"/>
      <c r="BH143" s="339"/>
      <c r="BI143" s="339"/>
      <c r="CA143" s="408" t="s">
        <v>130</v>
      </c>
      <c r="CB143" s="339"/>
      <c r="CC143" s="339"/>
      <c r="CD143" s="339"/>
      <c r="CE143" s="339"/>
      <c r="CF143" s="339"/>
      <c r="CG143" s="339"/>
      <c r="CH143" s="339"/>
      <c r="CI143" s="339"/>
      <c r="CJ143" s="89"/>
    </row>
    <row r="144" spans="2:88">
      <c r="CJ144" s="89"/>
    </row>
    <row r="145" spans="88:88">
      <c r="CJ145" s="89"/>
    </row>
    <row r="146" spans="88:88">
      <c r="CJ146" s="89"/>
    </row>
    <row r="147" spans="88:88">
      <c r="CJ147" s="89"/>
    </row>
  </sheetData>
  <mergeCells count="260">
    <mergeCell ref="A3:H3"/>
    <mergeCell ref="BA91:BH91"/>
    <mergeCell ref="AZ3:BG3"/>
    <mergeCell ref="CA91:CH91"/>
    <mergeCell ref="CA5:CV5"/>
    <mergeCell ref="BA137:BI137"/>
    <mergeCell ref="CA137:CI137"/>
    <mergeCell ref="BA138:BI138"/>
    <mergeCell ref="CA138:CI138"/>
    <mergeCell ref="BA96:BH96"/>
    <mergeCell ref="CA96:CH96"/>
    <mergeCell ref="BA97:BH97"/>
    <mergeCell ref="CA97:CH97"/>
    <mergeCell ref="BA100:BJ100"/>
    <mergeCell ref="CA100:CJ100"/>
    <mergeCell ref="BA101:BJ101"/>
    <mergeCell ref="CA101:CJ101"/>
    <mergeCell ref="BA102:BB102"/>
    <mergeCell ref="CA102:CB102"/>
    <mergeCell ref="BA85:BA88"/>
    <mergeCell ref="CA85:CA88"/>
    <mergeCell ref="BA89:BJ89"/>
    <mergeCell ref="CA89:CJ89"/>
    <mergeCell ref="BA92:BH92"/>
    <mergeCell ref="BA143:BI143"/>
    <mergeCell ref="CA143:CI143"/>
    <mergeCell ref="AB91:AH91"/>
    <mergeCell ref="AB143:AJ143"/>
    <mergeCell ref="BA118:BJ118"/>
    <mergeCell ref="CA118:CJ118"/>
    <mergeCell ref="BA120:BA124"/>
    <mergeCell ref="CA120:CA124"/>
    <mergeCell ref="BA125:BA129"/>
    <mergeCell ref="CA125:CA129"/>
    <mergeCell ref="BA130:BA134"/>
    <mergeCell ref="CA130:CA134"/>
    <mergeCell ref="BA135:BJ135"/>
    <mergeCell ref="CA135:CJ135"/>
    <mergeCell ref="BA103:BA106"/>
    <mergeCell ref="CA103:CA106"/>
    <mergeCell ref="BA107:BA110"/>
    <mergeCell ref="CA107:CA110"/>
    <mergeCell ref="BA111:BA114"/>
    <mergeCell ref="CA111:CA114"/>
    <mergeCell ref="BA115:BJ115"/>
    <mergeCell ref="CA115:CJ115"/>
    <mergeCell ref="BA117:BJ117"/>
    <mergeCell ref="CA117:CJ117"/>
    <mergeCell ref="CA92:CH92"/>
    <mergeCell ref="BA93:BA94"/>
    <mergeCell ref="BB93:BB94"/>
    <mergeCell ref="BC93:BC94"/>
    <mergeCell ref="BD93:BD94"/>
    <mergeCell ref="BE93:BE94"/>
    <mergeCell ref="BF93:BH93"/>
    <mergeCell ref="CA93:CA94"/>
    <mergeCell ref="CB93:CB94"/>
    <mergeCell ref="CC93:CC94"/>
    <mergeCell ref="CD93:CD94"/>
    <mergeCell ref="CE93:CE94"/>
    <mergeCell ref="CF93:CH93"/>
    <mergeCell ref="BA72:BA74"/>
    <mergeCell ref="CA72:CA74"/>
    <mergeCell ref="BA75:BA77"/>
    <mergeCell ref="CA75:CA77"/>
    <mergeCell ref="BA79:BJ79"/>
    <mergeCell ref="CA79:CJ79"/>
    <mergeCell ref="BA80:BB80"/>
    <mergeCell ref="CA80:CB80"/>
    <mergeCell ref="BA81:BA84"/>
    <mergeCell ref="CA81:CA84"/>
    <mergeCell ref="BA58:BE58"/>
    <mergeCell ref="CA58:CE58"/>
    <mergeCell ref="BA60:BA62"/>
    <mergeCell ref="CA60:CA62"/>
    <mergeCell ref="BA63:BA65"/>
    <mergeCell ref="CA63:CA65"/>
    <mergeCell ref="BA66:BA68"/>
    <mergeCell ref="CA66:CA68"/>
    <mergeCell ref="BA69:BA71"/>
    <mergeCell ref="CA69:CA71"/>
    <mergeCell ref="CT48:CT49"/>
    <mergeCell ref="CU48:CV48"/>
    <mergeCell ref="BL50:BL51"/>
    <mergeCell ref="CL50:CL51"/>
    <mergeCell ref="BA53:BC53"/>
    <mergeCell ref="CA53:CC53"/>
    <mergeCell ref="BA54:BB54"/>
    <mergeCell ref="CA54:CB54"/>
    <mergeCell ref="BA55:BA56"/>
    <mergeCell ref="CA55:CA56"/>
    <mergeCell ref="BL43:BL44"/>
    <mergeCell ref="CL43:CL44"/>
    <mergeCell ref="BL46:BV46"/>
    <mergeCell ref="CL46:CV46"/>
    <mergeCell ref="BL47:BM49"/>
    <mergeCell ref="BN47:BO47"/>
    <mergeCell ref="BP47:BV47"/>
    <mergeCell ref="CL47:CM49"/>
    <mergeCell ref="CN47:CO47"/>
    <mergeCell ref="CP47:CV47"/>
    <mergeCell ref="BN48:BN49"/>
    <mergeCell ref="BO48:BO49"/>
    <mergeCell ref="BP48:BP49"/>
    <mergeCell ref="BQ48:BQ49"/>
    <mergeCell ref="BR48:BR49"/>
    <mergeCell ref="BS48:BS49"/>
    <mergeCell ref="BT48:BT49"/>
    <mergeCell ref="BU48:BV48"/>
    <mergeCell ref="CN48:CN49"/>
    <mergeCell ref="CO48:CO49"/>
    <mergeCell ref="CP48:CP49"/>
    <mergeCell ref="CQ48:CQ49"/>
    <mergeCell ref="CR48:CR49"/>
    <mergeCell ref="CS48:CS49"/>
    <mergeCell ref="BA36:BA37"/>
    <mergeCell ref="BL36:BL37"/>
    <mergeCell ref="CA36:CA37"/>
    <mergeCell ref="CL36:CL37"/>
    <mergeCell ref="BA41:BB41"/>
    <mergeCell ref="BL41:BQ41"/>
    <mergeCell ref="CA41:CB41"/>
    <mergeCell ref="CL41:CQ41"/>
    <mergeCell ref="BA42:BB42"/>
    <mergeCell ref="CA42:CB42"/>
    <mergeCell ref="BA5:BS5"/>
    <mergeCell ref="BB7:BG7"/>
    <mergeCell ref="BA20:BA21"/>
    <mergeCell ref="BL20:BL21"/>
    <mergeCell ref="CA20:CA21"/>
    <mergeCell ref="CL20:CL21"/>
    <mergeCell ref="BB23:BG23"/>
    <mergeCell ref="AM20:AM21"/>
    <mergeCell ref="B5:T5"/>
    <mergeCell ref="AB5:AT5"/>
    <mergeCell ref="C7:H7"/>
    <mergeCell ref="AC7:AH7"/>
    <mergeCell ref="B20:B21"/>
    <mergeCell ref="M20:M21"/>
    <mergeCell ref="AB20:AB21"/>
    <mergeCell ref="AM36:AM37"/>
    <mergeCell ref="C23:H23"/>
    <mergeCell ref="AC23:AH23"/>
    <mergeCell ref="B36:B37"/>
    <mergeCell ref="M36:M37"/>
    <mergeCell ref="AB36:AB37"/>
    <mergeCell ref="B58:F58"/>
    <mergeCell ref="B60:B62"/>
    <mergeCell ref="B63:B65"/>
    <mergeCell ref="M50:M51"/>
    <mergeCell ref="S48:S49"/>
    <mergeCell ref="T48:T49"/>
    <mergeCell ref="U48:U49"/>
    <mergeCell ref="V48:W48"/>
    <mergeCell ref="M41:R41"/>
    <mergeCell ref="M43:M44"/>
    <mergeCell ref="M47:N49"/>
    <mergeCell ref="O47:P47"/>
    <mergeCell ref="O48:O49"/>
    <mergeCell ref="P48:P49"/>
    <mergeCell ref="Q48:Q49"/>
    <mergeCell ref="R48:R49"/>
    <mergeCell ref="M46:W46"/>
    <mergeCell ref="Q47:W47"/>
    <mergeCell ref="B66:B68"/>
    <mergeCell ref="B69:B71"/>
    <mergeCell ref="B41:C41"/>
    <mergeCell ref="B42:C42"/>
    <mergeCell ref="B53:D53"/>
    <mergeCell ref="B54:C54"/>
    <mergeCell ref="B55:B56"/>
    <mergeCell ref="G93:I93"/>
    <mergeCell ref="B92:I92"/>
    <mergeCell ref="B85:B88"/>
    <mergeCell ref="B89:K89"/>
    <mergeCell ref="B72:B74"/>
    <mergeCell ref="B75:B77"/>
    <mergeCell ref="B79:K79"/>
    <mergeCell ref="B80:C80"/>
    <mergeCell ref="B81:B84"/>
    <mergeCell ref="B137:J137"/>
    <mergeCell ref="B138:J138"/>
    <mergeCell ref="B143:J143"/>
    <mergeCell ref="B91:H91"/>
    <mergeCell ref="B118:K118"/>
    <mergeCell ref="B120:B124"/>
    <mergeCell ref="B125:B129"/>
    <mergeCell ref="B130:B134"/>
    <mergeCell ref="B135:K135"/>
    <mergeCell ref="B103:B106"/>
    <mergeCell ref="B107:B110"/>
    <mergeCell ref="B111:B114"/>
    <mergeCell ref="B115:K115"/>
    <mergeCell ref="B117:K117"/>
    <mergeCell ref="B96:I96"/>
    <mergeCell ref="B97:I97"/>
    <mergeCell ref="B100:K100"/>
    <mergeCell ref="B101:K101"/>
    <mergeCell ref="B102:C102"/>
    <mergeCell ref="B93:B94"/>
    <mergeCell ref="C93:C94"/>
    <mergeCell ref="D93:D94"/>
    <mergeCell ref="E93:E94"/>
    <mergeCell ref="F93:F94"/>
    <mergeCell ref="AC93:AC94"/>
    <mergeCell ref="AD93:AD94"/>
    <mergeCell ref="AE93:AE94"/>
    <mergeCell ref="AB41:AC41"/>
    <mergeCell ref="AB60:AB62"/>
    <mergeCell ref="AB63:AB65"/>
    <mergeCell ref="AB66:AB68"/>
    <mergeCell ref="AB69:AB71"/>
    <mergeCell ref="AB72:AB74"/>
    <mergeCell ref="AB75:AB77"/>
    <mergeCell ref="AB79:AK79"/>
    <mergeCell ref="AB80:AC80"/>
    <mergeCell ref="AB81:AB84"/>
    <mergeCell ref="AB85:AB88"/>
    <mergeCell ref="AB89:AK89"/>
    <mergeCell ref="AF93:AF94"/>
    <mergeCell ref="AG93:AI93"/>
    <mergeCell ref="AM41:AR41"/>
    <mergeCell ref="AB42:AC42"/>
    <mergeCell ref="AM43:AM44"/>
    <mergeCell ref="AM46:AW46"/>
    <mergeCell ref="AM47:AN49"/>
    <mergeCell ref="AO47:AP47"/>
    <mergeCell ref="AQ47:AW47"/>
    <mergeCell ref="AO48:AO49"/>
    <mergeCell ref="AP48:AP49"/>
    <mergeCell ref="AQ48:AQ49"/>
    <mergeCell ref="AR48:AR49"/>
    <mergeCell ref="AS48:AS49"/>
    <mergeCell ref="AT48:AT49"/>
    <mergeCell ref="AU48:AU49"/>
    <mergeCell ref="AV48:AW48"/>
    <mergeCell ref="AM50:AM51"/>
    <mergeCell ref="AB53:AD53"/>
    <mergeCell ref="AB54:AC54"/>
    <mergeCell ref="AB55:AB56"/>
    <mergeCell ref="AB58:AF58"/>
    <mergeCell ref="AB137:AJ137"/>
    <mergeCell ref="AB138:AJ138"/>
    <mergeCell ref="AB118:AK118"/>
    <mergeCell ref="AB120:AB124"/>
    <mergeCell ref="AB125:AB129"/>
    <mergeCell ref="AB130:AB134"/>
    <mergeCell ref="AB135:AK135"/>
    <mergeCell ref="AB103:AB106"/>
    <mergeCell ref="AB107:AB110"/>
    <mergeCell ref="AB111:AB114"/>
    <mergeCell ref="AB115:AK115"/>
    <mergeCell ref="AB117:AK117"/>
    <mergeCell ref="AB96:AI96"/>
    <mergeCell ref="AB97:AI97"/>
    <mergeCell ref="AB100:AK100"/>
    <mergeCell ref="AB101:AK101"/>
    <mergeCell ref="AB102:AC102"/>
    <mergeCell ref="AB92:AI92"/>
    <mergeCell ref="AB93:AB9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B5CE1-288C-4545-BDDA-EF315401386D}">
  <dimension ref="A2:Z36"/>
  <sheetViews>
    <sheetView tabSelected="1" zoomScale="66" zoomScaleNormal="66" workbookViewId="0">
      <selection activeCell="H11" sqref="H11"/>
    </sheetView>
  </sheetViews>
  <sheetFormatPr defaultColWidth="9.140625" defaultRowHeight="14.25"/>
  <cols>
    <col min="1" max="2" width="9.140625" style="1"/>
    <col min="3" max="4" width="12.7109375" style="86" customWidth="1"/>
    <col min="5" max="15" width="9.140625" style="1"/>
    <col min="16" max="16" width="9.140625" style="84"/>
    <col min="17" max="17" width="13.7109375" style="84" customWidth="1"/>
    <col min="18" max="18" width="15.42578125" style="84" customWidth="1"/>
    <col min="19" max="16384" width="9.140625" style="1"/>
  </cols>
  <sheetData>
    <row r="2" spans="1:18" ht="15">
      <c r="A2" s="439" t="s">
        <v>261</v>
      </c>
      <c r="B2" s="439"/>
      <c r="C2" s="439"/>
      <c r="D2" s="439"/>
      <c r="O2" s="439" t="s">
        <v>262</v>
      </c>
      <c r="P2" s="439"/>
      <c r="Q2" s="439"/>
      <c r="R2" s="439"/>
    </row>
    <row r="4" spans="1:18" ht="15" customHeight="1">
      <c r="A4" s="85" t="s">
        <v>176</v>
      </c>
      <c r="C4" s="393" t="s">
        <v>10</v>
      </c>
      <c r="D4" s="393"/>
      <c r="O4" s="85" t="s">
        <v>176</v>
      </c>
      <c r="Q4" s="449" t="s">
        <v>10</v>
      </c>
      <c r="R4" s="449"/>
    </row>
    <row r="5" spans="1:18">
      <c r="C5" s="2" t="s">
        <v>1</v>
      </c>
      <c r="D5" s="2" t="s">
        <v>115</v>
      </c>
      <c r="Q5" s="11" t="s">
        <v>1</v>
      </c>
      <c r="R5" s="11" t="s">
        <v>115</v>
      </c>
    </row>
    <row r="6" spans="1:18">
      <c r="C6" s="2">
        <v>0.16650000000000001</v>
      </c>
      <c r="D6" s="2">
        <v>0.28385714000000001</v>
      </c>
      <c r="Q6" s="11">
        <v>1.866667E-2</v>
      </c>
      <c r="R6" s="11">
        <v>5.3874999999999999E-2</v>
      </c>
    </row>
    <row r="7" spans="1:18">
      <c r="C7" s="2">
        <v>0.15171429</v>
      </c>
      <c r="D7" s="2">
        <v>0.19900000000000001</v>
      </c>
      <c r="Q7" s="11">
        <v>4.9000000000000002E-2</v>
      </c>
      <c r="R7" s="11">
        <v>4.3799999999999999E-2</v>
      </c>
    </row>
    <row r="8" spans="1:18">
      <c r="C8" s="2">
        <v>9.5000000000000001E-2</v>
      </c>
      <c r="D8" s="2">
        <v>0.25580000000000003</v>
      </c>
      <c r="Q8" s="11">
        <v>5.2666669999999999E-2</v>
      </c>
      <c r="R8" s="11">
        <v>2.775E-2</v>
      </c>
    </row>
    <row r="9" spans="1:18">
      <c r="C9" s="2">
        <v>0.18116667</v>
      </c>
      <c r="D9" s="2">
        <v>0.19950000000000001</v>
      </c>
      <c r="Q9" s="11">
        <v>2.9000000000000001E-2</v>
      </c>
      <c r="R9" s="11">
        <v>4.0750000000000001E-2</v>
      </c>
    </row>
    <row r="10" spans="1:18">
      <c r="C10" s="2">
        <v>0.135875</v>
      </c>
      <c r="D10" s="2">
        <v>0.15575</v>
      </c>
      <c r="Q10" s="11">
        <v>8.0250000000000002E-2</v>
      </c>
      <c r="R10" s="11">
        <v>1.2999999999999999E-2</v>
      </c>
    </row>
    <row r="11" spans="1:18">
      <c r="C11" s="2">
        <v>0.189</v>
      </c>
      <c r="D11" s="2">
        <v>0.13575000000000001</v>
      </c>
      <c r="Q11" s="11">
        <v>1.7999999999999999E-2</v>
      </c>
      <c r="R11" s="11">
        <v>5.1874999999999998E-2</v>
      </c>
    </row>
    <row r="12" spans="1:18">
      <c r="C12" s="2">
        <v>0.15571429000000001</v>
      </c>
      <c r="D12" s="2">
        <v>0.37228570999999999</v>
      </c>
      <c r="Q12" s="11">
        <v>5.7625000000000003E-2</v>
      </c>
      <c r="R12" s="11">
        <v>5.8999999999999997E-2</v>
      </c>
    </row>
    <row r="13" spans="1:18">
      <c r="C13" s="2">
        <v>0.14428571000000001</v>
      </c>
      <c r="D13" s="2">
        <v>0.41685714000000001</v>
      </c>
      <c r="Q13" s="11">
        <v>3.1338409999999997E-2</v>
      </c>
      <c r="R13" s="11">
        <v>9.4E-2</v>
      </c>
    </row>
    <row r="14" spans="1:18">
      <c r="C14" s="2">
        <v>4.8000000000000001E-2</v>
      </c>
      <c r="D14" s="2">
        <v>0.35975000000000001</v>
      </c>
      <c r="Q14" s="11">
        <v>1.1625E-2</v>
      </c>
      <c r="R14" s="11">
        <v>9.3285709999999994E-2</v>
      </c>
    </row>
    <row r="15" spans="1:18">
      <c r="C15" s="2">
        <v>0.18725</v>
      </c>
      <c r="D15" s="2">
        <v>0.31283333000000002</v>
      </c>
      <c r="Q15" s="11">
        <v>7.5249999999999997E-2</v>
      </c>
      <c r="R15" s="11">
        <v>9.1166670000000005E-2</v>
      </c>
    </row>
    <row r="16" spans="1:18" ht="15">
      <c r="B16" s="3" t="s">
        <v>11</v>
      </c>
      <c r="C16" s="4">
        <f>AVERAGE(C6:C15)</f>
        <v>0.14545059599999999</v>
      </c>
      <c r="D16" s="4">
        <f>AVERAGE(D6:D15)</f>
        <v>0.26913833199999998</v>
      </c>
      <c r="P16" s="87" t="s">
        <v>11</v>
      </c>
      <c r="Q16" s="4">
        <f>AVERAGE(Q6:Q15)</f>
        <v>4.2342174999999996E-2</v>
      </c>
      <c r="R16" s="4">
        <f>AVERAGE(R6:R15)</f>
        <v>5.6850237999999997E-2</v>
      </c>
    </row>
    <row r="17" spans="1:26" ht="15">
      <c r="B17" s="6" t="s">
        <v>12</v>
      </c>
      <c r="C17" s="4">
        <f>STDEV(C6:C15)</f>
        <v>4.4274351349723746E-2</v>
      </c>
      <c r="D17" s="4">
        <f>STDEV(D6:D15)</f>
        <v>9.6259344891017173E-2</v>
      </c>
      <c r="P17" s="88" t="s">
        <v>12</v>
      </c>
      <c r="Q17" s="4">
        <f>STDEV(Q6:Q15)</f>
        <v>2.4267323827639433E-2</v>
      </c>
      <c r="R17" s="4">
        <f>STDEV(R6:R15)</f>
        <v>2.8132002441913734E-2</v>
      </c>
    </row>
    <row r="18" spans="1:26" ht="15">
      <c r="B18" s="6" t="s">
        <v>13</v>
      </c>
      <c r="C18" s="4">
        <f>C17/SQRT(COUNT(C6:C15))</f>
        <v>1.4000779219167713E-2</v>
      </c>
      <c r="D18" s="4">
        <f>D17/SQRT(COUNT(D6:D15))</f>
        <v>3.0439877593130681E-2</v>
      </c>
      <c r="P18" s="88" t="s">
        <v>13</v>
      </c>
      <c r="Q18" s="4">
        <f>Q17/SQRT(COUNT(Q6:Q15))</f>
        <v>7.6740016012215983E-3</v>
      </c>
      <c r="R18" s="4">
        <f>R17/SQRT(COUNT(R6:R15))</f>
        <v>8.8961202857866101E-3</v>
      </c>
    </row>
    <row r="19" spans="1:26">
      <c r="B19" s="440" t="s">
        <v>192</v>
      </c>
      <c r="C19" s="4">
        <f>C16-(2*C17)</f>
        <v>5.6901893300552495E-2</v>
      </c>
      <c r="D19" s="4">
        <f>D16-(2*D17)</f>
        <v>7.6619642217965633E-2</v>
      </c>
      <c r="P19" s="450" t="s">
        <v>192</v>
      </c>
      <c r="Q19" s="4">
        <f>Q16-(2*Q17)</f>
        <v>-6.1924726552788703E-3</v>
      </c>
      <c r="R19" s="4">
        <f>R16-(2*R17)</f>
        <v>5.8623311617252843E-4</v>
      </c>
    </row>
    <row r="20" spans="1:26">
      <c r="B20" s="441"/>
      <c r="C20" s="4">
        <f t="shared" ref="C20:D20" si="0">C16+(2*C17)</f>
        <v>0.23399929869944747</v>
      </c>
      <c r="D20" s="4">
        <f t="shared" si="0"/>
        <v>0.46165702178203433</v>
      </c>
      <c r="P20" s="451"/>
      <c r="Q20" s="4">
        <f t="shared" ref="Q20:R20" si="1">Q16+(2*Q17)</f>
        <v>9.0876822655278855E-2</v>
      </c>
      <c r="R20" s="4">
        <f t="shared" si="1"/>
        <v>0.11311424288382746</v>
      </c>
    </row>
    <row r="25" spans="1:26" ht="15.75" thickBot="1">
      <c r="A25" s="85" t="s">
        <v>177</v>
      </c>
      <c r="B25" s="338" t="s">
        <v>178</v>
      </c>
      <c r="C25" s="339"/>
      <c r="D25" s="339"/>
      <c r="E25" s="339"/>
      <c r="F25" s="339"/>
      <c r="G25" s="339"/>
      <c r="H25" s="109"/>
      <c r="I25" s="109"/>
      <c r="J25" s="109"/>
      <c r="K25" s="109"/>
      <c r="L25" s="109"/>
      <c r="O25" s="85" t="s">
        <v>177</v>
      </c>
      <c r="P25" s="452" t="s">
        <v>178</v>
      </c>
      <c r="Q25" s="453"/>
      <c r="R25" s="453"/>
      <c r="S25" s="453"/>
      <c r="T25" s="453"/>
      <c r="U25" s="453"/>
      <c r="V25"/>
      <c r="W25"/>
      <c r="X25"/>
      <c r="Y25"/>
      <c r="Z25"/>
    </row>
    <row r="26" spans="1:26" ht="44.25" thickBot="1">
      <c r="B26" s="110"/>
      <c r="C26" s="118" t="s">
        <v>25</v>
      </c>
      <c r="D26" s="123" t="s">
        <v>24</v>
      </c>
      <c r="E26" s="124" t="s">
        <v>11</v>
      </c>
      <c r="F26" s="124" t="s">
        <v>27</v>
      </c>
      <c r="G26" s="22" t="s">
        <v>179</v>
      </c>
      <c r="H26" s="109"/>
      <c r="I26" s="109"/>
      <c r="J26" s="109"/>
      <c r="K26" s="109"/>
      <c r="L26" s="109"/>
      <c r="P26" s="259"/>
      <c r="Q26" s="272" t="s">
        <v>25</v>
      </c>
      <c r="R26" s="273" t="s">
        <v>24</v>
      </c>
      <c r="S26" s="274" t="s">
        <v>11</v>
      </c>
      <c r="T26" s="274" t="s">
        <v>27</v>
      </c>
      <c r="U26" s="275" t="s">
        <v>179</v>
      </c>
      <c r="V26"/>
      <c r="W26"/>
      <c r="X26"/>
      <c r="Y26"/>
      <c r="Z26"/>
    </row>
    <row r="27" spans="1:26" ht="15.75" thickBot="1">
      <c r="B27" s="315" t="s">
        <v>263</v>
      </c>
      <c r="C27" s="23" t="s">
        <v>1</v>
      </c>
      <c r="D27" s="111">
        <v>10</v>
      </c>
      <c r="E27" s="112">
        <v>0.14699999999999999</v>
      </c>
      <c r="F27" s="17">
        <v>4.3728963196286989E-2</v>
      </c>
      <c r="G27" s="113">
        <v>1.3828312341794359E-2</v>
      </c>
      <c r="H27" s="109"/>
      <c r="I27" s="109"/>
      <c r="J27" s="109"/>
      <c r="K27" s="109"/>
      <c r="L27" s="109"/>
      <c r="P27" s="454" t="s">
        <v>264</v>
      </c>
      <c r="Q27" s="276" t="s">
        <v>1</v>
      </c>
      <c r="R27" s="277">
        <v>10</v>
      </c>
      <c r="S27" s="278">
        <v>4.300000000000001E-2</v>
      </c>
      <c r="T27" s="279">
        <v>2.496664441476534E-2</v>
      </c>
      <c r="U27" s="280">
        <v>7.8951461882180076E-3</v>
      </c>
      <c r="V27"/>
      <c r="W27"/>
      <c r="X27"/>
      <c r="Y27"/>
      <c r="Z27"/>
    </row>
    <row r="28" spans="1:26" ht="15.75" thickBot="1">
      <c r="B28" s="316"/>
      <c r="C28" s="27" t="s">
        <v>2</v>
      </c>
      <c r="D28" s="114">
        <v>10</v>
      </c>
      <c r="E28" s="115">
        <v>0.26999999999999996</v>
      </c>
      <c r="F28" s="20">
        <v>9.4985378991833389E-2</v>
      </c>
      <c r="G28" s="116">
        <v>3.0037014202850161E-2</v>
      </c>
      <c r="H28" s="109"/>
      <c r="I28" s="109"/>
      <c r="J28" s="109"/>
      <c r="K28" s="109"/>
      <c r="L28" s="109"/>
      <c r="P28" s="455"/>
      <c r="Q28" s="281" t="s">
        <v>2</v>
      </c>
      <c r="R28" s="282">
        <v>10</v>
      </c>
      <c r="S28" s="283">
        <v>5.4999999999999993E-2</v>
      </c>
      <c r="T28" s="284">
        <v>2.758824226207808E-2</v>
      </c>
      <c r="U28" s="285">
        <v>8.7241682188682664E-3</v>
      </c>
      <c r="V28"/>
      <c r="W28"/>
      <c r="X28"/>
      <c r="Y28"/>
      <c r="Z28"/>
    </row>
    <row r="29" spans="1:26" ht="15">
      <c r="B29" s="109"/>
      <c r="C29" s="109"/>
      <c r="D29" s="109"/>
      <c r="E29" s="109"/>
      <c r="F29" s="109"/>
      <c r="G29" s="109"/>
      <c r="H29" s="109"/>
      <c r="I29" s="109"/>
      <c r="J29" s="109"/>
      <c r="K29" s="109"/>
      <c r="L29" s="109"/>
      <c r="P29"/>
      <c r="Q29"/>
      <c r="R29"/>
      <c r="S29"/>
      <c r="T29"/>
      <c r="U29"/>
      <c r="V29"/>
      <c r="W29"/>
      <c r="X29"/>
      <c r="Y29"/>
      <c r="Z29"/>
    </row>
    <row r="30" spans="1:26" ht="15.75" thickBot="1">
      <c r="B30" s="338" t="s">
        <v>180</v>
      </c>
      <c r="C30" s="339"/>
      <c r="D30" s="339"/>
      <c r="E30" s="339"/>
      <c r="F30" s="339"/>
      <c r="G30" s="339"/>
      <c r="H30" s="339"/>
      <c r="I30" s="339"/>
      <c r="J30" s="339"/>
      <c r="K30" s="339"/>
      <c r="L30" s="339"/>
      <c r="P30" s="452" t="s">
        <v>180</v>
      </c>
      <c r="Q30" s="453"/>
      <c r="R30" s="453"/>
      <c r="S30" s="453"/>
      <c r="T30" s="453"/>
      <c r="U30" s="453"/>
      <c r="V30" s="453"/>
      <c r="W30" s="453"/>
      <c r="X30" s="453"/>
      <c r="Y30" s="453"/>
      <c r="Z30" s="453"/>
    </row>
    <row r="31" spans="1:26" ht="15.75" thickBot="1">
      <c r="B31" s="340" t="s">
        <v>0</v>
      </c>
      <c r="C31" s="341"/>
      <c r="D31" s="345" t="s">
        <v>181</v>
      </c>
      <c r="E31" s="346"/>
      <c r="F31" s="347" t="s">
        <v>182</v>
      </c>
      <c r="G31" s="348"/>
      <c r="H31" s="348"/>
      <c r="I31" s="348"/>
      <c r="J31" s="348"/>
      <c r="K31" s="348"/>
      <c r="L31" s="349"/>
      <c r="P31" s="456" t="s">
        <v>0</v>
      </c>
      <c r="Q31" s="457"/>
      <c r="R31" s="461" t="s">
        <v>181</v>
      </c>
      <c r="S31" s="462"/>
      <c r="T31" s="463" t="s">
        <v>182</v>
      </c>
      <c r="U31" s="464"/>
      <c r="V31" s="464"/>
      <c r="W31" s="464"/>
      <c r="X31" s="464"/>
      <c r="Y31" s="464"/>
      <c r="Z31" s="465"/>
    </row>
    <row r="32" spans="1:26" ht="15.75" thickBot="1">
      <c r="B32" s="342"/>
      <c r="C32" s="343"/>
      <c r="D32" s="350" t="s">
        <v>31</v>
      </c>
      <c r="E32" s="311" t="s">
        <v>34</v>
      </c>
      <c r="F32" s="311" t="s">
        <v>183</v>
      </c>
      <c r="G32" s="311" t="s">
        <v>45</v>
      </c>
      <c r="H32" s="311" t="s">
        <v>184</v>
      </c>
      <c r="I32" s="311" t="s">
        <v>185</v>
      </c>
      <c r="J32" s="311" t="s">
        <v>186</v>
      </c>
      <c r="K32" s="313" t="s">
        <v>187</v>
      </c>
      <c r="L32" s="314"/>
      <c r="P32" s="458"/>
      <c r="Q32" s="459"/>
      <c r="R32" s="466" t="s">
        <v>31</v>
      </c>
      <c r="S32" s="468" t="s">
        <v>34</v>
      </c>
      <c r="T32" s="468" t="s">
        <v>183</v>
      </c>
      <c r="U32" s="468" t="s">
        <v>45</v>
      </c>
      <c r="V32" s="468" t="s">
        <v>184</v>
      </c>
      <c r="W32" s="468" t="s">
        <v>185</v>
      </c>
      <c r="X32" s="468" t="s">
        <v>186</v>
      </c>
      <c r="Y32" s="470" t="s">
        <v>187</v>
      </c>
      <c r="Z32" s="471"/>
    </row>
    <row r="33" spans="2:26" ht="15" thickBot="1">
      <c r="B33" s="316"/>
      <c r="C33" s="344"/>
      <c r="D33" s="351"/>
      <c r="E33" s="312"/>
      <c r="F33" s="312"/>
      <c r="G33" s="312"/>
      <c r="H33" s="312"/>
      <c r="I33" s="312"/>
      <c r="J33" s="312"/>
      <c r="K33" s="120" t="s">
        <v>188</v>
      </c>
      <c r="L33" s="60" t="s">
        <v>189</v>
      </c>
      <c r="P33" s="455"/>
      <c r="Q33" s="460"/>
      <c r="R33" s="467"/>
      <c r="S33" s="469"/>
      <c r="T33" s="469"/>
      <c r="U33" s="469"/>
      <c r="V33" s="469"/>
      <c r="W33" s="469"/>
      <c r="X33" s="469"/>
      <c r="Y33" s="286" t="s">
        <v>188</v>
      </c>
      <c r="Z33" s="287" t="s">
        <v>189</v>
      </c>
    </row>
    <row r="34" spans="2:26" ht="43.5" thickBot="1">
      <c r="B34" s="315" t="s">
        <v>263</v>
      </c>
      <c r="C34" s="23" t="s">
        <v>190</v>
      </c>
      <c r="D34" s="24">
        <v>7.024492104232821</v>
      </c>
      <c r="E34" s="26">
        <v>1.6275948967441087E-2</v>
      </c>
      <c r="F34" s="26">
        <v>-3.7196900264534216</v>
      </c>
      <c r="G34" s="25">
        <v>18</v>
      </c>
      <c r="H34" s="26">
        <v>1.56834681090647E-3</v>
      </c>
      <c r="I34" s="17">
        <v>-0.12299999999999997</v>
      </c>
      <c r="J34" s="17">
        <v>3.3067271499844744E-2</v>
      </c>
      <c r="K34" s="17">
        <v>-0.19247175950465617</v>
      </c>
      <c r="L34" s="113">
        <v>-5.3528240495343764E-2</v>
      </c>
      <c r="P34" s="454" t="s">
        <v>264</v>
      </c>
      <c r="Q34" s="276" t="s">
        <v>190</v>
      </c>
      <c r="R34" s="288">
        <v>2.8037383177569829E-2</v>
      </c>
      <c r="S34" s="289">
        <v>0.86888780682062394</v>
      </c>
      <c r="T34" s="289">
        <v>-1.0198668594061309</v>
      </c>
      <c r="U34" s="290">
        <v>18</v>
      </c>
      <c r="V34" s="289">
        <v>0.32130435936023061</v>
      </c>
      <c r="W34" s="279">
        <v>-1.1999999999999983E-2</v>
      </c>
      <c r="X34" s="279">
        <v>1.1766241729815195E-2</v>
      </c>
      <c r="Y34" s="279">
        <v>-3.6719956580971873E-2</v>
      </c>
      <c r="Z34" s="280">
        <v>1.2719956580971904E-2</v>
      </c>
    </row>
    <row r="35" spans="2:26" ht="57.75" thickBot="1">
      <c r="B35" s="316"/>
      <c r="C35" s="27" t="s">
        <v>191</v>
      </c>
      <c r="D35" s="119"/>
      <c r="E35" s="121"/>
      <c r="F35" s="59">
        <v>-3.7196900264534216</v>
      </c>
      <c r="G35" s="59">
        <v>12.651017186844776</v>
      </c>
      <c r="H35" s="250">
        <v>2.686953350556799E-3</v>
      </c>
      <c r="I35" s="20">
        <v>-0.12299999999999997</v>
      </c>
      <c r="J35" s="20">
        <v>3.3067271499844744E-2</v>
      </c>
      <c r="K35" s="20">
        <v>-0.19463833528614949</v>
      </c>
      <c r="L35" s="116">
        <v>-5.1361664713850445E-2</v>
      </c>
      <c r="P35" s="455"/>
      <c r="Q35" s="281" t="s">
        <v>191</v>
      </c>
      <c r="R35" s="260"/>
      <c r="S35" s="261"/>
      <c r="T35" s="291">
        <v>-1.0198668594061309</v>
      </c>
      <c r="U35" s="291">
        <v>17.823477637490342</v>
      </c>
      <c r="V35" s="291">
        <v>0.32143622860158094</v>
      </c>
      <c r="W35" s="284">
        <v>-1.1999999999999983E-2</v>
      </c>
      <c r="X35" s="284">
        <v>1.1766241729815195E-2</v>
      </c>
      <c r="Y35" s="284">
        <v>-3.6737517169071775E-2</v>
      </c>
      <c r="Z35" s="285">
        <v>1.2737517169071809E-2</v>
      </c>
    </row>
    <row r="36" spans="2:26" ht="15">
      <c r="P36"/>
      <c r="Q36"/>
      <c r="R36"/>
      <c r="S36"/>
      <c r="T36"/>
      <c r="U36"/>
      <c r="V36"/>
      <c r="W36"/>
      <c r="X36"/>
      <c r="Y36"/>
      <c r="Z36"/>
    </row>
  </sheetData>
  <mergeCells count="36">
    <mergeCell ref="B34:B35"/>
    <mergeCell ref="P25:U25"/>
    <mergeCell ref="P27:P28"/>
    <mergeCell ref="P30:Z30"/>
    <mergeCell ref="P31:Q33"/>
    <mergeCell ref="R31:S31"/>
    <mergeCell ref="T31:Z31"/>
    <mergeCell ref="R32:R33"/>
    <mergeCell ref="S32:S33"/>
    <mergeCell ref="T32:T33"/>
    <mergeCell ref="U32:U33"/>
    <mergeCell ref="V32:V33"/>
    <mergeCell ref="W32:W33"/>
    <mergeCell ref="X32:X33"/>
    <mergeCell ref="Y32:Z32"/>
    <mergeCell ref="P34:P35"/>
    <mergeCell ref="B25:G25"/>
    <mergeCell ref="B27:B28"/>
    <mergeCell ref="B30:L30"/>
    <mergeCell ref="B31:C33"/>
    <mergeCell ref="D31:E31"/>
    <mergeCell ref="F31:L31"/>
    <mergeCell ref="D32:D33"/>
    <mergeCell ref="E32:E33"/>
    <mergeCell ref="F32:F33"/>
    <mergeCell ref="G32:G33"/>
    <mergeCell ref="H32:H33"/>
    <mergeCell ref="I32:I33"/>
    <mergeCell ref="J32:J33"/>
    <mergeCell ref="K32:L32"/>
    <mergeCell ref="A2:D2"/>
    <mergeCell ref="O2:R2"/>
    <mergeCell ref="C4:D4"/>
    <mergeCell ref="Q4:R4"/>
    <mergeCell ref="B19:B20"/>
    <mergeCell ref="P19:P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Figure 1</vt:lpstr>
      <vt:lpstr>Figure 1-figure supplement 1</vt:lpstr>
      <vt:lpstr>Figure 1-figure supplement 2</vt:lpstr>
      <vt:lpstr>Figure 1-figure supplement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UPF</dc:creator>
  <cp:lastModifiedBy>Alejandra Escudero</cp:lastModifiedBy>
  <dcterms:created xsi:type="dcterms:W3CDTF">2019-07-22T09:01:08Z</dcterms:created>
  <dcterms:modified xsi:type="dcterms:W3CDTF">2019-12-16T16:02:40Z</dcterms:modified>
</cp:coreProperties>
</file>