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aja\MRC-PPU\PPM1H\PPM1H revision\Revision_Figures\Version 2\Version 2\"/>
    </mc:Choice>
  </mc:AlternateContent>
  <bookViews>
    <workbookView xWindow="-120" yWindow="-120" windowWidth="20730" windowHeight="11160"/>
  </bookViews>
  <sheets>
    <sheet name="pRab10_Stoichiometry" sheetId="1" r:id="rId1"/>
    <sheet name="pRabs_PRM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6" i="2" l="1"/>
  <c r="AF5" i="2"/>
  <c r="AF4" i="2"/>
  <c r="Y4" i="2"/>
  <c r="Y5" i="2"/>
  <c r="Y6" i="2"/>
  <c r="R6" i="2"/>
  <c r="R5" i="2"/>
  <c r="I6" i="2"/>
  <c r="I5" i="2"/>
  <c r="I4" i="2"/>
  <c r="K4" i="1"/>
  <c r="L20" i="1"/>
  <c r="K5" i="1"/>
  <c r="M5" i="1"/>
  <c r="L21" i="1"/>
  <c r="K6" i="1"/>
  <c r="L22" i="1"/>
  <c r="M6" i="1"/>
  <c r="K7" i="1"/>
  <c r="K8" i="1"/>
  <c r="L24" i="1"/>
  <c r="K9" i="1"/>
  <c r="M9" i="1"/>
  <c r="L25" i="1"/>
  <c r="K10" i="1"/>
  <c r="L26" i="1"/>
  <c r="M10" i="1"/>
  <c r="K11" i="1"/>
  <c r="K12" i="1"/>
  <c r="L28" i="1"/>
  <c r="K13" i="1"/>
  <c r="M13" i="1"/>
  <c r="L29" i="1"/>
  <c r="K14" i="1"/>
  <c r="L30" i="1"/>
  <c r="M14" i="1"/>
  <c r="K15" i="1"/>
  <c r="K31" i="1"/>
  <c r="L31" i="1"/>
  <c r="M15" i="1"/>
  <c r="K30" i="1"/>
  <c r="K29" i="1"/>
  <c r="K28" i="1"/>
  <c r="K27" i="1"/>
  <c r="L27" i="1"/>
  <c r="M11" i="1"/>
  <c r="K26" i="1"/>
  <c r="K25" i="1"/>
  <c r="K24" i="1"/>
  <c r="K23" i="1"/>
  <c r="L23" i="1"/>
  <c r="M7" i="1"/>
  <c r="K22" i="1"/>
  <c r="K21" i="1"/>
  <c r="K20" i="1"/>
  <c r="M4" i="1"/>
  <c r="M12" i="1"/>
  <c r="M8" i="1"/>
</calcChain>
</file>

<file path=xl/sharedStrings.xml><?xml version="1.0" encoding="utf-8"?>
<sst xmlns="http://schemas.openxmlformats.org/spreadsheetml/2006/main" count="209" uniqueCount="68">
  <si>
    <t>Replicate</t>
  </si>
  <si>
    <t>Peptide Peak Found Ratio</t>
  </si>
  <si>
    <t>Peptide Retention Time</t>
  </si>
  <si>
    <t>Ratio To Standard</t>
  </si>
  <si>
    <t>RN_191005_RAB10_PRM_01</t>
  </si>
  <si>
    <t>RN_191005_RAB10_PRM_02</t>
  </si>
  <si>
    <t>RN_191005_RAB10_PRM_03</t>
  </si>
  <si>
    <t>RN_191005_RAB10_PRM_04</t>
  </si>
  <si>
    <t>RN_191005_RAB10_PRM_05</t>
  </si>
  <si>
    <t>RN_191005_RAB10_PRM_06</t>
  </si>
  <si>
    <t>RN_191005_RAB10_PRM_07</t>
  </si>
  <si>
    <t>RN_191005_RAB10_PRM_08</t>
  </si>
  <si>
    <t>RN_191005_RAB10_PRM_09</t>
  </si>
  <si>
    <t>RN_191005_RAB10_PRM_10</t>
  </si>
  <si>
    <t>RN_191005_RAB10_PRM_11</t>
  </si>
  <si>
    <t>RN_191005_RAB10_PRM_12</t>
  </si>
  <si>
    <t>Sample</t>
  </si>
  <si>
    <t>PPM1H-KO_-MLi2_01</t>
  </si>
  <si>
    <t>PPM1H-KO_-MLi2_02</t>
  </si>
  <si>
    <t>PPM1H-KO_-MLi2_03</t>
  </si>
  <si>
    <t>PPM1H-KO_+MLi2_01</t>
  </si>
  <si>
    <t>PPM1H-KO_+MLi2_02</t>
  </si>
  <si>
    <t>PPM1H-KO_+MLi2_03</t>
  </si>
  <si>
    <t>PPM1H-Wt_-MLi2_01</t>
  </si>
  <si>
    <t>PPM1H-Wt_-MLi2_02</t>
  </si>
  <si>
    <t>PPM1H-Wt_-MLi2_03</t>
  </si>
  <si>
    <t>PPM1H-Wt_+MLi2_01</t>
  </si>
  <si>
    <t>PPM1H-Wt_+MLi2_02</t>
  </si>
  <si>
    <t>PPM1H-Wt_+MLi2_03</t>
  </si>
  <si>
    <t>Peptide sequence</t>
  </si>
  <si>
    <t>Non-Phosphopeptide</t>
  </si>
  <si>
    <t>Ratio to standard*SpikeIn amount</t>
  </si>
  <si>
    <t>Sum: L/H(Phospho)+L/H (Non-Phospho)</t>
  </si>
  <si>
    <t>Phosphopeptide</t>
  </si>
  <si>
    <t>PPM1H-KO(-+ MLi2) and Wt-PPM1H (-+MLi2) pRab10 stoichiometry PRM experiment</t>
  </si>
  <si>
    <t>RN_191006_pRab8-IP_PRM_01</t>
  </si>
  <si>
    <t>RN_191006_pRab8-IP_PRM_02</t>
  </si>
  <si>
    <t>RN_191006_pRab8-IP_PRM_03</t>
  </si>
  <si>
    <t>RN_191006_pRab8-IP_PRM_04</t>
  </si>
  <si>
    <t>RN_191006_pRab8-IP_PRM_05</t>
  </si>
  <si>
    <t>RN_191006_pRab8-IP_PRM_06</t>
  </si>
  <si>
    <t>RN_191006_pRab8-IP_PRM_07</t>
  </si>
  <si>
    <t>RN_191006_pRab8-IP_PRM_08</t>
  </si>
  <si>
    <t>RN_191006_pRab8-IP_PRM_09</t>
  </si>
  <si>
    <t>RN_191006_pRab8-IP_PRM_10</t>
  </si>
  <si>
    <t>RN_191006_pRab8-IP_PRM_11</t>
  </si>
  <si>
    <t>RN_191006_pRab8-IP_PRM_12</t>
  </si>
  <si>
    <t>ND</t>
  </si>
  <si>
    <t>pRAB10</t>
  </si>
  <si>
    <t>Phosphopeptide sequence</t>
  </si>
  <si>
    <t>pRab8 Difference: PPM1H-KO(-MLi2)/PPM1H-Wt (-MLi2)</t>
  </si>
  <si>
    <t>pRab10 Difference: PPM1H-KO(-MLi2)/PPM1H-Wt (-MLi2)</t>
  </si>
  <si>
    <t>pRab8</t>
  </si>
  <si>
    <t>pRab35 Difference: PPM1H-KO(-MLi2)/PPM1H-Wt (-MLi2)</t>
  </si>
  <si>
    <t>pRab35</t>
  </si>
  <si>
    <t>pRab3 Difference: PPM1H-KO(-MLi2)/PPM1H-Wt (-MLi2)</t>
  </si>
  <si>
    <t>pRab3</t>
  </si>
  <si>
    <t>PPM1H-KO(-+ MLi2) and Wt-PPM1H (-+MLi2) pRabs PRM experiment</t>
  </si>
  <si>
    <t>pRab10 Stoichiometry: (pL/H)/((pL/H)+(non-phoL/H))*100</t>
  </si>
  <si>
    <t>m/z: Heavy charge state (z=2)</t>
  </si>
  <si>
    <t>m/z: Heavy charge state (z=3)</t>
  </si>
  <si>
    <t>m/z: Light charge state (z=2)</t>
  </si>
  <si>
    <t>m/z: Light charge state (z=3)</t>
  </si>
  <si>
    <r>
      <t>FH</t>
    </r>
    <r>
      <rPr>
        <b/>
        <u/>
        <sz val="11"/>
        <color rgb="FFFF0000"/>
        <rFont val="Arial"/>
        <family val="2"/>
      </rPr>
      <t>T</t>
    </r>
    <r>
      <rPr>
        <sz val="11"/>
        <color rgb="FF000000"/>
        <rFont val="Arial"/>
        <family val="2"/>
      </rPr>
      <t>ITTSYY</t>
    </r>
    <r>
      <rPr>
        <b/>
        <sz val="11"/>
        <color rgb="FF0000FF"/>
        <rFont val="Arial"/>
        <family val="2"/>
      </rPr>
      <t>R</t>
    </r>
  </si>
  <si>
    <r>
      <t>FHTITTSYY</t>
    </r>
    <r>
      <rPr>
        <b/>
        <sz val="11"/>
        <color rgb="FF0000FF"/>
        <rFont val="Arial"/>
        <family val="2"/>
      </rPr>
      <t>R</t>
    </r>
  </si>
  <si>
    <r>
      <t>FR</t>
    </r>
    <r>
      <rPr>
        <b/>
        <u/>
        <sz val="11"/>
        <color rgb="FFFF0000"/>
        <rFont val="Arial"/>
        <family val="2"/>
      </rPr>
      <t>T</t>
    </r>
    <r>
      <rPr>
        <sz val="11"/>
        <color rgb="FF000000"/>
        <rFont val="Arial"/>
        <family val="2"/>
      </rPr>
      <t>ITTAYY</t>
    </r>
    <r>
      <rPr>
        <b/>
        <sz val="11"/>
        <color rgb="FF0000FF"/>
        <rFont val="Arial"/>
        <family val="2"/>
      </rPr>
      <t>R</t>
    </r>
    <r>
      <rPr>
        <sz val="11"/>
        <color theme="1"/>
        <rFont val="Arial"/>
        <family val="2"/>
      </rPr>
      <t xml:space="preserve"> (missed 1)</t>
    </r>
  </si>
  <si>
    <r>
      <t>FR</t>
    </r>
    <r>
      <rPr>
        <b/>
        <u/>
        <sz val="11"/>
        <color rgb="FFFF0000"/>
        <rFont val="Arial"/>
        <family val="2"/>
      </rPr>
      <t>T</t>
    </r>
    <r>
      <rPr>
        <sz val="11"/>
        <color rgb="FF000000"/>
        <rFont val="Arial"/>
        <family val="2"/>
      </rPr>
      <t>ITSTYY</t>
    </r>
    <r>
      <rPr>
        <b/>
        <sz val="11"/>
        <color rgb="FF0000FF"/>
        <rFont val="Arial"/>
        <family val="2"/>
      </rPr>
      <t>R</t>
    </r>
    <r>
      <rPr>
        <sz val="11"/>
        <color theme="1"/>
        <rFont val="Arial"/>
        <family val="2"/>
      </rPr>
      <t xml:space="preserve"> (missed 1)</t>
    </r>
  </si>
  <si>
    <r>
      <t>YR</t>
    </r>
    <r>
      <rPr>
        <b/>
        <u/>
        <sz val="11"/>
        <color rgb="FFFF0000"/>
        <rFont val="Arial"/>
        <family val="2"/>
      </rPr>
      <t>T</t>
    </r>
    <r>
      <rPr>
        <sz val="11"/>
        <color rgb="FF000000"/>
        <rFont val="Arial"/>
        <family val="2"/>
      </rPr>
      <t>ITTAYY</t>
    </r>
    <r>
      <rPr>
        <b/>
        <sz val="11"/>
        <color rgb="FF0000FF"/>
        <rFont val="Arial"/>
        <family val="2"/>
      </rPr>
      <t>R</t>
    </r>
    <r>
      <rPr>
        <sz val="11"/>
        <color theme="1"/>
        <rFont val="Arial"/>
        <family val="2"/>
      </rPr>
      <t xml:space="preserve"> (missed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</si>
</sst>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u/>
      <sz val="11"/>
      <color rgb="FFFF0000"/>
      <name val="Arial"/>
      <family val="2"/>
    </font>
    <font>
      <b/>
      <sz val="11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pane ySplit="2" topLeftCell="A3" activePane="bottomLeft" state="frozen"/>
      <selection pane="bottomLeft" activeCell="D34" sqref="D34"/>
    </sheetView>
  </sheetViews>
  <sheetFormatPr defaultRowHeight="15" x14ac:dyDescent="0.25"/>
  <cols>
    <col min="1" max="1" width="22.42578125" bestFit="1" customWidth="1"/>
    <col min="2" max="2" width="29.42578125" bestFit="1" customWidth="1"/>
    <col min="3" max="7" width="25.7109375" customWidth="1"/>
    <col min="12" max="12" width="19" customWidth="1"/>
    <col min="13" max="13" width="19.28515625" style="2" customWidth="1"/>
    <col min="17" max="17" width="25.7109375" bestFit="1" customWidth="1"/>
  </cols>
  <sheetData>
    <row r="1" spans="1:13" ht="48" customHeight="1" x14ac:dyDescent="0.25">
      <c r="A1" s="21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5" t="s">
        <v>33</v>
      </c>
      <c r="B2" s="5"/>
      <c r="C2" s="5"/>
      <c r="D2" s="6"/>
      <c r="E2" s="6"/>
      <c r="F2" s="6"/>
      <c r="G2" s="6"/>
      <c r="H2" s="5"/>
      <c r="I2" s="5"/>
      <c r="J2" s="5"/>
      <c r="K2" s="5"/>
      <c r="L2" s="5"/>
      <c r="M2" s="7"/>
    </row>
    <row r="3" spans="1:13" s="1" customFormat="1" ht="57" x14ac:dyDescent="0.25">
      <c r="A3" s="8" t="s">
        <v>16</v>
      </c>
      <c r="B3" s="8" t="s">
        <v>0</v>
      </c>
      <c r="C3" s="8" t="s">
        <v>29</v>
      </c>
      <c r="D3" s="8" t="s">
        <v>59</v>
      </c>
      <c r="E3" s="8" t="s">
        <v>60</v>
      </c>
      <c r="F3" s="8" t="s">
        <v>61</v>
      </c>
      <c r="G3" s="8" t="s">
        <v>62</v>
      </c>
      <c r="H3" s="8" t="s">
        <v>1</v>
      </c>
      <c r="I3" s="8" t="s">
        <v>2</v>
      </c>
      <c r="J3" s="8" t="s">
        <v>3</v>
      </c>
      <c r="K3" s="8" t="s">
        <v>31</v>
      </c>
      <c r="L3" s="8"/>
      <c r="M3" s="8" t="s">
        <v>58</v>
      </c>
    </row>
    <row r="4" spans="1:13" x14ac:dyDescent="0.25">
      <c r="A4" s="5" t="s">
        <v>17</v>
      </c>
      <c r="B4" s="5" t="s">
        <v>4</v>
      </c>
      <c r="C4" s="9" t="s">
        <v>63</v>
      </c>
      <c r="D4" s="6">
        <v>689.80700000000002</v>
      </c>
      <c r="E4" s="6">
        <v>460.20710000000003</v>
      </c>
      <c r="F4" s="6">
        <v>684.80280000000005</v>
      </c>
      <c r="G4" s="10">
        <v>456.87099999999998</v>
      </c>
      <c r="H4" s="7">
        <v>1</v>
      </c>
      <c r="I4" s="7">
        <v>6.56</v>
      </c>
      <c r="J4" s="7">
        <v>0.43880000000000002</v>
      </c>
      <c r="K4" s="7">
        <f>J4*10</f>
        <v>4.3879999999999999</v>
      </c>
      <c r="L4" s="7"/>
      <c r="M4" s="11">
        <f>K4/L20*100</f>
        <v>2.6068462388460487</v>
      </c>
    </row>
    <row r="5" spans="1:13" x14ac:dyDescent="0.25">
      <c r="A5" s="5" t="s">
        <v>18</v>
      </c>
      <c r="B5" s="5" t="s">
        <v>5</v>
      </c>
      <c r="C5" s="9" t="s">
        <v>63</v>
      </c>
      <c r="D5" s="6">
        <v>689.80700000000002</v>
      </c>
      <c r="E5" s="6">
        <v>460.20710000000003</v>
      </c>
      <c r="F5" s="6">
        <v>684.80280000000005</v>
      </c>
      <c r="G5" s="10">
        <v>456.87099999999998</v>
      </c>
      <c r="H5" s="7">
        <v>1</v>
      </c>
      <c r="I5" s="7">
        <v>6.59</v>
      </c>
      <c r="J5" s="7">
        <v>0.51149999999999995</v>
      </c>
      <c r="K5" s="7">
        <f t="shared" ref="K5:K15" si="0">J5*10</f>
        <v>5.1149999999999993</v>
      </c>
      <c r="L5" s="7"/>
      <c r="M5" s="11">
        <f t="shared" ref="M5:M15" si="1">K5/L21*100</f>
        <v>2.8991175120300623</v>
      </c>
    </row>
    <row r="6" spans="1:13" x14ac:dyDescent="0.25">
      <c r="A6" s="5" t="s">
        <v>19</v>
      </c>
      <c r="B6" s="5" t="s">
        <v>6</v>
      </c>
      <c r="C6" s="9" t="s">
        <v>63</v>
      </c>
      <c r="D6" s="6">
        <v>689.80700000000002</v>
      </c>
      <c r="E6" s="6">
        <v>460.20710000000003</v>
      </c>
      <c r="F6" s="6">
        <v>684.80280000000005</v>
      </c>
      <c r="G6" s="10">
        <v>456.87099999999998</v>
      </c>
      <c r="H6" s="7">
        <v>1</v>
      </c>
      <c r="I6" s="7">
        <v>6.29</v>
      </c>
      <c r="J6" s="7">
        <v>0.40189999999999998</v>
      </c>
      <c r="K6" s="7">
        <f t="shared" si="0"/>
        <v>4.0190000000000001</v>
      </c>
      <c r="L6" s="7"/>
      <c r="M6" s="11">
        <f t="shared" si="1"/>
        <v>2.137152094611122</v>
      </c>
    </row>
    <row r="7" spans="1:13" x14ac:dyDescent="0.25">
      <c r="A7" s="5" t="s">
        <v>20</v>
      </c>
      <c r="B7" s="5" t="s">
        <v>7</v>
      </c>
      <c r="C7" s="9" t="s">
        <v>63</v>
      </c>
      <c r="D7" s="6">
        <v>689.80700000000002</v>
      </c>
      <c r="E7" s="6">
        <v>460.20710000000003</v>
      </c>
      <c r="F7" s="6">
        <v>684.80280000000005</v>
      </c>
      <c r="G7" s="10">
        <v>456.87099999999998</v>
      </c>
      <c r="H7" s="7">
        <v>0.9</v>
      </c>
      <c r="I7" s="7">
        <v>6.65</v>
      </c>
      <c r="J7" s="7">
        <v>8.1299999999999997E-2</v>
      </c>
      <c r="K7" s="7">
        <f t="shared" si="0"/>
        <v>0.81299999999999994</v>
      </c>
      <c r="L7" s="7"/>
      <c r="M7" s="11">
        <f t="shared" si="1"/>
        <v>0.38845806516348208</v>
      </c>
    </row>
    <row r="8" spans="1:13" x14ac:dyDescent="0.25">
      <c r="A8" s="5" t="s">
        <v>21</v>
      </c>
      <c r="B8" s="5" t="s">
        <v>8</v>
      </c>
      <c r="C8" s="9" t="s">
        <v>63</v>
      </c>
      <c r="D8" s="6">
        <v>689.80700000000002</v>
      </c>
      <c r="E8" s="6">
        <v>460.20710000000003</v>
      </c>
      <c r="F8" s="6">
        <v>684.80280000000005</v>
      </c>
      <c r="G8" s="10">
        <v>456.87099999999998</v>
      </c>
      <c r="H8" s="7">
        <v>0.88</v>
      </c>
      <c r="I8" s="7">
        <v>6.58</v>
      </c>
      <c r="J8" s="7">
        <v>4.3900000000000002E-2</v>
      </c>
      <c r="K8" s="7">
        <f t="shared" si="0"/>
        <v>0.439</v>
      </c>
      <c r="L8" s="7"/>
      <c r="M8" s="11">
        <f t="shared" si="1"/>
        <v>0.21786816742597948</v>
      </c>
    </row>
    <row r="9" spans="1:13" x14ac:dyDescent="0.25">
      <c r="A9" s="5" t="s">
        <v>22</v>
      </c>
      <c r="B9" s="5" t="s">
        <v>9</v>
      </c>
      <c r="C9" s="9" t="s">
        <v>63</v>
      </c>
      <c r="D9" s="6">
        <v>689.80700000000002</v>
      </c>
      <c r="E9" s="6">
        <v>460.20710000000003</v>
      </c>
      <c r="F9" s="6">
        <v>684.80280000000005</v>
      </c>
      <c r="G9" s="10">
        <v>456.87099999999998</v>
      </c>
      <c r="H9" s="7">
        <v>1</v>
      </c>
      <c r="I9" s="7">
        <v>6.41</v>
      </c>
      <c r="J9" s="7">
        <v>0.1014</v>
      </c>
      <c r="K9" s="7">
        <f t="shared" si="0"/>
        <v>1.014</v>
      </c>
      <c r="L9" s="7"/>
      <c r="M9" s="11">
        <f t="shared" si="1"/>
        <v>0.30572004003907421</v>
      </c>
    </row>
    <row r="10" spans="1:13" x14ac:dyDescent="0.25">
      <c r="A10" s="5" t="s">
        <v>23</v>
      </c>
      <c r="B10" s="5" t="s">
        <v>10</v>
      </c>
      <c r="C10" s="9" t="s">
        <v>63</v>
      </c>
      <c r="D10" s="6">
        <v>689.80700000000002</v>
      </c>
      <c r="E10" s="6">
        <v>460.20710000000003</v>
      </c>
      <c r="F10" s="6">
        <v>684.80280000000005</v>
      </c>
      <c r="G10" s="10">
        <v>456.87099999999998</v>
      </c>
      <c r="H10" s="7">
        <v>1</v>
      </c>
      <c r="I10" s="7">
        <v>6.55</v>
      </c>
      <c r="J10" s="7">
        <v>0.14119999999999999</v>
      </c>
      <c r="K10" s="7">
        <f t="shared" si="0"/>
        <v>1.4119999999999999</v>
      </c>
      <c r="L10" s="7"/>
      <c r="M10" s="11">
        <f t="shared" si="1"/>
        <v>0.72164158127411648</v>
      </c>
    </row>
    <row r="11" spans="1:13" x14ac:dyDescent="0.25">
      <c r="A11" s="5" t="s">
        <v>24</v>
      </c>
      <c r="B11" s="5" t="s">
        <v>11</v>
      </c>
      <c r="C11" s="9" t="s">
        <v>63</v>
      </c>
      <c r="D11" s="6">
        <v>689.80700000000002</v>
      </c>
      <c r="E11" s="6">
        <v>460.20710000000003</v>
      </c>
      <c r="F11" s="6">
        <v>684.80280000000005</v>
      </c>
      <c r="G11" s="10">
        <v>456.87099999999998</v>
      </c>
      <c r="H11" s="7">
        <v>0.9</v>
      </c>
      <c r="I11" s="7">
        <v>6.67</v>
      </c>
      <c r="J11" s="7">
        <v>0.12470000000000001</v>
      </c>
      <c r="K11" s="7">
        <f t="shared" si="0"/>
        <v>1.2470000000000001</v>
      </c>
      <c r="L11" s="7"/>
      <c r="M11" s="11">
        <f t="shared" si="1"/>
        <v>0.71610283856963197</v>
      </c>
    </row>
    <row r="12" spans="1:13" x14ac:dyDescent="0.25">
      <c r="A12" s="5" t="s">
        <v>25</v>
      </c>
      <c r="B12" s="5" t="s">
        <v>12</v>
      </c>
      <c r="C12" s="9" t="s">
        <v>63</v>
      </c>
      <c r="D12" s="6">
        <v>689.80700000000002</v>
      </c>
      <c r="E12" s="6">
        <v>460.20710000000003</v>
      </c>
      <c r="F12" s="6">
        <v>684.80280000000005</v>
      </c>
      <c r="G12" s="10">
        <v>456.87099999999998</v>
      </c>
      <c r="H12" s="7">
        <v>0.98</v>
      </c>
      <c r="I12" s="7">
        <v>6.59</v>
      </c>
      <c r="J12" s="7">
        <v>0.2009</v>
      </c>
      <c r="K12" s="7">
        <f t="shared" si="0"/>
        <v>2.0089999999999999</v>
      </c>
      <c r="L12" s="7"/>
      <c r="M12" s="11">
        <f t="shared" si="1"/>
        <v>0.9508978861573123</v>
      </c>
    </row>
    <row r="13" spans="1:13" x14ac:dyDescent="0.25">
      <c r="A13" s="5" t="s">
        <v>26</v>
      </c>
      <c r="B13" s="5" t="s">
        <v>13</v>
      </c>
      <c r="C13" s="9" t="s">
        <v>63</v>
      </c>
      <c r="D13" s="6">
        <v>689.80700000000002</v>
      </c>
      <c r="E13" s="6">
        <v>460.20710000000003</v>
      </c>
      <c r="F13" s="6">
        <v>684.80280000000005</v>
      </c>
      <c r="G13" s="10">
        <v>456.87099999999998</v>
      </c>
      <c r="H13" s="7">
        <v>0.96</v>
      </c>
      <c r="I13" s="7">
        <v>6.77</v>
      </c>
      <c r="J13" s="7">
        <v>4.24E-2</v>
      </c>
      <c r="K13" s="7">
        <f t="shared" si="0"/>
        <v>0.42399999999999999</v>
      </c>
      <c r="L13" s="7"/>
      <c r="M13" s="11">
        <f t="shared" si="1"/>
        <v>0.29410744632885927</v>
      </c>
    </row>
    <row r="14" spans="1:13" x14ac:dyDescent="0.25">
      <c r="A14" s="5" t="s">
        <v>27</v>
      </c>
      <c r="B14" s="5" t="s">
        <v>14</v>
      </c>
      <c r="C14" s="9" t="s">
        <v>63</v>
      </c>
      <c r="D14" s="6">
        <v>689.80700000000002</v>
      </c>
      <c r="E14" s="6">
        <v>460.20710000000003</v>
      </c>
      <c r="F14" s="6">
        <v>684.80280000000005</v>
      </c>
      <c r="G14" s="10">
        <v>456.87099999999998</v>
      </c>
      <c r="H14" s="7">
        <v>0.88</v>
      </c>
      <c r="I14" s="7">
        <v>6.71</v>
      </c>
      <c r="J14" s="7">
        <v>4.6899999999999997E-2</v>
      </c>
      <c r="K14" s="7">
        <f t="shared" si="0"/>
        <v>0.46899999999999997</v>
      </c>
      <c r="L14" s="7"/>
      <c r="M14" s="11">
        <f t="shared" si="1"/>
        <v>0.25356011375063525</v>
      </c>
    </row>
    <row r="15" spans="1:13" x14ac:dyDescent="0.25">
      <c r="A15" s="12" t="s">
        <v>28</v>
      </c>
      <c r="B15" s="12" t="s">
        <v>15</v>
      </c>
      <c r="C15" s="13" t="s">
        <v>63</v>
      </c>
      <c r="D15" s="14">
        <v>689.80700000000002</v>
      </c>
      <c r="E15" s="14">
        <v>460.20710000000003</v>
      </c>
      <c r="F15" s="14">
        <v>684.80280000000005</v>
      </c>
      <c r="G15" s="15">
        <v>456.87099999999998</v>
      </c>
      <c r="H15" s="16">
        <v>0.96</v>
      </c>
      <c r="I15" s="16">
        <v>6.65</v>
      </c>
      <c r="J15" s="16">
        <v>8.2799999999999999E-2</v>
      </c>
      <c r="K15" s="16">
        <f t="shared" si="0"/>
        <v>0.82799999999999996</v>
      </c>
      <c r="L15" s="16"/>
      <c r="M15" s="17">
        <f t="shared" si="1"/>
        <v>0.39900537789857166</v>
      </c>
    </row>
    <row r="16" spans="1:13" s="3" customFormat="1" x14ac:dyDescent="0.25">
      <c r="A16" s="18"/>
      <c r="B16" s="18"/>
      <c r="C16" s="18"/>
      <c r="D16" s="18"/>
      <c r="E16" s="18"/>
      <c r="F16" s="18"/>
      <c r="G16" s="18"/>
      <c r="H16" s="19"/>
      <c r="I16" s="19"/>
      <c r="J16" s="19"/>
      <c r="K16" s="19"/>
      <c r="L16" s="19"/>
      <c r="M16" s="19"/>
    </row>
    <row r="17" spans="1:13" s="3" customFormat="1" x14ac:dyDescent="0.25">
      <c r="A17" s="18"/>
      <c r="B17" s="18"/>
      <c r="C17" s="18"/>
      <c r="D17" s="18"/>
      <c r="E17" s="18"/>
      <c r="F17" s="18"/>
      <c r="G17" s="18"/>
      <c r="H17" s="19"/>
      <c r="I17" s="19"/>
      <c r="J17" s="19"/>
      <c r="K17" s="19"/>
      <c r="L17" s="19"/>
      <c r="M17" s="19"/>
    </row>
    <row r="18" spans="1:13" x14ac:dyDescent="0.25">
      <c r="A18" s="5" t="s">
        <v>30</v>
      </c>
      <c r="B18" s="5"/>
      <c r="C18" s="5"/>
      <c r="D18" s="5"/>
      <c r="E18" s="5"/>
      <c r="F18" s="5"/>
      <c r="G18" s="5"/>
      <c r="H18" s="7"/>
      <c r="I18" s="7"/>
      <c r="J18" s="7"/>
      <c r="K18" s="7"/>
      <c r="L18" s="7"/>
      <c r="M18" s="7"/>
    </row>
    <row r="19" spans="1:13" s="1" customFormat="1" ht="57" x14ac:dyDescent="0.2">
      <c r="A19" s="8" t="s">
        <v>16</v>
      </c>
      <c r="B19" s="8" t="s">
        <v>0</v>
      </c>
      <c r="C19" s="8" t="s">
        <v>29</v>
      </c>
      <c r="D19" s="8" t="s">
        <v>59</v>
      </c>
      <c r="E19" s="8" t="s">
        <v>60</v>
      </c>
      <c r="F19" s="8" t="s">
        <v>61</v>
      </c>
      <c r="G19" s="8" t="s">
        <v>62</v>
      </c>
      <c r="H19" s="8" t="s">
        <v>1</v>
      </c>
      <c r="I19" s="8" t="s">
        <v>2</v>
      </c>
      <c r="J19" s="8" t="s">
        <v>3</v>
      </c>
      <c r="K19" s="8" t="s">
        <v>31</v>
      </c>
      <c r="L19" s="8" t="s">
        <v>32</v>
      </c>
      <c r="M19" s="20"/>
    </row>
    <row r="20" spans="1:13" x14ac:dyDescent="0.25">
      <c r="A20" s="5" t="s">
        <v>17</v>
      </c>
      <c r="B20" s="5" t="s">
        <v>4</v>
      </c>
      <c r="C20" s="9" t="s">
        <v>64</v>
      </c>
      <c r="D20" s="7">
        <v>649.82380000000001</v>
      </c>
      <c r="E20" s="7">
        <v>433.55160000000001</v>
      </c>
      <c r="F20" s="7">
        <v>644.81970000000001</v>
      </c>
      <c r="G20" s="7">
        <v>430.21550000000002</v>
      </c>
      <c r="H20" s="7">
        <v>1</v>
      </c>
      <c r="I20" s="7">
        <v>5.87</v>
      </c>
      <c r="J20" s="7">
        <v>16.393799999999999</v>
      </c>
      <c r="K20" s="7">
        <f>J20*10</f>
        <v>163.93799999999999</v>
      </c>
      <c r="L20" s="7">
        <f>SUM(K4,K20)</f>
        <v>168.32599999999999</v>
      </c>
      <c r="M20" s="7"/>
    </row>
    <row r="21" spans="1:13" x14ac:dyDescent="0.25">
      <c r="A21" s="5" t="s">
        <v>18</v>
      </c>
      <c r="B21" s="5" t="s">
        <v>5</v>
      </c>
      <c r="C21" s="9" t="s">
        <v>64</v>
      </c>
      <c r="D21" s="7">
        <v>649.82380000000001</v>
      </c>
      <c r="E21" s="7">
        <v>433.55160000000001</v>
      </c>
      <c r="F21" s="7">
        <v>644.81970000000001</v>
      </c>
      <c r="G21" s="7">
        <v>430.21550000000002</v>
      </c>
      <c r="H21" s="7">
        <v>0.94</v>
      </c>
      <c r="I21" s="7">
        <v>5.96</v>
      </c>
      <c r="J21" s="7">
        <v>17.131799999999998</v>
      </c>
      <c r="K21" s="7">
        <f t="shared" ref="K21:K31" si="2">J21*10</f>
        <v>171.31799999999998</v>
      </c>
      <c r="L21" s="7">
        <f t="shared" ref="L21:L31" si="3">SUM(K5,K21)</f>
        <v>176.43299999999999</v>
      </c>
      <c r="M21" s="7"/>
    </row>
    <row r="22" spans="1:13" x14ac:dyDescent="0.25">
      <c r="A22" s="5" t="s">
        <v>19</v>
      </c>
      <c r="B22" s="5" t="s">
        <v>6</v>
      </c>
      <c r="C22" s="9" t="s">
        <v>64</v>
      </c>
      <c r="D22" s="7">
        <v>649.82380000000001</v>
      </c>
      <c r="E22" s="7">
        <v>433.55160000000001</v>
      </c>
      <c r="F22" s="7">
        <v>644.81970000000001</v>
      </c>
      <c r="G22" s="7">
        <v>430.21550000000002</v>
      </c>
      <c r="H22" s="7">
        <v>0.92</v>
      </c>
      <c r="I22" s="7">
        <v>5.75</v>
      </c>
      <c r="J22" s="7">
        <v>18.403500000000001</v>
      </c>
      <c r="K22" s="7">
        <f t="shared" si="2"/>
        <v>184.03500000000003</v>
      </c>
      <c r="L22" s="7">
        <f t="shared" si="3"/>
        <v>188.05400000000003</v>
      </c>
      <c r="M22" s="7"/>
    </row>
    <row r="23" spans="1:13" x14ac:dyDescent="0.25">
      <c r="A23" s="5" t="s">
        <v>20</v>
      </c>
      <c r="B23" s="5" t="s">
        <v>7</v>
      </c>
      <c r="C23" s="9" t="s">
        <v>64</v>
      </c>
      <c r="D23" s="7">
        <v>649.82380000000001</v>
      </c>
      <c r="E23" s="7">
        <v>433.55160000000001</v>
      </c>
      <c r="F23" s="7">
        <v>644.81970000000001</v>
      </c>
      <c r="G23" s="7">
        <v>430.21550000000002</v>
      </c>
      <c r="H23" s="7">
        <v>1</v>
      </c>
      <c r="I23" s="7">
        <v>5.99</v>
      </c>
      <c r="J23" s="7">
        <v>20.8476</v>
      </c>
      <c r="K23" s="7">
        <f t="shared" si="2"/>
        <v>208.476</v>
      </c>
      <c r="L23" s="7">
        <f t="shared" si="3"/>
        <v>209.28899999999999</v>
      </c>
      <c r="M23" s="7"/>
    </row>
    <row r="24" spans="1:13" x14ac:dyDescent="0.25">
      <c r="A24" s="5" t="s">
        <v>21</v>
      </c>
      <c r="B24" s="5" t="s">
        <v>8</v>
      </c>
      <c r="C24" s="9" t="s">
        <v>64</v>
      </c>
      <c r="D24" s="7">
        <v>649.82380000000001</v>
      </c>
      <c r="E24" s="7">
        <v>433.55160000000001</v>
      </c>
      <c r="F24" s="7">
        <v>644.81970000000001</v>
      </c>
      <c r="G24" s="7">
        <v>430.21550000000002</v>
      </c>
      <c r="H24" s="7">
        <v>1</v>
      </c>
      <c r="I24" s="7">
        <v>6.03</v>
      </c>
      <c r="J24" s="7">
        <v>20.105899999999998</v>
      </c>
      <c r="K24" s="7">
        <f t="shared" si="2"/>
        <v>201.05899999999997</v>
      </c>
      <c r="L24" s="7">
        <f t="shared" si="3"/>
        <v>201.49799999999996</v>
      </c>
      <c r="M24" s="7"/>
    </row>
    <row r="25" spans="1:13" x14ac:dyDescent="0.25">
      <c r="A25" s="5" t="s">
        <v>22</v>
      </c>
      <c r="B25" s="5" t="s">
        <v>9</v>
      </c>
      <c r="C25" s="9" t="s">
        <v>64</v>
      </c>
      <c r="D25" s="7">
        <v>649.82380000000001</v>
      </c>
      <c r="E25" s="7">
        <v>433.55160000000001</v>
      </c>
      <c r="F25" s="7">
        <v>644.81970000000001</v>
      </c>
      <c r="G25" s="7">
        <v>430.21550000000002</v>
      </c>
      <c r="H25" s="7">
        <v>1</v>
      </c>
      <c r="I25" s="7">
        <v>5.73</v>
      </c>
      <c r="J25" s="7">
        <v>33.066200000000002</v>
      </c>
      <c r="K25" s="7">
        <f t="shared" si="2"/>
        <v>330.66200000000003</v>
      </c>
      <c r="L25" s="7">
        <f t="shared" si="3"/>
        <v>331.67600000000004</v>
      </c>
      <c r="M25" s="7"/>
    </row>
    <row r="26" spans="1:13" x14ac:dyDescent="0.25">
      <c r="A26" s="5" t="s">
        <v>23</v>
      </c>
      <c r="B26" s="5" t="s">
        <v>10</v>
      </c>
      <c r="C26" s="9" t="s">
        <v>64</v>
      </c>
      <c r="D26" s="7">
        <v>649.82380000000001</v>
      </c>
      <c r="E26" s="7">
        <v>433.55160000000001</v>
      </c>
      <c r="F26" s="7">
        <v>644.81970000000001</v>
      </c>
      <c r="G26" s="7">
        <v>430.21550000000002</v>
      </c>
      <c r="H26" s="7">
        <v>1</v>
      </c>
      <c r="I26" s="7">
        <v>5.96</v>
      </c>
      <c r="J26" s="7">
        <v>19.4253</v>
      </c>
      <c r="K26" s="7">
        <f t="shared" si="2"/>
        <v>194.25299999999999</v>
      </c>
      <c r="L26" s="7">
        <f t="shared" si="3"/>
        <v>195.66499999999999</v>
      </c>
      <c r="M26" s="7"/>
    </row>
    <row r="27" spans="1:13" x14ac:dyDescent="0.25">
      <c r="A27" s="5" t="s">
        <v>24</v>
      </c>
      <c r="B27" s="5" t="s">
        <v>11</v>
      </c>
      <c r="C27" s="9" t="s">
        <v>64</v>
      </c>
      <c r="D27" s="7">
        <v>649.82380000000001</v>
      </c>
      <c r="E27" s="7">
        <v>433.55160000000001</v>
      </c>
      <c r="F27" s="7">
        <v>644.81970000000001</v>
      </c>
      <c r="G27" s="7">
        <v>430.21550000000002</v>
      </c>
      <c r="H27" s="7">
        <v>1</v>
      </c>
      <c r="I27" s="7">
        <v>6.07</v>
      </c>
      <c r="J27" s="7">
        <v>17.289000000000001</v>
      </c>
      <c r="K27" s="7">
        <f t="shared" si="2"/>
        <v>172.89000000000001</v>
      </c>
      <c r="L27" s="7">
        <f t="shared" si="3"/>
        <v>174.13700000000003</v>
      </c>
      <c r="M27" s="7"/>
    </row>
    <row r="28" spans="1:13" x14ac:dyDescent="0.25">
      <c r="A28" s="5" t="s">
        <v>25</v>
      </c>
      <c r="B28" s="5" t="s">
        <v>12</v>
      </c>
      <c r="C28" s="9" t="s">
        <v>64</v>
      </c>
      <c r="D28" s="7">
        <v>649.82380000000001</v>
      </c>
      <c r="E28" s="7">
        <v>433.55160000000001</v>
      </c>
      <c r="F28" s="7">
        <v>644.81970000000001</v>
      </c>
      <c r="G28" s="7">
        <v>430.21550000000002</v>
      </c>
      <c r="H28" s="7">
        <v>1</v>
      </c>
      <c r="I28" s="7">
        <v>5.93</v>
      </c>
      <c r="J28" s="7">
        <v>20.926500000000001</v>
      </c>
      <c r="K28" s="7">
        <f t="shared" si="2"/>
        <v>209.26500000000001</v>
      </c>
      <c r="L28" s="7">
        <f t="shared" si="3"/>
        <v>211.274</v>
      </c>
      <c r="M28" s="7"/>
    </row>
    <row r="29" spans="1:13" x14ac:dyDescent="0.25">
      <c r="A29" s="5" t="s">
        <v>26</v>
      </c>
      <c r="B29" s="5" t="s">
        <v>13</v>
      </c>
      <c r="C29" s="9" t="s">
        <v>64</v>
      </c>
      <c r="D29" s="7">
        <v>649.82380000000001</v>
      </c>
      <c r="E29" s="7">
        <v>433.55160000000001</v>
      </c>
      <c r="F29" s="7">
        <v>644.81970000000001</v>
      </c>
      <c r="G29" s="7">
        <v>430.21550000000002</v>
      </c>
      <c r="H29" s="7">
        <v>1</v>
      </c>
      <c r="I29" s="7">
        <v>6.19</v>
      </c>
      <c r="J29" s="7">
        <v>14.3741</v>
      </c>
      <c r="K29" s="7">
        <f t="shared" si="2"/>
        <v>143.74100000000001</v>
      </c>
      <c r="L29" s="7">
        <f t="shared" si="3"/>
        <v>144.16500000000002</v>
      </c>
      <c r="M29" s="7"/>
    </row>
    <row r="30" spans="1:13" x14ac:dyDescent="0.25">
      <c r="A30" s="5" t="s">
        <v>27</v>
      </c>
      <c r="B30" s="5" t="s">
        <v>14</v>
      </c>
      <c r="C30" s="9" t="s">
        <v>64</v>
      </c>
      <c r="D30" s="7">
        <v>649.82380000000001</v>
      </c>
      <c r="E30" s="7">
        <v>433.55160000000001</v>
      </c>
      <c r="F30" s="7">
        <v>644.81970000000001</v>
      </c>
      <c r="G30" s="7">
        <v>430.21550000000002</v>
      </c>
      <c r="H30" s="7">
        <v>1</v>
      </c>
      <c r="I30" s="7">
        <v>6.16</v>
      </c>
      <c r="J30" s="7">
        <v>18.4497</v>
      </c>
      <c r="K30" s="7">
        <f t="shared" si="2"/>
        <v>184.49700000000001</v>
      </c>
      <c r="L30" s="7">
        <f t="shared" si="3"/>
        <v>184.96600000000001</v>
      </c>
      <c r="M30" s="7"/>
    </row>
    <row r="31" spans="1:13" x14ac:dyDescent="0.25">
      <c r="A31" s="5" t="s">
        <v>28</v>
      </c>
      <c r="B31" s="5" t="s">
        <v>15</v>
      </c>
      <c r="C31" s="9" t="s">
        <v>64</v>
      </c>
      <c r="D31" s="7">
        <v>649.82380000000001</v>
      </c>
      <c r="E31" s="7">
        <v>433.55160000000001</v>
      </c>
      <c r="F31" s="7">
        <v>644.81970000000001</v>
      </c>
      <c r="G31" s="7">
        <v>430.21550000000002</v>
      </c>
      <c r="H31" s="7">
        <v>1</v>
      </c>
      <c r="I31" s="7">
        <v>6.07</v>
      </c>
      <c r="J31" s="7">
        <v>20.668800000000001</v>
      </c>
      <c r="K31" s="7">
        <f t="shared" si="2"/>
        <v>206.68800000000002</v>
      </c>
      <c r="L31" s="7">
        <f t="shared" si="3"/>
        <v>207.51600000000002</v>
      </c>
      <c r="M31" s="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topLeftCell="P1" workbookViewId="0">
      <pane ySplit="3" topLeftCell="A4" activePane="bottomLeft" state="frozen"/>
      <selection pane="bottomLeft" activeCell="Z23" sqref="Z23"/>
    </sheetView>
  </sheetViews>
  <sheetFormatPr defaultRowHeight="15" x14ac:dyDescent="0.25"/>
  <cols>
    <col min="1" max="1" width="32" customWidth="1"/>
    <col min="2" max="2" width="31.7109375" bestFit="1" customWidth="1"/>
    <col min="3" max="3" width="15" bestFit="1" customWidth="1"/>
    <col min="4" max="5" width="15.7109375" customWidth="1"/>
    <col min="9" max="9" width="21.85546875" customWidth="1"/>
    <col min="10" max="10" width="24.7109375" bestFit="1" customWidth="1"/>
    <col min="11" max="14" width="22.85546875" customWidth="1"/>
    <col min="18" max="18" width="23.140625" customWidth="1"/>
    <col min="19" max="19" width="21.85546875" bestFit="1" customWidth="1"/>
    <col min="20" max="21" width="20.7109375" customWidth="1"/>
    <col min="25" max="25" width="32.85546875" customWidth="1"/>
    <col min="26" max="26" width="24.7109375" bestFit="1" customWidth="1"/>
    <col min="27" max="28" width="22" customWidth="1"/>
    <col min="32" max="32" width="28.7109375" customWidth="1"/>
  </cols>
  <sheetData>
    <row r="1" spans="1:32" ht="46.5" customHeight="1" x14ac:dyDescent="0.25">
      <c r="A1" s="22" t="s">
        <v>57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ht="48" customHeight="1" x14ac:dyDescent="0.25">
      <c r="A2" s="4" t="s">
        <v>48</v>
      </c>
      <c r="B2" s="4"/>
      <c r="C2" s="4"/>
      <c r="D2" s="4"/>
      <c r="E2" s="4"/>
      <c r="F2" s="4"/>
      <c r="G2" s="4"/>
      <c r="H2" s="4"/>
      <c r="I2" s="4"/>
      <c r="J2" s="4" t="s">
        <v>52</v>
      </c>
      <c r="K2" s="4"/>
      <c r="L2" s="4"/>
      <c r="M2" s="4"/>
      <c r="N2" s="4"/>
      <c r="O2" s="4"/>
      <c r="P2" s="4"/>
      <c r="Q2" s="4"/>
      <c r="R2" s="4"/>
      <c r="S2" s="4" t="s">
        <v>54</v>
      </c>
      <c r="T2" s="4"/>
      <c r="U2" s="4"/>
      <c r="V2" s="4"/>
      <c r="W2" s="4"/>
      <c r="X2" s="4"/>
      <c r="Y2" s="4"/>
      <c r="Z2" s="4" t="s">
        <v>56</v>
      </c>
      <c r="AA2" s="4"/>
      <c r="AB2" s="4"/>
      <c r="AC2" s="4"/>
      <c r="AD2" s="4"/>
      <c r="AE2" s="4"/>
      <c r="AF2" s="4"/>
    </row>
    <row r="3" spans="1:32" s="1" customFormat="1" ht="57" x14ac:dyDescent="0.25">
      <c r="A3" s="8" t="s">
        <v>16</v>
      </c>
      <c r="B3" s="8" t="s">
        <v>0</v>
      </c>
      <c r="C3" s="8" t="s">
        <v>49</v>
      </c>
      <c r="D3" s="8" t="s">
        <v>59</v>
      </c>
      <c r="E3" s="8" t="s">
        <v>61</v>
      </c>
      <c r="F3" s="8" t="s">
        <v>1</v>
      </c>
      <c r="G3" s="8" t="s">
        <v>2</v>
      </c>
      <c r="H3" s="8" t="s">
        <v>3</v>
      </c>
      <c r="I3" s="8" t="s">
        <v>51</v>
      </c>
      <c r="J3" s="8" t="s">
        <v>49</v>
      </c>
      <c r="K3" s="8" t="s">
        <v>59</v>
      </c>
      <c r="L3" s="8" t="s">
        <v>60</v>
      </c>
      <c r="M3" s="8" t="s">
        <v>61</v>
      </c>
      <c r="N3" s="8" t="s">
        <v>62</v>
      </c>
      <c r="O3" s="8" t="s">
        <v>1</v>
      </c>
      <c r="P3" s="8" t="s">
        <v>2</v>
      </c>
      <c r="Q3" s="8" t="s">
        <v>3</v>
      </c>
      <c r="R3" s="8" t="s">
        <v>50</v>
      </c>
      <c r="S3" s="8" t="s">
        <v>49</v>
      </c>
      <c r="T3" s="8" t="s">
        <v>59</v>
      </c>
      <c r="U3" s="8" t="s">
        <v>61</v>
      </c>
      <c r="V3" s="8" t="s">
        <v>1</v>
      </c>
      <c r="W3" s="8" t="s">
        <v>2</v>
      </c>
      <c r="X3" s="8" t="s">
        <v>3</v>
      </c>
      <c r="Y3" s="8" t="s">
        <v>53</v>
      </c>
      <c r="Z3" s="8" t="s">
        <v>49</v>
      </c>
      <c r="AA3" s="8" t="s">
        <v>59</v>
      </c>
      <c r="AB3" s="8" t="s">
        <v>61</v>
      </c>
      <c r="AC3" s="8" t="s">
        <v>1</v>
      </c>
      <c r="AD3" s="8" t="s">
        <v>2</v>
      </c>
      <c r="AE3" s="8" t="s">
        <v>3</v>
      </c>
      <c r="AF3" s="8" t="s">
        <v>55</v>
      </c>
    </row>
    <row r="4" spans="1:32" x14ac:dyDescent="0.25">
      <c r="A4" s="5" t="s">
        <v>17</v>
      </c>
      <c r="B4" s="5" t="s">
        <v>35</v>
      </c>
      <c r="C4" s="9" t="s">
        <v>63</v>
      </c>
      <c r="D4" s="6">
        <v>689.80700000000002</v>
      </c>
      <c r="E4" s="6">
        <v>684.80280000000005</v>
      </c>
      <c r="F4" s="7">
        <v>1</v>
      </c>
      <c r="G4" s="7">
        <v>7.76</v>
      </c>
      <c r="H4" s="7">
        <v>3.8199999999999998E-2</v>
      </c>
      <c r="I4" s="11">
        <f>H4/H10</f>
        <v>1.8190476190476188</v>
      </c>
      <c r="J4" s="24" t="s">
        <v>65</v>
      </c>
      <c r="K4" s="7">
        <v>691.3306</v>
      </c>
      <c r="L4" s="7">
        <v>461.22280000000001</v>
      </c>
      <c r="M4" s="7">
        <v>686.32650000000001</v>
      </c>
      <c r="N4" s="7">
        <v>457.88670000000002</v>
      </c>
      <c r="O4" s="7">
        <v>0.65</v>
      </c>
      <c r="P4" s="7">
        <v>8.09</v>
      </c>
      <c r="Q4" s="7">
        <v>1.4E-2</v>
      </c>
      <c r="R4" s="11" t="s">
        <v>47</v>
      </c>
      <c r="S4" s="9" t="s">
        <v>66</v>
      </c>
      <c r="T4" s="7">
        <v>699.32809999999995</v>
      </c>
      <c r="U4" s="7">
        <v>694.32389999999998</v>
      </c>
      <c r="V4" s="7">
        <v>0.41</v>
      </c>
      <c r="W4" s="7">
        <v>7.34</v>
      </c>
      <c r="X4" s="7">
        <v>8.2000000000000007E-3</v>
      </c>
      <c r="Y4" s="11">
        <f>X4/X10</f>
        <v>1.4642857142857144</v>
      </c>
      <c r="Z4" s="9" t="s">
        <v>67</v>
      </c>
      <c r="AA4" s="7">
        <v>699.32809999999995</v>
      </c>
      <c r="AB4" s="7">
        <v>694.32389999999998</v>
      </c>
      <c r="AC4" s="7">
        <v>0.77</v>
      </c>
      <c r="AD4" s="7">
        <v>7.34</v>
      </c>
      <c r="AE4" s="7">
        <v>8.0000000000000002E-3</v>
      </c>
      <c r="AF4" s="11">
        <f>AE4/AE10</f>
        <v>1</v>
      </c>
    </row>
    <row r="5" spans="1:32" x14ac:dyDescent="0.25">
      <c r="A5" s="5" t="s">
        <v>18</v>
      </c>
      <c r="B5" s="5" t="s">
        <v>36</v>
      </c>
      <c r="C5" s="9" t="s">
        <v>63</v>
      </c>
      <c r="D5" s="6">
        <v>689.80700000000002</v>
      </c>
      <c r="E5" s="6">
        <v>684.80280000000005</v>
      </c>
      <c r="F5" s="7">
        <v>1</v>
      </c>
      <c r="G5" s="7">
        <v>7.71</v>
      </c>
      <c r="H5" s="7">
        <v>5.67E-2</v>
      </c>
      <c r="I5" s="11">
        <f t="shared" ref="I5:I6" si="0">H5/H11</f>
        <v>4.2</v>
      </c>
      <c r="J5" s="24" t="s">
        <v>65</v>
      </c>
      <c r="K5" s="7">
        <v>691.3306</v>
      </c>
      <c r="L5" s="7">
        <v>461.22280000000001</v>
      </c>
      <c r="M5" s="7">
        <v>686.32650000000001</v>
      </c>
      <c r="N5" s="7">
        <v>457.88670000000002</v>
      </c>
      <c r="O5" s="7">
        <v>1</v>
      </c>
      <c r="P5" s="7">
        <v>8.67</v>
      </c>
      <c r="Q5" s="7">
        <v>7.0000000000000001E-3</v>
      </c>
      <c r="R5" s="11">
        <f>Q5/Q10</f>
        <v>1.6279069767441861</v>
      </c>
      <c r="S5" s="9" t="s">
        <v>66</v>
      </c>
      <c r="T5" s="7">
        <v>699.32809999999995</v>
      </c>
      <c r="U5" s="7">
        <v>694.32389999999998</v>
      </c>
      <c r="V5" s="7">
        <v>1</v>
      </c>
      <c r="W5" s="7">
        <v>8.11</v>
      </c>
      <c r="X5" s="7">
        <v>8.5000000000000006E-3</v>
      </c>
      <c r="Y5" s="11">
        <f t="shared" ref="Y5:Y6" si="1">X5/X11</f>
        <v>1.4166666666666667</v>
      </c>
      <c r="Z5" s="9" t="s">
        <v>67</v>
      </c>
      <c r="AA5" s="7">
        <v>699.32809999999995</v>
      </c>
      <c r="AB5" s="7">
        <v>694.32389999999998</v>
      </c>
      <c r="AC5" s="7">
        <v>1</v>
      </c>
      <c r="AD5" s="7">
        <v>7.29</v>
      </c>
      <c r="AE5" s="7">
        <v>9.5999999999999992E-3</v>
      </c>
      <c r="AF5" s="11">
        <f t="shared" ref="AF5:AF6" si="2">AE5/AE11</f>
        <v>1.2467532467532465</v>
      </c>
    </row>
    <row r="6" spans="1:32" x14ac:dyDescent="0.25">
      <c r="A6" s="5" t="s">
        <v>19</v>
      </c>
      <c r="B6" s="5" t="s">
        <v>37</v>
      </c>
      <c r="C6" s="9" t="s">
        <v>63</v>
      </c>
      <c r="D6" s="6">
        <v>689.80700000000002</v>
      </c>
      <c r="E6" s="6">
        <v>684.80280000000005</v>
      </c>
      <c r="F6" s="7">
        <v>1</v>
      </c>
      <c r="G6" s="7">
        <v>7.89</v>
      </c>
      <c r="H6" s="7">
        <v>3.6600000000000001E-2</v>
      </c>
      <c r="I6" s="11">
        <f t="shared" si="0"/>
        <v>1.3118279569892473</v>
      </c>
      <c r="J6" s="24" t="s">
        <v>65</v>
      </c>
      <c r="K6" s="7">
        <v>691.3306</v>
      </c>
      <c r="L6" s="7">
        <v>461.22280000000001</v>
      </c>
      <c r="M6" s="7">
        <v>686.32650000000001</v>
      </c>
      <c r="N6" s="7">
        <v>457.88670000000002</v>
      </c>
      <c r="O6" s="7">
        <v>0.98</v>
      </c>
      <c r="P6" s="7">
        <v>8.85</v>
      </c>
      <c r="Q6" s="7">
        <v>4.5999999999999999E-3</v>
      </c>
      <c r="R6" s="11">
        <f>Q6/Q11</f>
        <v>2.5555555555555558</v>
      </c>
      <c r="S6" s="9" t="s">
        <v>66</v>
      </c>
      <c r="T6" s="7">
        <v>699.32809999999995</v>
      </c>
      <c r="U6" s="7">
        <v>694.32389999999998</v>
      </c>
      <c r="V6" s="7">
        <v>1</v>
      </c>
      <c r="W6" s="7">
        <v>8.27</v>
      </c>
      <c r="X6" s="7">
        <v>8.8000000000000005E-3</v>
      </c>
      <c r="Y6" s="11">
        <f t="shared" si="1"/>
        <v>1.1282051282051284</v>
      </c>
      <c r="Z6" s="9" t="s">
        <v>67</v>
      </c>
      <c r="AA6" s="7">
        <v>699.32809999999995</v>
      </c>
      <c r="AB6" s="7">
        <v>694.32389999999998</v>
      </c>
      <c r="AC6" s="7">
        <v>0.96</v>
      </c>
      <c r="AD6" s="7">
        <v>7.47</v>
      </c>
      <c r="AE6" s="7">
        <v>1.0500000000000001E-2</v>
      </c>
      <c r="AF6" s="11">
        <f t="shared" si="2"/>
        <v>1.2804878048780488</v>
      </c>
    </row>
    <row r="7" spans="1:32" x14ac:dyDescent="0.25">
      <c r="A7" s="5" t="s">
        <v>20</v>
      </c>
      <c r="B7" s="5" t="s">
        <v>38</v>
      </c>
      <c r="C7" s="9" t="s">
        <v>63</v>
      </c>
      <c r="D7" s="6">
        <v>689.80700000000002</v>
      </c>
      <c r="E7" s="6">
        <v>684.80280000000005</v>
      </c>
      <c r="F7" s="7">
        <v>1</v>
      </c>
      <c r="G7" s="7">
        <v>7.68</v>
      </c>
      <c r="H7" s="7">
        <v>6.3E-3</v>
      </c>
      <c r="I7" s="5"/>
      <c r="J7" s="24" t="s">
        <v>65</v>
      </c>
      <c r="K7" s="7">
        <v>691.3306</v>
      </c>
      <c r="L7" s="7">
        <v>461.22280000000001</v>
      </c>
      <c r="M7" s="7">
        <v>686.32650000000001</v>
      </c>
      <c r="N7" s="7">
        <v>457.88670000000002</v>
      </c>
      <c r="O7" s="7">
        <v>1</v>
      </c>
      <c r="P7" s="7">
        <v>8.7100000000000009</v>
      </c>
      <c r="Q7" s="7">
        <v>3.7000000000000002E-3</v>
      </c>
      <c r="R7" s="5"/>
      <c r="S7" s="9" t="s">
        <v>66</v>
      </c>
      <c r="T7" s="7">
        <v>699.32809999999995</v>
      </c>
      <c r="U7" s="7">
        <v>694.32389999999998</v>
      </c>
      <c r="V7" s="7">
        <v>0.95</v>
      </c>
      <c r="W7" s="7">
        <v>8.09</v>
      </c>
      <c r="X7" s="7">
        <v>7.7000000000000002E-3</v>
      </c>
      <c r="Y7" s="7"/>
      <c r="Z7" s="9" t="s">
        <v>67</v>
      </c>
      <c r="AA7" s="7">
        <v>699.32809999999995</v>
      </c>
      <c r="AB7" s="7">
        <v>694.32389999999998</v>
      </c>
      <c r="AC7" s="7">
        <v>1</v>
      </c>
      <c r="AD7" s="7">
        <v>7.3</v>
      </c>
      <c r="AE7" s="7">
        <v>9.7999999999999997E-3</v>
      </c>
      <c r="AF7" s="7"/>
    </row>
    <row r="8" spans="1:32" x14ac:dyDescent="0.25">
      <c r="A8" s="5" t="s">
        <v>21</v>
      </c>
      <c r="B8" s="5" t="s">
        <v>39</v>
      </c>
      <c r="C8" s="9" t="s">
        <v>63</v>
      </c>
      <c r="D8" s="6">
        <v>689.80700000000002</v>
      </c>
      <c r="E8" s="6">
        <v>684.80280000000005</v>
      </c>
      <c r="F8" s="7">
        <v>1</v>
      </c>
      <c r="G8" s="7">
        <v>7.64</v>
      </c>
      <c r="H8" s="7">
        <v>4.7999999999999996E-3</v>
      </c>
      <c r="I8" s="5"/>
      <c r="J8" s="24" t="s">
        <v>65</v>
      </c>
      <c r="K8" s="7">
        <v>691.3306</v>
      </c>
      <c r="L8" s="7">
        <v>461.22280000000001</v>
      </c>
      <c r="M8" s="7">
        <v>686.32650000000001</v>
      </c>
      <c r="N8" s="7">
        <v>457.88670000000002</v>
      </c>
      <c r="O8" s="7">
        <v>0.92</v>
      </c>
      <c r="P8" s="7">
        <v>8.64</v>
      </c>
      <c r="Q8" s="7">
        <v>1.8E-3</v>
      </c>
      <c r="R8" s="5"/>
      <c r="S8" s="9" t="s">
        <v>66</v>
      </c>
      <c r="T8" s="7">
        <v>699.32809999999995</v>
      </c>
      <c r="U8" s="7">
        <v>694.32389999999998</v>
      </c>
      <c r="V8" s="7">
        <v>0.95</v>
      </c>
      <c r="W8" s="7">
        <v>8.0500000000000007</v>
      </c>
      <c r="X8" s="7">
        <v>5.1000000000000004E-3</v>
      </c>
      <c r="Y8" s="7"/>
      <c r="Z8" s="9" t="s">
        <v>67</v>
      </c>
      <c r="AA8" s="7">
        <v>699.32809999999995</v>
      </c>
      <c r="AB8" s="7">
        <v>694.32389999999998</v>
      </c>
      <c r="AC8" s="7">
        <v>1</v>
      </c>
      <c r="AD8" s="7">
        <v>7.28</v>
      </c>
      <c r="AE8" s="7">
        <v>1.0500000000000001E-2</v>
      </c>
      <c r="AF8" s="7"/>
    </row>
    <row r="9" spans="1:32" x14ac:dyDescent="0.25">
      <c r="A9" s="5" t="s">
        <v>22</v>
      </c>
      <c r="B9" s="5" t="s">
        <v>40</v>
      </c>
      <c r="C9" s="9" t="s">
        <v>63</v>
      </c>
      <c r="D9" s="6">
        <v>689.80700000000002</v>
      </c>
      <c r="E9" s="6">
        <v>684.80280000000005</v>
      </c>
      <c r="F9" s="7">
        <v>1</v>
      </c>
      <c r="G9" s="7">
        <v>7.57</v>
      </c>
      <c r="H9" s="7">
        <v>5.4999999999999997E-3</v>
      </c>
      <c r="I9" s="5"/>
      <c r="J9" s="24" t="s">
        <v>65</v>
      </c>
      <c r="K9" s="7">
        <v>691.3306</v>
      </c>
      <c r="L9" s="7">
        <v>461.22280000000001</v>
      </c>
      <c r="M9" s="7">
        <v>686.32650000000001</v>
      </c>
      <c r="N9" s="7">
        <v>457.88670000000002</v>
      </c>
      <c r="O9" s="7">
        <v>1</v>
      </c>
      <c r="P9" s="7">
        <v>8.5500000000000007</v>
      </c>
      <c r="Q9" s="7">
        <v>4.4999999999999997E-3</v>
      </c>
      <c r="R9" s="5"/>
      <c r="S9" s="9" t="s">
        <v>66</v>
      </c>
      <c r="T9" s="7">
        <v>699.32809999999995</v>
      </c>
      <c r="U9" s="7">
        <v>694.32389999999998</v>
      </c>
      <c r="V9" s="7">
        <v>1</v>
      </c>
      <c r="W9" s="7">
        <v>8</v>
      </c>
      <c r="X9" s="7">
        <v>6.4000000000000003E-3</v>
      </c>
      <c r="Y9" s="7"/>
      <c r="Z9" s="9" t="s">
        <v>67</v>
      </c>
      <c r="AA9" s="7">
        <v>699.32809999999995</v>
      </c>
      <c r="AB9" s="7">
        <v>694.32389999999998</v>
      </c>
      <c r="AC9" s="7">
        <v>1</v>
      </c>
      <c r="AD9" s="7">
        <v>7.17</v>
      </c>
      <c r="AE9" s="7">
        <v>7.7999999999999996E-3</v>
      </c>
      <c r="AF9" s="7"/>
    </row>
    <row r="10" spans="1:32" x14ac:dyDescent="0.25">
      <c r="A10" s="5" t="s">
        <v>23</v>
      </c>
      <c r="B10" s="5" t="s">
        <v>41</v>
      </c>
      <c r="C10" s="9" t="s">
        <v>63</v>
      </c>
      <c r="D10" s="6">
        <v>689.80700000000002</v>
      </c>
      <c r="E10" s="6">
        <v>684.80280000000005</v>
      </c>
      <c r="F10" s="7">
        <v>1</v>
      </c>
      <c r="G10" s="7">
        <v>7.69</v>
      </c>
      <c r="H10" s="7">
        <v>2.1000000000000001E-2</v>
      </c>
      <c r="I10" s="5"/>
      <c r="J10" s="24" t="s">
        <v>65</v>
      </c>
      <c r="K10" s="7">
        <v>691.3306</v>
      </c>
      <c r="L10" s="7">
        <v>461.22280000000001</v>
      </c>
      <c r="M10" s="7">
        <v>686.32650000000001</v>
      </c>
      <c r="N10" s="7">
        <v>457.88670000000002</v>
      </c>
      <c r="O10" s="7">
        <v>1</v>
      </c>
      <c r="P10" s="7">
        <v>8.69</v>
      </c>
      <c r="Q10" s="7">
        <v>4.3E-3</v>
      </c>
      <c r="R10" s="5"/>
      <c r="S10" s="9" t="s">
        <v>66</v>
      </c>
      <c r="T10" s="7">
        <v>699.32809999999995</v>
      </c>
      <c r="U10" s="7">
        <v>694.32389999999998</v>
      </c>
      <c r="V10" s="7">
        <v>1</v>
      </c>
      <c r="W10" s="7">
        <v>8.09</v>
      </c>
      <c r="X10" s="7">
        <v>5.5999999999999999E-3</v>
      </c>
      <c r="Y10" s="7"/>
      <c r="Z10" s="9" t="s">
        <v>67</v>
      </c>
      <c r="AA10" s="7">
        <v>699.32809999999995</v>
      </c>
      <c r="AB10" s="7">
        <v>694.32389999999998</v>
      </c>
      <c r="AC10" s="7">
        <v>1</v>
      </c>
      <c r="AD10" s="7">
        <v>7.31</v>
      </c>
      <c r="AE10" s="7">
        <v>8.0000000000000002E-3</v>
      </c>
      <c r="AF10" s="7"/>
    </row>
    <row r="11" spans="1:32" x14ac:dyDescent="0.25">
      <c r="A11" s="5" t="s">
        <v>24</v>
      </c>
      <c r="B11" s="5" t="s">
        <v>42</v>
      </c>
      <c r="C11" s="9" t="s">
        <v>63</v>
      </c>
      <c r="D11" s="6">
        <v>689.80700000000002</v>
      </c>
      <c r="E11" s="6">
        <v>684.80280000000005</v>
      </c>
      <c r="F11" s="7">
        <v>1</v>
      </c>
      <c r="G11" s="7">
        <v>7.72</v>
      </c>
      <c r="H11" s="7">
        <v>1.35E-2</v>
      </c>
      <c r="I11" s="5"/>
      <c r="J11" s="24" t="s">
        <v>65</v>
      </c>
      <c r="K11" s="7">
        <v>691.3306</v>
      </c>
      <c r="L11" s="7">
        <v>461.22280000000001</v>
      </c>
      <c r="M11" s="7">
        <v>686.32650000000001</v>
      </c>
      <c r="N11" s="7">
        <v>457.88670000000002</v>
      </c>
      <c r="O11" s="7">
        <v>1</v>
      </c>
      <c r="P11" s="7">
        <v>8.69</v>
      </c>
      <c r="Q11" s="7">
        <v>1.8E-3</v>
      </c>
      <c r="R11" s="5"/>
      <c r="S11" s="9" t="s">
        <v>66</v>
      </c>
      <c r="T11" s="7">
        <v>699.32809999999995</v>
      </c>
      <c r="U11" s="7">
        <v>694.32389999999998</v>
      </c>
      <c r="V11" s="7">
        <v>0.95</v>
      </c>
      <c r="W11" s="7">
        <v>8.1</v>
      </c>
      <c r="X11" s="7">
        <v>6.0000000000000001E-3</v>
      </c>
      <c r="Y11" s="7"/>
      <c r="Z11" s="9" t="s">
        <v>67</v>
      </c>
      <c r="AA11" s="7">
        <v>699.32809999999995</v>
      </c>
      <c r="AB11" s="7">
        <v>694.32389999999998</v>
      </c>
      <c r="AC11" s="7">
        <v>0.96</v>
      </c>
      <c r="AD11" s="7">
        <v>7.31</v>
      </c>
      <c r="AE11" s="7">
        <v>7.7000000000000002E-3</v>
      </c>
      <c r="AF11" s="7"/>
    </row>
    <row r="12" spans="1:32" x14ac:dyDescent="0.25">
      <c r="A12" s="5" t="s">
        <v>25</v>
      </c>
      <c r="B12" s="5" t="s">
        <v>43</v>
      </c>
      <c r="C12" s="9" t="s">
        <v>63</v>
      </c>
      <c r="D12" s="6">
        <v>689.80700000000002</v>
      </c>
      <c r="E12" s="6">
        <v>684.80280000000005</v>
      </c>
      <c r="F12" s="7">
        <v>1</v>
      </c>
      <c r="G12" s="7">
        <v>7.66</v>
      </c>
      <c r="H12" s="7">
        <v>2.7900000000000001E-2</v>
      </c>
      <c r="I12" s="5"/>
      <c r="J12" s="24" t="s">
        <v>65</v>
      </c>
      <c r="K12" s="7">
        <v>691.3306</v>
      </c>
      <c r="L12" s="7">
        <v>461.22280000000001</v>
      </c>
      <c r="M12" s="7">
        <v>686.32650000000001</v>
      </c>
      <c r="N12" s="7">
        <v>457.88670000000002</v>
      </c>
      <c r="O12" s="7">
        <v>1</v>
      </c>
      <c r="P12" s="7">
        <v>8.66</v>
      </c>
      <c r="Q12" s="7">
        <v>4.1999999999999997E-3</v>
      </c>
      <c r="R12" s="5"/>
      <c r="S12" s="9" t="s">
        <v>66</v>
      </c>
      <c r="T12" s="7">
        <v>699.32809999999995</v>
      </c>
      <c r="U12" s="7">
        <v>694.32389999999998</v>
      </c>
      <c r="V12" s="7">
        <v>1</v>
      </c>
      <c r="W12" s="7">
        <v>8.06</v>
      </c>
      <c r="X12" s="7">
        <v>7.7999999999999996E-3</v>
      </c>
      <c r="Y12" s="7"/>
      <c r="Z12" s="9" t="s">
        <v>67</v>
      </c>
      <c r="AA12" s="7">
        <v>699.32809999999995</v>
      </c>
      <c r="AB12" s="7">
        <v>694.32389999999998</v>
      </c>
      <c r="AC12" s="7">
        <v>1</v>
      </c>
      <c r="AD12" s="7">
        <v>7.27</v>
      </c>
      <c r="AE12" s="7">
        <v>8.2000000000000007E-3</v>
      </c>
      <c r="AF12" s="7"/>
    </row>
    <row r="13" spans="1:32" x14ac:dyDescent="0.25">
      <c r="A13" s="5" t="s">
        <v>26</v>
      </c>
      <c r="B13" s="5" t="s">
        <v>44</v>
      </c>
      <c r="C13" s="9" t="s">
        <v>63</v>
      </c>
      <c r="D13" s="6">
        <v>689.80700000000002</v>
      </c>
      <c r="E13" s="6">
        <v>684.80280000000005</v>
      </c>
      <c r="F13" s="7">
        <v>0.96</v>
      </c>
      <c r="G13" s="7">
        <v>7.62</v>
      </c>
      <c r="H13" s="7">
        <v>3.3999999999999998E-3</v>
      </c>
      <c r="I13" s="5"/>
      <c r="J13" s="24" t="s">
        <v>65</v>
      </c>
      <c r="K13" s="7">
        <v>691.3306</v>
      </c>
      <c r="L13" s="7">
        <v>461.22280000000001</v>
      </c>
      <c r="M13" s="7">
        <v>686.32650000000001</v>
      </c>
      <c r="N13" s="7">
        <v>457.88670000000002</v>
      </c>
      <c r="O13" s="7">
        <v>0.94</v>
      </c>
      <c r="P13" s="7">
        <v>8.56</v>
      </c>
      <c r="Q13" s="7">
        <v>2.0999999999999999E-3</v>
      </c>
      <c r="R13" s="5"/>
      <c r="S13" s="9" t="s">
        <v>66</v>
      </c>
      <c r="T13" s="7">
        <v>699.32809999999995</v>
      </c>
      <c r="U13" s="7">
        <v>694.32389999999998</v>
      </c>
      <c r="V13" s="7">
        <v>0.95</v>
      </c>
      <c r="W13" s="7">
        <v>8</v>
      </c>
      <c r="X13" s="7">
        <v>4.3E-3</v>
      </c>
      <c r="Y13" s="7"/>
      <c r="Z13" s="9" t="s">
        <v>67</v>
      </c>
      <c r="AA13" s="7">
        <v>699.32809999999995</v>
      </c>
      <c r="AB13" s="7">
        <v>694.32389999999998</v>
      </c>
      <c r="AC13" s="7">
        <v>1</v>
      </c>
      <c r="AD13" s="7">
        <v>7.19</v>
      </c>
      <c r="AE13" s="7">
        <v>9.7000000000000003E-3</v>
      </c>
      <c r="AF13" s="7"/>
    </row>
    <row r="14" spans="1:32" x14ac:dyDescent="0.25">
      <c r="A14" s="5" t="s">
        <v>27</v>
      </c>
      <c r="B14" s="5" t="s">
        <v>45</v>
      </c>
      <c r="C14" s="9" t="s">
        <v>63</v>
      </c>
      <c r="D14" s="6">
        <v>689.80700000000002</v>
      </c>
      <c r="E14" s="6">
        <v>684.80280000000005</v>
      </c>
      <c r="F14" s="7">
        <v>1</v>
      </c>
      <c r="G14" s="7">
        <v>7.75</v>
      </c>
      <c r="H14" s="7">
        <v>4.7000000000000002E-3</v>
      </c>
      <c r="I14" s="5"/>
      <c r="J14" s="24" t="s">
        <v>65</v>
      </c>
      <c r="K14" s="7">
        <v>691.3306</v>
      </c>
      <c r="L14" s="7">
        <v>461.22280000000001</v>
      </c>
      <c r="M14" s="7">
        <v>686.32650000000001</v>
      </c>
      <c r="N14" s="7">
        <v>457.88670000000002</v>
      </c>
      <c r="O14" s="7">
        <v>0.98</v>
      </c>
      <c r="P14" s="7">
        <v>8.69</v>
      </c>
      <c r="Q14" s="7">
        <v>2.7000000000000001E-3</v>
      </c>
      <c r="R14" s="5"/>
      <c r="S14" s="9" t="s">
        <v>66</v>
      </c>
      <c r="T14" s="7">
        <v>699.32809999999995</v>
      </c>
      <c r="U14" s="7">
        <v>694.32389999999998</v>
      </c>
      <c r="V14" s="7">
        <v>0.95</v>
      </c>
      <c r="W14" s="7">
        <v>8.11</v>
      </c>
      <c r="X14" s="7">
        <v>3.5999999999999999E-3</v>
      </c>
      <c r="Y14" s="7"/>
      <c r="Z14" s="9" t="s">
        <v>67</v>
      </c>
      <c r="AA14" s="7">
        <v>699.32809999999995</v>
      </c>
      <c r="AB14" s="7">
        <v>694.32389999999998</v>
      </c>
      <c r="AC14" s="7">
        <v>0.85</v>
      </c>
      <c r="AD14" s="7">
        <v>7.31</v>
      </c>
      <c r="AE14" s="7">
        <v>8.5000000000000006E-3</v>
      </c>
      <c r="AF14" s="7"/>
    </row>
    <row r="15" spans="1:32" x14ac:dyDescent="0.25">
      <c r="A15" s="5" t="s">
        <v>28</v>
      </c>
      <c r="B15" s="5" t="s">
        <v>46</v>
      </c>
      <c r="C15" s="9" t="s">
        <v>63</v>
      </c>
      <c r="D15" s="6">
        <v>689.80700000000002</v>
      </c>
      <c r="E15" s="6">
        <v>684.80280000000005</v>
      </c>
      <c r="F15" s="7">
        <v>1</v>
      </c>
      <c r="G15" s="7">
        <v>7.61</v>
      </c>
      <c r="H15" s="7">
        <v>4.3E-3</v>
      </c>
      <c r="I15" s="5"/>
      <c r="J15" s="24" t="s">
        <v>65</v>
      </c>
      <c r="K15" s="7">
        <v>691.3306</v>
      </c>
      <c r="L15" s="7">
        <v>461.22280000000001</v>
      </c>
      <c r="M15" s="7">
        <v>686.32650000000001</v>
      </c>
      <c r="N15" s="7">
        <v>457.88670000000002</v>
      </c>
      <c r="O15" s="7">
        <v>0.96</v>
      </c>
      <c r="P15" s="7">
        <v>8.6300000000000008</v>
      </c>
      <c r="Q15" s="7">
        <v>3.2000000000000002E-3</v>
      </c>
      <c r="R15" s="5"/>
      <c r="S15" s="9" t="s">
        <v>66</v>
      </c>
      <c r="T15" s="7">
        <v>699.32809999999995</v>
      </c>
      <c r="U15" s="7">
        <v>694.32389999999998</v>
      </c>
      <c r="V15" s="7">
        <v>0.91</v>
      </c>
      <c r="W15" s="7">
        <v>8.0299999999999994</v>
      </c>
      <c r="X15" s="7">
        <v>5.0000000000000001E-3</v>
      </c>
      <c r="Y15" s="7"/>
      <c r="Z15" s="9" t="s">
        <v>67</v>
      </c>
      <c r="AA15" s="7">
        <v>699.32809999999995</v>
      </c>
      <c r="AB15" s="7">
        <v>694.32389999999998</v>
      </c>
      <c r="AC15" s="7">
        <v>0.96</v>
      </c>
      <c r="AD15" s="7">
        <v>7.23</v>
      </c>
      <c r="AE15" s="7">
        <v>9.7000000000000003E-3</v>
      </c>
      <c r="AF15" s="7"/>
    </row>
  </sheetData>
  <mergeCells count="5">
    <mergeCell ref="A2:I2"/>
    <mergeCell ref="J2:R2"/>
    <mergeCell ref="S2:Y2"/>
    <mergeCell ref="Z2:AF2"/>
    <mergeCell ref="A1:A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pRab10_Stoichiometry</vt:lpstr>
      <vt:lpstr>pRabs_PRM</vt:lpstr>
    </vt:vector>
  </TitlesOfParts>
  <Company>University of Dundee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 Nirujogi</dc:creator>
  <cp:lastModifiedBy>Raja Nirujogi</cp:lastModifiedBy>
  <dcterms:created xsi:type="dcterms:W3CDTF">2019-10-09T09:54:21Z</dcterms:created>
  <dcterms:modified xsi:type="dcterms:W3CDTF">2019-10-16T08:57:57Z</dcterms:modified>
</cp:coreProperties>
</file>