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duardo\V358A Manuscript\Source Documents\"/>
    </mc:Choice>
  </mc:AlternateContent>
  <xr:revisionPtr revIDLastSave="0" documentId="8_{7705E72B-BB85-444E-BB28-5195E59DF895}" xr6:coauthVersionLast="44" xr6:coauthVersionMax="44" xr10:uidLastSave="{00000000-0000-0000-0000-000000000000}"/>
  <bookViews>
    <workbookView xWindow="52560" yWindow="6495" windowWidth="19200" windowHeight="10080" firstSheet="1" activeTab="4" xr2:uid="{16A8A89E-2989-4C91-90C7-7C99C95F7EEB}"/>
  </bookViews>
  <sheets>
    <sheet name="Quantification by eye" sheetId="1" r:id="rId1"/>
    <sheet name="IFT88 " sheetId="2" r:id="rId2"/>
    <sheet name="Gli3" sheetId="3" r:id="rId3"/>
    <sheet name="Protein Tech" sheetId="4" r:id="rId4"/>
    <sheet name="NeuroMab" sheetId="5" r:id="rId5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5" i="5" l="1"/>
  <c r="F25" i="5"/>
  <c r="C25" i="5"/>
  <c r="B25" i="5"/>
  <c r="G17" i="5"/>
  <c r="F17" i="5"/>
  <c r="C17" i="5"/>
  <c r="B17" i="5"/>
  <c r="G9" i="5"/>
  <c r="F9" i="5"/>
  <c r="C9" i="5"/>
  <c r="B9" i="5"/>
  <c r="E35" i="4"/>
  <c r="D35" i="4"/>
  <c r="F35" i="4"/>
  <c r="C35" i="4"/>
  <c r="F34" i="4"/>
  <c r="F33" i="4"/>
  <c r="E30" i="4"/>
  <c r="D30" i="4"/>
  <c r="F30" i="4"/>
  <c r="C30" i="4"/>
  <c r="F29" i="4"/>
  <c r="F28" i="4"/>
  <c r="F27" i="4"/>
  <c r="F26" i="4"/>
  <c r="E23" i="4"/>
  <c r="D23" i="4"/>
  <c r="F23" i="4"/>
  <c r="C23" i="4"/>
  <c r="F22" i="4"/>
  <c r="F21" i="4"/>
  <c r="F20" i="4"/>
  <c r="E18" i="4"/>
  <c r="D18" i="4"/>
  <c r="F18" i="4"/>
  <c r="C18" i="4"/>
  <c r="F17" i="4"/>
  <c r="F16" i="4"/>
  <c r="F15" i="4"/>
  <c r="F14" i="4"/>
  <c r="E12" i="4"/>
  <c r="D12" i="4"/>
  <c r="F12" i="4"/>
  <c r="C12" i="4"/>
  <c r="F11" i="4"/>
  <c r="F10" i="4"/>
  <c r="F9" i="4"/>
  <c r="F8" i="4"/>
  <c r="F7" i="4"/>
  <c r="E5" i="4"/>
  <c r="D5" i="4"/>
  <c r="F5" i="4"/>
  <c r="C5" i="4"/>
  <c r="F4" i="4"/>
  <c r="F3" i="4"/>
  <c r="F2" i="4"/>
  <c r="AC4" i="3"/>
  <c r="AC5" i="3"/>
  <c r="AC6" i="3"/>
  <c r="AC7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AC35" i="3"/>
  <c r="AC36" i="3"/>
  <c r="AC37" i="3"/>
  <c r="AC38" i="3"/>
  <c r="AC39" i="3"/>
  <c r="AC40" i="3"/>
  <c r="AC41" i="3"/>
  <c r="AC42" i="3"/>
  <c r="AC43" i="3"/>
  <c r="AC44" i="3"/>
  <c r="AC46" i="3"/>
  <c r="AB46" i="3"/>
  <c r="X4" i="3"/>
  <c r="X5" i="3"/>
  <c r="X6" i="3"/>
  <c r="X7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6" i="3"/>
  <c r="W46" i="3"/>
  <c r="S4" i="3"/>
  <c r="S5" i="3"/>
  <c r="S6" i="3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46" i="3"/>
  <c r="R46" i="3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6" i="3"/>
  <c r="M46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6" i="3"/>
  <c r="H46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6" i="3"/>
  <c r="C46" i="3"/>
  <c r="N45" i="2"/>
  <c r="I45" i="2"/>
  <c r="N44" i="2"/>
  <c r="I44" i="2"/>
  <c r="D44" i="2"/>
  <c r="N43" i="2"/>
  <c r="I43" i="2"/>
  <c r="D43" i="2"/>
  <c r="N42" i="2"/>
  <c r="I42" i="2"/>
  <c r="D42" i="2"/>
  <c r="N41" i="2"/>
  <c r="I41" i="2"/>
  <c r="D41" i="2"/>
  <c r="N40" i="2"/>
  <c r="I40" i="2"/>
  <c r="D40" i="2"/>
  <c r="N39" i="2"/>
  <c r="I39" i="2"/>
  <c r="D39" i="2"/>
  <c r="N38" i="2"/>
  <c r="I38" i="2"/>
  <c r="D38" i="2"/>
  <c r="N37" i="2"/>
  <c r="I37" i="2"/>
  <c r="D37" i="2"/>
  <c r="N36" i="2"/>
  <c r="I36" i="2"/>
  <c r="D36" i="2"/>
  <c r="N35" i="2"/>
  <c r="I35" i="2"/>
  <c r="D35" i="2"/>
  <c r="N34" i="2"/>
  <c r="I34" i="2"/>
  <c r="D34" i="2"/>
  <c r="N33" i="2"/>
  <c r="I33" i="2"/>
  <c r="D33" i="2"/>
  <c r="N32" i="2"/>
  <c r="I32" i="2"/>
  <c r="D32" i="2"/>
  <c r="N31" i="2"/>
  <c r="I31" i="2"/>
  <c r="D31" i="2"/>
  <c r="N30" i="2"/>
  <c r="I30" i="2"/>
  <c r="D30" i="2"/>
  <c r="N29" i="2"/>
  <c r="I29" i="2"/>
  <c r="D29" i="2"/>
  <c r="N28" i="2"/>
  <c r="I28" i="2"/>
  <c r="D28" i="2"/>
  <c r="N27" i="2"/>
  <c r="I27" i="2"/>
  <c r="D27" i="2"/>
  <c r="N23" i="2"/>
  <c r="N22" i="2"/>
  <c r="I22" i="2"/>
  <c r="N21" i="2"/>
  <c r="I21" i="2"/>
  <c r="N20" i="2"/>
  <c r="I20" i="2"/>
  <c r="N19" i="2"/>
  <c r="I19" i="2"/>
  <c r="D19" i="2"/>
  <c r="N18" i="2"/>
  <c r="I18" i="2"/>
  <c r="D18" i="2"/>
  <c r="N17" i="2"/>
  <c r="I17" i="2"/>
  <c r="D17" i="2"/>
  <c r="N16" i="2"/>
  <c r="I16" i="2"/>
  <c r="D16" i="2"/>
  <c r="N15" i="2"/>
  <c r="I15" i="2"/>
  <c r="D15" i="2"/>
  <c r="N14" i="2"/>
  <c r="I14" i="2"/>
  <c r="D14" i="2"/>
  <c r="N13" i="2"/>
  <c r="I13" i="2"/>
  <c r="D13" i="2"/>
  <c r="N12" i="2"/>
  <c r="I12" i="2"/>
  <c r="D12" i="2"/>
  <c r="N11" i="2"/>
  <c r="I11" i="2"/>
  <c r="D11" i="2"/>
  <c r="N10" i="2"/>
  <c r="I10" i="2"/>
  <c r="D10" i="2"/>
  <c r="N9" i="2"/>
  <c r="I9" i="2"/>
  <c r="D9" i="2"/>
  <c r="N8" i="2"/>
  <c r="I8" i="2"/>
  <c r="D8" i="2"/>
  <c r="N7" i="2"/>
  <c r="I7" i="2"/>
  <c r="D7" i="2"/>
  <c r="N6" i="2"/>
  <c r="I6" i="2"/>
  <c r="D6" i="2"/>
  <c r="N5" i="2"/>
  <c r="I5" i="2"/>
  <c r="D5" i="2"/>
  <c r="N4" i="2"/>
  <c r="I4" i="2"/>
  <c r="D4" i="2"/>
  <c r="N3" i="2"/>
  <c r="I3" i="2"/>
  <c r="D3" i="2"/>
  <c r="N2" i="2"/>
  <c r="I2" i="2"/>
  <c r="D2" i="2"/>
  <c r="N1" i="2"/>
  <c r="I1" i="2"/>
  <c r="D1" i="2"/>
  <c r="G7" i="1"/>
  <c r="H7" i="1"/>
  <c r="I7" i="1"/>
  <c r="K7" i="1"/>
  <c r="L7" i="1"/>
  <c r="M7" i="1"/>
  <c r="C11" i="1"/>
  <c r="D11" i="1"/>
  <c r="E11" i="1"/>
  <c r="G11" i="1"/>
  <c r="H11" i="1"/>
  <c r="I11" i="1"/>
  <c r="K11" i="1"/>
  <c r="L11" i="1"/>
  <c r="M11" i="1"/>
  <c r="C18" i="1"/>
  <c r="D18" i="1"/>
  <c r="E18" i="1"/>
  <c r="G18" i="1"/>
  <c r="H18" i="1"/>
  <c r="I18" i="1"/>
  <c r="K18" i="1"/>
  <c r="L18" i="1"/>
  <c r="M18" i="1"/>
  <c r="K23" i="1"/>
  <c r="L23" i="1"/>
  <c r="M23" i="1"/>
  <c r="C29" i="1"/>
  <c r="D29" i="1"/>
  <c r="E29" i="1"/>
  <c r="G29" i="1"/>
  <c r="H29" i="1"/>
  <c r="I29" i="1"/>
  <c r="K29" i="1"/>
  <c r="L29" i="1"/>
  <c r="M29" i="1"/>
  <c r="E23" i="1"/>
  <c r="D23" i="1"/>
  <c r="C23" i="1"/>
  <c r="I22" i="1"/>
  <c r="H22" i="1"/>
  <c r="G22" i="1"/>
  <c r="E7" i="1"/>
  <c r="D7" i="1"/>
  <c r="C7" i="1"/>
</calcChain>
</file>

<file path=xl/sharedStrings.xml><?xml version="1.0" encoding="utf-8"?>
<sst xmlns="http://schemas.openxmlformats.org/spreadsheetml/2006/main" count="172" uniqueCount="71">
  <si>
    <t>Total</t>
  </si>
  <si>
    <t>NeuroMab</t>
  </si>
  <si>
    <t>Caspary 503</t>
  </si>
  <si>
    <t>Caspary 504</t>
  </si>
  <si>
    <t>Caspary 505</t>
  </si>
  <si>
    <t>Protein Tech</t>
  </si>
  <si>
    <t># of Arl13b positive Cilia</t>
  </si>
  <si>
    <t># of cilia</t>
  </si>
  <si>
    <t># of Cells</t>
  </si>
  <si>
    <t>A/A</t>
  </si>
  <si>
    <t>.A/+</t>
  </si>
  <si>
    <t>.+/+</t>
  </si>
  <si>
    <t>Antibody</t>
  </si>
  <si>
    <t>Genotype</t>
  </si>
  <si>
    <t>ift88 actub 1</t>
  </si>
  <si>
    <t xml:space="preserve">CiliobrevinD </t>
  </si>
  <si>
    <t>CBD</t>
  </si>
  <si>
    <t>IFT88</t>
  </si>
  <si>
    <t>bckg</t>
  </si>
  <si>
    <t>ratio</t>
  </si>
  <si>
    <t>Wildtype</t>
  </si>
  <si>
    <t>A/+</t>
  </si>
  <si>
    <t>File Name</t>
  </si>
  <si>
    <t>Gli3</t>
  </si>
  <si>
    <t>Bckg</t>
  </si>
  <si>
    <t>Ratio</t>
  </si>
  <si>
    <t>CONTROL</t>
  </si>
  <si>
    <t>Ciliobrevin</t>
  </si>
  <si>
    <t>67.9 (1)</t>
  </si>
  <si>
    <t>67.7 (1)</t>
  </si>
  <si>
    <t>67.3(1)</t>
  </si>
  <si>
    <t>67.3 (1)</t>
  </si>
  <si>
    <t>67.3 (2)</t>
  </si>
  <si>
    <t>67.7 (2)</t>
  </si>
  <si>
    <t>67.3 (3)</t>
  </si>
  <si>
    <t>67.9 (2)</t>
  </si>
  <si>
    <t>67.3 (4)</t>
  </si>
  <si>
    <t>67.7 (3)</t>
  </si>
  <si>
    <t>67.3 (5)</t>
  </si>
  <si>
    <t>67.9 (3)</t>
  </si>
  <si>
    <t>67.3 (6)</t>
  </si>
  <si>
    <t>67.7 (4)</t>
  </si>
  <si>
    <t>n=</t>
  </si>
  <si>
    <t>Treament</t>
  </si>
  <si>
    <t>Cells</t>
  </si>
  <si>
    <t>Cilia</t>
  </si>
  <si>
    <t>Arl13b pos</t>
  </si>
  <si>
    <t>% Arl13b pos</t>
  </si>
  <si>
    <t>DSMO</t>
  </si>
  <si>
    <r>
      <t>30</t>
    </r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Arial"/>
        <family val="2"/>
      </rPr>
      <t>M CB</t>
    </r>
  </si>
  <si>
    <t>sum</t>
  </si>
  <si>
    <r>
      <t>Arl13b</t>
    </r>
    <r>
      <rPr>
        <i/>
        <vertAlign val="superscript"/>
        <sz val="11"/>
        <color theme="1"/>
        <rFont val="Arial"/>
        <family val="2"/>
      </rPr>
      <t>+/+</t>
    </r>
  </si>
  <si>
    <t>122 (129)</t>
  </si>
  <si>
    <t>103 (112)</t>
  </si>
  <si>
    <r>
      <t>Arl13b</t>
    </r>
    <r>
      <rPr>
        <i/>
        <vertAlign val="superscript"/>
        <sz val="11"/>
        <color theme="1"/>
        <rFont val="Arial"/>
        <family val="2"/>
      </rPr>
      <t>V358A/+</t>
    </r>
  </si>
  <si>
    <t>112 (126)</t>
  </si>
  <si>
    <t>119 (129)</t>
  </si>
  <si>
    <r>
      <t>Arl13b</t>
    </r>
    <r>
      <rPr>
        <i/>
        <vertAlign val="superscript"/>
        <sz val="11"/>
        <color theme="1"/>
        <rFont val="Arial"/>
        <family val="2"/>
      </rPr>
      <t>V358A/V358A</t>
    </r>
  </si>
  <si>
    <t>0 (131)</t>
  </si>
  <si>
    <t>0 (118)</t>
  </si>
  <si>
    <t>Arl13b + cilia (Tota cilia)</t>
  </si>
  <si>
    <t>DMSO</t>
  </si>
  <si>
    <t>CILIOBREVIN</t>
  </si>
  <si>
    <t># Cilia</t>
  </si>
  <si>
    <t># Arl13b+ Cilia</t>
  </si>
  <si>
    <t>91 (94)</t>
  </si>
  <si>
    <t>100 (113)</t>
  </si>
  <si>
    <t>96 (107)</t>
  </si>
  <si>
    <t>94 (99)</t>
  </si>
  <si>
    <t>0 (77)</t>
  </si>
  <si>
    <t>0 (111)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</si>
</sst>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Symbol"/>
      <family val="1"/>
      <charset val="2"/>
    </font>
    <font>
      <i/>
      <sz val="11"/>
      <color theme="1"/>
      <name val="Arial"/>
      <family val="2"/>
    </font>
    <font>
      <i/>
      <vertAlign val="superscript"/>
      <sz val="11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2" fontId="0" fillId="0" borderId="0" xfId="0" applyNumberForma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0" fontId="1" fillId="0" borderId="0" xfId="0" applyFont="1"/>
    <xf numFmtId="164" fontId="0" fillId="0" borderId="0" xfId="0" applyNumberFormat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4" fillId="2" borderId="3" xfId="0" quotePrefix="1" applyFont="1" applyFill="1" applyBorder="1" applyAlignment="1">
      <alignment horizontal="right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09111-DAE5-41E5-9577-98AA4BFC509B}">
  <dimension ref="A1:V29"/>
  <sheetViews>
    <sheetView zoomScale="70" zoomScaleNormal="70" zoomScaleSheetLayoutView="50" workbookViewId="0">
      <selection activeCell="U15" sqref="U15"/>
    </sheetView>
  </sheetViews>
  <sheetFormatPr defaultRowHeight="30" customHeight="1" x14ac:dyDescent="0.5"/>
  <cols>
    <col min="1" max="1" width="13.703125" style="1" customWidth="1"/>
    <col min="2" max="2" width="11.234375" style="1" customWidth="1"/>
    <col min="3" max="3" width="9.703125" style="1" customWidth="1"/>
    <col min="4" max="4" width="8.41015625" style="1" customWidth="1"/>
    <col min="5" max="5" width="11.17578125" style="1" customWidth="1"/>
    <col min="6" max="6" width="11.76171875" customWidth="1"/>
    <col min="9" max="9" width="12.9375" customWidth="1"/>
    <col min="10" max="10" width="11.29296875" customWidth="1"/>
    <col min="13" max="13" width="14.1171875" customWidth="1"/>
    <col min="15" max="15" width="11.87890625" customWidth="1"/>
  </cols>
  <sheetData>
    <row r="1" spans="1:22" ht="47.7" customHeight="1" x14ac:dyDescent="0.5">
      <c r="B1" s="2" t="s">
        <v>13</v>
      </c>
      <c r="F1" s="6" t="s">
        <v>13</v>
      </c>
      <c r="J1" s="2" t="s">
        <v>13</v>
      </c>
    </row>
    <row r="2" spans="1:22" ht="30" customHeight="1" x14ac:dyDescent="0.5">
      <c r="A2" s="2" t="s">
        <v>12</v>
      </c>
      <c r="B2" s="5" t="s">
        <v>11</v>
      </c>
      <c r="C2" s="2" t="s">
        <v>8</v>
      </c>
      <c r="D2" s="2" t="s">
        <v>7</v>
      </c>
      <c r="E2" s="2" t="s">
        <v>6</v>
      </c>
      <c r="F2" s="4" t="s">
        <v>10</v>
      </c>
      <c r="G2" s="2" t="s">
        <v>8</v>
      </c>
      <c r="H2" s="2" t="s">
        <v>7</v>
      </c>
      <c r="I2" s="2" t="s">
        <v>6</v>
      </c>
      <c r="J2" s="4" t="s">
        <v>9</v>
      </c>
      <c r="K2" s="2" t="s">
        <v>8</v>
      </c>
      <c r="L2" s="2" t="s">
        <v>7</v>
      </c>
      <c r="M2" s="2" t="s">
        <v>6</v>
      </c>
      <c r="O2" s="1"/>
      <c r="P2" s="1"/>
      <c r="Q2" s="1"/>
      <c r="R2" s="1"/>
    </row>
    <row r="3" spans="1:22" ht="30" customHeight="1" x14ac:dyDescent="0.5">
      <c r="A3" s="2" t="s">
        <v>5</v>
      </c>
      <c r="C3" s="1">
        <v>94</v>
      </c>
      <c r="D3" s="1">
        <v>67</v>
      </c>
      <c r="E3" s="1">
        <v>65</v>
      </c>
      <c r="G3">
        <v>122</v>
      </c>
      <c r="H3">
        <v>85</v>
      </c>
      <c r="I3">
        <v>76</v>
      </c>
      <c r="K3">
        <v>75</v>
      </c>
      <c r="L3">
        <v>38</v>
      </c>
      <c r="M3">
        <v>0</v>
      </c>
    </row>
    <row r="4" spans="1:22" ht="30" customHeight="1" x14ac:dyDescent="0.5">
      <c r="C4" s="1">
        <v>93</v>
      </c>
      <c r="D4" s="1">
        <v>60</v>
      </c>
      <c r="E4" s="1">
        <v>60</v>
      </c>
      <c r="G4">
        <v>133</v>
      </c>
      <c r="H4">
        <v>86</v>
      </c>
      <c r="I4">
        <v>78</v>
      </c>
      <c r="K4">
        <v>101</v>
      </c>
      <c r="L4">
        <v>43</v>
      </c>
      <c r="M4">
        <v>0</v>
      </c>
    </row>
    <row r="5" spans="1:22" ht="30" customHeight="1" x14ac:dyDescent="0.5">
      <c r="C5" s="1">
        <v>100</v>
      </c>
      <c r="D5" s="1">
        <v>82</v>
      </c>
      <c r="E5" s="1">
        <v>79</v>
      </c>
      <c r="K5">
        <v>69</v>
      </c>
      <c r="L5">
        <v>32</v>
      </c>
      <c r="M5">
        <v>0</v>
      </c>
      <c r="V5" s="3"/>
    </row>
    <row r="6" spans="1:22" ht="30" customHeight="1" x14ac:dyDescent="0.5">
      <c r="K6">
        <v>87</v>
      </c>
      <c r="L6">
        <v>41</v>
      </c>
      <c r="M6">
        <v>0</v>
      </c>
    </row>
    <row r="7" spans="1:22" ht="30" customHeight="1" x14ac:dyDescent="0.5">
      <c r="B7" s="2" t="s">
        <v>0</v>
      </c>
      <c r="C7" s="1">
        <f ca="1">SUM(C3:C7)</f>
        <v>287</v>
      </c>
      <c r="D7" s="1">
        <f ca="1">SUM(D3:D7)</f>
        <v>209</v>
      </c>
      <c r="E7" s="1">
        <f ca="1">SUM(E3:E7)</f>
        <v>204</v>
      </c>
      <c r="G7" s="1">
        <f>SUM(G3:G5)</f>
        <v>255</v>
      </c>
      <c r="H7" s="1">
        <f>SUM(H3:H5)</f>
        <v>171</v>
      </c>
      <c r="I7" s="1">
        <f>SUM(I3:I5)</f>
        <v>154</v>
      </c>
      <c r="K7" s="1">
        <f>SUM(K3:K6)</f>
        <v>332</v>
      </c>
      <c r="L7" s="1">
        <f>SUM(L3:L6)</f>
        <v>154</v>
      </c>
      <c r="M7" s="1">
        <f>SUM(M3:M5)</f>
        <v>0</v>
      </c>
      <c r="P7" s="1"/>
      <c r="Q7" s="1"/>
      <c r="R7" s="1"/>
    </row>
    <row r="9" spans="1:22" ht="30" customHeight="1" x14ac:dyDescent="0.5">
      <c r="A9" s="2" t="s">
        <v>4</v>
      </c>
      <c r="C9" s="1">
        <v>164</v>
      </c>
      <c r="D9" s="1">
        <v>106</v>
      </c>
      <c r="E9" s="1">
        <v>106</v>
      </c>
      <c r="G9">
        <v>104</v>
      </c>
      <c r="H9">
        <v>83</v>
      </c>
      <c r="I9">
        <v>77</v>
      </c>
      <c r="K9">
        <v>155</v>
      </c>
      <c r="L9">
        <v>87</v>
      </c>
      <c r="M9">
        <v>0</v>
      </c>
    </row>
    <row r="10" spans="1:22" ht="30" customHeight="1" x14ac:dyDescent="0.5">
      <c r="C10" s="1">
        <v>147</v>
      </c>
      <c r="D10" s="1">
        <v>123</v>
      </c>
      <c r="E10" s="1">
        <v>117</v>
      </c>
      <c r="G10">
        <v>121</v>
      </c>
      <c r="H10">
        <v>88</v>
      </c>
      <c r="I10">
        <v>70</v>
      </c>
      <c r="K10">
        <v>166</v>
      </c>
      <c r="L10">
        <v>77</v>
      </c>
      <c r="M10">
        <v>0</v>
      </c>
      <c r="V10" s="3"/>
    </row>
    <row r="11" spans="1:22" ht="30" customHeight="1" x14ac:dyDescent="0.5">
      <c r="B11" s="2" t="s">
        <v>0</v>
      </c>
      <c r="C11" s="1">
        <f>SUM(C9:C10)</f>
        <v>311</v>
      </c>
      <c r="D11" s="1">
        <f>SUM(D9:D10)</f>
        <v>229</v>
      </c>
      <c r="E11" s="1">
        <f>SUM(E9:E10)</f>
        <v>223</v>
      </c>
      <c r="G11" s="1">
        <f>SUM(G9:G10)</f>
        <v>225</v>
      </c>
      <c r="H11" s="1">
        <f>SUM(H9:H10)</f>
        <v>171</v>
      </c>
      <c r="I11" s="1">
        <f>SUM(I9:I10)</f>
        <v>147</v>
      </c>
      <c r="K11" s="1">
        <f>SUM(K9:K10)</f>
        <v>321</v>
      </c>
      <c r="L11" s="1">
        <f>SUM(L9:L10)</f>
        <v>164</v>
      </c>
      <c r="M11" s="1">
        <f>SUM(M9:M10)</f>
        <v>0</v>
      </c>
    </row>
    <row r="13" spans="1:22" ht="30" customHeight="1" x14ac:dyDescent="0.5">
      <c r="A13" s="2" t="s">
        <v>3</v>
      </c>
      <c r="C13" s="1">
        <v>66</v>
      </c>
      <c r="D13" s="1">
        <v>33</v>
      </c>
      <c r="E13" s="1">
        <v>32</v>
      </c>
    </row>
    <row r="14" spans="1:22" ht="30" customHeight="1" x14ac:dyDescent="0.5">
      <c r="C14" s="1">
        <v>56</v>
      </c>
      <c r="D14" s="1">
        <v>25</v>
      </c>
      <c r="E14" s="1">
        <v>24</v>
      </c>
    </row>
    <row r="15" spans="1:22" ht="30" customHeight="1" x14ac:dyDescent="0.5">
      <c r="C15" s="1">
        <v>64</v>
      </c>
      <c r="D15" s="1">
        <v>38</v>
      </c>
      <c r="E15" s="1">
        <v>38</v>
      </c>
      <c r="F15" s="1"/>
      <c r="K15">
        <v>88</v>
      </c>
      <c r="L15">
        <v>35</v>
      </c>
      <c r="M15">
        <v>0</v>
      </c>
    </row>
    <row r="16" spans="1:22" ht="30" customHeight="1" x14ac:dyDescent="0.5">
      <c r="C16" s="1">
        <v>59</v>
      </c>
      <c r="D16" s="1">
        <v>37</v>
      </c>
      <c r="E16" s="1">
        <v>35</v>
      </c>
      <c r="K16">
        <v>105</v>
      </c>
      <c r="L16">
        <v>34</v>
      </c>
      <c r="M16">
        <v>0</v>
      </c>
    </row>
    <row r="17" spans="1:13" ht="30" customHeight="1" x14ac:dyDescent="0.5">
      <c r="C17" s="1">
        <v>47</v>
      </c>
      <c r="D17" s="1">
        <v>19</v>
      </c>
      <c r="E17" s="1">
        <v>18</v>
      </c>
      <c r="G17">
        <v>166</v>
      </c>
      <c r="H17">
        <v>159</v>
      </c>
      <c r="I17">
        <v>148</v>
      </c>
      <c r="K17">
        <v>121</v>
      </c>
      <c r="L17">
        <v>29</v>
      </c>
      <c r="M17">
        <v>0</v>
      </c>
    </row>
    <row r="18" spans="1:13" ht="30" customHeight="1" x14ac:dyDescent="0.5">
      <c r="B18" s="2" t="s">
        <v>0</v>
      </c>
      <c r="C18" s="1">
        <f>SUM(C13:C17)</f>
        <v>292</v>
      </c>
      <c r="D18" s="1">
        <f>SUM(D13:D17)</f>
        <v>152</v>
      </c>
      <c r="E18" s="1">
        <f>SUM(E13:E17)</f>
        <v>147</v>
      </c>
      <c r="F18" s="1"/>
      <c r="G18" s="1">
        <f>SUM(G12:G17)</f>
        <v>166</v>
      </c>
      <c r="H18" s="1">
        <f>SUM(H12:H17)</f>
        <v>159</v>
      </c>
      <c r="I18" s="1">
        <f>SUM(I12:I17)</f>
        <v>148</v>
      </c>
      <c r="K18" s="1">
        <f>SUM(K15:K17)</f>
        <v>314</v>
      </c>
      <c r="L18" s="1">
        <f>SUM(L15:L17)</f>
        <v>98</v>
      </c>
      <c r="M18" s="1">
        <f>SUM(M15:M17)</f>
        <v>0</v>
      </c>
    </row>
    <row r="20" spans="1:13" ht="30" customHeight="1" x14ac:dyDescent="0.5">
      <c r="G20" s="1"/>
      <c r="H20" s="1"/>
      <c r="I20" s="1"/>
    </row>
    <row r="21" spans="1:13" ht="30" customHeight="1" x14ac:dyDescent="0.5">
      <c r="A21" s="2" t="s">
        <v>2</v>
      </c>
      <c r="C21" s="1">
        <v>124</v>
      </c>
      <c r="D21" s="1">
        <v>112</v>
      </c>
      <c r="E21" s="1">
        <v>110</v>
      </c>
      <c r="F21" s="1"/>
      <c r="G21">
        <v>166</v>
      </c>
      <c r="H21">
        <v>159</v>
      </c>
      <c r="I21">
        <v>148</v>
      </c>
      <c r="K21">
        <v>107</v>
      </c>
      <c r="L21">
        <v>42</v>
      </c>
      <c r="M21">
        <v>0</v>
      </c>
    </row>
    <row r="22" spans="1:13" ht="30" customHeight="1" x14ac:dyDescent="0.5">
      <c r="C22" s="1">
        <v>159</v>
      </c>
      <c r="D22" s="1">
        <v>125</v>
      </c>
      <c r="E22" s="1">
        <v>123</v>
      </c>
      <c r="F22" s="1"/>
      <c r="G22" s="1">
        <f ca="1">SUM(G21:G22)</f>
        <v>166</v>
      </c>
      <c r="H22" s="1">
        <f ca="1">SUM(H21:H22)</f>
        <v>159</v>
      </c>
      <c r="I22" s="1">
        <f ca="1">SUM(I21:I22)</f>
        <v>148</v>
      </c>
      <c r="K22">
        <v>113</v>
      </c>
      <c r="L22">
        <v>51</v>
      </c>
      <c r="M22">
        <v>0</v>
      </c>
    </row>
    <row r="23" spans="1:13" ht="30" customHeight="1" x14ac:dyDescent="0.5">
      <c r="B23" s="2" t="s">
        <v>0</v>
      </c>
      <c r="C23" s="1">
        <f ca="1">SUM(C21:C23)</f>
        <v>283</v>
      </c>
      <c r="D23" s="1">
        <f ca="1">SUM(D21:D23)</f>
        <v>237</v>
      </c>
      <c r="E23" s="1">
        <f ca="1">SUM(E21:E23)</f>
        <v>233</v>
      </c>
      <c r="F23" s="1"/>
      <c r="G23">
        <v>197</v>
      </c>
      <c r="H23">
        <v>144</v>
      </c>
      <c r="I23">
        <v>134</v>
      </c>
      <c r="K23" s="1">
        <f>SUM(K21:K22)</f>
        <v>220</v>
      </c>
      <c r="L23" s="1">
        <f>SUM(L21:L22)</f>
        <v>93</v>
      </c>
      <c r="M23" s="1">
        <f>SUM(M21:M22)</f>
        <v>0</v>
      </c>
    </row>
    <row r="25" spans="1:13" ht="30" customHeight="1" x14ac:dyDescent="0.5">
      <c r="A25" s="2" t="s">
        <v>1</v>
      </c>
      <c r="G25">
        <v>40</v>
      </c>
      <c r="H25">
        <v>22</v>
      </c>
      <c r="I25">
        <v>22</v>
      </c>
      <c r="K25">
        <v>14</v>
      </c>
      <c r="L25">
        <v>5</v>
      </c>
      <c r="M25">
        <v>0</v>
      </c>
    </row>
    <row r="26" spans="1:13" ht="30" customHeight="1" x14ac:dyDescent="0.5">
      <c r="C26" s="1">
        <v>61</v>
      </c>
      <c r="D26" s="1">
        <v>44</v>
      </c>
      <c r="E26" s="1">
        <v>44</v>
      </c>
      <c r="G26">
        <v>43</v>
      </c>
      <c r="H26">
        <v>29</v>
      </c>
      <c r="I26">
        <v>29</v>
      </c>
      <c r="K26">
        <v>13</v>
      </c>
      <c r="L26">
        <v>5</v>
      </c>
      <c r="M26">
        <v>0</v>
      </c>
    </row>
    <row r="27" spans="1:13" ht="30" customHeight="1" x14ac:dyDescent="0.5">
      <c r="C27" s="1">
        <v>2</v>
      </c>
      <c r="D27" s="1">
        <v>2</v>
      </c>
      <c r="E27" s="1">
        <v>2</v>
      </c>
      <c r="G27">
        <v>12</v>
      </c>
      <c r="H27">
        <v>9</v>
      </c>
      <c r="I27">
        <v>9</v>
      </c>
      <c r="K27">
        <v>20</v>
      </c>
      <c r="L27">
        <v>15</v>
      </c>
      <c r="M27">
        <v>0</v>
      </c>
    </row>
    <row r="28" spans="1:13" ht="30" customHeight="1" x14ac:dyDescent="0.5">
      <c r="C28" s="1">
        <v>12</v>
      </c>
      <c r="D28" s="1">
        <v>9</v>
      </c>
      <c r="E28" s="1">
        <v>9</v>
      </c>
      <c r="G28">
        <v>50</v>
      </c>
      <c r="H28">
        <v>30</v>
      </c>
      <c r="I28">
        <v>30</v>
      </c>
    </row>
    <row r="29" spans="1:13" ht="30" customHeight="1" x14ac:dyDescent="0.5">
      <c r="B29" s="2" t="s">
        <v>0</v>
      </c>
      <c r="C29" s="1">
        <f>SUM(C26:C28)</f>
        <v>75</v>
      </c>
      <c r="D29" s="1">
        <f>SUM(D26:D28)</f>
        <v>55</v>
      </c>
      <c r="E29" s="1">
        <f>SUM(E26:E28)</f>
        <v>55</v>
      </c>
      <c r="F29" s="1"/>
      <c r="G29" s="1">
        <f>SUM(G25:G28)</f>
        <v>145</v>
      </c>
      <c r="H29" s="1">
        <f>SUM(H25:H28)</f>
        <v>90</v>
      </c>
      <c r="I29" s="1">
        <f>SUM(I25:I28)</f>
        <v>90</v>
      </c>
      <c r="K29" s="1">
        <f>SUM(K25:K27)</f>
        <v>47</v>
      </c>
      <c r="L29" s="1">
        <f>SUM(L25:L27)</f>
        <v>25</v>
      </c>
      <c r="M29" s="1">
        <f>SUM(M25:M27)</f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25A1F-E8EB-4378-A27E-AE445B58EF0D}">
  <dimension ref="A1:N45"/>
  <sheetViews>
    <sheetView workbookViewId="0">
      <selection activeCell="E15" sqref="E15"/>
    </sheetView>
  </sheetViews>
  <sheetFormatPr defaultRowHeight="14.35" x14ac:dyDescent="0.5"/>
  <sheetData>
    <row r="1" spans="1:14" x14ac:dyDescent="0.5">
      <c r="A1" t="s">
        <v>14</v>
      </c>
      <c r="B1">
        <v>1233.8</v>
      </c>
      <c r="C1">
        <v>951</v>
      </c>
      <c r="D1">
        <f>B1/C1</f>
        <v>1.2973711882229233</v>
      </c>
      <c r="F1" t="s">
        <v>14</v>
      </c>
      <c r="G1">
        <v>766.625</v>
      </c>
      <c r="H1">
        <v>627.18799999999999</v>
      </c>
      <c r="I1">
        <f>G1/H1</f>
        <v>1.222320898996792</v>
      </c>
      <c r="K1" t="s">
        <v>14</v>
      </c>
      <c r="L1">
        <v>1502.357</v>
      </c>
      <c r="M1">
        <v>1254.4290000000001</v>
      </c>
      <c r="N1">
        <f>L1/M1</f>
        <v>1.1976421144600451</v>
      </c>
    </row>
    <row r="2" spans="1:14" x14ac:dyDescent="0.5">
      <c r="B2">
        <v>584.5</v>
      </c>
      <c r="C2">
        <v>477.18799999999999</v>
      </c>
      <c r="D2">
        <f t="shared" ref="D2:D19" si="0">B2/C2</f>
        <v>1.2248841127605892</v>
      </c>
      <c r="G2">
        <v>839.5</v>
      </c>
      <c r="H2">
        <v>563.65200000000004</v>
      </c>
      <c r="I2">
        <f>G2/H2</f>
        <v>1.4893941651941267</v>
      </c>
      <c r="L2">
        <v>1660.88</v>
      </c>
      <c r="M2">
        <v>937.2</v>
      </c>
      <c r="N2">
        <f>L2/M2</f>
        <v>1.7721724285104568</v>
      </c>
    </row>
    <row r="3" spans="1:14" x14ac:dyDescent="0.5">
      <c r="B3">
        <v>322.75</v>
      </c>
      <c r="C3">
        <v>287.75</v>
      </c>
      <c r="D3">
        <f t="shared" si="0"/>
        <v>1.1216333622936576</v>
      </c>
      <c r="G3">
        <v>1072.0830000000001</v>
      </c>
      <c r="H3">
        <v>590</v>
      </c>
      <c r="I3">
        <f t="shared" ref="I3:I22" si="1">G3/H3</f>
        <v>1.8170898305084746</v>
      </c>
      <c r="L3">
        <v>1825.056</v>
      </c>
      <c r="M3">
        <v>1414.3330000000001</v>
      </c>
      <c r="N3">
        <f t="shared" ref="N3:N23" si="2">L3/M3</f>
        <v>1.2904004926703965</v>
      </c>
    </row>
    <row r="4" spans="1:14" x14ac:dyDescent="0.5">
      <c r="B4">
        <v>241.44</v>
      </c>
      <c r="C4">
        <v>214.72</v>
      </c>
      <c r="D4">
        <f t="shared" si="0"/>
        <v>1.1244411326378538</v>
      </c>
      <c r="G4">
        <v>1564.25</v>
      </c>
      <c r="H4">
        <v>1389</v>
      </c>
      <c r="I4">
        <f t="shared" si="1"/>
        <v>1.1261699064074875</v>
      </c>
      <c r="L4">
        <v>2833.125</v>
      </c>
      <c r="M4">
        <v>2108.875</v>
      </c>
      <c r="N4">
        <f t="shared" si="2"/>
        <v>1.3434295536719816</v>
      </c>
    </row>
    <row r="5" spans="1:14" x14ac:dyDescent="0.5">
      <c r="B5">
        <v>422.41699999999997</v>
      </c>
      <c r="C5">
        <v>290.5</v>
      </c>
      <c r="D5">
        <f t="shared" si="0"/>
        <v>1.454103270223752</v>
      </c>
      <c r="G5">
        <v>191.2</v>
      </c>
      <c r="H5">
        <v>164.36699999999999</v>
      </c>
      <c r="I5">
        <f t="shared" si="1"/>
        <v>1.163250530824314</v>
      </c>
      <c r="L5">
        <v>1151.4760000000001</v>
      </c>
      <c r="M5">
        <v>788.19</v>
      </c>
      <c r="N5">
        <f t="shared" si="2"/>
        <v>1.4609117091056725</v>
      </c>
    </row>
    <row r="6" spans="1:14" x14ac:dyDescent="0.5">
      <c r="B6">
        <v>443.33300000000003</v>
      </c>
      <c r="C6">
        <v>282.5</v>
      </c>
      <c r="D6">
        <f t="shared" si="0"/>
        <v>1.5693203539823011</v>
      </c>
      <c r="G6">
        <v>452.767</v>
      </c>
      <c r="H6">
        <v>385.03300000000002</v>
      </c>
      <c r="I6">
        <f t="shared" si="1"/>
        <v>1.1759173888991332</v>
      </c>
      <c r="L6">
        <v>1818.9280000000001</v>
      </c>
      <c r="M6">
        <v>1385.25</v>
      </c>
      <c r="N6">
        <f t="shared" si="2"/>
        <v>1.3130683992059196</v>
      </c>
    </row>
    <row r="7" spans="1:14" x14ac:dyDescent="0.5">
      <c r="B7">
        <v>1521.1110000000001</v>
      </c>
      <c r="C7">
        <v>754.11099999999999</v>
      </c>
      <c r="D7">
        <f t="shared" si="0"/>
        <v>2.0170916483117209</v>
      </c>
      <c r="G7">
        <v>613.22199999999998</v>
      </c>
      <c r="H7">
        <v>479.66699999999997</v>
      </c>
      <c r="I7">
        <f t="shared" si="1"/>
        <v>1.2784327460509062</v>
      </c>
      <c r="L7">
        <v>1812.1669999999999</v>
      </c>
      <c r="M7">
        <v>1321.3330000000001</v>
      </c>
      <c r="N7">
        <f t="shared" si="2"/>
        <v>1.3714688121767939</v>
      </c>
    </row>
    <row r="8" spans="1:14" x14ac:dyDescent="0.5">
      <c r="B8">
        <v>340.92</v>
      </c>
      <c r="C8">
        <v>230.68</v>
      </c>
      <c r="D8">
        <f t="shared" si="0"/>
        <v>1.4778914513611929</v>
      </c>
      <c r="G8">
        <v>1654.32</v>
      </c>
      <c r="H8">
        <v>951.56</v>
      </c>
      <c r="I8">
        <f t="shared" si="1"/>
        <v>1.7385346168397158</v>
      </c>
      <c r="L8">
        <v>1498.4380000000001</v>
      </c>
      <c r="M8">
        <v>1131.9380000000001</v>
      </c>
      <c r="N8">
        <f t="shared" si="2"/>
        <v>1.323780984470881</v>
      </c>
    </row>
    <row r="9" spans="1:14" x14ac:dyDescent="0.5">
      <c r="B9">
        <v>570.18799999999999</v>
      </c>
      <c r="C9">
        <v>367.125</v>
      </c>
      <c r="D9">
        <f t="shared" si="0"/>
        <v>1.553116785835887</v>
      </c>
      <c r="G9">
        <v>725.875</v>
      </c>
      <c r="H9">
        <v>560.32100000000003</v>
      </c>
      <c r="I9">
        <f t="shared" si="1"/>
        <v>1.2954627793711104</v>
      </c>
      <c r="L9">
        <v>1253.3330000000001</v>
      </c>
      <c r="M9">
        <v>853.47199999999998</v>
      </c>
      <c r="N9">
        <f t="shared" si="2"/>
        <v>1.4685109763413446</v>
      </c>
    </row>
    <row r="10" spans="1:14" x14ac:dyDescent="0.5">
      <c r="B10">
        <v>858.56200000000001</v>
      </c>
      <c r="C10">
        <v>596.93799999999999</v>
      </c>
      <c r="D10">
        <f t="shared" si="0"/>
        <v>1.4382766719491806</v>
      </c>
      <c r="G10">
        <v>1140.45</v>
      </c>
      <c r="H10">
        <v>710.5</v>
      </c>
      <c r="I10">
        <f t="shared" si="1"/>
        <v>1.6051372273047151</v>
      </c>
      <c r="L10">
        <v>1823.375</v>
      </c>
      <c r="M10">
        <v>1554.0619999999999</v>
      </c>
      <c r="N10">
        <f t="shared" si="2"/>
        <v>1.173296174798689</v>
      </c>
    </row>
    <row r="11" spans="1:14" x14ac:dyDescent="0.5">
      <c r="B11">
        <v>895.5</v>
      </c>
      <c r="C11">
        <v>501.58300000000003</v>
      </c>
      <c r="D11">
        <f t="shared" si="0"/>
        <v>1.7853475895315429</v>
      </c>
      <c r="G11">
        <v>1808.9</v>
      </c>
      <c r="H11">
        <v>1156.5999999999999</v>
      </c>
      <c r="I11">
        <f t="shared" si="1"/>
        <v>1.5639806328895038</v>
      </c>
      <c r="L11">
        <v>1793.6</v>
      </c>
      <c r="M11">
        <v>1083.8</v>
      </c>
      <c r="N11">
        <f t="shared" si="2"/>
        <v>1.6549178815279573</v>
      </c>
    </row>
    <row r="12" spans="1:14" x14ac:dyDescent="0.5">
      <c r="B12">
        <v>555.18799999999999</v>
      </c>
      <c r="C12">
        <v>440.93799999999999</v>
      </c>
      <c r="D12">
        <f t="shared" si="0"/>
        <v>1.2591067224870616</v>
      </c>
      <c r="G12">
        <v>997.03099999999995</v>
      </c>
      <c r="H12">
        <v>602.34400000000005</v>
      </c>
      <c r="I12">
        <f t="shared" si="1"/>
        <v>1.6552518162378971</v>
      </c>
      <c r="L12">
        <v>855.125</v>
      </c>
      <c r="M12">
        <v>653.31200000000001</v>
      </c>
      <c r="N12">
        <f t="shared" si="2"/>
        <v>1.3089075357562696</v>
      </c>
    </row>
    <row r="13" spans="1:14" x14ac:dyDescent="0.5">
      <c r="B13">
        <v>751.25</v>
      </c>
      <c r="C13">
        <v>568.875</v>
      </c>
      <c r="D13">
        <f t="shared" si="0"/>
        <v>1.3205888815644913</v>
      </c>
      <c r="G13">
        <v>1448.875</v>
      </c>
      <c r="H13">
        <v>1096.0619999999999</v>
      </c>
      <c r="I13">
        <f t="shared" si="1"/>
        <v>1.3218914623442837</v>
      </c>
      <c r="L13">
        <v>2625.4</v>
      </c>
      <c r="M13">
        <v>1922.6</v>
      </c>
      <c r="N13">
        <f t="shared" si="2"/>
        <v>1.3655466555705815</v>
      </c>
    </row>
    <row r="14" spans="1:14" x14ac:dyDescent="0.5">
      <c r="B14">
        <v>927.8</v>
      </c>
      <c r="C14">
        <v>581.20000000000005</v>
      </c>
      <c r="D14">
        <f t="shared" si="0"/>
        <v>1.5963523743977974</v>
      </c>
      <c r="G14">
        <v>1332.92</v>
      </c>
      <c r="H14">
        <v>979.2</v>
      </c>
      <c r="I14">
        <f t="shared" si="1"/>
        <v>1.3612336601307189</v>
      </c>
      <c r="L14">
        <v>893.22199999999998</v>
      </c>
      <c r="M14">
        <v>762.22199999999998</v>
      </c>
      <c r="N14">
        <f t="shared" si="2"/>
        <v>1.1718659393195159</v>
      </c>
    </row>
    <row r="15" spans="1:14" x14ac:dyDescent="0.5">
      <c r="B15">
        <v>1155.6669999999999</v>
      </c>
      <c r="C15">
        <v>715</v>
      </c>
      <c r="D15">
        <f t="shared" si="0"/>
        <v>1.6163174825174824</v>
      </c>
      <c r="G15">
        <v>1689</v>
      </c>
      <c r="H15">
        <v>1239.067</v>
      </c>
      <c r="I15">
        <f t="shared" si="1"/>
        <v>1.3631224138807667</v>
      </c>
      <c r="L15">
        <v>1101.55</v>
      </c>
      <c r="M15">
        <v>802.05</v>
      </c>
      <c r="N15">
        <f t="shared" si="2"/>
        <v>1.3734181160775514</v>
      </c>
    </row>
    <row r="16" spans="1:14" x14ac:dyDescent="0.5">
      <c r="B16">
        <v>1127.5</v>
      </c>
      <c r="C16">
        <v>683.43799999999999</v>
      </c>
      <c r="D16">
        <f t="shared" si="0"/>
        <v>1.649747306997855</v>
      </c>
      <c r="G16">
        <v>1202.2329999999999</v>
      </c>
      <c r="H16">
        <v>1018.9</v>
      </c>
      <c r="I16">
        <f t="shared" si="1"/>
        <v>1.1799322799097065</v>
      </c>
      <c r="L16">
        <v>945.73299999999995</v>
      </c>
      <c r="M16">
        <v>913.73299999999995</v>
      </c>
      <c r="N16">
        <f t="shared" si="2"/>
        <v>1.0350211713925184</v>
      </c>
    </row>
    <row r="17" spans="1:14" x14ac:dyDescent="0.5">
      <c r="B17">
        <v>1243.9169999999999</v>
      </c>
      <c r="C17">
        <v>896.41700000000003</v>
      </c>
      <c r="D17">
        <f t="shared" si="0"/>
        <v>1.387654406375604</v>
      </c>
      <c r="G17">
        <v>641.1</v>
      </c>
      <c r="H17">
        <v>545.75</v>
      </c>
      <c r="I17">
        <f t="shared" si="1"/>
        <v>1.1747136967475951</v>
      </c>
      <c r="L17">
        <v>1448.45</v>
      </c>
      <c r="M17">
        <v>1129.9000000000001</v>
      </c>
      <c r="N17">
        <f t="shared" si="2"/>
        <v>1.2819276042127621</v>
      </c>
    </row>
    <row r="18" spans="1:14" x14ac:dyDescent="0.5">
      <c r="B18">
        <v>1168.6669999999999</v>
      </c>
      <c r="C18">
        <v>817.88900000000001</v>
      </c>
      <c r="D18">
        <f t="shared" si="0"/>
        <v>1.428882158825953</v>
      </c>
      <c r="G18">
        <v>918.98</v>
      </c>
      <c r="H18">
        <v>795.08199999999999</v>
      </c>
      <c r="I18">
        <f t="shared" si="1"/>
        <v>1.1558304678008056</v>
      </c>
      <c r="L18">
        <v>1558</v>
      </c>
      <c r="M18">
        <v>1214</v>
      </c>
      <c r="N18">
        <f t="shared" si="2"/>
        <v>1.2833607907742999</v>
      </c>
    </row>
    <row r="19" spans="1:14" x14ac:dyDescent="0.5">
      <c r="B19">
        <v>691.11099999999999</v>
      </c>
      <c r="C19">
        <v>606.88900000000001</v>
      </c>
      <c r="D19">
        <f t="shared" si="0"/>
        <v>1.1387766131862662</v>
      </c>
      <c r="G19">
        <v>1243.0830000000001</v>
      </c>
      <c r="H19">
        <v>1107.5830000000001</v>
      </c>
      <c r="I19">
        <f t="shared" si="1"/>
        <v>1.1223384613162173</v>
      </c>
      <c r="L19">
        <v>1500</v>
      </c>
      <c r="M19">
        <v>1455.8330000000001</v>
      </c>
      <c r="N19">
        <f t="shared" si="2"/>
        <v>1.0303379577190515</v>
      </c>
    </row>
    <row r="20" spans="1:14" x14ac:dyDescent="0.5">
      <c r="G20">
        <v>904.72</v>
      </c>
      <c r="H20">
        <v>630.64</v>
      </c>
      <c r="I20">
        <f t="shared" si="1"/>
        <v>1.434606114423443</v>
      </c>
      <c r="L20">
        <v>957.33299999999997</v>
      </c>
      <c r="M20">
        <v>716.58299999999997</v>
      </c>
      <c r="N20">
        <f t="shared" si="2"/>
        <v>1.3359694550387045</v>
      </c>
    </row>
    <row r="21" spans="1:14" x14ac:dyDescent="0.5">
      <c r="G21">
        <v>326.08</v>
      </c>
      <c r="H21">
        <v>234.96</v>
      </c>
      <c r="I21">
        <f t="shared" si="1"/>
        <v>1.3878106911814776</v>
      </c>
      <c r="L21">
        <v>1590.52</v>
      </c>
      <c r="M21">
        <v>951.36</v>
      </c>
      <c r="N21">
        <f t="shared" si="2"/>
        <v>1.6718382105617222</v>
      </c>
    </row>
    <row r="22" spans="1:14" x14ac:dyDescent="0.5">
      <c r="G22">
        <v>730.65</v>
      </c>
      <c r="H22">
        <v>682.9</v>
      </c>
      <c r="I22">
        <f t="shared" si="1"/>
        <v>1.0699223898081711</v>
      </c>
      <c r="L22">
        <v>1323.6569999999999</v>
      </c>
      <c r="M22">
        <v>1280.171</v>
      </c>
      <c r="N22">
        <f t="shared" si="2"/>
        <v>1.0339688994673366</v>
      </c>
    </row>
    <row r="23" spans="1:14" x14ac:dyDescent="0.5">
      <c r="L23">
        <v>1215.56</v>
      </c>
      <c r="M23">
        <v>985.84</v>
      </c>
      <c r="N23">
        <f t="shared" si="2"/>
        <v>1.2330195569260731</v>
      </c>
    </row>
    <row r="25" spans="1:14" x14ac:dyDescent="0.5">
      <c r="A25" t="s">
        <v>15</v>
      </c>
      <c r="F25" t="s">
        <v>15</v>
      </c>
      <c r="K25" t="s">
        <v>16</v>
      </c>
    </row>
    <row r="26" spans="1:14" x14ac:dyDescent="0.5">
      <c r="A26">
        <v>67.900000000000006</v>
      </c>
      <c r="B26" t="s">
        <v>17</v>
      </c>
      <c r="C26" t="s">
        <v>18</v>
      </c>
      <c r="D26" t="s">
        <v>19</v>
      </c>
      <c r="F26">
        <v>67.7</v>
      </c>
      <c r="G26" t="s">
        <v>17</v>
      </c>
      <c r="H26" t="s">
        <v>18</v>
      </c>
      <c r="I26" t="s">
        <v>19</v>
      </c>
      <c r="K26">
        <v>67.3</v>
      </c>
      <c r="L26" t="s">
        <v>17</v>
      </c>
      <c r="M26" t="s">
        <v>18</v>
      </c>
      <c r="N26" t="s">
        <v>19</v>
      </c>
    </row>
    <row r="27" spans="1:14" x14ac:dyDescent="0.5">
      <c r="A27" t="s">
        <v>14</v>
      </c>
      <c r="B27">
        <v>637.81200000000001</v>
      </c>
      <c r="C27">
        <v>465.625</v>
      </c>
      <c r="D27">
        <f>B27/C27</f>
        <v>1.3697975838926175</v>
      </c>
      <c r="F27" t="s">
        <v>14</v>
      </c>
      <c r="G27">
        <v>506.72</v>
      </c>
      <c r="H27">
        <v>291.27999999999997</v>
      </c>
      <c r="I27">
        <f>G27/H27</f>
        <v>1.7396319692392201</v>
      </c>
      <c r="K27" t="s">
        <v>14</v>
      </c>
      <c r="L27">
        <v>872.91700000000003</v>
      </c>
      <c r="M27">
        <v>420.66699999999997</v>
      </c>
      <c r="N27">
        <f>L27/M27</f>
        <v>2.0750783874180767</v>
      </c>
    </row>
    <row r="28" spans="1:14" x14ac:dyDescent="0.5">
      <c r="B28">
        <v>641.93799999999999</v>
      </c>
      <c r="C28">
        <v>380.375</v>
      </c>
      <c r="D28">
        <f t="shared" ref="D28:D44" si="3">B28/C28</f>
        <v>1.6876450870851134</v>
      </c>
      <c r="G28">
        <v>616.93299999999999</v>
      </c>
      <c r="H28">
        <v>204.667</v>
      </c>
      <c r="I28">
        <f>G28/H28</f>
        <v>3.014325709567248</v>
      </c>
      <c r="L28">
        <v>697.44399999999996</v>
      </c>
      <c r="M28">
        <v>367.66699999999997</v>
      </c>
      <c r="N28">
        <f>L28/M28</f>
        <v>1.8969447897146059</v>
      </c>
    </row>
    <row r="29" spans="1:14" x14ac:dyDescent="0.5">
      <c r="B29">
        <v>769.44399999999996</v>
      </c>
      <c r="C29">
        <v>393.11099999999999</v>
      </c>
      <c r="D29">
        <f t="shared" si="3"/>
        <v>1.9573199427133812</v>
      </c>
      <c r="G29">
        <v>623.5</v>
      </c>
      <c r="H29">
        <v>399.33300000000003</v>
      </c>
      <c r="I29">
        <f t="shared" ref="I29:I45" si="4">G29/H29</f>
        <v>1.5613535570563915</v>
      </c>
      <c r="L29">
        <v>1902.6880000000001</v>
      </c>
      <c r="M29">
        <v>1069.1880000000001</v>
      </c>
      <c r="N29">
        <f>L29/M29</f>
        <v>1.779563556642985</v>
      </c>
    </row>
    <row r="30" spans="1:14" x14ac:dyDescent="0.5">
      <c r="B30">
        <v>775.05</v>
      </c>
      <c r="C30">
        <v>583.75</v>
      </c>
      <c r="D30">
        <f t="shared" si="3"/>
        <v>1.3277087794432547</v>
      </c>
      <c r="G30">
        <v>772.83299999999997</v>
      </c>
      <c r="H30">
        <v>415</v>
      </c>
      <c r="I30">
        <f t="shared" si="4"/>
        <v>1.8622481927710843</v>
      </c>
      <c r="L30">
        <v>1016.889</v>
      </c>
      <c r="M30">
        <v>403.44400000000002</v>
      </c>
      <c r="N30">
        <f t="shared" ref="N30:N45" si="5">L30/M30</f>
        <v>2.5205208157761669</v>
      </c>
    </row>
    <row r="31" spans="1:14" x14ac:dyDescent="0.5">
      <c r="B31">
        <v>1218.8499999999999</v>
      </c>
      <c r="C31">
        <v>402.15</v>
      </c>
      <c r="D31">
        <f t="shared" si="3"/>
        <v>3.0308342658212108</v>
      </c>
      <c r="G31">
        <v>333.13299999999998</v>
      </c>
      <c r="H31">
        <v>265.60000000000002</v>
      </c>
      <c r="I31">
        <f t="shared" si="4"/>
        <v>1.2542658132530118</v>
      </c>
      <c r="L31">
        <v>1224.5</v>
      </c>
      <c r="M31">
        <v>474.06200000000001</v>
      </c>
      <c r="N31">
        <f t="shared" si="5"/>
        <v>2.582995473165957</v>
      </c>
    </row>
    <row r="32" spans="1:14" x14ac:dyDescent="0.5">
      <c r="B32">
        <v>1266.5</v>
      </c>
      <c r="C32">
        <v>643.58299999999997</v>
      </c>
      <c r="D32">
        <f t="shared" si="3"/>
        <v>1.9678891456113665</v>
      </c>
      <c r="G32">
        <v>351.16699999999997</v>
      </c>
      <c r="H32">
        <v>319.66699999999997</v>
      </c>
      <c r="I32">
        <f t="shared" si="4"/>
        <v>1.0985400432324888</v>
      </c>
      <c r="L32">
        <v>1380.125</v>
      </c>
      <c r="M32">
        <v>581.08299999999997</v>
      </c>
      <c r="N32">
        <f t="shared" si="5"/>
        <v>2.3750909938855553</v>
      </c>
    </row>
    <row r="33" spans="2:14" x14ac:dyDescent="0.5">
      <c r="B33">
        <v>818.06700000000001</v>
      </c>
      <c r="C33">
        <v>511.06700000000001</v>
      </c>
      <c r="D33">
        <f t="shared" si="3"/>
        <v>1.6007040172814915</v>
      </c>
      <c r="G33">
        <v>893.36699999999996</v>
      </c>
      <c r="H33">
        <v>395.03300000000002</v>
      </c>
      <c r="I33">
        <f t="shared" si="4"/>
        <v>2.2614996721792862</v>
      </c>
      <c r="L33">
        <v>876.5</v>
      </c>
      <c r="M33">
        <v>352.18799999999999</v>
      </c>
      <c r="N33">
        <f t="shared" si="5"/>
        <v>2.4887276113893715</v>
      </c>
    </row>
    <row r="34" spans="2:14" x14ac:dyDescent="0.5">
      <c r="B34">
        <v>1224.5</v>
      </c>
      <c r="C34">
        <v>704.33299999999997</v>
      </c>
      <c r="D34">
        <f t="shared" si="3"/>
        <v>1.73852424918327</v>
      </c>
      <c r="G34">
        <v>716.18799999999999</v>
      </c>
      <c r="H34">
        <v>396.5</v>
      </c>
      <c r="I34">
        <f t="shared" si="4"/>
        <v>1.8062749054224463</v>
      </c>
      <c r="L34">
        <v>921.15</v>
      </c>
      <c r="M34">
        <v>670.45</v>
      </c>
      <c r="N34">
        <f t="shared" si="5"/>
        <v>1.3739279588336191</v>
      </c>
    </row>
    <row r="35" spans="2:14" x14ac:dyDescent="0.5">
      <c r="B35">
        <v>1667.7329999999999</v>
      </c>
      <c r="C35">
        <v>772.26700000000005</v>
      </c>
      <c r="D35">
        <f t="shared" si="3"/>
        <v>2.1595290229933428</v>
      </c>
      <c r="G35">
        <v>653.16700000000003</v>
      </c>
      <c r="H35">
        <v>389.16699999999997</v>
      </c>
      <c r="I35">
        <f t="shared" si="4"/>
        <v>1.6783720099597348</v>
      </c>
      <c r="L35">
        <v>1026.25</v>
      </c>
      <c r="M35">
        <v>678.68799999999999</v>
      </c>
      <c r="N35">
        <f t="shared" si="5"/>
        <v>1.5121086567023434</v>
      </c>
    </row>
    <row r="36" spans="2:14" x14ac:dyDescent="0.5">
      <c r="B36">
        <v>991.88900000000001</v>
      </c>
      <c r="C36">
        <v>572.66700000000003</v>
      </c>
      <c r="D36">
        <f t="shared" si="3"/>
        <v>1.7320519603888471</v>
      </c>
      <c r="F36">
        <v>2</v>
      </c>
      <c r="G36">
        <v>626.83299999999997</v>
      </c>
      <c r="H36">
        <v>367.41699999999997</v>
      </c>
      <c r="I36">
        <f t="shared" si="4"/>
        <v>1.7060533399379996</v>
      </c>
      <c r="L36">
        <v>1804.056</v>
      </c>
      <c r="M36">
        <v>711.69399999999996</v>
      </c>
      <c r="N36">
        <f t="shared" si="5"/>
        <v>2.5348759438747552</v>
      </c>
    </row>
    <row r="37" spans="2:14" x14ac:dyDescent="0.5">
      <c r="B37">
        <v>1291.1110000000001</v>
      </c>
      <c r="C37">
        <v>743.61099999999999</v>
      </c>
      <c r="D37">
        <f t="shared" si="3"/>
        <v>1.7362720562229448</v>
      </c>
      <c r="G37">
        <v>516.13300000000004</v>
      </c>
      <c r="H37">
        <v>422.63299999999998</v>
      </c>
      <c r="I37">
        <f t="shared" si="4"/>
        <v>1.2212321328433891</v>
      </c>
      <c r="L37">
        <v>573.70000000000005</v>
      </c>
      <c r="M37">
        <v>348.95</v>
      </c>
      <c r="N37">
        <f t="shared" si="5"/>
        <v>1.6440750823900274</v>
      </c>
    </row>
    <row r="38" spans="2:14" x14ac:dyDescent="0.5">
      <c r="B38">
        <v>1469.81</v>
      </c>
      <c r="C38">
        <v>818.952</v>
      </c>
      <c r="D38">
        <f t="shared" si="3"/>
        <v>1.7947449911594329</v>
      </c>
      <c r="G38">
        <v>707.5</v>
      </c>
      <c r="H38">
        <v>323.60000000000002</v>
      </c>
      <c r="I38">
        <f t="shared" si="4"/>
        <v>2.1863411619283064</v>
      </c>
      <c r="L38">
        <v>1119.4380000000001</v>
      </c>
      <c r="M38">
        <v>610.68799999999999</v>
      </c>
      <c r="N38">
        <f t="shared" si="5"/>
        <v>1.8330767920771329</v>
      </c>
    </row>
    <row r="39" spans="2:14" x14ac:dyDescent="0.5">
      <c r="B39">
        <v>613.93799999999999</v>
      </c>
      <c r="C39">
        <v>324.43799999999999</v>
      </c>
      <c r="D39">
        <f t="shared" si="3"/>
        <v>1.8923122445582823</v>
      </c>
      <c r="G39">
        <v>465</v>
      </c>
      <c r="H39">
        <v>217.48</v>
      </c>
      <c r="I39">
        <f t="shared" si="4"/>
        <v>2.1381276439212802</v>
      </c>
      <c r="L39">
        <v>1184.4000000000001</v>
      </c>
      <c r="M39">
        <v>507.4</v>
      </c>
      <c r="N39">
        <f t="shared" si="5"/>
        <v>2.3342530547891212</v>
      </c>
    </row>
    <row r="40" spans="2:14" x14ac:dyDescent="0.5">
      <c r="B40">
        <v>677.44399999999996</v>
      </c>
      <c r="C40">
        <v>330.22199999999998</v>
      </c>
      <c r="D40">
        <f t="shared" si="3"/>
        <v>2.0514805191658945</v>
      </c>
      <c r="G40">
        <v>438.786</v>
      </c>
      <c r="H40">
        <v>428.952</v>
      </c>
      <c r="I40">
        <f t="shared" si="4"/>
        <v>1.0229256420298776</v>
      </c>
      <c r="L40">
        <v>904.66800000000001</v>
      </c>
      <c r="M40">
        <v>425</v>
      </c>
      <c r="N40">
        <f t="shared" si="5"/>
        <v>2.1286305882352941</v>
      </c>
    </row>
    <row r="41" spans="2:14" x14ac:dyDescent="0.5">
      <c r="B41">
        <v>820.20799999999997</v>
      </c>
      <c r="C41">
        <v>440.125</v>
      </c>
      <c r="D41">
        <f t="shared" si="3"/>
        <v>1.8635796648679352</v>
      </c>
      <c r="G41">
        <v>828.125</v>
      </c>
      <c r="H41">
        <v>331.125</v>
      </c>
      <c r="I41">
        <f t="shared" si="4"/>
        <v>2.5009437523593809</v>
      </c>
      <c r="L41">
        <v>824.08299999999997</v>
      </c>
      <c r="M41">
        <v>589.16700000000003</v>
      </c>
      <c r="N41">
        <f t="shared" si="5"/>
        <v>1.3987256584296133</v>
      </c>
    </row>
    <row r="42" spans="2:14" x14ac:dyDescent="0.5">
      <c r="B42">
        <v>787.08299999999997</v>
      </c>
      <c r="C42">
        <v>558.25</v>
      </c>
      <c r="D42">
        <f t="shared" si="3"/>
        <v>1.4099113300492609</v>
      </c>
      <c r="G42">
        <v>878.68799999999999</v>
      </c>
      <c r="H42">
        <v>523.5</v>
      </c>
      <c r="I42">
        <f t="shared" si="4"/>
        <v>1.678487106017192</v>
      </c>
      <c r="L42">
        <v>169.77799999999999</v>
      </c>
      <c r="M42">
        <v>157.88900000000001</v>
      </c>
      <c r="N42">
        <f t="shared" si="5"/>
        <v>1.075299735890404</v>
      </c>
    </row>
    <row r="43" spans="2:14" x14ac:dyDescent="0.5">
      <c r="B43">
        <v>788.7</v>
      </c>
      <c r="C43">
        <v>454.25</v>
      </c>
      <c r="D43">
        <f t="shared" si="3"/>
        <v>1.7362685745734729</v>
      </c>
      <c r="G43">
        <v>453.35</v>
      </c>
      <c r="H43">
        <v>246.3</v>
      </c>
      <c r="I43">
        <f t="shared" si="4"/>
        <v>1.8406414941128706</v>
      </c>
      <c r="L43">
        <v>795.13900000000001</v>
      </c>
      <c r="M43">
        <v>476</v>
      </c>
      <c r="N43">
        <f t="shared" si="5"/>
        <v>1.6704600840336135</v>
      </c>
    </row>
    <row r="44" spans="2:14" x14ac:dyDescent="0.5">
      <c r="B44">
        <v>1827.8</v>
      </c>
      <c r="C44">
        <v>815.9</v>
      </c>
      <c r="D44">
        <f t="shared" si="3"/>
        <v>2.2402255178330677</v>
      </c>
      <c r="G44">
        <v>778.4</v>
      </c>
      <c r="H44">
        <v>481.88</v>
      </c>
      <c r="I44">
        <f t="shared" si="4"/>
        <v>1.6153399186519466</v>
      </c>
      <c r="L44">
        <v>547.69399999999996</v>
      </c>
      <c r="M44">
        <v>310.55599999999998</v>
      </c>
      <c r="N44">
        <f t="shared" si="5"/>
        <v>1.7635917515681552</v>
      </c>
    </row>
    <row r="45" spans="2:14" x14ac:dyDescent="0.5">
      <c r="G45">
        <v>591.20000000000005</v>
      </c>
      <c r="H45">
        <v>297.64</v>
      </c>
      <c r="I45">
        <f t="shared" si="4"/>
        <v>1.9862921650315821</v>
      </c>
      <c r="L45">
        <v>577.36099999999999</v>
      </c>
      <c r="M45">
        <v>368.19400000000002</v>
      </c>
      <c r="N45">
        <f t="shared" si="5"/>
        <v>1.5680891051999759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9C591-8F95-495E-B615-FFC07058EDD0}">
  <dimension ref="A2:AC46"/>
  <sheetViews>
    <sheetView topLeftCell="F1" zoomScale="55" zoomScaleNormal="55" workbookViewId="0">
      <selection activeCell="Q53" sqref="Q53:R53"/>
    </sheetView>
  </sheetViews>
  <sheetFormatPr defaultRowHeight="14.35" x14ac:dyDescent="0.5"/>
  <sheetData>
    <row r="2" spans="1:29" x14ac:dyDescent="0.5">
      <c r="A2" t="s">
        <v>20</v>
      </c>
      <c r="F2" t="s">
        <v>21</v>
      </c>
      <c r="K2" t="s">
        <v>9</v>
      </c>
      <c r="P2" t="s">
        <v>20</v>
      </c>
      <c r="U2" t="s">
        <v>21</v>
      </c>
      <c r="Z2" t="s">
        <v>9</v>
      </c>
    </row>
    <row r="3" spans="1:29" x14ac:dyDescent="0.5">
      <c r="A3" t="s">
        <v>22</v>
      </c>
      <c r="B3" t="s">
        <v>23</v>
      </c>
      <c r="C3" t="s">
        <v>24</v>
      </c>
      <c r="D3" t="s">
        <v>25</v>
      </c>
      <c r="F3" t="s">
        <v>22</v>
      </c>
      <c r="G3" t="s">
        <v>23</v>
      </c>
      <c r="H3" t="s">
        <v>24</v>
      </c>
      <c r="I3" t="s">
        <v>25</v>
      </c>
      <c r="K3" t="s">
        <v>22</v>
      </c>
      <c r="L3" t="s">
        <v>23</v>
      </c>
      <c r="M3" t="s">
        <v>24</v>
      </c>
      <c r="N3" t="s">
        <v>25</v>
      </c>
      <c r="P3" t="s">
        <v>22</v>
      </c>
      <c r="Q3" t="s">
        <v>23</v>
      </c>
      <c r="R3" t="s">
        <v>24</v>
      </c>
      <c r="S3" t="s">
        <v>25</v>
      </c>
      <c r="U3" t="s">
        <v>22</v>
      </c>
      <c r="V3" t="s">
        <v>23</v>
      </c>
      <c r="W3" t="s">
        <v>24</v>
      </c>
      <c r="X3" t="s">
        <v>25</v>
      </c>
      <c r="Z3" t="s">
        <v>22</v>
      </c>
      <c r="AA3" t="s">
        <v>23</v>
      </c>
      <c r="AB3" t="s">
        <v>24</v>
      </c>
      <c r="AC3" t="s">
        <v>25</v>
      </c>
    </row>
    <row r="4" spans="1:29" x14ac:dyDescent="0.5">
      <c r="A4" t="s">
        <v>26</v>
      </c>
      <c r="B4">
        <v>3850</v>
      </c>
      <c r="C4">
        <v>2553</v>
      </c>
      <c r="D4">
        <f>B4/C4</f>
        <v>1.508029768899334</v>
      </c>
      <c r="F4" t="s">
        <v>26</v>
      </c>
      <c r="G4">
        <v>2787</v>
      </c>
      <c r="H4">
        <v>814</v>
      </c>
      <c r="I4">
        <f>G4/H4</f>
        <v>3.4238329238329239</v>
      </c>
      <c r="K4" t="s">
        <v>26</v>
      </c>
      <c r="L4">
        <v>2115</v>
      </c>
      <c r="M4">
        <v>1611</v>
      </c>
      <c r="N4">
        <f>L4/M4</f>
        <v>1.3128491620111731</v>
      </c>
      <c r="P4" t="s">
        <v>27</v>
      </c>
      <c r="Q4">
        <v>740</v>
      </c>
      <c r="R4">
        <v>386</v>
      </c>
      <c r="S4">
        <f t="shared" ref="S4:S36" si="0">Q4/R4</f>
        <v>1.9170984455958548</v>
      </c>
      <c r="U4" t="s">
        <v>27</v>
      </c>
      <c r="V4">
        <v>1706</v>
      </c>
      <c r="W4">
        <v>1055</v>
      </c>
      <c r="X4">
        <f t="shared" ref="X4:X44" si="1">V4/W4</f>
        <v>1.6170616113744076</v>
      </c>
      <c r="Z4" t="s">
        <v>27</v>
      </c>
      <c r="AA4">
        <v>1377</v>
      </c>
      <c r="AB4">
        <v>1293</v>
      </c>
      <c r="AC4">
        <f t="shared" ref="AC4:AC44" si="2">AA4/AB4</f>
        <v>1.0649651972157772</v>
      </c>
    </row>
    <row r="5" spans="1:29" x14ac:dyDescent="0.5">
      <c r="A5" t="s">
        <v>28</v>
      </c>
      <c r="B5">
        <v>2574</v>
      </c>
      <c r="C5">
        <v>1851</v>
      </c>
      <c r="D5">
        <f t="shared" ref="D5:D44" si="3">B5/C5</f>
        <v>1.3905996758508914</v>
      </c>
      <c r="F5" t="s">
        <v>29</v>
      </c>
      <c r="G5">
        <v>1162.25</v>
      </c>
      <c r="H5">
        <v>682</v>
      </c>
      <c r="I5">
        <f t="shared" ref="I5:I44" si="4">G5/H5</f>
        <v>1.7041788856304985</v>
      </c>
      <c r="K5" t="s">
        <v>30</v>
      </c>
      <c r="L5">
        <v>3264</v>
      </c>
      <c r="M5">
        <v>2526</v>
      </c>
      <c r="N5">
        <f t="shared" ref="N5:N44" si="5">L5/M5</f>
        <v>1.2921615201900238</v>
      </c>
      <c r="P5" t="s">
        <v>28</v>
      </c>
      <c r="Q5">
        <v>2278</v>
      </c>
      <c r="R5">
        <v>1573</v>
      </c>
      <c r="S5">
        <f t="shared" si="0"/>
        <v>1.4481881754609027</v>
      </c>
      <c r="U5" t="s">
        <v>29</v>
      </c>
      <c r="V5">
        <v>3148</v>
      </c>
      <c r="W5">
        <v>2119</v>
      </c>
      <c r="X5">
        <f t="shared" si="1"/>
        <v>1.4856064181217556</v>
      </c>
      <c r="Z5" t="s">
        <v>31</v>
      </c>
      <c r="AA5">
        <v>773</v>
      </c>
      <c r="AB5">
        <v>532</v>
      </c>
      <c r="AC5">
        <f t="shared" si="2"/>
        <v>1.4530075187969924</v>
      </c>
    </row>
    <row r="6" spans="1:29" x14ac:dyDescent="0.5">
      <c r="B6">
        <v>3963.5</v>
      </c>
      <c r="C6">
        <v>2254.375</v>
      </c>
      <c r="D6">
        <f t="shared" si="3"/>
        <v>1.7581369559190463</v>
      </c>
      <c r="G6">
        <v>1631</v>
      </c>
      <c r="H6">
        <v>1345</v>
      </c>
      <c r="I6">
        <f t="shared" si="4"/>
        <v>1.2126394052044609</v>
      </c>
      <c r="L6">
        <v>2171</v>
      </c>
      <c r="M6">
        <v>1584</v>
      </c>
      <c r="N6">
        <f t="shared" si="5"/>
        <v>1.3705808080808082</v>
      </c>
      <c r="Q6">
        <v>3619</v>
      </c>
      <c r="R6">
        <v>2595</v>
      </c>
      <c r="S6">
        <f t="shared" si="0"/>
        <v>1.3946050096339113</v>
      </c>
      <c r="V6">
        <v>2547</v>
      </c>
      <c r="W6">
        <v>1275</v>
      </c>
      <c r="X6">
        <f t="shared" si="1"/>
        <v>1.9976470588235293</v>
      </c>
      <c r="AA6">
        <v>1322</v>
      </c>
      <c r="AB6">
        <v>747</v>
      </c>
      <c r="AC6">
        <f t="shared" si="2"/>
        <v>1.7697456492637216</v>
      </c>
    </row>
    <row r="7" spans="1:29" x14ac:dyDescent="0.5">
      <c r="B7">
        <v>2844</v>
      </c>
      <c r="C7">
        <v>2281</v>
      </c>
      <c r="D7">
        <f t="shared" si="3"/>
        <v>1.246821569487067</v>
      </c>
      <c r="G7">
        <v>727</v>
      </c>
      <c r="H7">
        <v>559</v>
      </c>
      <c r="I7">
        <f t="shared" si="4"/>
        <v>1.3005366726296959</v>
      </c>
      <c r="L7">
        <v>3536</v>
      </c>
      <c r="M7">
        <v>3053</v>
      </c>
      <c r="N7">
        <f t="shared" si="5"/>
        <v>1.1582050442188012</v>
      </c>
      <c r="Q7">
        <v>3916</v>
      </c>
      <c r="R7">
        <v>2525</v>
      </c>
      <c r="S7">
        <f t="shared" si="0"/>
        <v>1.5508910891089109</v>
      </c>
      <c r="V7">
        <v>1131</v>
      </c>
      <c r="W7">
        <v>707</v>
      </c>
      <c r="X7">
        <f t="shared" si="1"/>
        <v>1.5997171145685998</v>
      </c>
      <c r="AA7">
        <v>1938</v>
      </c>
      <c r="AB7">
        <v>1126</v>
      </c>
      <c r="AC7">
        <f t="shared" si="2"/>
        <v>1.7211367673179396</v>
      </c>
    </row>
    <row r="8" spans="1:29" x14ac:dyDescent="0.5">
      <c r="B8">
        <v>3192</v>
      </c>
      <c r="C8">
        <v>2285</v>
      </c>
      <c r="D8">
        <f t="shared" si="3"/>
        <v>1.3969365426695843</v>
      </c>
      <c r="G8">
        <v>1625</v>
      </c>
      <c r="H8">
        <v>1359</v>
      </c>
      <c r="I8">
        <f t="shared" si="4"/>
        <v>1.1957321559970566</v>
      </c>
      <c r="K8" t="s">
        <v>32</v>
      </c>
      <c r="L8">
        <v>1646</v>
      </c>
      <c r="M8">
        <v>1075</v>
      </c>
      <c r="N8">
        <f t="shared" si="5"/>
        <v>1.5311627906976744</v>
      </c>
      <c r="Q8">
        <v>3291</v>
      </c>
      <c r="R8">
        <v>2434</v>
      </c>
      <c r="S8">
        <f t="shared" si="0"/>
        <v>1.3520953163516845</v>
      </c>
      <c r="V8">
        <v>1388</v>
      </c>
      <c r="W8">
        <v>1170</v>
      </c>
      <c r="X8">
        <f t="shared" si="1"/>
        <v>1.1863247863247863</v>
      </c>
      <c r="AA8">
        <v>1806</v>
      </c>
      <c r="AB8">
        <v>1300</v>
      </c>
      <c r="AC8">
        <f t="shared" si="2"/>
        <v>1.3892307692307693</v>
      </c>
    </row>
    <row r="9" spans="1:29" x14ac:dyDescent="0.5">
      <c r="B9">
        <v>1683</v>
      </c>
      <c r="C9">
        <v>1352</v>
      </c>
      <c r="D9">
        <f t="shared" si="3"/>
        <v>1.2448224852071006</v>
      </c>
      <c r="G9">
        <v>858</v>
      </c>
      <c r="H9">
        <v>671</v>
      </c>
      <c r="I9">
        <f t="shared" si="4"/>
        <v>1.278688524590164</v>
      </c>
      <c r="L9">
        <v>2264</v>
      </c>
      <c r="M9">
        <v>1835</v>
      </c>
      <c r="N9">
        <f t="shared" si="5"/>
        <v>1.2337874659400545</v>
      </c>
      <c r="Q9">
        <v>4076</v>
      </c>
      <c r="R9">
        <v>3449</v>
      </c>
      <c r="S9">
        <f t="shared" si="0"/>
        <v>1.1817918237170195</v>
      </c>
      <c r="V9">
        <v>1706</v>
      </c>
      <c r="W9">
        <v>1091</v>
      </c>
      <c r="X9">
        <f t="shared" si="1"/>
        <v>1.5637030247479378</v>
      </c>
      <c r="AA9">
        <v>842</v>
      </c>
      <c r="AB9">
        <v>509</v>
      </c>
      <c r="AC9">
        <f t="shared" si="2"/>
        <v>1.6542239685658153</v>
      </c>
    </row>
    <row r="10" spans="1:29" x14ac:dyDescent="0.5">
      <c r="B10">
        <v>4004</v>
      </c>
      <c r="C10">
        <v>3474</v>
      </c>
      <c r="D10">
        <f t="shared" si="3"/>
        <v>1.1525618883131836</v>
      </c>
      <c r="G10">
        <v>1215</v>
      </c>
      <c r="H10">
        <v>827</v>
      </c>
      <c r="I10">
        <f t="shared" si="4"/>
        <v>1.4691656590084643</v>
      </c>
      <c r="L10">
        <v>2631</v>
      </c>
      <c r="M10">
        <v>2415</v>
      </c>
      <c r="N10">
        <f t="shared" si="5"/>
        <v>1.0894409937888199</v>
      </c>
      <c r="Q10">
        <v>4024</v>
      </c>
      <c r="R10">
        <v>3529</v>
      </c>
      <c r="S10">
        <f t="shared" si="0"/>
        <v>1.1402663644091811</v>
      </c>
      <c r="V10">
        <v>2911</v>
      </c>
      <c r="W10">
        <v>2012</v>
      </c>
      <c r="X10">
        <f t="shared" si="1"/>
        <v>1.4468190854870775</v>
      </c>
      <c r="AA10">
        <v>2738</v>
      </c>
      <c r="AB10">
        <v>1845</v>
      </c>
      <c r="AC10">
        <f t="shared" si="2"/>
        <v>1.4840108401084011</v>
      </c>
    </row>
    <row r="11" spans="1:29" x14ac:dyDescent="0.5">
      <c r="B11">
        <v>3169</v>
      </c>
      <c r="C11">
        <v>2479</v>
      </c>
      <c r="D11">
        <f t="shared" si="3"/>
        <v>1.2783380395320694</v>
      </c>
      <c r="G11">
        <v>1257</v>
      </c>
      <c r="H11">
        <v>917</v>
      </c>
      <c r="I11">
        <f t="shared" si="4"/>
        <v>1.370774263904035</v>
      </c>
      <c r="L11">
        <v>2113</v>
      </c>
      <c r="M11">
        <v>2044</v>
      </c>
      <c r="N11">
        <f t="shared" si="5"/>
        <v>1.033757338551859</v>
      </c>
      <c r="Q11">
        <v>3042</v>
      </c>
      <c r="R11">
        <v>2051</v>
      </c>
      <c r="S11">
        <f t="shared" si="0"/>
        <v>1.4831789371038517</v>
      </c>
      <c r="V11">
        <v>1006</v>
      </c>
      <c r="W11">
        <v>696</v>
      </c>
      <c r="X11">
        <f t="shared" si="1"/>
        <v>1.4454022988505748</v>
      </c>
      <c r="AA11">
        <v>2269</v>
      </c>
      <c r="AB11">
        <v>1835</v>
      </c>
      <c r="AC11">
        <f t="shared" si="2"/>
        <v>1.2365122615803814</v>
      </c>
    </row>
    <row r="12" spans="1:29" x14ac:dyDescent="0.5">
      <c r="B12">
        <v>3454</v>
      </c>
      <c r="C12">
        <v>1873</v>
      </c>
      <c r="D12">
        <f t="shared" si="3"/>
        <v>1.8441003737319808</v>
      </c>
      <c r="G12">
        <v>2522</v>
      </c>
      <c r="H12">
        <v>1606</v>
      </c>
      <c r="I12">
        <f t="shared" si="4"/>
        <v>1.5703611457036115</v>
      </c>
      <c r="L12">
        <v>3631</v>
      </c>
      <c r="M12">
        <v>3012</v>
      </c>
      <c r="N12">
        <f t="shared" si="5"/>
        <v>1.2055112881806109</v>
      </c>
      <c r="Q12">
        <v>3805</v>
      </c>
      <c r="R12">
        <v>2377</v>
      </c>
      <c r="S12">
        <f t="shared" si="0"/>
        <v>1.6007572570466975</v>
      </c>
      <c r="V12">
        <v>2597</v>
      </c>
      <c r="W12">
        <v>1399</v>
      </c>
      <c r="X12">
        <f t="shared" si="1"/>
        <v>1.856325947105075</v>
      </c>
      <c r="Z12" t="s">
        <v>32</v>
      </c>
      <c r="AA12">
        <v>1575</v>
      </c>
      <c r="AB12">
        <v>705</v>
      </c>
      <c r="AC12">
        <f t="shared" si="2"/>
        <v>2.2340425531914891</v>
      </c>
    </row>
    <row r="13" spans="1:29" x14ac:dyDescent="0.5">
      <c r="B13">
        <v>4095</v>
      </c>
      <c r="C13">
        <v>3614</v>
      </c>
      <c r="D13">
        <f t="shared" si="3"/>
        <v>1.1330935251798562</v>
      </c>
      <c r="G13">
        <v>2013</v>
      </c>
      <c r="H13">
        <v>1518</v>
      </c>
      <c r="I13">
        <f t="shared" si="4"/>
        <v>1.326086956521739</v>
      </c>
      <c r="L13">
        <v>1866</v>
      </c>
      <c r="M13">
        <v>1573</v>
      </c>
      <c r="N13">
        <f t="shared" si="5"/>
        <v>1.186268277177368</v>
      </c>
      <c r="Q13">
        <v>2747</v>
      </c>
      <c r="R13">
        <v>2207</v>
      </c>
      <c r="S13">
        <f t="shared" si="0"/>
        <v>1.2446760308110558</v>
      </c>
      <c r="V13">
        <v>4039</v>
      </c>
      <c r="W13">
        <v>3232</v>
      </c>
      <c r="X13">
        <f t="shared" si="1"/>
        <v>1.2496905940594059</v>
      </c>
      <c r="AA13">
        <v>1716</v>
      </c>
      <c r="AB13">
        <v>1130</v>
      </c>
      <c r="AC13">
        <f t="shared" si="2"/>
        <v>1.5185840707964602</v>
      </c>
    </row>
    <row r="14" spans="1:29" x14ac:dyDescent="0.5">
      <c r="B14">
        <v>3833</v>
      </c>
      <c r="C14">
        <v>2896</v>
      </c>
      <c r="D14">
        <f t="shared" si="3"/>
        <v>1.323549723756906</v>
      </c>
      <c r="G14">
        <v>2347</v>
      </c>
      <c r="H14">
        <v>1722</v>
      </c>
      <c r="I14">
        <f t="shared" si="4"/>
        <v>1.3629500580720093</v>
      </c>
      <c r="L14">
        <v>3229</v>
      </c>
      <c r="M14">
        <v>2766</v>
      </c>
      <c r="N14">
        <f t="shared" si="5"/>
        <v>1.1673897324656544</v>
      </c>
      <c r="Q14">
        <v>3158</v>
      </c>
      <c r="R14">
        <v>2089</v>
      </c>
      <c r="S14">
        <f t="shared" si="0"/>
        <v>1.5117280995691718</v>
      </c>
      <c r="U14" t="s">
        <v>33</v>
      </c>
      <c r="V14">
        <v>1151</v>
      </c>
      <c r="W14">
        <v>783</v>
      </c>
      <c r="X14">
        <f t="shared" si="1"/>
        <v>1.4699872286079183</v>
      </c>
      <c r="AA14">
        <v>2152</v>
      </c>
      <c r="AB14">
        <v>1774</v>
      </c>
      <c r="AC14">
        <f t="shared" si="2"/>
        <v>1.2130777903043968</v>
      </c>
    </row>
    <row r="15" spans="1:29" x14ac:dyDescent="0.5">
      <c r="B15">
        <v>3284</v>
      </c>
      <c r="C15">
        <v>2273</v>
      </c>
      <c r="D15">
        <f t="shared" si="3"/>
        <v>1.4447866256049273</v>
      </c>
      <c r="G15">
        <v>1599</v>
      </c>
      <c r="H15">
        <v>1351</v>
      </c>
      <c r="I15">
        <f t="shared" si="4"/>
        <v>1.1835677276091783</v>
      </c>
      <c r="K15" t="s">
        <v>34</v>
      </c>
      <c r="L15">
        <v>1855</v>
      </c>
      <c r="M15">
        <v>1475</v>
      </c>
      <c r="N15">
        <f t="shared" si="5"/>
        <v>1.2576271186440677</v>
      </c>
      <c r="Q15">
        <v>3003</v>
      </c>
      <c r="R15">
        <v>2342</v>
      </c>
      <c r="S15">
        <f t="shared" si="0"/>
        <v>1.2822374039282665</v>
      </c>
      <c r="V15">
        <v>818</v>
      </c>
      <c r="W15">
        <v>521</v>
      </c>
      <c r="X15">
        <f t="shared" si="1"/>
        <v>1.5700575815738964</v>
      </c>
      <c r="AA15">
        <v>1166</v>
      </c>
      <c r="AB15">
        <v>985</v>
      </c>
      <c r="AC15">
        <f t="shared" si="2"/>
        <v>1.1837563451776649</v>
      </c>
    </row>
    <row r="16" spans="1:29" x14ac:dyDescent="0.5">
      <c r="B16">
        <v>2907</v>
      </c>
      <c r="C16">
        <v>2506</v>
      </c>
      <c r="D16">
        <f t="shared" si="3"/>
        <v>1.1600159616919394</v>
      </c>
      <c r="G16">
        <v>1526</v>
      </c>
      <c r="H16">
        <v>894</v>
      </c>
      <c r="I16">
        <f t="shared" si="4"/>
        <v>1.7069351230425056</v>
      </c>
      <c r="L16">
        <v>1863</v>
      </c>
      <c r="M16">
        <v>1417</v>
      </c>
      <c r="N16">
        <f t="shared" si="5"/>
        <v>1.3147494707127734</v>
      </c>
      <c r="Q16">
        <v>3965</v>
      </c>
      <c r="R16">
        <v>3299</v>
      </c>
      <c r="S16">
        <f t="shared" si="0"/>
        <v>1.2018793573810245</v>
      </c>
      <c r="V16">
        <v>2133</v>
      </c>
      <c r="W16">
        <v>1653</v>
      </c>
      <c r="X16">
        <f t="shared" si="1"/>
        <v>1.2903811252268602</v>
      </c>
      <c r="AA16">
        <v>840</v>
      </c>
      <c r="AB16">
        <v>422</v>
      </c>
      <c r="AC16">
        <f t="shared" si="2"/>
        <v>1.9905213270142179</v>
      </c>
    </row>
    <row r="17" spans="1:29" x14ac:dyDescent="0.5">
      <c r="B17">
        <v>1618</v>
      </c>
      <c r="C17">
        <v>1395</v>
      </c>
      <c r="D17">
        <f t="shared" si="3"/>
        <v>1.1598566308243727</v>
      </c>
      <c r="G17">
        <v>1747</v>
      </c>
      <c r="H17">
        <v>1193</v>
      </c>
      <c r="I17">
        <f t="shared" si="4"/>
        <v>1.4643755238893545</v>
      </c>
      <c r="L17">
        <v>2961</v>
      </c>
      <c r="M17">
        <v>1710</v>
      </c>
      <c r="N17">
        <f t="shared" si="5"/>
        <v>1.7315789473684211</v>
      </c>
      <c r="Q17">
        <v>2871</v>
      </c>
      <c r="R17">
        <v>1861</v>
      </c>
      <c r="S17">
        <f t="shared" si="0"/>
        <v>1.5427189682966147</v>
      </c>
      <c r="V17">
        <v>4015</v>
      </c>
      <c r="W17">
        <v>3312</v>
      </c>
      <c r="X17">
        <f t="shared" si="1"/>
        <v>1.2122584541062802</v>
      </c>
      <c r="AA17">
        <v>903</v>
      </c>
      <c r="AB17">
        <v>772</v>
      </c>
      <c r="AC17">
        <f t="shared" si="2"/>
        <v>1.1696891191709844</v>
      </c>
    </row>
    <row r="18" spans="1:29" x14ac:dyDescent="0.5">
      <c r="B18">
        <v>1327</v>
      </c>
      <c r="C18">
        <v>936</v>
      </c>
      <c r="D18">
        <f t="shared" si="3"/>
        <v>1.4177350427350428</v>
      </c>
      <c r="G18">
        <v>1337</v>
      </c>
      <c r="H18">
        <v>1033</v>
      </c>
      <c r="I18">
        <f t="shared" si="4"/>
        <v>1.2942884801548886</v>
      </c>
      <c r="L18">
        <v>2160</v>
      </c>
      <c r="M18">
        <v>1503</v>
      </c>
      <c r="N18">
        <f t="shared" si="5"/>
        <v>1.437125748502994</v>
      </c>
      <c r="Q18">
        <v>1564</v>
      </c>
      <c r="R18">
        <v>918</v>
      </c>
      <c r="S18">
        <f t="shared" si="0"/>
        <v>1.7037037037037037</v>
      </c>
      <c r="V18">
        <v>1642</v>
      </c>
      <c r="W18">
        <v>1209</v>
      </c>
      <c r="X18">
        <f t="shared" si="1"/>
        <v>1.358147229114971</v>
      </c>
      <c r="AA18">
        <v>1183</v>
      </c>
      <c r="AB18">
        <v>528</v>
      </c>
      <c r="AC18">
        <f t="shared" si="2"/>
        <v>2.2405303030303032</v>
      </c>
    </row>
    <row r="19" spans="1:29" x14ac:dyDescent="0.5">
      <c r="B19">
        <v>3979</v>
      </c>
      <c r="C19">
        <v>3180</v>
      </c>
      <c r="D19">
        <f t="shared" si="3"/>
        <v>1.2512578616352201</v>
      </c>
      <c r="G19">
        <v>2101</v>
      </c>
      <c r="H19">
        <v>1685</v>
      </c>
      <c r="I19">
        <f t="shared" si="4"/>
        <v>1.2468842729970326</v>
      </c>
      <c r="L19">
        <v>2193</v>
      </c>
      <c r="M19">
        <v>1585</v>
      </c>
      <c r="N19">
        <f t="shared" si="5"/>
        <v>1.383596214511041</v>
      </c>
      <c r="Q19">
        <v>3654</v>
      </c>
      <c r="R19">
        <v>2354</v>
      </c>
      <c r="S19">
        <f t="shared" si="0"/>
        <v>1.5522514868309261</v>
      </c>
      <c r="V19">
        <v>1949</v>
      </c>
      <c r="W19">
        <v>847</v>
      </c>
      <c r="X19">
        <f t="shared" si="1"/>
        <v>2.3010625737898467</v>
      </c>
      <c r="AA19">
        <v>1349</v>
      </c>
      <c r="AB19">
        <v>746</v>
      </c>
      <c r="AC19">
        <f t="shared" si="2"/>
        <v>1.8083109919571045</v>
      </c>
    </row>
    <row r="20" spans="1:29" x14ac:dyDescent="0.5">
      <c r="A20" t="s">
        <v>35</v>
      </c>
      <c r="B20">
        <v>2806</v>
      </c>
      <c r="C20">
        <v>1653</v>
      </c>
      <c r="D20">
        <f t="shared" si="3"/>
        <v>1.6975196612220205</v>
      </c>
      <c r="G20">
        <v>1889</v>
      </c>
      <c r="H20">
        <v>1230</v>
      </c>
      <c r="I20">
        <f t="shared" si="4"/>
        <v>1.5357723577235773</v>
      </c>
      <c r="L20">
        <v>2491</v>
      </c>
      <c r="M20">
        <v>1649</v>
      </c>
      <c r="N20">
        <f t="shared" si="5"/>
        <v>1.5106124924196482</v>
      </c>
      <c r="Q20">
        <v>3298</v>
      </c>
      <c r="R20">
        <v>1946</v>
      </c>
      <c r="S20">
        <f t="shared" si="0"/>
        <v>1.6947584789311407</v>
      </c>
      <c r="V20">
        <v>2893</v>
      </c>
      <c r="W20">
        <v>2052</v>
      </c>
      <c r="X20">
        <f t="shared" si="1"/>
        <v>1.4098440545808968</v>
      </c>
      <c r="AA20">
        <v>1100</v>
      </c>
      <c r="AB20">
        <v>628</v>
      </c>
      <c r="AC20">
        <f t="shared" si="2"/>
        <v>1.7515923566878981</v>
      </c>
    </row>
    <row r="21" spans="1:29" x14ac:dyDescent="0.5">
      <c r="B21">
        <v>3442</v>
      </c>
      <c r="C21">
        <v>2379</v>
      </c>
      <c r="D21">
        <f t="shared" si="3"/>
        <v>1.4468263976460698</v>
      </c>
      <c r="G21">
        <v>2243</v>
      </c>
      <c r="H21">
        <v>1654</v>
      </c>
      <c r="I21">
        <f t="shared" si="4"/>
        <v>1.3561064087061669</v>
      </c>
      <c r="L21">
        <v>1568</v>
      </c>
      <c r="M21">
        <v>1341</v>
      </c>
      <c r="N21">
        <f t="shared" si="5"/>
        <v>1.1692766592095452</v>
      </c>
      <c r="Q21">
        <v>1730</v>
      </c>
      <c r="R21">
        <v>1236</v>
      </c>
      <c r="S21">
        <f t="shared" si="0"/>
        <v>1.3996763754045307</v>
      </c>
      <c r="V21">
        <v>2386</v>
      </c>
      <c r="W21">
        <v>1740</v>
      </c>
      <c r="X21">
        <f t="shared" si="1"/>
        <v>1.3712643678160918</v>
      </c>
      <c r="AA21">
        <v>312</v>
      </c>
      <c r="AB21">
        <v>132</v>
      </c>
      <c r="AC21">
        <f t="shared" si="2"/>
        <v>2.3636363636363638</v>
      </c>
    </row>
    <row r="22" spans="1:29" x14ac:dyDescent="0.5">
      <c r="B22">
        <v>4072</v>
      </c>
      <c r="C22">
        <v>3279</v>
      </c>
      <c r="D22">
        <f t="shared" si="3"/>
        <v>1.2418420250076243</v>
      </c>
      <c r="G22">
        <v>1922</v>
      </c>
      <c r="H22">
        <v>1337</v>
      </c>
      <c r="I22">
        <f t="shared" si="4"/>
        <v>1.43754674644727</v>
      </c>
      <c r="K22" t="s">
        <v>36</v>
      </c>
      <c r="L22">
        <v>2123</v>
      </c>
      <c r="M22">
        <v>1388</v>
      </c>
      <c r="N22">
        <f t="shared" si="5"/>
        <v>1.5295389048991355</v>
      </c>
      <c r="Q22">
        <v>3177</v>
      </c>
      <c r="R22">
        <v>2200</v>
      </c>
      <c r="S22">
        <f t="shared" si="0"/>
        <v>1.4440909090909091</v>
      </c>
      <c r="V22">
        <v>2105</v>
      </c>
      <c r="W22">
        <v>1658</v>
      </c>
      <c r="X22">
        <f t="shared" si="1"/>
        <v>1.2696019300361883</v>
      </c>
      <c r="AA22">
        <v>1545</v>
      </c>
      <c r="AB22">
        <v>1006</v>
      </c>
      <c r="AC22">
        <f t="shared" si="2"/>
        <v>1.5357852882703777</v>
      </c>
    </row>
    <row r="23" spans="1:29" x14ac:dyDescent="0.5">
      <c r="B23">
        <v>3899</v>
      </c>
      <c r="C23">
        <v>3159</v>
      </c>
      <c r="D23">
        <f t="shared" si="3"/>
        <v>1.2342513453624564</v>
      </c>
      <c r="G23">
        <v>1679</v>
      </c>
      <c r="H23">
        <v>1216</v>
      </c>
      <c r="I23">
        <f t="shared" si="4"/>
        <v>1.3807565789473684</v>
      </c>
      <c r="L23">
        <v>2958</v>
      </c>
      <c r="M23">
        <v>2428</v>
      </c>
      <c r="N23">
        <f t="shared" si="5"/>
        <v>1.2182866556836902</v>
      </c>
      <c r="Q23">
        <v>1870</v>
      </c>
      <c r="R23">
        <v>1749</v>
      </c>
      <c r="S23">
        <f t="shared" si="0"/>
        <v>1.0691823899371069</v>
      </c>
      <c r="U23" t="s">
        <v>37</v>
      </c>
      <c r="V23">
        <v>2524</v>
      </c>
      <c r="W23">
        <v>1908</v>
      </c>
      <c r="X23">
        <f t="shared" si="1"/>
        <v>1.3228511530398324</v>
      </c>
      <c r="AA23">
        <v>788</v>
      </c>
      <c r="AB23">
        <v>569</v>
      </c>
      <c r="AC23">
        <f t="shared" si="2"/>
        <v>1.3848857644991213</v>
      </c>
    </row>
    <row r="24" spans="1:29" x14ac:dyDescent="0.5">
      <c r="B24">
        <v>3267</v>
      </c>
      <c r="C24">
        <v>2179</v>
      </c>
      <c r="D24">
        <f t="shared" si="3"/>
        <v>1.4993116108306563</v>
      </c>
      <c r="G24">
        <v>1595</v>
      </c>
      <c r="H24">
        <v>1032</v>
      </c>
      <c r="I24">
        <f t="shared" si="4"/>
        <v>1.5455426356589148</v>
      </c>
      <c r="L24">
        <v>3385</v>
      </c>
      <c r="M24">
        <v>2803</v>
      </c>
      <c r="N24">
        <f t="shared" si="5"/>
        <v>1.2076346771316446</v>
      </c>
      <c r="Q24">
        <v>3003</v>
      </c>
      <c r="R24">
        <v>2059</v>
      </c>
      <c r="S24">
        <f t="shared" si="0"/>
        <v>1.4584749878581835</v>
      </c>
      <c r="V24">
        <v>3093</v>
      </c>
      <c r="W24">
        <v>1837</v>
      </c>
      <c r="X24">
        <f t="shared" si="1"/>
        <v>1.683723462166576</v>
      </c>
      <c r="Z24" t="s">
        <v>34</v>
      </c>
      <c r="AA24">
        <v>1415</v>
      </c>
      <c r="AB24">
        <v>1198</v>
      </c>
      <c r="AC24">
        <f t="shared" si="2"/>
        <v>1.181135225375626</v>
      </c>
    </row>
    <row r="25" spans="1:29" x14ac:dyDescent="0.5">
      <c r="B25">
        <v>3227</v>
      </c>
      <c r="C25">
        <v>2516</v>
      </c>
      <c r="D25">
        <f t="shared" si="3"/>
        <v>1.282591414944356</v>
      </c>
      <c r="G25">
        <v>2131</v>
      </c>
      <c r="H25">
        <v>1863</v>
      </c>
      <c r="I25">
        <f t="shared" si="4"/>
        <v>1.1438539989264627</v>
      </c>
      <c r="L25">
        <v>1845</v>
      </c>
      <c r="M25">
        <v>1615</v>
      </c>
      <c r="N25">
        <f t="shared" si="5"/>
        <v>1.1424148606811146</v>
      </c>
      <c r="Q25">
        <v>1071</v>
      </c>
      <c r="R25">
        <v>694</v>
      </c>
      <c r="S25">
        <f t="shared" si="0"/>
        <v>1.543227665706052</v>
      </c>
      <c r="V25">
        <v>2639</v>
      </c>
      <c r="W25">
        <v>2016</v>
      </c>
      <c r="X25">
        <f t="shared" si="1"/>
        <v>1.3090277777777777</v>
      </c>
      <c r="AA25">
        <v>1714</v>
      </c>
      <c r="AB25">
        <v>1075</v>
      </c>
      <c r="AC25">
        <f t="shared" si="2"/>
        <v>1.5944186046511628</v>
      </c>
    </row>
    <row r="26" spans="1:29" x14ac:dyDescent="0.5">
      <c r="B26">
        <v>3150</v>
      </c>
      <c r="C26">
        <v>2190</v>
      </c>
      <c r="D26">
        <f t="shared" si="3"/>
        <v>1.4383561643835616</v>
      </c>
      <c r="G26">
        <v>2717</v>
      </c>
      <c r="H26">
        <v>1932</v>
      </c>
      <c r="I26">
        <f t="shared" si="4"/>
        <v>1.4063146997929608</v>
      </c>
      <c r="L26">
        <v>1806</v>
      </c>
      <c r="M26">
        <v>1465</v>
      </c>
      <c r="N26">
        <f t="shared" si="5"/>
        <v>1.232764505119454</v>
      </c>
      <c r="Q26">
        <v>2981</v>
      </c>
      <c r="R26">
        <v>1534</v>
      </c>
      <c r="S26">
        <f t="shared" si="0"/>
        <v>1.9432855280312908</v>
      </c>
      <c r="V26">
        <v>1571</v>
      </c>
      <c r="W26">
        <v>810</v>
      </c>
      <c r="X26">
        <f t="shared" si="1"/>
        <v>1.9395061728395062</v>
      </c>
      <c r="AA26">
        <v>2027</v>
      </c>
      <c r="AB26">
        <v>1786</v>
      </c>
      <c r="AC26">
        <f t="shared" si="2"/>
        <v>1.1349384098544233</v>
      </c>
    </row>
    <row r="27" spans="1:29" x14ac:dyDescent="0.5">
      <c r="B27">
        <v>3603</v>
      </c>
      <c r="C27">
        <v>2408</v>
      </c>
      <c r="D27">
        <f t="shared" si="3"/>
        <v>1.4962624584717608</v>
      </c>
      <c r="F27" t="s">
        <v>33</v>
      </c>
      <c r="G27">
        <v>1938</v>
      </c>
      <c r="H27">
        <v>1324</v>
      </c>
      <c r="I27">
        <f t="shared" si="4"/>
        <v>1.4637462235649548</v>
      </c>
      <c r="L27">
        <v>1969</v>
      </c>
      <c r="M27">
        <v>1714</v>
      </c>
      <c r="N27">
        <f t="shared" si="5"/>
        <v>1.1487747957993</v>
      </c>
      <c r="Q27">
        <v>2282</v>
      </c>
      <c r="R27">
        <v>910</v>
      </c>
      <c r="S27">
        <f t="shared" si="0"/>
        <v>2.5076923076923077</v>
      </c>
      <c r="V27">
        <v>1109</v>
      </c>
      <c r="W27">
        <v>514</v>
      </c>
      <c r="X27">
        <f t="shared" si="1"/>
        <v>2.1575875486381322</v>
      </c>
      <c r="AA27">
        <v>1345</v>
      </c>
      <c r="AB27">
        <v>909</v>
      </c>
      <c r="AC27">
        <f t="shared" si="2"/>
        <v>1.4796479647964798</v>
      </c>
    </row>
    <row r="28" spans="1:29" x14ac:dyDescent="0.5">
      <c r="B28">
        <v>4027</v>
      </c>
      <c r="C28">
        <v>3089</v>
      </c>
      <c r="D28">
        <f t="shared" si="3"/>
        <v>1.3036581417934607</v>
      </c>
      <c r="G28">
        <v>1793</v>
      </c>
      <c r="H28">
        <v>1411</v>
      </c>
      <c r="I28">
        <f t="shared" si="4"/>
        <v>1.2707299787384834</v>
      </c>
      <c r="L28">
        <v>2115</v>
      </c>
      <c r="M28">
        <v>1570</v>
      </c>
      <c r="N28">
        <f t="shared" si="5"/>
        <v>1.3471337579617835</v>
      </c>
      <c r="Q28">
        <v>2936</v>
      </c>
      <c r="R28">
        <v>1352</v>
      </c>
      <c r="S28">
        <f t="shared" si="0"/>
        <v>2.1715976331360949</v>
      </c>
      <c r="V28">
        <v>1900</v>
      </c>
      <c r="W28">
        <v>1732</v>
      </c>
      <c r="X28">
        <f t="shared" si="1"/>
        <v>1.0969976905311778</v>
      </c>
      <c r="AA28">
        <v>1919</v>
      </c>
      <c r="AB28">
        <v>1521</v>
      </c>
      <c r="AC28">
        <f t="shared" si="2"/>
        <v>1.2616699539776464</v>
      </c>
    </row>
    <row r="29" spans="1:29" x14ac:dyDescent="0.5">
      <c r="B29">
        <v>3942</v>
      </c>
      <c r="C29">
        <v>3557</v>
      </c>
      <c r="D29">
        <f t="shared" si="3"/>
        <v>1.1082372786055665</v>
      </c>
      <c r="G29">
        <v>1483</v>
      </c>
      <c r="H29">
        <v>1234</v>
      </c>
      <c r="I29">
        <f t="shared" si="4"/>
        <v>1.2017828200972447</v>
      </c>
      <c r="L29">
        <v>2067</v>
      </c>
      <c r="M29">
        <v>1923</v>
      </c>
      <c r="N29">
        <f t="shared" si="5"/>
        <v>1.0748829953198127</v>
      </c>
      <c r="Q29">
        <v>1879</v>
      </c>
      <c r="R29">
        <v>910</v>
      </c>
      <c r="S29">
        <f t="shared" si="0"/>
        <v>2.064835164835165</v>
      </c>
      <c r="V29">
        <v>1103</v>
      </c>
      <c r="W29">
        <v>647</v>
      </c>
      <c r="X29">
        <f t="shared" si="1"/>
        <v>1.704791344667697</v>
      </c>
      <c r="AA29">
        <v>1224</v>
      </c>
      <c r="AB29">
        <v>881</v>
      </c>
      <c r="AC29">
        <f t="shared" si="2"/>
        <v>1.3893303064699205</v>
      </c>
    </row>
    <row r="30" spans="1:29" x14ac:dyDescent="0.5">
      <c r="B30">
        <v>4095</v>
      </c>
      <c r="C30">
        <v>3371</v>
      </c>
      <c r="D30">
        <f t="shared" si="3"/>
        <v>1.2147730643725898</v>
      </c>
      <c r="G30">
        <v>1076</v>
      </c>
      <c r="H30">
        <v>830</v>
      </c>
      <c r="I30">
        <f t="shared" si="4"/>
        <v>1.2963855421686747</v>
      </c>
      <c r="L30">
        <v>3531</v>
      </c>
      <c r="M30">
        <v>2947</v>
      </c>
      <c r="N30">
        <f t="shared" si="5"/>
        <v>1.1981676280963691</v>
      </c>
      <c r="Q30">
        <v>2685</v>
      </c>
      <c r="R30">
        <v>2207</v>
      </c>
      <c r="S30">
        <f t="shared" si="0"/>
        <v>1.2165835976438604</v>
      </c>
      <c r="V30">
        <v>2383</v>
      </c>
      <c r="W30">
        <v>1551</v>
      </c>
      <c r="X30">
        <f t="shared" si="1"/>
        <v>1.5364281108961959</v>
      </c>
      <c r="AA30">
        <v>785</v>
      </c>
      <c r="AB30">
        <v>467</v>
      </c>
      <c r="AC30">
        <f t="shared" si="2"/>
        <v>1.6809421841541756</v>
      </c>
    </row>
    <row r="31" spans="1:29" x14ac:dyDescent="0.5">
      <c r="B31">
        <v>2729</v>
      </c>
      <c r="C31">
        <v>1751</v>
      </c>
      <c r="D31">
        <f t="shared" si="3"/>
        <v>1.5585379782981155</v>
      </c>
      <c r="G31">
        <v>1136</v>
      </c>
      <c r="H31">
        <v>939</v>
      </c>
      <c r="I31">
        <f t="shared" si="4"/>
        <v>1.2097976570820022</v>
      </c>
      <c r="K31" t="s">
        <v>38</v>
      </c>
      <c r="L31">
        <v>1202</v>
      </c>
      <c r="M31">
        <v>1054</v>
      </c>
      <c r="N31">
        <f t="shared" si="5"/>
        <v>1.1404174573055028</v>
      </c>
      <c r="Q31">
        <v>2291</v>
      </c>
      <c r="R31">
        <v>1451</v>
      </c>
      <c r="S31">
        <f t="shared" si="0"/>
        <v>1.5789110957960029</v>
      </c>
      <c r="V31">
        <v>2477</v>
      </c>
      <c r="W31">
        <v>1612</v>
      </c>
      <c r="X31">
        <f t="shared" si="1"/>
        <v>1.5366004962779156</v>
      </c>
      <c r="AA31">
        <v>451</v>
      </c>
      <c r="AB31">
        <v>237</v>
      </c>
      <c r="AC31">
        <f t="shared" si="2"/>
        <v>1.9029535864978904</v>
      </c>
    </row>
    <row r="32" spans="1:29" x14ac:dyDescent="0.5">
      <c r="B32">
        <v>3305</v>
      </c>
      <c r="C32">
        <v>2685</v>
      </c>
      <c r="D32">
        <f t="shared" si="3"/>
        <v>1.2309124767225326</v>
      </c>
      <c r="G32">
        <v>800</v>
      </c>
      <c r="H32">
        <v>643</v>
      </c>
      <c r="I32">
        <f t="shared" si="4"/>
        <v>1.2441679626749611</v>
      </c>
      <c r="L32">
        <v>2261</v>
      </c>
      <c r="M32">
        <v>1887</v>
      </c>
      <c r="N32">
        <f t="shared" si="5"/>
        <v>1.1981981981981982</v>
      </c>
      <c r="Q32">
        <v>2342</v>
      </c>
      <c r="R32">
        <v>1720</v>
      </c>
      <c r="S32">
        <f t="shared" si="0"/>
        <v>1.3616279069767443</v>
      </c>
      <c r="V32">
        <v>1981</v>
      </c>
      <c r="W32">
        <v>1015</v>
      </c>
      <c r="X32">
        <f t="shared" si="1"/>
        <v>1.9517241379310344</v>
      </c>
      <c r="Z32" t="s">
        <v>36</v>
      </c>
      <c r="AA32">
        <v>1166</v>
      </c>
      <c r="AB32">
        <v>837</v>
      </c>
      <c r="AC32">
        <f t="shared" si="2"/>
        <v>1.3930704898446833</v>
      </c>
    </row>
    <row r="33" spans="1:29" x14ac:dyDescent="0.5">
      <c r="B33">
        <v>3485</v>
      </c>
      <c r="C33">
        <v>2299</v>
      </c>
      <c r="D33">
        <f t="shared" si="3"/>
        <v>1.515876468029578</v>
      </c>
      <c r="G33">
        <v>1559</v>
      </c>
      <c r="H33">
        <v>835</v>
      </c>
      <c r="I33">
        <f t="shared" si="4"/>
        <v>1.8670658682634731</v>
      </c>
      <c r="L33">
        <v>1591</v>
      </c>
      <c r="M33">
        <v>1266</v>
      </c>
      <c r="N33">
        <f t="shared" si="5"/>
        <v>1.2567140600315956</v>
      </c>
      <c r="Q33">
        <v>1479</v>
      </c>
      <c r="R33">
        <v>1155</v>
      </c>
      <c r="S33">
        <f t="shared" si="0"/>
        <v>1.2805194805194806</v>
      </c>
      <c r="V33">
        <v>3011</v>
      </c>
      <c r="W33">
        <v>1981</v>
      </c>
      <c r="X33">
        <f t="shared" si="1"/>
        <v>1.5199394245330642</v>
      </c>
      <c r="AA33">
        <v>1175</v>
      </c>
      <c r="AB33">
        <v>1044</v>
      </c>
      <c r="AC33">
        <f t="shared" si="2"/>
        <v>1.1254789272030652</v>
      </c>
    </row>
    <row r="34" spans="1:29" x14ac:dyDescent="0.5">
      <c r="A34" t="s">
        <v>39</v>
      </c>
      <c r="B34">
        <v>3931</v>
      </c>
      <c r="C34">
        <v>3244</v>
      </c>
      <c r="D34">
        <f t="shared" si="3"/>
        <v>1.2117755856966708</v>
      </c>
      <c r="G34">
        <v>1985</v>
      </c>
      <c r="H34">
        <v>1818</v>
      </c>
      <c r="I34">
        <f t="shared" si="4"/>
        <v>1.0918591859185918</v>
      </c>
      <c r="L34">
        <v>1104</v>
      </c>
      <c r="M34">
        <v>900</v>
      </c>
      <c r="N34">
        <f t="shared" si="5"/>
        <v>1.2266666666666666</v>
      </c>
      <c r="Q34">
        <v>720</v>
      </c>
      <c r="R34">
        <v>451</v>
      </c>
      <c r="S34">
        <f t="shared" si="0"/>
        <v>1.5964523281596452</v>
      </c>
      <c r="V34">
        <v>3781</v>
      </c>
      <c r="W34">
        <v>3199</v>
      </c>
      <c r="X34">
        <f t="shared" si="1"/>
        <v>1.1819318537042827</v>
      </c>
      <c r="AA34">
        <v>1329</v>
      </c>
      <c r="AB34">
        <v>712</v>
      </c>
      <c r="AC34">
        <f t="shared" si="2"/>
        <v>1.8665730337078652</v>
      </c>
    </row>
    <row r="35" spans="1:29" x14ac:dyDescent="0.5">
      <c r="B35">
        <v>3752</v>
      </c>
      <c r="C35">
        <v>3234</v>
      </c>
      <c r="D35">
        <f t="shared" si="3"/>
        <v>1.1601731601731602</v>
      </c>
      <c r="G35">
        <v>1910</v>
      </c>
      <c r="H35">
        <v>1861</v>
      </c>
      <c r="I35">
        <f t="shared" si="4"/>
        <v>1.0263299301450832</v>
      </c>
      <c r="L35">
        <v>1753</v>
      </c>
      <c r="M35">
        <v>1637</v>
      </c>
      <c r="N35">
        <f t="shared" si="5"/>
        <v>1.0708613317043372</v>
      </c>
      <c r="Q35">
        <v>1453</v>
      </c>
      <c r="R35">
        <v>883</v>
      </c>
      <c r="S35">
        <f t="shared" si="0"/>
        <v>1.6455266138165345</v>
      </c>
      <c r="V35">
        <v>2248</v>
      </c>
      <c r="W35">
        <v>1699</v>
      </c>
      <c r="X35">
        <f t="shared" si="1"/>
        <v>1.3231312536786346</v>
      </c>
      <c r="AA35">
        <v>995</v>
      </c>
      <c r="AB35">
        <v>637</v>
      </c>
      <c r="AC35">
        <f t="shared" si="2"/>
        <v>1.5620094191522762</v>
      </c>
    </row>
    <row r="36" spans="1:29" x14ac:dyDescent="0.5">
      <c r="B36">
        <v>3399</v>
      </c>
      <c r="C36">
        <v>2525</v>
      </c>
      <c r="D36">
        <f t="shared" si="3"/>
        <v>1.3461386138613862</v>
      </c>
      <c r="G36">
        <v>1759</v>
      </c>
      <c r="H36">
        <v>1630</v>
      </c>
      <c r="I36">
        <f t="shared" si="4"/>
        <v>1.0791411042944785</v>
      </c>
      <c r="L36">
        <v>1338</v>
      </c>
      <c r="M36">
        <v>957</v>
      </c>
      <c r="N36">
        <f t="shared" si="5"/>
        <v>1.3981191222570533</v>
      </c>
      <c r="Q36">
        <v>3033</v>
      </c>
      <c r="R36">
        <v>2024</v>
      </c>
      <c r="S36">
        <f t="shared" si="0"/>
        <v>1.4985177865612649</v>
      </c>
      <c r="V36">
        <v>854</v>
      </c>
      <c r="W36">
        <v>642</v>
      </c>
      <c r="X36">
        <f t="shared" si="1"/>
        <v>1.3302180685358256</v>
      </c>
      <c r="AA36">
        <v>1095</v>
      </c>
      <c r="AB36">
        <v>760</v>
      </c>
      <c r="AC36">
        <f t="shared" si="2"/>
        <v>1.4407894736842106</v>
      </c>
    </row>
    <row r="37" spans="1:29" x14ac:dyDescent="0.5">
      <c r="B37">
        <v>2904</v>
      </c>
      <c r="C37">
        <v>2163</v>
      </c>
      <c r="D37">
        <f t="shared" si="3"/>
        <v>1.3425797503467407</v>
      </c>
      <c r="G37">
        <v>2635</v>
      </c>
      <c r="H37">
        <v>2009</v>
      </c>
      <c r="I37">
        <f t="shared" si="4"/>
        <v>1.3115978098556496</v>
      </c>
      <c r="L37">
        <v>1195</v>
      </c>
      <c r="M37">
        <v>1078</v>
      </c>
      <c r="N37">
        <f t="shared" si="5"/>
        <v>1.1085343228200371</v>
      </c>
      <c r="V37">
        <v>1898</v>
      </c>
      <c r="W37">
        <v>1555</v>
      </c>
      <c r="X37">
        <f t="shared" si="1"/>
        <v>1.2205787781350483</v>
      </c>
      <c r="AA37">
        <v>1524</v>
      </c>
      <c r="AB37">
        <v>1067</v>
      </c>
      <c r="AC37">
        <f t="shared" si="2"/>
        <v>1.4283036551077788</v>
      </c>
    </row>
    <row r="38" spans="1:29" x14ac:dyDescent="0.5">
      <c r="B38">
        <v>3014</v>
      </c>
      <c r="C38">
        <v>2450</v>
      </c>
      <c r="D38">
        <f t="shared" si="3"/>
        <v>1.2302040816326532</v>
      </c>
      <c r="G38">
        <v>2145</v>
      </c>
      <c r="H38">
        <v>1377</v>
      </c>
      <c r="I38">
        <f t="shared" si="4"/>
        <v>1.5577342047930283</v>
      </c>
      <c r="L38">
        <v>1569</v>
      </c>
      <c r="M38">
        <v>1177</v>
      </c>
      <c r="N38">
        <f t="shared" si="5"/>
        <v>1.3330501274426507</v>
      </c>
      <c r="V38">
        <v>2963</v>
      </c>
      <c r="W38">
        <v>1879</v>
      </c>
      <c r="X38">
        <f t="shared" si="1"/>
        <v>1.5769026077700905</v>
      </c>
      <c r="AA38">
        <v>1307</v>
      </c>
      <c r="AB38">
        <v>925</v>
      </c>
      <c r="AC38">
        <f t="shared" si="2"/>
        <v>1.412972972972973</v>
      </c>
    </row>
    <row r="39" spans="1:29" x14ac:dyDescent="0.5">
      <c r="B39">
        <v>3162</v>
      </c>
      <c r="C39">
        <v>2278</v>
      </c>
      <c r="D39">
        <f t="shared" si="3"/>
        <v>1.3880597014925373</v>
      </c>
      <c r="G39">
        <v>2746</v>
      </c>
      <c r="H39">
        <v>2095</v>
      </c>
      <c r="I39">
        <f t="shared" si="4"/>
        <v>1.3107398568019093</v>
      </c>
      <c r="L39">
        <v>1604</v>
      </c>
      <c r="M39">
        <v>975</v>
      </c>
      <c r="N39">
        <f t="shared" si="5"/>
        <v>1.6451282051282052</v>
      </c>
      <c r="V39">
        <v>2488</v>
      </c>
      <c r="W39">
        <v>1777</v>
      </c>
      <c r="X39">
        <f t="shared" si="1"/>
        <v>1.4001125492402926</v>
      </c>
      <c r="AA39">
        <v>2006</v>
      </c>
      <c r="AB39">
        <v>1557</v>
      </c>
      <c r="AC39">
        <f t="shared" si="2"/>
        <v>1.2883750802825948</v>
      </c>
    </row>
    <row r="40" spans="1:29" x14ac:dyDescent="0.5">
      <c r="B40">
        <v>3933</v>
      </c>
      <c r="C40">
        <v>3113</v>
      </c>
      <c r="D40">
        <f t="shared" si="3"/>
        <v>1.2634115001606168</v>
      </c>
      <c r="G40">
        <v>2673</v>
      </c>
      <c r="H40">
        <v>2263</v>
      </c>
      <c r="I40">
        <f t="shared" si="4"/>
        <v>1.1811754308440123</v>
      </c>
      <c r="K40" t="s">
        <v>40</v>
      </c>
      <c r="L40">
        <v>3374</v>
      </c>
      <c r="M40">
        <v>2589</v>
      </c>
      <c r="N40">
        <f t="shared" si="5"/>
        <v>1.3032058709926613</v>
      </c>
      <c r="V40">
        <v>2679</v>
      </c>
      <c r="W40">
        <v>1038</v>
      </c>
      <c r="X40">
        <f t="shared" si="1"/>
        <v>2.5809248554913293</v>
      </c>
      <c r="AA40">
        <v>1246</v>
      </c>
      <c r="AB40">
        <v>928</v>
      </c>
      <c r="AC40">
        <f t="shared" si="2"/>
        <v>1.3426724137931034</v>
      </c>
    </row>
    <row r="41" spans="1:29" x14ac:dyDescent="0.5">
      <c r="B41">
        <v>4047</v>
      </c>
      <c r="C41">
        <v>3568</v>
      </c>
      <c r="D41">
        <f t="shared" si="3"/>
        <v>1.1342488789237668</v>
      </c>
      <c r="F41" t="s">
        <v>37</v>
      </c>
      <c r="G41">
        <v>1915</v>
      </c>
      <c r="H41">
        <v>1628</v>
      </c>
      <c r="I41">
        <f t="shared" si="4"/>
        <v>1.1762899262899262</v>
      </c>
      <c r="L41">
        <v>1992</v>
      </c>
      <c r="M41">
        <v>1628</v>
      </c>
      <c r="N41">
        <f t="shared" si="5"/>
        <v>1.2235872235872236</v>
      </c>
      <c r="V41">
        <v>2983</v>
      </c>
      <c r="W41">
        <v>2410</v>
      </c>
      <c r="X41">
        <f t="shared" si="1"/>
        <v>1.2377593360995851</v>
      </c>
      <c r="Z41" t="s">
        <v>38</v>
      </c>
      <c r="AA41">
        <v>2579</v>
      </c>
      <c r="AB41">
        <v>1657</v>
      </c>
      <c r="AC41">
        <f t="shared" si="2"/>
        <v>1.556427278213639</v>
      </c>
    </row>
    <row r="42" spans="1:29" x14ac:dyDescent="0.5">
      <c r="B42">
        <v>2771</v>
      </c>
      <c r="C42">
        <v>1747</v>
      </c>
      <c r="D42">
        <f t="shared" si="3"/>
        <v>1.5861476817401259</v>
      </c>
      <c r="G42">
        <v>2248</v>
      </c>
      <c r="H42">
        <v>1870</v>
      </c>
      <c r="I42">
        <f t="shared" si="4"/>
        <v>1.2021390374331551</v>
      </c>
      <c r="L42">
        <v>2724</v>
      </c>
      <c r="M42">
        <v>1986</v>
      </c>
      <c r="N42">
        <f t="shared" si="5"/>
        <v>1.3716012084592144</v>
      </c>
      <c r="U42" t="s">
        <v>41</v>
      </c>
      <c r="V42">
        <v>1605</v>
      </c>
      <c r="W42">
        <v>1102</v>
      </c>
      <c r="X42">
        <f t="shared" si="1"/>
        <v>1.456442831215971</v>
      </c>
      <c r="AA42">
        <v>1867</v>
      </c>
      <c r="AB42">
        <v>1347</v>
      </c>
      <c r="AC42">
        <f t="shared" si="2"/>
        <v>1.3860430586488492</v>
      </c>
    </row>
    <row r="43" spans="1:29" x14ac:dyDescent="0.5">
      <c r="B43">
        <v>3442</v>
      </c>
      <c r="C43">
        <v>2391</v>
      </c>
      <c r="D43">
        <f t="shared" si="3"/>
        <v>1.4395650355499792</v>
      </c>
      <c r="G43">
        <v>1460</v>
      </c>
      <c r="H43">
        <v>1187</v>
      </c>
      <c r="I43">
        <f t="shared" si="4"/>
        <v>1.2299915754001685</v>
      </c>
      <c r="L43">
        <v>1876</v>
      </c>
      <c r="M43">
        <v>1500</v>
      </c>
      <c r="N43">
        <f t="shared" si="5"/>
        <v>1.2506666666666666</v>
      </c>
      <c r="V43">
        <v>1887</v>
      </c>
      <c r="W43">
        <v>1303</v>
      </c>
      <c r="X43">
        <f t="shared" si="1"/>
        <v>1.4481964696853415</v>
      </c>
      <c r="AA43">
        <v>1968</v>
      </c>
      <c r="AB43">
        <v>1338</v>
      </c>
      <c r="AC43">
        <f t="shared" si="2"/>
        <v>1.4708520179372198</v>
      </c>
    </row>
    <row r="44" spans="1:29" x14ac:dyDescent="0.5">
      <c r="B44">
        <v>2614</v>
      </c>
      <c r="C44">
        <v>1768</v>
      </c>
      <c r="D44">
        <f t="shared" si="3"/>
        <v>1.4785067873303168</v>
      </c>
      <c r="G44">
        <v>2938</v>
      </c>
      <c r="H44">
        <v>2187</v>
      </c>
      <c r="I44">
        <f t="shared" si="4"/>
        <v>1.3433927754915409</v>
      </c>
      <c r="L44">
        <v>2148</v>
      </c>
      <c r="M44">
        <v>1122</v>
      </c>
      <c r="N44">
        <f t="shared" si="5"/>
        <v>1.9144385026737969</v>
      </c>
      <c r="V44">
        <v>2821</v>
      </c>
      <c r="W44">
        <v>2057</v>
      </c>
      <c r="X44">
        <f t="shared" si="1"/>
        <v>1.3714146815751094</v>
      </c>
      <c r="AA44">
        <v>1370</v>
      </c>
      <c r="AB44">
        <v>1074</v>
      </c>
      <c r="AC44">
        <f t="shared" si="2"/>
        <v>1.2756052141527001</v>
      </c>
    </row>
    <row r="46" spans="1:29" x14ac:dyDescent="0.5">
      <c r="B46" t="s">
        <v>42</v>
      </c>
      <c r="C46">
        <f>COUNT(D4:D44)</f>
        <v>41</v>
      </c>
      <c r="D46">
        <f>AVERAGE(D4:D44)</f>
        <v>1.3551319496008978</v>
      </c>
      <c r="G46" t="s">
        <v>42</v>
      </c>
      <c r="H46">
        <f>COUNT(I4:I44)</f>
        <v>41</v>
      </c>
      <c r="I46">
        <f>AVERAGE(I4:I44)</f>
        <v>1.3897794657279918</v>
      </c>
      <c r="L46" t="s">
        <v>42</v>
      </c>
      <c r="M46">
        <f>COUNT(N4:N44)</f>
        <v>41</v>
      </c>
      <c r="N46">
        <f>AVERAGE(N4:N44)</f>
        <v>1.2908894833487183</v>
      </c>
      <c r="Q46" t="s">
        <v>42</v>
      </c>
      <c r="R46">
        <f>COUNT(S4:S44)</f>
        <v>33</v>
      </c>
      <c r="S46">
        <f>AVERAGE(S4:S44)</f>
        <v>1.5328190217892452</v>
      </c>
      <c r="V46" t="s">
        <v>42</v>
      </c>
      <c r="W46">
        <f>COUNT(X4:X44)</f>
        <v>41</v>
      </c>
      <c r="X46">
        <f>AVERAGE(X4:X44)</f>
        <v>1.526529099725525</v>
      </c>
      <c r="AA46" t="s">
        <v>42</v>
      </c>
      <c r="AB46">
        <f>COUNT(AC4:AC44)</f>
        <v>41</v>
      </c>
      <c r="AC46">
        <f>AVERAGE(AC4:AC44)</f>
        <v>1.5205232808852307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A35F1-049E-4F0B-88F8-761386F337E1}">
  <dimension ref="A1:K35"/>
  <sheetViews>
    <sheetView workbookViewId="0">
      <selection sqref="A1:K36"/>
    </sheetView>
  </sheetViews>
  <sheetFormatPr defaultRowHeight="14.35" x14ac:dyDescent="0.5"/>
  <sheetData>
    <row r="1" spans="1:11" x14ac:dyDescent="0.5">
      <c r="A1" t="s">
        <v>43</v>
      </c>
      <c r="B1" t="s">
        <v>13</v>
      </c>
      <c r="C1" t="s">
        <v>44</v>
      </c>
      <c r="D1" t="s">
        <v>45</v>
      </c>
      <c r="E1" t="s">
        <v>46</v>
      </c>
      <c r="F1" t="s">
        <v>47</v>
      </c>
    </row>
    <row r="2" spans="1:11" x14ac:dyDescent="0.5">
      <c r="A2" t="s">
        <v>27</v>
      </c>
      <c r="B2" t="s">
        <v>11</v>
      </c>
      <c r="C2">
        <v>88</v>
      </c>
      <c r="D2">
        <v>49</v>
      </c>
      <c r="E2">
        <v>45</v>
      </c>
      <c r="F2" s="7">
        <f>E2/D2*100</f>
        <v>91.83673469387756</v>
      </c>
    </row>
    <row r="3" spans="1:11" x14ac:dyDescent="0.5">
      <c r="C3">
        <v>92</v>
      </c>
      <c r="D3">
        <v>41</v>
      </c>
      <c r="E3">
        <v>40</v>
      </c>
      <c r="F3" s="7">
        <f>E3/D3*100</f>
        <v>97.560975609756099</v>
      </c>
    </row>
    <row r="4" spans="1:11" ht="14.7" thickBot="1" x14ac:dyDescent="0.55000000000000004">
      <c r="C4">
        <v>62</v>
      </c>
      <c r="D4">
        <v>22</v>
      </c>
      <c r="E4">
        <v>18</v>
      </c>
      <c r="F4" s="7">
        <f>E4/D4*100</f>
        <v>81.818181818181827</v>
      </c>
      <c r="H4" s="8"/>
      <c r="I4" s="9"/>
      <c r="J4" s="10" t="s">
        <v>48</v>
      </c>
      <c r="K4" s="10" t="s">
        <v>49</v>
      </c>
    </row>
    <row r="5" spans="1:11" ht="16.7" thickTop="1" x14ac:dyDescent="0.5">
      <c r="B5" t="s">
        <v>50</v>
      </c>
      <c r="C5">
        <f>SUM(C2:C4)</f>
        <v>242</v>
      </c>
      <c r="D5">
        <f t="shared" ref="D5:E5" si="0">SUM(D2:D4)</f>
        <v>112</v>
      </c>
      <c r="E5">
        <f t="shared" si="0"/>
        <v>103</v>
      </c>
      <c r="F5" s="7">
        <f>E5/D5*100</f>
        <v>91.964285714285708</v>
      </c>
      <c r="H5" s="8"/>
      <c r="I5" s="11" t="s">
        <v>51</v>
      </c>
      <c r="J5" s="12" t="s">
        <v>52</v>
      </c>
      <c r="K5" s="12" t="s">
        <v>53</v>
      </c>
    </row>
    <row r="6" spans="1:11" ht="16.350000000000001" x14ac:dyDescent="0.5">
      <c r="F6" s="7"/>
      <c r="H6" s="8"/>
      <c r="I6" s="11" t="s">
        <v>54</v>
      </c>
      <c r="J6" s="12" t="s">
        <v>55</v>
      </c>
      <c r="K6" s="12" t="s">
        <v>56</v>
      </c>
    </row>
    <row r="7" spans="1:11" ht="16.350000000000001" x14ac:dyDescent="0.5">
      <c r="B7" t="s">
        <v>21</v>
      </c>
      <c r="C7">
        <v>50</v>
      </c>
      <c r="D7">
        <v>21</v>
      </c>
      <c r="E7">
        <v>20</v>
      </c>
      <c r="F7" s="7">
        <f t="shared" ref="F7:F12" si="1">E7/D7*100</f>
        <v>95.238095238095227</v>
      </c>
      <c r="H7" s="8"/>
      <c r="I7" s="11" t="s">
        <v>57</v>
      </c>
      <c r="J7" s="12" t="s">
        <v>58</v>
      </c>
      <c r="K7" s="12" t="s">
        <v>59</v>
      </c>
    </row>
    <row r="8" spans="1:11" x14ac:dyDescent="0.5">
      <c r="C8">
        <v>40</v>
      </c>
      <c r="D8">
        <v>23</v>
      </c>
      <c r="E8">
        <v>19</v>
      </c>
      <c r="F8" s="7">
        <f t="shared" si="1"/>
        <v>82.608695652173907</v>
      </c>
      <c r="H8" s="8"/>
      <c r="I8" s="8"/>
      <c r="J8" s="13" t="s">
        <v>60</v>
      </c>
      <c r="K8" s="8"/>
    </row>
    <row r="9" spans="1:11" x14ac:dyDescent="0.5">
      <c r="C9">
        <v>37</v>
      </c>
      <c r="D9">
        <v>19</v>
      </c>
      <c r="E9">
        <v>19</v>
      </c>
      <c r="F9" s="7">
        <f t="shared" si="1"/>
        <v>100</v>
      </c>
    </row>
    <row r="10" spans="1:11" x14ac:dyDescent="0.5">
      <c r="C10">
        <v>51</v>
      </c>
      <c r="D10">
        <v>27</v>
      </c>
      <c r="E10">
        <v>26</v>
      </c>
      <c r="F10" s="7">
        <f t="shared" si="1"/>
        <v>96.296296296296291</v>
      </c>
    </row>
    <row r="11" spans="1:11" x14ac:dyDescent="0.5">
      <c r="C11">
        <v>73</v>
      </c>
      <c r="D11">
        <v>39</v>
      </c>
      <c r="E11">
        <v>35</v>
      </c>
      <c r="F11" s="7">
        <f t="shared" si="1"/>
        <v>89.743589743589752</v>
      </c>
    </row>
    <row r="12" spans="1:11" x14ac:dyDescent="0.5">
      <c r="B12" t="s">
        <v>50</v>
      </c>
      <c r="C12">
        <f>SUM(C7:C11)</f>
        <v>251</v>
      </c>
      <c r="D12">
        <f>SUM(D7:D11)</f>
        <v>129</v>
      </c>
      <c r="E12">
        <f>SUM(E7:E11)</f>
        <v>119</v>
      </c>
      <c r="F12" s="7">
        <f t="shared" si="1"/>
        <v>92.248062015503876</v>
      </c>
    </row>
    <row r="13" spans="1:11" x14ac:dyDescent="0.5">
      <c r="F13" s="7"/>
    </row>
    <row r="14" spans="1:11" x14ac:dyDescent="0.5">
      <c r="B14" t="s">
        <v>9</v>
      </c>
      <c r="C14">
        <v>57</v>
      </c>
      <c r="D14">
        <v>28</v>
      </c>
      <c r="E14">
        <v>0</v>
      </c>
      <c r="F14" s="7">
        <f>E14/D14*100</f>
        <v>0</v>
      </c>
    </row>
    <row r="15" spans="1:11" x14ac:dyDescent="0.5">
      <c r="C15">
        <v>64</v>
      </c>
      <c r="D15">
        <v>35</v>
      </c>
      <c r="E15">
        <v>0</v>
      </c>
      <c r="F15" s="7">
        <f>E15/D15*100</f>
        <v>0</v>
      </c>
    </row>
    <row r="16" spans="1:11" x14ac:dyDescent="0.5">
      <c r="C16">
        <v>51</v>
      </c>
      <c r="D16">
        <v>25</v>
      </c>
      <c r="E16">
        <v>0</v>
      </c>
      <c r="F16" s="7">
        <f>E16/D16*100</f>
        <v>0</v>
      </c>
    </row>
    <row r="17" spans="1:6" x14ac:dyDescent="0.5">
      <c r="C17">
        <v>68</v>
      </c>
      <c r="D17">
        <v>30</v>
      </c>
      <c r="E17">
        <v>0</v>
      </c>
      <c r="F17" s="7">
        <f>E17/D17*100</f>
        <v>0</v>
      </c>
    </row>
    <row r="18" spans="1:6" x14ac:dyDescent="0.5">
      <c r="B18" t="s">
        <v>50</v>
      </c>
      <c r="C18">
        <f>SUM(C14:C17)</f>
        <v>240</v>
      </c>
      <c r="D18">
        <f>SUM(D14:D17)</f>
        <v>118</v>
      </c>
      <c r="E18">
        <f>SUM(E14:E17)</f>
        <v>0</v>
      </c>
      <c r="F18" s="7">
        <f>E18/D18*100</f>
        <v>0</v>
      </c>
    </row>
    <row r="19" spans="1:6" x14ac:dyDescent="0.5">
      <c r="F19" s="7"/>
    </row>
    <row r="20" spans="1:6" x14ac:dyDescent="0.5">
      <c r="A20" t="s">
        <v>61</v>
      </c>
      <c r="B20" t="s">
        <v>11</v>
      </c>
      <c r="C20">
        <v>58</v>
      </c>
      <c r="D20">
        <v>37</v>
      </c>
      <c r="E20">
        <v>36</v>
      </c>
      <c r="F20" s="7">
        <f>E20/D20*100</f>
        <v>97.297297297297305</v>
      </c>
    </row>
    <row r="21" spans="1:6" x14ac:dyDescent="0.5">
      <c r="C21">
        <v>71</v>
      </c>
      <c r="D21">
        <v>48</v>
      </c>
      <c r="E21">
        <v>48</v>
      </c>
      <c r="F21" s="7">
        <f>E21/D21*100</f>
        <v>100</v>
      </c>
    </row>
    <row r="22" spans="1:6" x14ac:dyDescent="0.5">
      <c r="C22">
        <v>80</v>
      </c>
      <c r="D22">
        <v>44</v>
      </c>
      <c r="E22">
        <v>38</v>
      </c>
      <c r="F22" s="7">
        <f>E22/D22*100</f>
        <v>86.36363636363636</v>
      </c>
    </row>
    <row r="23" spans="1:6" x14ac:dyDescent="0.5">
      <c r="B23" t="s">
        <v>50</v>
      </c>
      <c r="C23">
        <f>SUM(C20:C22)</f>
        <v>209</v>
      </c>
      <c r="D23">
        <f>SUM(D20:D22)</f>
        <v>129</v>
      </c>
      <c r="E23">
        <f>SUM(E20:E22)</f>
        <v>122</v>
      </c>
      <c r="F23" s="7">
        <f>E23/D23*100</f>
        <v>94.573643410852711</v>
      </c>
    </row>
    <row r="24" spans="1:6" x14ac:dyDescent="0.5">
      <c r="F24" s="7"/>
    </row>
    <row r="25" spans="1:6" x14ac:dyDescent="0.5">
      <c r="F25" s="7"/>
    </row>
    <row r="26" spans="1:6" x14ac:dyDescent="0.5">
      <c r="B26" t="s">
        <v>21</v>
      </c>
      <c r="C26">
        <v>44</v>
      </c>
      <c r="D26">
        <v>27</v>
      </c>
      <c r="E26">
        <v>23</v>
      </c>
      <c r="F26" s="7">
        <f>E26/D26*100</f>
        <v>85.18518518518519</v>
      </c>
    </row>
    <row r="27" spans="1:6" x14ac:dyDescent="0.5">
      <c r="C27">
        <v>43</v>
      </c>
      <c r="D27">
        <v>30</v>
      </c>
      <c r="E27">
        <v>23</v>
      </c>
      <c r="F27" s="7">
        <f>E27/D27*100</f>
        <v>76.666666666666671</v>
      </c>
    </row>
    <row r="28" spans="1:6" x14ac:dyDescent="0.5">
      <c r="C28">
        <v>71</v>
      </c>
      <c r="D28">
        <v>36</v>
      </c>
      <c r="E28">
        <v>35</v>
      </c>
      <c r="F28" s="7">
        <f>E28/D28*100</f>
        <v>97.222222222222214</v>
      </c>
    </row>
    <row r="29" spans="1:6" x14ac:dyDescent="0.5">
      <c r="C29">
        <v>53</v>
      </c>
      <c r="D29">
        <v>33</v>
      </c>
      <c r="E29">
        <v>31</v>
      </c>
      <c r="F29" s="7">
        <f>E29/D29*100</f>
        <v>93.939393939393938</v>
      </c>
    </row>
    <row r="30" spans="1:6" x14ac:dyDescent="0.5">
      <c r="B30" t="s">
        <v>50</v>
      </c>
      <c r="C30">
        <f>SUM(C26:C29)</f>
        <v>211</v>
      </c>
      <c r="D30">
        <f t="shared" ref="D30:E30" si="2">SUM(D26:D29)</f>
        <v>126</v>
      </c>
      <c r="E30">
        <f t="shared" si="2"/>
        <v>112</v>
      </c>
      <c r="F30" s="7">
        <f>E30/D30*100</f>
        <v>88.888888888888886</v>
      </c>
    </row>
    <row r="31" spans="1:6" x14ac:dyDescent="0.5">
      <c r="F31" s="7"/>
    </row>
    <row r="33" spans="2:6" x14ac:dyDescent="0.5">
      <c r="B33" t="s">
        <v>9</v>
      </c>
      <c r="C33">
        <v>126</v>
      </c>
      <c r="D33">
        <v>67</v>
      </c>
      <c r="E33">
        <v>0</v>
      </c>
      <c r="F33" s="7">
        <f>E33/D33*100</f>
        <v>0</v>
      </c>
    </row>
    <row r="34" spans="2:6" x14ac:dyDescent="0.5">
      <c r="C34">
        <v>120</v>
      </c>
      <c r="D34">
        <v>64</v>
      </c>
      <c r="E34">
        <v>0</v>
      </c>
      <c r="F34" s="7">
        <f>E34/D34*100</f>
        <v>0</v>
      </c>
    </row>
    <row r="35" spans="2:6" x14ac:dyDescent="0.5">
      <c r="B35" t="s">
        <v>50</v>
      </c>
      <c r="C35">
        <f>SUM(C31:C34)</f>
        <v>246</v>
      </c>
      <c r="D35">
        <f t="shared" ref="D35:E35" si="3">SUM(D31:D34)</f>
        <v>131</v>
      </c>
      <c r="E35">
        <f t="shared" si="3"/>
        <v>0</v>
      </c>
      <c r="F35" s="7">
        <f t="shared" ref="F35" si="4">E35/D35*100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82D7D-8BAF-499E-8E74-97FDE5B249C7}">
  <dimension ref="A1:L25"/>
  <sheetViews>
    <sheetView tabSelected="1" workbookViewId="0">
      <selection activeCell="E34" sqref="E34"/>
    </sheetView>
  </sheetViews>
  <sheetFormatPr defaultRowHeight="14.35" x14ac:dyDescent="0.5"/>
  <sheetData>
    <row r="1" spans="1:12" x14ac:dyDescent="0.5">
      <c r="A1" t="s">
        <v>26</v>
      </c>
      <c r="E1" t="s">
        <v>62</v>
      </c>
    </row>
    <row r="2" spans="1:12" ht="14.7" thickBot="1" x14ac:dyDescent="0.55000000000000004">
      <c r="A2" t="s">
        <v>13</v>
      </c>
      <c r="B2" t="s">
        <v>63</v>
      </c>
      <c r="C2" t="s">
        <v>64</v>
      </c>
      <c r="E2" t="s">
        <v>13</v>
      </c>
      <c r="F2" t="s">
        <v>63</v>
      </c>
      <c r="G2" t="s">
        <v>64</v>
      </c>
      <c r="I2" s="8"/>
      <c r="J2" s="9"/>
      <c r="K2" s="10" t="s">
        <v>61</v>
      </c>
      <c r="L2" s="10" t="s">
        <v>49</v>
      </c>
    </row>
    <row r="3" spans="1:12" ht="16.7" thickTop="1" x14ac:dyDescent="0.5">
      <c r="A3" t="s">
        <v>9</v>
      </c>
      <c r="B3">
        <v>9</v>
      </c>
      <c r="C3">
        <v>0</v>
      </c>
      <c r="E3" t="s">
        <v>9</v>
      </c>
      <c r="F3">
        <v>11</v>
      </c>
      <c r="G3">
        <v>0</v>
      </c>
      <c r="I3" s="8"/>
      <c r="J3" s="11" t="s">
        <v>51</v>
      </c>
      <c r="K3" s="12" t="s">
        <v>65</v>
      </c>
      <c r="L3" s="12" t="s">
        <v>66</v>
      </c>
    </row>
    <row r="4" spans="1:12" ht="16.350000000000001" x14ac:dyDescent="0.5">
      <c r="B4">
        <v>10</v>
      </c>
      <c r="C4">
        <v>0</v>
      </c>
      <c r="F4">
        <v>32</v>
      </c>
      <c r="G4">
        <v>0</v>
      </c>
      <c r="I4" s="8"/>
      <c r="J4" s="11" t="s">
        <v>54</v>
      </c>
      <c r="K4" s="12" t="s">
        <v>67</v>
      </c>
      <c r="L4" s="12" t="s">
        <v>68</v>
      </c>
    </row>
    <row r="5" spans="1:12" ht="16.350000000000001" x14ac:dyDescent="0.5">
      <c r="B5">
        <v>11</v>
      </c>
      <c r="C5">
        <v>0</v>
      </c>
      <c r="F5">
        <v>27</v>
      </c>
      <c r="G5">
        <v>0</v>
      </c>
      <c r="I5" s="8"/>
      <c r="J5" s="11" t="s">
        <v>57</v>
      </c>
      <c r="K5" s="12" t="s">
        <v>69</v>
      </c>
      <c r="L5" s="12" t="s">
        <v>70</v>
      </c>
    </row>
    <row r="6" spans="1:12" x14ac:dyDescent="0.5">
      <c r="B6">
        <v>22</v>
      </c>
      <c r="C6">
        <v>0</v>
      </c>
      <c r="F6">
        <v>17</v>
      </c>
      <c r="G6">
        <v>0</v>
      </c>
      <c r="I6" s="8"/>
      <c r="J6" s="8"/>
      <c r="K6" s="13" t="s">
        <v>60</v>
      </c>
      <c r="L6" s="8"/>
    </row>
    <row r="7" spans="1:12" x14ac:dyDescent="0.5">
      <c r="B7">
        <v>25</v>
      </c>
      <c r="F7">
        <v>24</v>
      </c>
      <c r="G7">
        <v>0</v>
      </c>
    </row>
    <row r="9" spans="1:12" x14ac:dyDescent="0.5">
      <c r="A9" t="s">
        <v>0</v>
      </c>
      <c r="B9">
        <f>SUM(B3:B7)</f>
        <v>77</v>
      </c>
      <c r="C9">
        <f>SUM(C3:C7)</f>
        <v>0</v>
      </c>
      <c r="E9" t="s">
        <v>0</v>
      </c>
      <c r="F9">
        <f>SUM(F3:F7)</f>
        <v>111</v>
      </c>
      <c r="G9">
        <f>SUM(G3:G7)</f>
        <v>0</v>
      </c>
    </row>
    <row r="11" spans="1:12" x14ac:dyDescent="0.5">
      <c r="A11" t="s">
        <v>21</v>
      </c>
      <c r="B11">
        <v>21</v>
      </c>
      <c r="C11">
        <v>16</v>
      </c>
      <c r="E11" t="s">
        <v>21</v>
      </c>
      <c r="F11">
        <v>23</v>
      </c>
      <c r="G11">
        <v>20</v>
      </c>
    </row>
    <row r="12" spans="1:12" x14ac:dyDescent="0.5">
      <c r="B12">
        <v>23</v>
      </c>
      <c r="C12">
        <v>20</v>
      </c>
      <c r="F12">
        <v>23</v>
      </c>
      <c r="G12">
        <v>21</v>
      </c>
    </row>
    <row r="13" spans="1:12" x14ac:dyDescent="0.5">
      <c r="B13">
        <v>28</v>
      </c>
      <c r="C13">
        <v>25</v>
      </c>
      <c r="F13">
        <v>14</v>
      </c>
      <c r="G13">
        <v>14</v>
      </c>
    </row>
    <row r="14" spans="1:12" x14ac:dyDescent="0.5">
      <c r="B14">
        <v>35</v>
      </c>
      <c r="C14">
        <v>35</v>
      </c>
      <c r="F14">
        <v>23</v>
      </c>
      <c r="G14">
        <v>23</v>
      </c>
    </row>
    <row r="15" spans="1:12" x14ac:dyDescent="0.5">
      <c r="F15">
        <v>16</v>
      </c>
      <c r="G15">
        <v>16</v>
      </c>
    </row>
    <row r="17" spans="1:7" x14ac:dyDescent="0.5">
      <c r="A17" t="s">
        <v>0</v>
      </c>
      <c r="B17">
        <f>SUM(B11:B15)</f>
        <v>107</v>
      </c>
      <c r="C17">
        <f>SUM(C11:C15)</f>
        <v>96</v>
      </c>
      <c r="E17" t="s">
        <v>0</v>
      </c>
      <c r="F17">
        <f>SUM(F11:F15)</f>
        <v>99</v>
      </c>
      <c r="G17">
        <f>SUM(G11:G15)</f>
        <v>94</v>
      </c>
    </row>
    <row r="19" spans="1:7" x14ac:dyDescent="0.5">
      <c r="A19" t="s">
        <v>11</v>
      </c>
      <c r="B19">
        <v>13</v>
      </c>
      <c r="C19">
        <v>12</v>
      </c>
      <c r="E19" t="s">
        <v>11</v>
      </c>
      <c r="F19">
        <v>21</v>
      </c>
      <c r="G19">
        <v>18</v>
      </c>
    </row>
    <row r="20" spans="1:7" x14ac:dyDescent="0.5">
      <c r="A20">
        <v>2</v>
      </c>
      <c r="B20">
        <v>20</v>
      </c>
      <c r="C20">
        <v>20</v>
      </c>
      <c r="F20">
        <v>23</v>
      </c>
      <c r="G20">
        <v>19</v>
      </c>
    </row>
    <row r="21" spans="1:7" x14ac:dyDescent="0.5">
      <c r="A21">
        <v>3</v>
      </c>
      <c r="B21">
        <v>19</v>
      </c>
      <c r="C21">
        <v>19</v>
      </c>
      <c r="F21">
        <v>55</v>
      </c>
      <c r="G21">
        <v>49</v>
      </c>
    </row>
    <row r="22" spans="1:7" x14ac:dyDescent="0.5">
      <c r="A22">
        <v>4</v>
      </c>
      <c r="B22">
        <v>22</v>
      </c>
      <c r="C22">
        <v>21</v>
      </c>
      <c r="F22">
        <v>14</v>
      </c>
      <c r="G22">
        <v>14</v>
      </c>
    </row>
    <row r="23" spans="1:7" x14ac:dyDescent="0.5">
      <c r="A23">
        <v>5</v>
      </c>
      <c r="B23">
        <v>20</v>
      </c>
      <c r="C23">
        <v>19</v>
      </c>
    </row>
    <row r="25" spans="1:7" x14ac:dyDescent="0.5">
      <c r="A25" t="s">
        <v>0</v>
      </c>
      <c r="B25">
        <f>SUM(B19:B23)</f>
        <v>94</v>
      </c>
      <c r="C25">
        <f>SUM(C19:C23)</f>
        <v>91</v>
      </c>
      <c r="E25" t="s">
        <v>0</v>
      </c>
      <c r="F25">
        <f>SUM(F19:F23)</f>
        <v>113</v>
      </c>
      <c r="G25">
        <f>SUM(G19:G23)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Quantification by eye</vt:lpstr>
      <vt:lpstr>IFT88 </vt:lpstr>
      <vt:lpstr>Gli3</vt:lpstr>
      <vt:lpstr>Protein Tech</vt:lpstr>
      <vt:lpstr>NeuroMab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</dc:creator>
  <cp:lastModifiedBy>Ed</cp:lastModifiedBy>
  <dcterms:created xsi:type="dcterms:W3CDTF">2019-12-20T18:46:34Z</dcterms:created>
  <dcterms:modified xsi:type="dcterms:W3CDTF">2019-12-20T19:06:13Z</dcterms:modified>
</cp:coreProperties>
</file>