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\Dropbox\MARIA PAPER JUNE 2019 NOTCH\2019-10-13 RE-SUBMISSION FOR FORMATTING\"/>
    </mc:Choice>
  </mc:AlternateContent>
  <bookViews>
    <workbookView xWindow="0" yWindow="0" windowWidth="24120" windowHeight="11490" activeTab="2"/>
  </bookViews>
  <sheets>
    <sheet name="E18.5 Dll1Dll4cnull (Upk3a)" sheetId="41" r:id="rId1"/>
    <sheet name="E18.5 Dll1Dll4cnull (Scgb1a1)" sheetId="42" r:id="rId2"/>
    <sheet name="E18.5 Dll1Dll4cnull (Foxj1)" sheetId="4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43" l="1"/>
  <c r="E18" i="43"/>
  <c r="E17" i="43"/>
  <c r="E16" i="43"/>
  <c r="E15" i="43"/>
  <c r="E14" i="43"/>
  <c r="E13" i="43"/>
  <c r="E12" i="43"/>
  <c r="E11" i="43"/>
  <c r="H11" i="43" s="1"/>
  <c r="E10" i="43"/>
  <c r="E9" i="43"/>
  <c r="E8" i="43"/>
  <c r="E7" i="43"/>
  <c r="E6" i="43"/>
  <c r="E5" i="43"/>
  <c r="E4" i="43"/>
  <c r="E3" i="43"/>
  <c r="E2" i="43"/>
  <c r="H2" i="43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6" i="42"/>
  <c r="E5" i="42"/>
  <c r="E4" i="42"/>
  <c r="E3" i="42"/>
  <c r="E2" i="42"/>
  <c r="E19" i="41"/>
  <c r="E18" i="41"/>
  <c r="E17" i="41"/>
  <c r="E16" i="41"/>
  <c r="E15" i="41"/>
  <c r="E14" i="41"/>
  <c r="E13" i="41"/>
  <c r="E12" i="41"/>
  <c r="E11" i="41"/>
  <c r="E10" i="41"/>
  <c r="E9" i="41"/>
  <c r="E8" i="41"/>
  <c r="E7" i="41"/>
  <c r="E6" i="41"/>
  <c r="E5" i="41"/>
  <c r="E4" i="41"/>
  <c r="E3" i="41"/>
  <c r="E2" i="41"/>
  <c r="J2" i="43" l="1"/>
  <c r="F11" i="43"/>
  <c r="F2" i="43"/>
  <c r="G2" i="43" s="1"/>
  <c r="I2" i="43" s="1"/>
  <c r="G11" i="43" l="1"/>
  <c r="I11" i="43" s="1"/>
  <c r="H2" i="42" l="1"/>
  <c r="F11" i="42"/>
  <c r="J2" i="42"/>
  <c r="H11" i="41"/>
  <c r="F11" i="41"/>
  <c r="J2" i="41"/>
  <c r="H2" i="41"/>
  <c r="F2" i="41"/>
  <c r="G2" i="41" s="1"/>
  <c r="I2" i="41" s="1"/>
  <c r="G11" i="41" l="1"/>
  <c r="I11" i="41"/>
  <c r="F2" i="42"/>
  <c r="G2" i="42" s="1"/>
  <c r="I2" i="42" s="1"/>
  <c r="G11" i="42"/>
  <c r="I11" i="42" s="1"/>
  <c r="H11" i="42"/>
</calcChain>
</file>

<file path=xl/sharedStrings.xml><?xml version="1.0" encoding="utf-8"?>
<sst xmlns="http://schemas.openxmlformats.org/spreadsheetml/2006/main" count="84" uniqueCount="18">
  <si>
    <t>target</t>
  </si>
  <si>
    <t>sample</t>
  </si>
  <si>
    <t>CT (Target)</t>
  </si>
  <si>
    <t>CT (ACTB)</t>
  </si>
  <si>
    <t>dCT</t>
  </si>
  <si>
    <t>avg dCT</t>
  </si>
  <si>
    <t>ddCT</t>
  </si>
  <si>
    <t>fold</t>
  </si>
  <si>
    <t>pvalue</t>
  </si>
  <si>
    <t>E18.5</t>
  </si>
  <si>
    <t>Control (1)</t>
  </si>
  <si>
    <t>Control (2)</t>
  </si>
  <si>
    <t>Control (3)</t>
  </si>
  <si>
    <t>SEM</t>
  </si>
  <si>
    <t>Dll1cnull; Dll4cnull</t>
  </si>
  <si>
    <t>Upk3a</t>
  </si>
  <si>
    <t>Scgb1a1</t>
  </si>
  <si>
    <t>Foxj1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</si>
</sst>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Fill="1"/>
    <xf numFmtId="164" fontId="1" fillId="0" borderId="1" xfId="0" applyNumberFormat="1" applyFont="1" applyFill="1" applyBorder="1"/>
    <xf numFmtId="49" fontId="1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/>
    <xf numFmtId="0" fontId="2" fillId="0" borderId="1" xfId="0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/>
    <xf numFmtId="165" fontId="1" fillId="0" borderId="0" xfId="0" applyNumberFormat="1" applyFont="1" applyFill="1"/>
    <xf numFmtId="49" fontId="3" fillId="0" borderId="2" xfId="0" applyNumberFormat="1" applyFont="1" applyFill="1" applyBorder="1" applyAlignment="1">
      <alignment textRotation="90"/>
    </xf>
    <xf numFmtId="0" fontId="3" fillId="0" borderId="2" xfId="0" applyFont="1" applyFill="1" applyBorder="1" applyAlignment="1">
      <alignment textRotation="90"/>
    </xf>
    <xf numFmtId="0" fontId="4" fillId="0" borderId="2" xfId="0" applyFont="1" applyFill="1" applyBorder="1" applyAlignment="1">
      <alignment textRotation="90"/>
    </xf>
    <xf numFmtId="0" fontId="1" fillId="0" borderId="0" xfId="0" applyFont="1" applyFill="1"/>
    <xf numFmtId="0" fontId="1" fillId="0" borderId="1" xfId="0" applyFont="1" applyFill="1" applyBorder="1"/>
    <xf numFmtId="0" fontId="4" fillId="0" borderId="3" xfId="0" applyFont="1" applyFill="1" applyBorder="1" applyAlignment="1">
      <alignment textRotation="90"/>
    </xf>
    <xf numFmtId="0" fontId="1" fillId="0" borderId="0" xfId="0" quotePrefix="1" applyFont="1" applyFill="1"/>
    <xf numFmtId="164" fontId="0" fillId="0" borderId="0" xfId="0" applyNumberFormat="1" applyFill="1"/>
    <xf numFmtId="164" fontId="0" fillId="0" borderId="1" xfId="0" applyNumberFormat="1" applyFill="1" applyBorder="1"/>
    <xf numFmtId="0" fontId="0" fillId="0" borderId="0" xfId="0" applyFill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9"/>
  <sheetViews>
    <sheetView workbookViewId="0">
      <selection activeCell="G40" sqref="G40"/>
    </sheetView>
  </sheetViews>
  <sheetFormatPr defaultRowHeight="15" x14ac:dyDescent="0.25"/>
  <cols>
    <col min="1" max="1" width="17.7109375" style="13" bestFit="1" customWidth="1"/>
    <col min="2" max="9" width="9.140625" style="13"/>
    <col min="10" max="10" width="12" style="13" bestFit="1" customWidth="1"/>
    <col min="11" max="16384" width="9.140625" style="13"/>
  </cols>
  <sheetData>
    <row r="1" spans="1:10" ht="55.5" x14ac:dyDescent="0.25">
      <c r="A1" s="10" t="s">
        <v>1</v>
      </c>
      <c r="B1" s="11" t="s">
        <v>0</v>
      </c>
      <c r="C1" s="11" t="s">
        <v>2</v>
      </c>
      <c r="D1" s="11" t="s">
        <v>3</v>
      </c>
      <c r="E1" s="12" t="s">
        <v>4</v>
      </c>
      <c r="F1" s="12" t="s">
        <v>5</v>
      </c>
      <c r="G1" s="15" t="s">
        <v>6</v>
      </c>
      <c r="H1" s="15" t="s">
        <v>13</v>
      </c>
      <c r="I1" s="15" t="s">
        <v>7</v>
      </c>
      <c r="J1" s="15" t="s">
        <v>8</v>
      </c>
    </row>
    <row r="2" spans="1:10" x14ac:dyDescent="0.25">
      <c r="A2" s="3"/>
      <c r="B2" s="4" t="s">
        <v>15</v>
      </c>
      <c r="C2" s="1">
        <v>25.731550216674805</v>
      </c>
      <c r="D2" s="1">
        <v>16.744903564453125</v>
      </c>
      <c r="E2" s="1">
        <f t="shared" ref="E2:E10" si="0">C2-D2</f>
        <v>8.9866466522216797</v>
      </c>
      <c r="F2" s="1">
        <f>AVERAGE(E2:E10)</f>
        <v>9.3680087195502395</v>
      </c>
      <c r="G2" s="13">
        <f>F2-F2</f>
        <v>0</v>
      </c>
      <c r="H2" s="13">
        <f>STDEV(E2:E10)/(SQRT(COUNT(E2:E10)))</f>
        <v>0.1156509256855407</v>
      </c>
      <c r="I2" s="13">
        <f>2^-G2</f>
        <v>1</v>
      </c>
      <c r="J2" s="13">
        <f>TTEST(E2:E10,E11:E19,2,2)</f>
        <v>3.2000760924330234E-2</v>
      </c>
    </row>
    <row r="3" spans="1:10" x14ac:dyDescent="0.25">
      <c r="A3" s="3" t="s">
        <v>10</v>
      </c>
      <c r="B3" s="4"/>
      <c r="C3" s="1">
        <v>25.656482696533203</v>
      </c>
      <c r="D3" s="1">
        <v>16.775175094604492</v>
      </c>
      <c r="E3" s="1">
        <f t="shared" si="0"/>
        <v>8.8813076019287109</v>
      </c>
    </row>
    <row r="4" spans="1:10" x14ac:dyDescent="0.25">
      <c r="A4" s="5" t="s">
        <v>9</v>
      </c>
      <c r="B4" s="6"/>
      <c r="C4" s="2">
        <v>25.595306396484375</v>
      </c>
      <c r="D4" s="2">
        <v>16.701313018798828</v>
      </c>
      <c r="E4" s="2">
        <f t="shared" si="0"/>
        <v>8.8939933776855469</v>
      </c>
      <c r="F4" s="14"/>
      <c r="G4" s="14"/>
      <c r="H4" s="14"/>
      <c r="I4" s="14"/>
      <c r="J4" s="14"/>
    </row>
    <row r="5" spans="1:10" x14ac:dyDescent="0.25">
      <c r="A5" s="3"/>
      <c r="B5" s="8" t="s">
        <v>15</v>
      </c>
      <c r="C5" s="1">
        <v>28.481847763061523</v>
      </c>
      <c r="D5" s="1">
        <v>18.796228408813477</v>
      </c>
      <c r="E5" s="1">
        <f t="shared" si="0"/>
        <v>9.6856193542480469</v>
      </c>
    </row>
    <row r="6" spans="1:10" x14ac:dyDescent="0.25">
      <c r="A6" s="3" t="s">
        <v>11</v>
      </c>
      <c r="B6" s="4"/>
      <c r="C6" s="1">
        <v>28.36781120300293</v>
      </c>
      <c r="D6" s="1">
        <v>18.890727996826172</v>
      </c>
      <c r="E6" s="1">
        <f t="shared" si="0"/>
        <v>9.4770832061767578</v>
      </c>
    </row>
    <row r="7" spans="1:10" x14ac:dyDescent="0.25">
      <c r="A7" s="5" t="s">
        <v>9</v>
      </c>
      <c r="B7" s="6"/>
      <c r="C7" s="2">
        <v>28.460969924926758</v>
      </c>
      <c r="D7" s="2">
        <v>18.722400665283203</v>
      </c>
      <c r="E7" s="2">
        <f t="shared" si="0"/>
        <v>9.7385692596435547</v>
      </c>
      <c r="F7" s="14"/>
      <c r="G7" s="14"/>
      <c r="H7" s="14"/>
      <c r="I7" s="14"/>
      <c r="J7" s="14"/>
    </row>
    <row r="8" spans="1:10" x14ac:dyDescent="0.25">
      <c r="A8" s="16"/>
      <c r="B8" s="8" t="s">
        <v>15</v>
      </c>
      <c r="C8" s="13">
        <v>26.243928909301758</v>
      </c>
      <c r="D8" s="13">
        <v>16.748004913330078</v>
      </c>
      <c r="E8" s="13">
        <f t="shared" si="0"/>
        <v>9.4959239959716797</v>
      </c>
    </row>
    <row r="9" spans="1:10" x14ac:dyDescent="0.25">
      <c r="A9" s="3" t="s">
        <v>12</v>
      </c>
      <c r="C9" s="13">
        <v>26.25391960144043</v>
      </c>
      <c r="D9" s="13">
        <v>16.713804244995117</v>
      </c>
      <c r="E9" s="13">
        <f t="shared" si="0"/>
        <v>9.5401153564453125</v>
      </c>
    </row>
    <row r="10" spans="1:10" x14ac:dyDescent="0.25">
      <c r="A10" s="5" t="s">
        <v>9</v>
      </c>
      <c r="B10" s="14"/>
      <c r="C10" s="14">
        <v>26.445266723632813</v>
      </c>
      <c r="D10" s="14">
        <v>16.832447052001953</v>
      </c>
      <c r="E10" s="14">
        <f t="shared" si="0"/>
        <v>9.6128196716308594</v>
      </c>
      <c r="F10" s="14"/>
      <c r="G10" s="14"/>
      <c r="H10" s="14"/>
      <c r="I10" s="14"/>
      <c r="J10" s="14"/>
    </row>
    <row r="11" spans="1:10" x14ac:dyDescent="0.25">
      <c r="A11" s="7"/>
      <c r="B11" s="8" t="s">
        <v>15</v>
      </c>
      <c r="C11" s="1">
        <v>27.989772796630859</v>
      </c>
      <c r="D11" s="1">
        <v>19.717523574829102</v>
      </c>
      <c r="E11" s="1">
        <f>C11-D11</f>
        <v>8.2722492218017578</v>
      </c>
      <c r="F11" s="1">
        <f>AVERAGE(E11:E19)</f>
        <v>8.8134941524929467</v>
      </c>
      <c r="G11" s="1">
        <f>F11-F2</f>
        <v>-0.55451456705729285</v>
      </c>
      <c r="H11" s="13">
        <f>STDEV(E11:E19)/(SQRT(COUNT(E11:E19)))</f>
        <v>0.20579713290626167</v>
      </c>
      <c r="I11" s="1">
        <f>2^-G11</f>
        <v>1.4686743757522169</v>
      </c>
    </row>
    <row r="12" spans="1:10" x14ac:dyDescent="0.25">
      <c r="A12" s="7" t="s">
        <v>14</v>
      </c>
      <c r="B12" s="8"/>
      <c r="C12" s="1">
        <v>27.765790939331055</v>
      </c>
      <c r="D12" s="1">
        <v>19.693534851074219</v>
      </c>
      <c r="E12" s="1">
        <f t="shared" ref="E12:E19" si="1">C12-D12</f>
        <v>8.0722560882568359</v>
      </c>
    </row>
    <row r="13" spans="1:10" x14ac:dyDescent="0.25">
      <c r="A13" s="5" t="s">
        <v>9</v>
      </c>
      <c r="B13" s="6"/>
      <c r="C13" s="2">
        <v>27.909170150756836</v>
      </c>
      <c r="D13" s="2">
        <v>19.740293502807617</v>
      </c>
      <c r="E13" s="2">
        <f t="shared" si="1"/>
        <v>8.1688766479492187</v>
      </c>
      <c r="F13" s="14"/>
      <c r="G13" s="14"/>
      <c r="H13" s="14"/>
      <c r="I13" s="14"/>
      <c r="J13" s="14"/>
    </row>
    <row r="14" spans="1:10" x14ac:dyDescent="0.25">
      <c r="A14" s="7"/>
      <c r="B14" s="8" t="s">
        <v>15</v>
      </c>
      <c r="C14" s="1">
        <v>28.394584655761719</v>
      </c>
      <c r="D14" s="1">
        <v>19.693904876708984</v>
      </c>
      <c r="E14" s="1">
        <f t="shared" si="1"/>
        <v>8.7006797790527344</v>
      </c>
    </row>
    <row r="15" spans="1:10" x14ac:dyDescent="0.25">
      <c r="A15" s="7" t="s">
        <v>14</v>
      </c>
      <c r="B15" s="8"/>
      <c r="C15" s="1">
        <v>28.374778747558594</v>
      </c>
      <c r="D15" s="1">
        <v>19.694229125976563</v>
      </c>
      <c r="E15" s="1">
        <f t="shared" si="1"/>
        <v>8.6805496215820312</v>
      </c>
    </row>
    <row r="16" spans="1:10" x14ac:dyDescent="0.25">
      <c r="A16" s="5" t="s">
        <v>9</v>
      </c>
      <c r="B16" s="6"/>
      <c r="C16" s="2">
        <v>28.330038070678711</v>
      </c>
      <c r="D16" s="2">
        <v>19.623346328735352</v>
      </c>
      <c r="E16" s="2">
        <f t="shared" si="1"/>
        <v>8.7066917419433594</v>
      </c>
      <c r="F16" s="14"/>
      <c r="G16" s="14"/>
      <c r="H16" s="14"/>
      <c r="I16" s="14"/>
      <c r="J16" s="14"/>
    </row>
    <row r="17" spans="1:10" x14ac:dyDescent="0.25">
      <c r="A17" s="3"/>
      <c r="B17" s="8" t="s">
        <v>15</v>
      </c>
      <c r="C17" s="1">
        <v>29.970981597900391</v>
      </c>
      <c r="D17" s="1">
        <v>20.47157096862793</v>
      </c>
      <c r="E17" s="1">
        <f t="shared" si="1"/>
        <v>9.4994106292724609</v>
      </c>
    </row>
    <row r="18" spans="1:10" x14ac:dyDescent="0.25">
      <c r="A18" s="7" t="s">
        <v>14</v>
      </c>
      <c r="B18" s="8"/>
      <c r="C18" s="1">
        <v>30.180864334106445</v>
      </c>
      <c r="D18" s="1">
        <v>20.638187408447266</v>
      </c>
      <c r="E18" s="1">
        <f t="shared" si="1"/>
        <v>9.5426769256591797</v>
      </c>
    </row>
    <row r="19" spans="1:10" x14ac:dyDescent="0.25">
      <c r="A19" s="5" t="s">
        <v>9</v>
      </c>
      <c r="B19" s="6"/>
      <c r="C19" s="2">
        <v>30.367801666259766</v>
      </c>
      <c r="D19" s="2">
        <v>20.68974494934082</v>
      </c>
      <c r="E19" s="2">
        <f t="shared" si="1"/>
        <v>9.6780567169189453</v>
      </c>
      <c r="F19" s="14"/>
      <c r="G19" s="14"/>
      <c r="H19" s="14"/>
      <c r="I19" s="14"/>
      <c r="J19" s="1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9"/>
  <sheetViews>
    <sheetView workbookViewId="0">
      <selection activeCell="C37" sqref="C37"/>
    </sheetView>
  </sheetViews>
  <sheetFormatPr defaultRowHeight="15" x14ac:dyDescent="0.25"/>
  <cols>
    <col min="1" max="1" width="17.7109375" style="13" bestFit="1" customWidth="1"/>
    <col min="2" max="2" width="9.140625" style="13"/>
    <col min="3" max="8" width="9.28515625" style="13" bestFit="1" customWidth="1"/>
    <col min="9" max="9" width="12.28515625" style="13" customWidth="1"/>
    <col min="10" max="10" width="12" style="13" bestFit="1" customWidth="1"/>
    <col min="11" max="16384" width="9.140625" style="13"/>
  </cols>
  <sheetData>
    <row r="1" spans="1:10" ht="55.5" x14ac:dyDescent="0.25">
      <c r="A1" s="10" t="s">
        <v>1</v>
      </c>
      <c r="B1" s="11" t="s">
        <v>0</v>
      </c>
      <c r="C1" s="11" t="s">
        <v>2</v>
      </c>
      <c r="D1" s="11" t="s">
        <v>3</v>
      </c>
      <c r="E1" s="12" t="s">
        <v>4</v>
      </c>
      <c r="F1" s="12" t="s">
        <v>5</v>
      </c>
      <c r="G1" s="15" t="s">
        <v>6</v>
      </c>
      <c r="H1" s="15" t="s">
        <v>13</v>
      </c>
      <c r="I1" s="15" t="s">
        <v>7</v>
      </c>
      <c r="J1" s="15" t="s">
        <v>8</v>
      </c>
    </row>
    <row r="2" spans="1:10" x14ac:dyDescent="0.25">
      <c r="A2" s="3"/>
      <c r="B2" s="8" t="s">
        <v>16</v>
      </c>
      <c r="C2" s="17">
        <v>16.328187942504883</v>
      </c>
      <c r="D2" s="17">
        <v>16.647714614868164</v>
      </c>
      <c r="E2" s="17">
        <f t="shared" ref="E2:E10" si="0">C2-D2</f>
        <v>-0.31952667236328125</v>
      </c>
      <c r="F2" s="1">
        <f>AVERAGE(E2:E10)</f>
        <v>0.85487535264756942</v>
      </c>
      <c r="G2" s="13">
        <f>F2-F2</f>
        <v>0</v>
      </c>
      <c r="H2" s="13">
        <f>STDEV(E2:E10)/(SQRT(COUNT(E2:E10)))</f>
        <v>0.29724821021905046</v>
      </c>
      <c r="I2" s="13">
        <f>2^-G2</f>
        <v>1</v>
      </c>
      <c r="J2" s="13">
        <f>TTEST(E2:E10,E11:E19,2,2)</f>
        <v>0.45715946054913081</v>
      </c>
    </row>
    <row r="3" spans="1:10" x14ac:dyDescent="0.25">
      <c r="A3" s="3" t="s">
        <v>10</v>
      </c>
      <c r="B3" s="8"/>
      <c r="C3" s="17">
        <v>16.696630477905273</v>
      </c>
      <c r="D3" s="17">
        <v>16.950363159179688</v>
      </c>
      <c r="E3" s="17">
        <f t="shared" si="0"/>
        <v>-0.25373268127441406</v>
      </c>
    </row>
    <row r="4" spans="1:10" x14ac:dyDescent="0.25">
      <c r="A4" s="5" t="s">
        <v>9</v>
      </c>
      <c r="B4" s="6"/>
      <c r="C4" s="18">
        <v>16.617290496826172</v>
      </c>
      <c r="D4" s="18">
        <v>16.880043029785156</v>
      </c>
      <c r="E4" s="18">
        <f t="shared" si="0"/>
        <v>-0.26275253295898438</v>
      </c>
      <c r="F4" s="14"/>
      <c r="G4" s="14"/>
      <c r="H4" s="14"/>
      <c r="I4" s="14"/>
      <c r="J4" s="14"/>
    </row>
    <row r="5" spans="1:10" x14ac:dyDescent="0.25">
      <c r="A5" s="3"/>
      <c r="B5" s="8" t="s">
        <v>16</v>
      </c>
      <c r="C5" s="17">
        <v>19.939424514770508</v>
      </c>
      <c r="D5" s="17">
        <v>18.839101791381836</v>
      </c>
      <c r="E5" s="17">
        <f t="shared" si="0"/>
        <v>1.1003227233886719</v>
      </c>
    </row>
    <row r="6" spans="1:10" x14ac:dyDescent="0.25">
      <c r="A6" s="3" t="s">
        <v>11</v>
      </c>
      <c r="B6" s="8"/>
      <c r="C6" s="17">
        <v>19.848602294921875</v>
      </c>
      <c r="D6" s="17">
        <v>18.723392486572266</v>
      </c>
      <c r="E6" s="17">
        <f t="shared" si="0"/>
        <v>1.1252098083496094</v>
      </c>
    </row>
    <row r="7" spans="1:10" x14ac:dyDescent="0.25">
      <c r="A7" s="5" t="s">
        <v>9</v>
      </c>
      <c r="B7" s="6"/>
      <c r="C7" s="18">
        <v>19.969417572021484</v>
      </c>
      <c r="D7" s="18">
        <v>18.856925964355469</v>
      </c>
      <c r="E7" s="18">
        <f t="shared" si="0"/>
        <v>1.1124916076660156</v>
      </c>
      <c r="F7" s="14"/>
      <c r="G7" s="14"/>
      <c r="H7" s="14"/>
      <c r="I7" s="14"/>
      <c r="J7" s="14"/>
    </row>
    <row r="8" spans="1:10" x14ac:dyDescent="0.25">
      <c r="A8" s="16"/>
      <c r="B8" s="8" t="s">
        <v>16</v>
      </c>
      <c r="C8" s="19">
        <v>18.491308212280273</v>
      </c>
      <c r="D8" s="19">
        <v>16.711385726928711</v>
      </c>
      <c r="E8" s="19">
        <f t="shared" si="0"/>
        <v>1.7799224853515625</v>
      </c>
    </row>
    <row r="9" spans="1:10" x14ac:dyDescent="0.25">
      <c r="A9" s="3" t="s">
        <v>12</v>
      </c>
      <c r="B9" s="8"/>
      <c r="C9" s="19">
        <v>18.568943023681641</v>
      </c>
      <c r="D9" s="19">
        <v>16.852714538574219</v>
      </c>
      <c r="E9" s="19">
        <f t="shared" si="0"/>
        <v>1.7162284851074219</v>
      </c>
    </row>
    <row r="10" spans="1:10" x14ac:dyDescent="0.25">
      <c r="A10" s="5" t="s">
        <v>9</v>
      </c>
      <c r="B10" s="6"/>
      <c r="C10" s="20">
        <v>18.540205001831055</v>
      </c>
      <c r="D10" s="20">
        <v>16.844490051269531</v>
      </c>
      <c r="E10" s="20">
        <f t="shared" si="0"/>
        <v>1.6957149505615234</v>
      </c>
      <c r="F10" s="14"/>
      <c r="G10" s="14"/>
      <c r="H10" s="14"/>
      <c r="I10" s="14"/>
      <c r="J10" s="14"/>
    </row>
    <row r="11" spans="1:10" x14ac:dyDescent="0.25">
      <c r="A11" s="7"/>
      <c r="B11" s="8" t="s">
        <v>16</v>
      </c>
      <c r="C11" s="17">
        <v>19.937236785888672</v>
      </c>
      <c r="D11" s="17">
        <v>19.908489227294922</v>
      </c>
      <c r="E11" s="17">
        <f>C11-D11</f>
        <v>2.874755859375E-2</v>
      </c>
      <c r="F11" s="1">
        <f>AVERAGE(E11:E19)</f>
        <v>0.54699431525336373</v>
      </c>
      <c r="G11" s="1">
        <f>F11-F2</f>
        <v>-0.30788103739420569</v>
      </c>
      <c r="H11" s="13">
        <f>STDEV(E11:E19)/(SQRT(COUNT(E11:E19)))</f>
        <v>0.27368623453145507</v>
      </c>
      <c r="I11" s="9">
        <f>2^-G11</f>
        <v>1.2378882121063812</v>
      </c>
    </row>
    <row r="12" spans="1:10" x14ac:dyDescent="0.25">
      <c r="A12" s="7" t="s">
        <v>14</v>
      </c>
      <c r="B12" s="4"/>
      <c r="C12" s="17">
        <v>19.875509262084961</v>
      </c>
      <c r="D12" s="17">
        <v>19.840991973876953</v>
      </c>
      <c r="E12" s="17">
        <f t="shared" ref="E12:E19" si="1">C12-D12</f>
        <v>3.4517288208007813E-2</v>
      </c>
    </row>
    <row r="13" spans="1:10" x14ac:dyDescent="0.25">
      <c r="A13" s="5" t="s">
        <v>9</v>
      </c>
      <c r="B13" s="6"/>
      <c r="C13" s="18">
        <v>19.960971832275391</v>
      </c>
      <c r="D13" s="18">
        <v>19.812606811523438</v>
      </c>
      <c r="E13" s="18">
        <f t="shared" si="1"/>
        <v>0.14836502075195313</v>
      </c>
      <c r="F13" s="14"/>
      <c r="G13" s="14"/>
      <c r="H13" s="14"/>
      <c r="I13" s="14"/>
      <c r="J13" s="14"/>
    </row>
    <row r="14" spans="1:10" x14ac:dyDescent="0.25">
      <c r="A14" s="7"/>
      <c r="B14" s="8" t="s">
        <v>16</v>
      </c>
      <c r="C14" s="17">
        <v>19.655948638916016</v>
      </c>
      <c r="D14" s="17">
        <v>19.755397796630859</v>
      </c>
      <c r="E14" s="17">
        <f t="shared" si="1"/>
        <v>-9.944915771484375E-2</v>
      </c>
    </row>
    <row r="15" spans="1:10" x14ac:dyDescent="0.25">
      <c r="A15" s="7" t="s">
        <v>14</v>
      </c>
      <c r="B15" s="4"/>
      <c r="C15" s="17">
        <v>19.771867752075195</v>
      </c>
      <c r="D15" s="17">
        <v>19.821161270141602</v>
      </c>
      <c r="E15" s="17">
        <f t="shared" si="1"/>
        <v>-4.929351806640625E-2</v>
      </c>
    </row>
    <row r="16" spans="1:10" x14ac:dyDescent="0.25">
      <c r="A16" s="5" t="s">
        <v>9</v>
      </c>
      <c r="B16" s="6"/>
      <c r="C16" s="18">
        <v>19.712387084960937</v>
      </c>
      <c r="D16" s="18">
        <v>19.763599395751953</v>
      </c>
      <c r="E16" s="18">
        <f t="shared" si="1"/>
        <v>-5.1212310791015625E-2</v>
      </c>
      <c r="F16" s="14"/>
      <c r="G16" s="14"/>
      <c r="H16" s="14"/>
      <c r="I16" s="14"/>
      <c r="J16" s="14"/>
    </row>
    <row r="17" spans="1:10" x14ac:dyDescent="0.25">
      <c r="A17" s="3"/>
      <c r="B17" s="8" t="s">
        <v>16</v>
      </c>
      <c r="C17" s="17">
        <v>22.32304573059082</v>
      </c>
      <c r="D17" s="17">
        <v>20.638872146606445</v>
      </c>
      <c r="E17" s="17">
        <f t="shared" si="1"/>
        <v>1.684173583984375</v>
      </c>
    </row>
    <row r="18" spans="1:10" x14ac:dyDescent="0.25">
      <c r="A18" s="7" t="s">
        <v>14</v>
      </c>
      <c r="C18" s="17">
        <v>22.343856811523438</v>
      </c>
      <c r="D18" s="17">
        <v>20.688940048217773</v>
      </c>
      <c r="E18" s="17">
        <f t="shared" si="1"/>
        <v>1.6549167633056641</v>
      </c>
    </row>
    <row r="19" spans="1:10" x14ac:dyDescent="0.25">
      <c r="A19" s="5" t="s">
        <v>9</v>
      </c>
      <c r="B19" s="14"/>
      <c r="C19" s="18">
        <v>22.363595962524414</v>
      </c>
      <c r="D19" s="18">
        <v>20.791412353515625</v>
      </c>
      <c r="E19" s="18">
        <f t="shared" si="1"/>
        <v>1.5721836090087891</v>
      </c>
      <c r="F19" s="14"/>
      <c r="G19" s="14"/>
      <c r="H19" s="14"/>
      <c r="I19" s="14"/>
      <c r="J19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9"/>
  <sheetViews>
    <sheetView tabSelected="1" workbookViewId="0">
      <selection activeCell="I27" sqref="I27"/>
    </sheetView>
  </sheetViews>
  <sheetFormatPr defaultRowHeight="15" x14ac:dyDescent="0.25"/>
  <cols>
    <col min="1" max="1" width="17.7109375" bestFit="1" customWidth="1"/>
  </cols>
  <sheetData>
    <row r="1" spans="1:10" ht="55.5" x14ac:dyDescent="0.25">
      <c r="A1" s="10" t="s">
        <v>1</v>
      </c>
      <c r="B1" s="11" t="s">
        <v>0</v>
      </c>
      <c r="C1" s="11" t="s">
        <v>2</v>
      </c>
      <c r="D1" s="11" t="s">
        <v>3</v>
      </c>
      <c r="E1" s="12" t="s">
        <v>4</v>
      </c>
      <c r="F1" s="12" t="s">
        <v>5</v>
      </c>
      <c r="G1" s="15" t="s">
        <v>6</v>
      </c>
      <c r="H1" s="15" t="s">
        <v>13</v>
      </c>
      <c r="I1" s="15" t="s">
        <v>7</v>
      </c>
      <c r="J1" s="15" t="s">
        <v>8</v>
      </c>
    </row>
    <row r="2" spans="1:10" x14ac:dyDescent="0.25">
      <c r="A2" s="3"/>
      <c r="B2" s="8" t="s">
        <v>17</v>
      </c>
      <c r="C2" s="17">
        <v>23.961471557617188</v>
      </c>
      <c r="D2" s="17">
        <v>16.717334747314453</v>
      </c>
      <c r="E2" s="17">
        <f t="shared" ref="E2:E10" si="0">C2-D2</f>
        <v>7.2441368103027344</v>
      </c>
      <c r="F2" s="1">
        <f>AVERAGE(E2:E10)</f>
        <v>7.0495418972439232</v>
      </c>
      <c r="G2" s="13">
        <f>F2-F2</f>
        <v>0</v>
      </c>
      <c r="H2" s="13">
        <f>STDEV(E2:E10)/(SQRT(COUNT(E2:E10)))</f>
        <v>6.6761281550195395E-2</v>
      </c>
      <c r="I2" s="13">
        <f>2^-G2</f>
        <v>1</v>
      </c>
      <c r="J2" s="13">
        <f>TTEST(E2:E10,E11:E19,2,2)</f>
        <v>6.7138126338583085E-2</v>
      </c>
    </row>
    <row r="3" spans="1:10" x14ac:dyDescent="0.25">
      <c r="A3" s="3" t="s">
        <v>10</v>
      </c>
      <c r="B3" s="8"/>
      <c r="C3" s="17">
        <v>24.100196838378906</v>
      </c>
      <c r="D3" s="17">
        <v>16.784307479858398</v>
      </c>
      <c r="E3" s="17">
        <f t="shared" si="0"/>
        <v>7.3158893585205078</v>
      </c>
      <c r="F3" s="13"/>
      <c r="G3" s="13"/>
      <c r="H3" s="13"/>
      <c r="I3" s="13"/>
      <c r="J3" s="13"/>
    </row>
    <row r="4" spans="1:10" x14ac:dyDescent="0.25">
      <c r="A4" s="5" t="s">
        <v>9</v>
      </c>
      <c r="B4" s="6"/>
      <c r="C4" s="18">
        <v>24.14483642578125</v>
      </c>
      <c r="D4" s="18">
        <v>16.786109924316406</v>
      </c>
      <c r="E4" s="18">
        <f t="shared" si="0"/>
        <v>7.3587265014648437</v>
      </c>
      <c r="F4" s="14"/>
      <c r="G4" s="14"/>
      <c r="H4" s="14"/>
      <c r="I4" s="14"/>
      <c r="J4" s="14"/>
    </row>
    <row r="5" spans="1:10" x14ac:dyDescent="0.25">
      <c r="A5" s="3"/>
      <c r="B5" s="8" t="s">
        <v>17</v>
      </c>
      <c r="C5" s="17">
        <v>25.785600662231445</v>
      </c>
      <c r="D5" s="17">
        <v>18.811563491821289</v>
      </c>
      <c r="E5" s="17">
        <f t="shared" si="0"/>
        <v>6.9740371704101563</v>
      </c>
      <c r="F5" s="13"/>
      <c r="G5" s="13"/>
      <c r="H5" s="13"/>
      <c r="I5" s="13"/>
      <c r="J5" s="13"/>
    </row>
    <row r="6" spans="1:10" x14ac:dyDescent="0.25">
      <c r="A6" s="3" t="s">
        <v>11</v>
      </c>
      <c r="B6" s="8"/>
      <c r="C6" s="17">
        <v>25.673667907714844</v>
      </c>
      <c r="D6" s="17">
        <v>18.763345718383789</v>
      </c>
      <c r="E6" s="17">
        <f t="shared" si="0"/>
        <v>6.9103221893310547</v>
      </c>
      <c r="F6" s="13"/>
      <c r="G6" s="13"/>
      <c r="H6" s="13"/>
      <c r="I6" s="13"/>
      <c r="J6" s="13"/>
    </row>
    <row r="7" spans="1:10" x14ac:dyDescent="0.25">
      <c r="A7" s="5" t="s">
        <v>9</v>
      </c>
      <c r="B7" s="6"/>
      <c r="C7" s="18">
        <v>25.608238220214844</v>
      </c>
      <c r="D7" s="18">
        <v>18.732629776000977</v>
      </c>
      <c r="E7" s="18">
        <f t="shared" si="0"/>
        <v>6.8756084442138672</v>
      </c>
      <c r="F7" s="14"/>
      <c r="G7" s="14"/>
      <c r="H7" s="14"/>
      <c r="I7" s="14"/>
      <c r="J7" s="14"/>
    </row>
    <row r="8" spans="1:10" x14ac:dyDescent="0.25">
      <c r="A8" s="16"/>
      <c r="B8" s="8" t="s">
        <v>17</v>
      </c>
      <c r="C8" s="19">
        <v>23.741863250732422</v>
      </c>
      <c r="D8" s="19">
        <v>16.730382919311523</v>
      </c>
      <c r="E8" s="19">
        <f t="shared" si="0"/>
        <v>7.0114803314208984</v>
      </c>
      <c r="F8" s="13"/>
      <c r="G8" s="13"/>
      <c r="H8" s="13"/>
      <c r="I8" s="13"/>
      <c r="J8" s="13"/>
    </row>
    <row r="9" spans="1:10" x14ac:dyDescent="0.25">
      <c r="A9" s="3" t="s">
        <v>12</v>
      </c>
      <c r="B9" s="8"/>
      <c r="C9" s="19">
        <v>23.554985046386719</v>
      </c>
      <c r="D9" s="19">
        <v>16.696598052978516</v>
      </c>
      <c r="E9" s="19">
        <f t="shared" si="0"/>
        <v>6.8583869934082031</v>
      </c>
      <c r="F9" s="13"/>
      <c r="G9" s="13"/>
      <c r="H9" s="13"/>
      <c r="I9" s="13"/>
      <c r="J9" s="13"/>
    </row>
    <row r="10" spans="1:10" x14ac:dyDescent="0.25">
      <c r="A10" s="5" t="s">
        <v>9</v>
      </c>
      <c r="B10" s="6"/>
      <c r="C10" s="20">
        <v>23.586868286132813</v>
      </c>
      <c r="D10" s="20">
        <v>16.689579010009766</v>
      </c>
      <c r="E10" s="20">
        <f t="shared" si="0"/>
        <v>6.8972892761230469</v>
      </c>
      <c r="F10" s="14"/>
      <c r="G10" s="14"/>
      <c r="H10" s="14"/>
      <c r="I10" s="14"/>
      <c r="J10" s="14"/>
    </row>
    <row r="11" spans="1:10" x14ac:dyDescent="0.25">
      <c r="A11" s="7"/>
      <c r="B11" s="8" t="s">
        <v>17</v>
      </c>
      <c r="C11" s="17">
        <v>26.006021499633789</v>
      </c>
      <c r="D11" s="17">
        <v>19.726112365722656</v>
      </c>
      <c r="E11" s="17">
        <f>C11-D11</f>
        <v>6.2799091339111328</v>
      </c>
      <c r="F11" s="1">
        <f>AVERAGE(E11:E19)</f>
        <v>6.7217447492811413</v>
      </c>
      <c r="G11" s="1">
        <f>F11-F2</f>
        <v>-0.32779714796278192</v>
      </c>
      <c r="H11" s="13">
        <f>STDEV(E11:E19)/(SQRT(COUNT(E11:E19)))</f>
        <v>0.15296193911364228</v>
      </c>
      <c r="I11" s="9">
        <f>2^-G11</f>
        <v>1.2550955045181442</v>
      </c>
      <c r="J11" s="13"/>
    </row>
    <row r="12" spans="1:10" x14ac:dyDescent="0.25">
      <c r="A12" s="7" t="s">
        <v>14</v>
      </c>
      <c r="B12" s="4"/>
      <c r="C12" s="17">
        <v>25.981040954589844</v>
      </c>
      <c r="D12" s="17">
        <v>19.763429641723633</v>
      </c>
      <c r="E12" s="17">
        <f t="shared" ref="E12:E19" si="1">C12-D12</f>
        <v>6.2176113128662109</v>
      </c>
      <c r="F12" s="13"/>
      <c r="G12" s="13"/>
      <c r="H12" s="13"/>
      <c r="I12" s="13"/>
      <c r="J12" s="13"/>
    </row>
    <row r="13" spans="1:10" x14ac:dyDescent="0.25">
      <c r="A13" s="5" t="s">
        <v>9</v>
      </c>
      <c r="B13" s="6"/>
      <c r="C13" s="18">
        <v>26.08015251159668</v>
      </c>
      <c r="D13" s="18">
        <v>19.759708404541016</v>
      </c>
      <c r="E13" s="18">
        <f t="shared" si="1"/>
        <v>6.3204441070556641</v>
      </c>
      <c r="F13" s="14"/>
      <c r="G13" s="14"/>
      <c r="H13" s="14"/>
      <c r="I13" s="14"/>
      <c r="J13" s="14"/>
    </row>
    <row r="14" spans="1:10" x14ac:dyDescent="0.25">
      <c r="A14" s="7"/>
      <c r="B14" s="8" t="s">
        <v>17</v>
      </c>
      <c r="C14" s="17">
        <v>26.453245162963867</v>
      </c>
      <c r="D14" s="17">
        <v>19.878679275512695</v>
      </c>
      <c r="E14" s="17">
        <f t="shared" si="1"/>
        <v>6.5745658874511719</v>
      </c>
      <c r="F14" s="13"/>
      <c r="G14" s="13"/>
      <c r="H14" s="13"/>
      <c r="I14" s="13"/>
      <c r="J14" s="13"/>
    </row>
    <row r="15" spans="1:10" x14ac:dyDescent="0.25">
      <c r="A15" s="7" t="s">
        <v>14</v>
      </c>
      <c r="B15" s="4"/>
      <c r="C15" s="17">
        <v>26.980316162109375</v>
      </c>
      <c r="D15" s="17">
        <v>20.338150024414063</v>
      </c>
      <c r="E15" s="17">
        <f t="shared" si="1"/>
        <v>6.6421661376953125</v>
      </c>
      <c r="F15" s="13"/>
      <c r="G15" s="13"/>
      <c r="H15" s="13"/>
      <c r="I15" s="13"/>
      <c r="J15" s="13"/>
    </row>
    <row r="16" spans="1:10" x14ac:dyDescent="0.25">
      <c r="A16" s="5" t="s">
        <v>9</v>
      </c>
      <c r="B16" s="6"/>
      <c r="C16" s="18">
        <v>25.887819290161133</v>
      </c>
      <c r="D16" s="18">
        <v>19.303461074829102</v>
      </c>
      <c r="E16" s="18">
        <f t="shared" si="1"/>
        <v>6.5843582153320313</v>
      </c>
      <c r="F16" s="14"/>
      <c r="G16" s="14"/>
      <c r="H16" s="14"/>
      <c r="I16" s="14"/>
      <c r="J16" s="14"/>
    </row>
    <row r="17" spans="1:10" x14ac:dyDescent="0.25">
      <c r="A17" s="3"/>
      <c r="B17" s="8" t="s">
        <v>17</v>
      </c>
      <c r="C17" s="17">
        <v>27.977287292480469</v>
      </c>
      <c r="D17" s="17">
        <v>20.503501892089844</v>
      </c>
      <c r="E17" s="17">
        <f t="shared" si="1"/>
        <v>7.473785400390625</v>
      </c>
      <c r="F17" s="13"/>
      <c r="G17" s="13"/>
      <c r="H17" s="13"/>
      <c r="I17" s="13"/>
      <c r="J17" s="13"/>
    </row>
    <row r="18" spans="1:10" x14ac:dyDescent="0.25">
      <c r="A18" s="7" t="s">
        <v>14</v>
      </c>
      <c r="B18" s="13"/>
      <c r="C18" s="17">
        <v>27.833652496337891</v>
      </c>
      <c r="D18" s="17">
        <v>20.660196304321289</v>
      </c>
      <c r="E18" s="17">
        <f t="shared" si="1"/>
        <v>7.1734561920166016</v>
      </c>
      <c r="F18" s="13"/>
      <c r="G18" s="13"/>
      <c r="H18" s="13"/>
      <c r="I18" s="13"/>
      <c r="J18" s="13"/>
    </row>
    <row r="19" spans="1:10" x14ac:dyDescent="0.25">
      <c r="A19" s="5" t="s">
        <v>9</v>
      </c>
      <c r="B19" s="14"/>
      <c r="C19" s="18">
        <v>28.018291473388672</v>
      </c>
      <c r="D19" s="18">
        <v>20.788885116577148</v>
      </c>
      <c r="E19" s="18">
        <f t="shared" si="1"/>
        <v>7.2294063568115234</v>
      </c>
      <c r="F19" s="14"/>
      <c r="G19" s="14"/>
      <c r="H19" s="14"/>
      <c r="I19" s="14"/>
      <c r="J1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E18.5 Dll1Dll4cnull (Upk3a)</vt:lpstr>
      <vt:lpstr>E18.5 Dll1Dll4cnull (Scgb1a1)</vt:lpstr>
      <vt:lpstr>E18.5 Dll1Dll4cnull (Foxj1)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cp:lastPrinted>2015-06-15T15:31:57Z</cp:lastPrinted>
  <dcterms:created xsi:type="dcterms:W3CDTF">2015-06-09T18:57:23Z</dcterms:created>
  <dcterms:modified xsi:type="dcterms:W3CDTF">2019-10-14T02:26:55Z</dcterms:modified>
</cp:coreProperties>
</file>