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1260" yWindow="560" windowWidth="26020" windowHeight="2170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91" i="1"/>
  <c r="H91"/>
  <c r="G92"/>
  <c r="H92"/>
  <c r="G93"/>
  <c r="H93"/>
  <c r="G94"/>
  <c r="H94"/>
  <c r="G95"/>
  <c r="H95"/>
  <c r="G96"/>
  <c r="H96"/>
  <c r="G97"/>
  <c r="H97"/>
  <c r="G98"/>
  <c r="H98"/>
  <c r="G99"/>
  <c r="H99"/>
  <c r="G100"/>
  <c r="H100"/>
  <c r="G101"/>
  <c r="H101"/>
  <c r="G102"/>
  <c r="H102"/>
  <c r="G103"/>
  <c r="H103"/>
  <c r="G104"/>
  <c r="H104"/>
  <c r="G105"/>
  <c r="H105"/>
  <c r="G106"/>
  <c r="H106"/>
  <c r="G107"/>
  <c r="H107"/>
  <c r="G108"/>
  <c r="H108"/>
  <c r="G109"/>
  <c r="H109"/>
  <c r="G110"/>
  <c r="H110"/>
  <c r="G111"/>
  <c r="H111"/>
  <c r="G112"/>
  <c r="H112"/>
  <c r="G113"/>
  <c r="H113"/>
  <c r="G114"/>
  <c r="H114"/>
  <c r="G115"/>
  <c r="H115"/>
  <c r="G116"/>
  <c r="H116"/>
  <c r="H117"/>
  <c r="H118"/>
  <c r="H119"/>
  <c r="H122"/>
  <c r="I122"/>
  <c r="H121"/>
  <c r="I121"/>
  <c r="H120"/>
  <c r="I117"/>
  <c r="G117"/>
  <c r="G66"/>
  <c r="H66"/>
  <c r="G67"/>
  <c r="H67"/>
  <c r="G68"/>
  <c r="H68"/>
  <c r="G69"/>
  <c r="H69"/>
  <c r="G70"/>
  <c r="H70"/>
  <c r="G71"/>
  <c r="H71"/>
  <c r="G72"/>
  <c r="H72"/>
  <c r="G73"/>
  <c r="H73"/>
  <c r="G74"/>
  <c r="H74"/>
  <c r="G75"/>
  <c r="H75"/>
  <c r="G76"/>
  <c r="H76"/>
  <c r="G77"/>
  <c r="H77"/>
  <c r="G78"/>
  <c r="H78"/>
  <c r="G79"/>
  <c r="H79"/>
  <c r="G80"/>
  <c r="H80"/>
  <c r="G81"/>
  <c r="H81"/>
  <c r="G82"/>
  <c r="H82"/>
  <c r="H83"/>
  <c r="H84"/>
  <c r="H85"/>
  <c r="H88"/>
  <c r="I88"/>
  <c r="H87"/>
  <c r="I87"/>
  <c r="H86"/>
  <c r="I83"/>
  <c r="G83"/>
  <c r="G34"/>
  <c r="H34"/>
  <c r="G35"/>
  <c r="H35"/>
  <c r="G36"/>
  <c r="H36"/>
  <c r="G37"/>
  <c r="H37"/>
  <c r="G38"/>
  <c r="H38"/>
  <c r="G39"/>
  <c r="H39"/>
  <c r="G40"/>
  <c r="H40"/>
  <c r="G41"/>
  <c r="H41"/>
  <c r="G42"/>
  <c r="H42"/>
  <c r="G43"/>
  <c r="H43"/>
  <c r="G44"/>
  <c r="H44"/>
  <c r="G45"/>
  <c r="H45"/>
  <c r="G46"/>
  <c r="H46"/>
  <c r="G47"/>
  <c r="H47"/>
  <c r="G48"/>
  <c r="H48"/>
  <c r="G49"/>
  <c r="H49"/>
  <c r="G50"/>
  <c r="H50"/>
  <c r="G51"/>
  <c r="H51"/>
  <c r="G52"/>
  <c r="H52"/>
  <c r="G53"/>
  <c r="H53"/>
  <c r="G54"/>
  <c r="H54"/>
  <c r="G55"/>
  <c r="H55"/>
  <c r="G56"/>
  <c r="H56"/>
  <c r="H57"/>
  <c r="H58"/>
  <c r="H59"/>
  <c r="H62"/>
  <c r="I62"/>
  <c r="H61"/>
  <c r="I61"/>
  <c r="H60"/>
  <c r="I57"/>
  <c r="G57"/>
  <c r="H28"/>
  <c r="G24"/>
  <c r="H24"/>
  <c r="G25"/>
  <c r="H25"/>
  <c r="G26"/>
  <c r="H26"/>
  <c r="G2"/>
  <c r="H2"/>
  <c r="G3"/>
  <c r="H3"/>
  <c r="G4"/>
  <c r="H4"/>
  <c r="G5"/>
  <c r="H5"/>
  <c r="G6"/>
  <c r="H6"/>
  <c r="G7"/>
  <c r="H7"/>
  <c r="G8"/>
  <c r="H8"/>
  <c r="G9"/>
  <c r="H9"/>
  <c r="G10"/>
  <c r="H10"/>
  <c r="G11"/>
  <c r="H11"/>
  <c r="G12"/>
  <c r="H12"/>
  <c r="G13"/>
  <c r="H13"/>
  <c r="G14"/>
  <c r="H14"/>
  <c r="G15"/>
  <c r="H15"/>
  <c r="G16"/>
  <c r="H16"/>
  <c r="H27"/>
  <c r="G27"/>
</calcChain>
</file>

<file path=xl/sharedStrings.xml><?xml version="1.0" encoding="utf-8"?>
<sst xmlns="http://schemas.openxmlformats.org/spreadsheetml/2006/main" count="209" uniqueCount="205">
  <si>
    <t>190103c4g</t>
    <phoneticPr fontId="1" type="noConversion"/>
  </si>
  <si>
    <t>190103c4r</t>
    <phoneticPr fontId="1" type="noConversion"/>
  </si>
  <si>
    <t>190103c5g</t>
    <phoneticPr fontId="1" type="noConversion"/>
  </si>
  <si>
    <t>190103c5r</t>
    <phoneticPr fontId="1" type="noConversion"/>
  </si>
  <si>
    <t>190103c6g</t>
    <phoneticPr fontId="1" type="noConversion"/>
  </si>
  <si>
    <t>190103c6r</t>
    <phoneticPr fontId="1" type="noConversion"/>
  </si>
  <si>
    <t>190103c7g</t>
    <phoneticPr fontId="1" type="noConversion"/>
  </si>
  <si>
    <t>190103c7r</t>
    <phoneticPr fontId="1" type="noConversion"/>
  </si>
  <si>
    <t>190103c8g</t>
    <phoneticPr fontId="1" type="noConversion"/>
  </si>
  <si>
    <t>190103c8r</t>
    <phoneticPr fontId="1" type="noConversion"/>
  </si>
  <si>
    <t>190103c9g</t>
    <phoneticPr fontId="1" type="noConversion"/>
  </si>
  <si>
    <t>190103c9r</t>
    <phoneticPr fontId="1" type="noConversion"/>
  </si>
  <si>
    <t>190103c10g</t>
    <phoneticPr fontId="1" type="noConversion"/>
  </si>
  <si>
    <t>190103c10r</t>
    <phoneticPr fontId="1" type="noConversion"/>
  </si>
  <si>
    <t>190103c11g</t>
    <phoneticPr fontId="1" type="noConversion"/>
  </si>
  <si>
    <t>190103c11r</t>
    <phoneticPr fontId="1" type="noConversion"/>
  </si>
  <si>
    <t>190103c12g</t>
    <phoneticPr fontId="1" type="noConversion"/>
  </si>
  <si>
    <t>190103c12r</t>
    <phoneticPr fontId="1" type="noConversion"/>
  </si>
  <si>
    <t>190103c13g</t>
    <phoneticPr fontId="1" type="noConversion"/>
  </si>
  <si>
    <t>190103c14g</t>
    <phoneticPr fontId="1" type="noConversion"/>
  </si>
  <si>
    <t>190103c14r</t>
    <phoneticPr fontId="1" type="noConversion"/>
  </si>
  <si>
    <t>190103c15g</t>
    <phoneticPr fontId="1" type="noConversion"/>
  </si>
  <si>
    <t>190103c15r1</t>
    <phoneticPr fontId="1" type="noConversion"/>
  </si>
  <si>
    <t>190103c16g</t>
    <phoneticPr fontId="1" type="noConversion"/>
  </si>
  <si>
    <t>190103c17g</t>
    <phoneticPr fontId="1" type="noConversion"/>
  </si>
  <si>
    <t>190103c17r</t>
    <phoneticPr fontId="1" type="noConversion"/>
  </si>
  <si>
    <t>t-test</t>
    <phoneticPr fontId="1" type="noConversion"/>
  </si>
  <si>
    <t>m-sem</t>
    <phoneticPr fontId="1" type="noConversion"/>
  </si>
  <si>
    <t>m+sem</t>
    <phoneticPr fontId="1" type="noConversion"/>
  </si>
  <si>
    <t>F-test w vs Xrp1</t>
  </si>
  <si>
    <t>t-test w vs xrp1</t>
  </si>
  <si>
    <t>F-test w vs 2934</t>
  </si>
  <si>
    <t>t-test w vs 2934</t>
  </si>
  <si>
    <t>F test w vs 2935</t>
  </si>
  <si>
    <t>t-test w vs 2935</t>
  </si>
  <si>
    <t>190106c7r</t>
    <phoneticPr fontId="1" type="noConversion"/>
  </si>
  <si>
    <t>190106c7g</t>
    <phoneticPr fontId="1" type="noConversion"/>
  </si>
  <si>
    <t>190106c6r</t>
    <phoneticPr fontId="1" type="noConversion"/>
  </si>
  <si>
    <t>190106c6g</t>
    <phoneticPr fontId="1" type="noConversion"/>
  </si>
  <si>
    <t>190106c5r</t>
    <phoneticPr fontId="1" type="noConversion"/>
  </si>
  <si>
    <t>190106c5g</t>
    <phoneticPr fontId="1" type="noConversion"/>
  </si>
  <si>
    <t>190106c4r</t>
    <phoneticPr fontId="1" type="noConversion"/>
  </si>
  <si>
    <t>190106c4g</t>
    <phoneticPr fontId="1" type="noConversion"/>
  </si>
  <si>
    <t>190106c3r</t>
    <phoneticPr fontId="1" type="noConversion"/>
  </si>
  <si>
    <t>190106c3g</t>
    <phoneticPr fontId="1" type="noConversion"/>
  </si>
  <si>
    <t>190106c22r</t>
    <phoneticPr fontId="1" type="noConversion"/>
  </si>
  <si>
    <t>190106c22g</t>
    <phoneticPr fontId="1" type="noConversion"/>
  </si>
  <si>
    <t>190106c21r</t>
    <phoneticPr fontId="1" type="noConversion"/>
  </si>
  <si>
    <t>190106c21g</t>
    <phoneticPr fontId="1" type="noConversion"/>
  </si>
  <si>
    <t>190106c20r</t>
    <phoneticPr fontId="1" type="noConversion"/>
  </si>
  <si>
    <t>190106c20g</t>
    <phoneticPr fontId="1" type="noConversion"/>
  </si>
  <si>
    <t>190106c19r</t>
    <phoneticPr fontId="1" type="noConversion"/>
  </si>
  <si>
    <t>190106c19g</t>
    <phoneticPr fontId="1" type="noConversion"/>
  </si>
  <si>
    <t>181012c1g</t>
    <phoneticPr fontId="1" type="noConversion"/>
  </si>
  <si>
    <t>181012c1r</t>
    <phoneticPr fontId="1" type="noConversion"/>
  </si>
  <si>
    <t>181012c3g</t>
    <phoneticPr fontId="1" type="noConversion"/>
  </si>
  <si>
    <t>181012c3r</t>
    <phoneticPr fontId="1" type="noConversion"/>
  </si>
  <si>
    <t>181216c1b</t>
    <phoneticPr fontId="1" type="noConversion"/>
  </si>
  <si>
    <t>181216c1r</t>
    <phoneticPr fontId="1" type="noConversion"/>
  </si>
  <si>
    <t>181216c2b</t>
    <phoneticPr fontId="1" type="noConversion"/>
  </si>
  <si>
    <t>t-test</t>
    <phoneticPr fontId="1" type="noConversion"/>
  </si>
  <si>
    <t>m-sem</t>
    <phoneticPr fontId="1" type="noConversion"/>
  </si>
  <si>
    <t>m+sem</t>
    <phoneticPr fontId="1" type="noConversion"/>
  </si>
  <si>
    <t>190106c18r</t>
    <phoneticPr fontId="1" type="noConversion"/>
  </si>
  <si>
    <t>190106c18g</t>
    <phoneticPr fontId="1" type="noConversion"/>
  </si>
  <si>
    <t>190106c17r</t>
    <phoneticPr fontId="1" type="noConversion"/>
  </si>
  <si>
    <t>190106c17g</t>
    <phoneticPr fontId="1" type="noConversion"/>
  </si>
  <si>
    <t>190106c16r</t>
    <phoneticPr fontId="1" type="noConversion"/>
  </si>
  <si>
    <t>190106c16g</t>
    <phoneticPr fontId="1" type="noConversion"/>
  </si>
  <si>
    <t>190106c15r</t>
    <phoneticPr fontId="1" type="noConversion"/>
  </si>
  <si>
    <t>190106c15g</t>
    <phoneticPr fontId="1" type="noConversion"/>
  </si>
  <si>
    <t>190106c14r</t>
    <phoneticPr fontId="1" type="noConversion"/>
  </si>
  <si>
    <t>190106c14g</t>
    <phoneticPr fontId="1" type="noConversion"/>
  </si>
  <si>
    <t>190106c13r</t>
    <phoneticPr fontId="1" type="noConversion"/>
  </si>
  <si>
    <t>190106c13g</t>
    <phoneticPr fontId="1" type="noConversion"/>
  </si>
  <si>
    <t>190106c12r</t>
    <phoneticPr fontId="1" type="noConversion"/>
  </si>
  <si>
    <t>190106c12g</t>
    <phoneticPr fontId="1" type="noConversion"/>
  </si>
  <si>
    <t>190106c2r</t>
    <phoneticPr fontId="1" type="noConversion"/>
  </si>
  <si>
    <t>190106c2g</t>
    <phoneticPr fontId="1" type="noConversion"/>
  </si>
  <si>
    <t>190106c1r</t>
    <phoneticPr fontId="1" type="noConversion"/>
  </si>
  <si>
    <t>190106c1g</t>
  </si>
  <si>
    <t>190103c1g</t>
    <phoneticPr fontId="1" type="noConversion"/>
  </si>
  <si>
    <t>190103c1r</t>
    <phoneticPr fontId="1" type="noConversion"/>
  </si>
  <si>
    <t>190103c2g</t>
    <phoneticPr fontId="1" type="noConversion"/>
  </si>
  <si>
    <t>190103c2r</t>
    <phoneticPr fontId="1" type="noConversion"/>
  </si>
  <si>
    <t>190103c3g</t>
    <phoneticPr fontId="1" type="noConversion"/>
  </si>
  <si>
    <t>190103c3r</t>
    <phoneticPr fontId="1" type="noConversion"/>
  </si>
  <si>
    <t>std dev</t>
    <phoneticPr fontId="1" type="noConversion"/>
  </si>
  <si>
    <t>sem</t>
    <phoneticPr fontId="1" type="noConversion"/>
  </si>
  <si>
    <t>m-sem</t>
    <phoneticPr fontId="1" type="noConversion"/>
  </si>
  <si>
    <t>m+sem</t>
    <phoneticPr fontId="1" type="noConversion"/>
  </si>
  <si>
    <t>m+sem</t>
    <phoneticPr fontId="1" type="noConversion"/>
  </si>
  <si>
    <t>190106x8r</t>
    <phoneticPr fontId="1" type="noConversion"/>
  </si>
  <si>
    <t>190106x8g</t>
    <phoneticPr fontId="1" type="noConversion"/>
  </si>
  <si>
    <t>190106x7r</t>
    <phoneticPr fontId="1" type="noConversion"/>
  </si>
  <si>
    <t>190106x7g</t>
    <phoneticPr fontId="1" type="noConversion"/>
  </si>
  <si>
    <t>190106x6r</t>
    <phoneticPr fontId="1" type="noConversion"/>
  </si>
  <si>
    <t>190106x6g</t>
    <phoneticPr fontId="1" type="noConversion"/>
  </si>
  <si>
    <t>190106x5r</t>
    <phoneticPr fontId="1" type="noConversion"/>
  </si>
  <si>
    <t>190106x5g</t>
    <phoneticPr fontId="1" type="noConversion"/>
  </si>
  <si>
    <t>190106x4r</t>
    <phoneticPr fontId="1" type="noConversion"/>
  </si>
  <si>
    <t>190106x4g</t>
    <phoneticPr fontId="1" type="noConversion"/>
  </si>
  <si>
    <t>190106x3r</t>
    <phoneticPr fontId="1" type="noConversion"/>
  </si>
  <si>
    <t>190106x3g</t>
    <phoneticPr fontId="1" type="noConversion"/>
  </si>
  <si>
    <t>190106x2r</t>
    <phoneticPr fontId="1" type="noConversion"/>
  </si>
  <si>
    <t>190106x2g</t>
    <phoneticPr fontId="1" type="noConversion"/>
  </si>
  <si>
    <t>190106x1r</t>
    <phoneticPr fontId="1" type="noConversion"/>
  </si>
  <si>
    <t>190106x1g</t>
    <phoneticPr fontId="1" type="noConversion"/>
  </si>
  <si>
    <t>190103x1g</t>
    <phoneticPr fontId="1" type="noConversion"/>
  </si>
  <si>
    <t>190103x1r</t>
    <phoneticPr fontId="1" type="noConversion"/>
  </si>
  <si>
    <t>190103x2g</t>
    <phoneticPr fontId="1" type="noConversion"/>
  </si>
  <si>
    <t>190103x2r</t>
    <phoneticPr fontId="1" type="noConversion"/>
  </si>
  <si>
    <t>190103x3g</t>
    <phoneticPr fontId="1" type="noConversion"/>
  </si>
  <si>
    <t>190103x3r</t>
    <phoneticPr fontId="1" type="noConversion"/>
  </si>
  <si>
    <t>190103x4g</t>
    <phoneticPr fontId="1" type="noConversion"/>
  </si>
  <si>
    <t>190103x4r</t>
    <phoneticPr fontId="1" type="noConversion"/>
  </si>
  <si>
    <t>190103x5g</t>
    <phoneticPr fontId="1" type="noConversion"/>
  </si>
  <si>
    <t>190103x5r</t>
    <phoneticPr fontId="1" type="noConversion"/>
  </si>
  <si>
    <t>190103x6g</t>
    <phoneticPr fontId="1" type="noConversion"/>
  </si>
  <si>
    <t>190103x6r</t>
    <phoneticPr fontId="1" type="noConversion"/>
  </si>
  <si>
    <t>190103x7g</t>
    <phoneticPr fontId="1" type="noConversion"/>
  </si>
  <si>
    <t>190103x7r</t>
    <phoneticPr fontId="1" type="noConversion"/>
  </si>
  <si>
    <t>190103x8g</t>
    <phoneticPr fontId="1" type="noConversion"/>
  </si>
  <si>
    <t>190103x8r</t>
    <phoneticPr fontId="1" type="noConversion"/>
  </si>
  <si>
    <t>190103x9g</t>
    <phoneticPr fontId="1" type="noConversion"/>
  </si>
  <si>
    <t>190103x9r</t>
    <phoneticPr fontId="1" type="noConversion"/>
  </si>
  <si>
    <t>181216x1b</t>
    <phoneticPr fontId="1" type="noConversion"/>
  </si>
  <si>
    <t>181216x1r</t>
    <phoneticPr fontId="1" type="noConversion"/>
  </si>
  <si>
    <t>181216x1g</t>
    <phoneticPr fontId="1" type="noConversion"/>
  </si>
  <si>
    <t>181216x2b</t>
    <phoneticPr fontId="1" type="noConversion"/>
  </si>
  <si>
    <t>181216x2r</t>
    <phoneticPr fontId="1" type="noConversion"/>
  </si>
  <si>
    <t>181216x2g</t>
    <phoneticPr fontId="1" type="noConversion"/>
  </si>
  <si>
    <t>181012x1g</t>
    <phoneticPr fontId="1" type="noConversion"/>
  </si>
  <si>
    <t>181012x1r</t>
    <phoneticPr fontId="1" type="noConversion"/>
  </si>
  <si>
    <t>181012x2g</t>
    <phoneticPr fontId="1" type="noConversion"/>
  </si>
  <si>
    <t>181012x2r</t>
    <phoneticPr fontId="1" type="noConversion"/>
  </si>
  <si>
    <t>181012x3g</t>
    <phoneticPr fontId="1" type="noConversion"/>
  </si>
  <si>
    <t>181012x3r</t>
    <phoneticPr fontId="1" type="noConversion"/>
  </si>
  <si>
    <t>181012x4g</t>
    <phoneticPr fontId="1" type="noConversion"/>
  </si>
  <si>
    <t>181012x4r</t>
    <phoneticPr fontId="1" type="noConversion"/>
  </si>
  <si>
    <t>t-test</t>
    <phoneticPr fontId="1" type="noConversion"/>
  </si>
  <si>
    <t>190106c11r</t>
    <phoneticPr fontId="1" type="noConversion"/>
  </si>
  <si>
    <t>190106c11g</t>
    <phoneticPr fontId="1" type="noConversion"/>
  </si>
  <si>
    <t>190106c10r</t>
    <phoneticPr fontId="1" type="noConversion"/>
  </si>
  <si>
    <t>190106c10g</t>
    <phoneticPr fontId="1" type="noConversion"/>
  </si>
  <si>
    <t>190106c9r</t>
    <phoneticPr fontId="1" type="noConversion"/>
  </si>
  <si>
    <t>190106c9g</t>
    <phoneticPr fontId="1" type="noConversion"/>
  </si>
  <si>
    <t>190106c8r</t>
    <phoneticPr fontId="1" type="noConversion"/>
  </si>
  <si>
    <t>190106c8g</t>
    <phoneticPr fontId="1" type="noConversion"/>
  </si>
  <si>
    <t>R/G</t>
    <phoneticPr fontId="1" type="noConversion"/>
  </si>
  <si>
    <t>log2(r/g)</t>
    <phoneticPr fontId="1" type="noConversion"/>
  </si>
  <si>
    <t>antilog</t>
    <phoneticPr fontId="1" type="noConversion"/>
  </si>
  <si>
    <t>190106w10r</t>
    <phoneticPr fontId="1" type="noConversion"/>
  </si>
  <si>
    <t>190106w10g</t>
    <phoneticPr fontId="1" type="noConversion"/>
  </si>
  <si>
    <t>190106w9r</t>
    <phoneticPr fontId="1" type="noConversion"/>
  </si>
  <si>
    <t>190106w9g</t>
    <phoneticPr fontId="1" type="noConversion"/>
  </si>
  <si>
    <t>190106w8r</t>
    <phoneticPr fontId="1" type="noConversion"/>
  </si>
  <si>
    <t>190106w8g</t>
    <phoneticPr fontId="1" type="noConversion"/>
  </si>
  <si>
    <t>190106w7r</t>
    <phoneticPr fontId="1" type="noConversion"/>
  </si>
  <si>
    <t>190106w7g</t>
    <phoneticPr fontId="1" type="noConversion"/>
  </si>
  <si>
    <t>190106w6r</t>
    <phoneticPr fontId="1" type="noConversion"/>
  </si>
  <si>
    <t>190106w6g</t>
    <phoneticPr fontId="1" type="noConversion"/>
  </si>
  <si>
    <t>190106w5r</t>
    <phoneticPr fontId="1" type="noConversion"/>
  </si>
  <si>
    <t>190106w5g</t>
    <phoneticPr fontId="1" type="noConversion"/>
  </si>
  <si>
    <t>190106w4r</t>
    <phoneticPr fontId="1" type="noConversion"/>
  </si>
  <si>
    <t>190106w4g</t>
    <phoneticPr fontId="1" type="noConversion"/>
  </si>
  <si>
    <t>190106w3r</t>
    <phoneticPr fontId="1" type="noConversion"/>
  </si>
  <si>
    <t>190106w3g</t>
    <phoneticPr fontId="1" type="noConversion"/>
  </si>
  <si>
    <t>190106w2r</t>
    <phoneticPr fontId="1" type="noConversion"/>
  </si>
  <si>
    <t>190106w2g</t>
    <phoneticPr fontId="1" type="noConversion"/>
  </si>
  <si>
    <t>190106w1r</t>
    <phoneticPr fontId="1" type="noConversion"/>
  </si>
  <si>
    <t>190106w1g</t>
    <phoneticPr fontId="1" type="noConversion"/>
  </si>
  <si>
    <t>clone areas</t>
  </si>
  <si>
    <t>clone areas</t>
    <phoneticPr fontId="1" type="noConversion"/>
  </si>
  <si>
    <t>190103w1g</t>
    <phoneticPr fontId="1" type="noConversion"/>
  </si>
  <si>
    <t>190103w1r</t>
    <phoneticPr fontId="1" type="noConversion"/>
  </si>
  <si>
    <t>190103w2g</t>
    <phoneticPr fontId="1" type="noConversion"/>
  </si>
  <si>
    <t>190103w2r</t>
    <phoneticPr fontId="1" type="noConversion"/>
  </si>
  <si>
    <t>190103w3g</t>
    <phoneticPr fontId="1" type="noConversion"/>
  </si>
  <si>
    <t>190103w3r</t>
    <phoneticPr fontId="1" type="noConversion"/>
  </si>
  <si>
    <t>190103w4g</t>
    <phoneticPr fontId="1" type="noConversion"/>
  </si>
  <si>
    <t>190103w4r</t>
    <phoneticPr fontId="1" type="noConversion"/>
  </si>
  <si>
    <t>190103w5g</t>
    <phoneticPr fontId="1" type="noConversion"/>
  </si>
  <si>
    <t>190103w5r</t>
    <phoneticPr fontId="1" type="noConversion"/>
  </si>
  <si>
    <t>181216w1r</t>
    <phoneticPr fontId="1" type="noConversion"/>
  </si>
  <si>
    <t>181216w1g</t>
    <phoneticPr fontId="1" type="noConversion"/>
  </si>
  <si>
    <t>181216w2r</t>
    <phoneticPr fontId="1" type="noConversion"/>
  </si>
  <si>
    <t>181216w2g</t>
    <phoneticPr fontId="1" type="noConversion"/>
  </si>
  <si>
    <t>181216w3r</t>
    <phoneticPr fontId="1" type="noConversion"/>
  </si>
  <si>
    <t>181216w3g</t>
    <phoneticPr fontId="1" type="noConversion"/>
  </si>
  <si>
    <t>181216w4r</t>
    <phoneticPr fontId="1" type="noConversion"/>
  </si>
  <si>
    <t>181216w4g</t>
    <phoneticPr fontId="1" type="noConversion"/>
  </si>
  <si>
    <t>181216w5r</t>
    <phoneticPr fontId="1" type="noConversion"/>
  </si>
  <si>
    <t>181216w5g</t>
    <phoneticPr fontId="1" type="noConversion"/>
  </si>
  <si>
    <t>181216w6r</t>
    <phoneticPr fontId="1" type="noConversion"/>
  </si>
  <si>
    <t>181216w6g</t>
    <phoneticPr fontId="1" type="noConversion"/>
  </si>
  <si>
    <t>181216w7r</t>
    <phoneticPr fontId="1" type="noConversion"/>
  </si>
  <si>
    <t>181216w7g</t>
    <phoneticPr fontId="1" type="noConversion"/>
  </si>
  <si>
    <t>181012w1g</t>
    <phoneticPr fontId="1" type="noConversion"/>
  </si>
  <si>
    <t>181012w1r</t>
    <phoneticPr fontId="1" type="noConversion"/>
  </si>
  <si>
    <t>181012w2g</t>
    <phoneticPr fontId="1" type="noConversion"/>
  </si>
  <si>
    <t>181012w2r</t>
    <phoneticPr fontId="1" type="noConversion"/>
  </si>
  <si>
    <t>181012w3g</t>
    <phoneticPr fontId="1" type="noConversion"/>
  </si>
  <si>
    <t>181012w3r</t>
    <phoneticPr fontId="1" type="noConversion"/>
  </si>
  <si>
    <t>mean</t>
    <phoneticPr fontId="1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</si>
</sst>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122"/>
  <sheetViews>
    <sheetView tabSelected="1" workbookViewId="0">
      <selection activeCell="L34" sqref="L34"/>
    </sheetView>
  </sheetViews>
  <sheetFormatPr baseColWidth="10" defaultRowHeight="13"/>
  <sheetData>
    <row r="1" spans="1:12">
      <c r="B1" t="s">
        <v>173</v>
      </c>
      <c r="D1" t="s">
        <v>172</v>
      </c>
      <c r="G1" t="s">
        <v>149</v>
      </c>
      <c r="H1" t="s">
        <v>150</v>
      </c>
      <c r="I1" t="s">
        <v>151</v>
      </c>
    </row>
    <row r="2" spans="1:12">
      <c r="A2" t="s">
        <v>152</v>
      </c>
      <c r="B2">
        <v>1452</v>
      </c>
      <c r="C2" t="s">
        <v>153</v>
      </c>
      <c r="D2">
        <v>7183</v>
      </c>
      <c r="G2">
        <f>B2/D2</f>
        <v>0.20214395099540583</v>
      </c>
      <c r="H2">
        <f>LOG(G2,2)</f>
        <v>-2.3065450621879773</v>
      </c>
    </row>
    <row r="3" spans="1:12">
      <c r="A3" t="s">
        <v>154</v>
      </c>
      <c r="B3">
        <v>2003</v>
      </c>
      <c r="C3" t="s">
        <v>155</v>
      </c>
      <c r="D3">
        <v>1330</v>
      </c>
      <c r="G3">
        <f t="shared" ref="G3:G11" si="0">B3/D3</f>
        <v>1.5060150375939849</v>
      </c>
      <c r="H3">
        <f t="shared" ref="H3:H23" si="1">LOG(G3,2)</f>
        <v>0.59073617542415569</v>
      </c>
    </row>
    <row r="4" spans="1:12">
      <c r="A4" t="s">
        <v>156</v>
      </c>
      <c r="B4">
        <v>3213</v>
      </c>
      <c r="C4" t="s">
        <v>157</v>
      </c>
      <c r="D4">
        <v>4213</v>
      </c>
      <c r="G4">
        <f t="shared" si="0"/>
        <v>0.76263944932352246</v>
      </c>
      <c r="H4">
        <f t="shared" si="1"/>
        <v>-0.39092693509084231</v>
      </c>
      <c r="K4" t="s">
        <v>29</v>
      </c>
      <c r="L4">
        <v>0.7283320656036949</v>
      </c>
    </row>
    <row r="5" spans="1:12">
      <c r="A5" t="s">
        <v>158</v>
      </c>
      <c r="B5">
        <v>2038</v>
      </c>
      <c r="C5" t="s">
        <v>159</v>
      </c>
      <c r="D5">
        <v>5273</v>
      </c>
      <c r="G5">
        <f t="shared" si="0"/>
        <v>0.38649725014223402</v>
      </c>
      <c r="H5">
        <f t="shared" si="1"/>
        <v>-1.3714699452140187</v>
      </c>
      <c r="K5" t="s">
        <v>30</v>
      </c>
      <c r="L5">
        <v>3.3620549772430448E-5</v>
      </c>
    </row>
    <row r="6" spans="1:12">
      <c r="A6" t="s">
        <v>160</v>
      </c>
      <c r="B6">
        <v>5440</v>
      </c>
      <c r="C6" t="s">
        <v>161</v>
      </c>
      <c r="D6">
        <v>4143</v>
      </c>
      <c r="G6">
        <f t="shared" si="0"/>
        <v>1.3130581704079169</v>
      </c>
      <c r="H6">
        <f t="shared" si="1"/>
        <v>0.3929308311584947</v>
      </c>
    </row>
    <row r="7" spans="1:12">
      <c r="A7" t="s">
        <v>162</v>
      </c>
      <c r="B7">
        <v>3290</v>
      </c>
      <c r="C7" t="s">
        <v>163</v>
      </c>
      <c r="D7">
        <v>1464</v>
      </c>
      <c r="G7">
        <f t="shared" si="0"/>
        <v>2.2472677595628414</v>
      </c>
      <c r="H7">
        <f t="shared" si="1"/>
        <v>1.1681720303385614</v>
      </c>
    </row>
    <row r="8" spans="1:12">
      <c r="A8" t="s">
        <v>164</v>
      </c>
      <c r="B8">
        <v>6040</v>
      </c>
      <c r="C8" t="s">
        <v>165</v>
      </c>
      <c r="D8">
        <v>4408</v>
      </c>
      <c r="G8">
        <f t="shared" si="0"/>
        <v>1.3702359346642468</v>
      </c>
      <c r="H8">
        <f t="shared" si="1"/>
        <v>0.4544243256412836</v>
      </c>
    </row>
    <row r="9" spans="1:12">
      <c r="A9" t="s">
        <v>166</v>
      </c>
      <c r="B9">
        <v>7735</v>
      </c>
      <c r="C9" t="s">
        <v>167</v>
      </c>
      <c r="D9">
        <v>8588</v>
      </c>
      <c r="G9">
        <f t="shared" si="0"/>
        <v>0.90067536096879364</v>
      </c>
      <c r="H9">
        <f t="shared" si="1"/>
        <v>-0.15092089952237522</v>
      </c>
    </row>
    <row r="10" spans="1:12">
      <c r="A10" t="s">
        <v>168</v>
      </c>
      <c r="B10">
        <v>1904</v>
      </c>
      <c r="C10" t="s">
        <v>169</v>
      </c>
      <c r="D10">
        <v>4192</v>
      </c>
      <c r="G10">
        <f t="shared" si="0"/>
        <v>0.45419847328244273</v>
      </c>
      <c r="H10">
        <f t="shared" si="1"/>
        <v>-1.1386052382295069</v>
      </c>
      <c r="K10" t="s">
        <v>31</v>
      </c>
      <c r="L10">
        <v>0.1181010070887714</v>
      </c>
    </row>
    <row r="11" spans="1:12">
      <c r="A11" t="s">
        <v>170</v>
      </c>
      <c r="B11">
        <v>2862</v>
      </c>
      <c r="C11" t="s">
        <v>171</v>
      </c>
      <c r="D11">
        <v>2345</v>
      </c>
      <c r="G11">
        <f t="shared" si="0"/>
        <v>1.2204690831556504</v>
      </c>
      <c r="H11">
        <f t="shared" si="1"/>
        <v>0.2874357493239289</v>
      </c>
      <c r="K11" t="s">
        <v>32</v>
      </c>
      <c r="L11">
        <v>3.1237259869180968E-12</v>
      </c>
    </row>
    <row r="12" spans="1:12">
      <c r="A12" t="s">
        <v>174</v>
      </c>
      <c r="B12">
        <v>4646</v>
      </c>
      <c r="C12" t="s">
        <v>175</v>
      </c>
      <c r="D12">
        <v>3964</v>
      </c>
      <c r="G12">
        <f>D12/B12</f>
        <v>0.85320705983641842</v>
      </c>
      <c r="H12">
        <f t="shared" si="1"/>
        <v>-0.22903219162231947</v>
      </c>
    </row>
    <row r="13" spans="1:12">
      <c r="A13" t="s">
        <v>176</v>
      </c>
      <c r="B13">
        <v>2695</v>
      </c>
      <c r="C13" t="s">
        <v>177</v>
      </c>
      <c r="D13">
        <v>3939</v>
      </c>
      <c r="G13">
        <f t="shared" ref="G13:G16" si="2">D13/B13</f>
        <v>1.461595547309833</v>
      </c>
      <c r="H13">
        <f t="shared" si="1"/>
        <v>0.54754414397417528</v>
      </c>
    </row>
    <row r="14" spans="1:12">
      <c r="A14" t="s">
        <v>178</v>
      </c>
      <c r="B14">
        <v>3539</v>
      </c>
      <c r="C14" t="s">
        <v>179</v>
      </c>
      <c r="D14">
        <v>2878</v>
      </c>
      <c r="G14">
        <f t="shared" si="2"/>
        <v>0.81322407459734392</v>
      </c>
      <c r="H14">
        <f t="shared" si="1"/>
        <v>-0.29827516968493245</v>
      </c>
    </row>
    <row r="15" spans="1:12">
      <c r="A15" t="s">
        <v>180</v>
      </c>
      <c r="B15">
        <v>4361</v>
      </c>
      <c r="C15" t="s">
        <v>181</v>
      </c>
      <c r="D15">
        <v>2033</v>
      </c>
      <c r="G15">
        <f t="shared" si="2"/>
        <v>0.46617748222884658</v>
      </c>
      <c r="H15">
        <f t="shared" si="1"/>
        <v>-1.1010487752368736</v>
      </c>
    </row>
    <row r="16" spans="1:12">
      <c r="A16" t="s">
        <v>182</v>
      </c>
      <c r="B16">
        <v>3136</v>
      </c>
      <c r="C16" t="s">
        <v>183</v>
      </c>
      <c r="D16">
        <v>2972</v>
      </c>
      <c r="G16">
        <f t="shared" si="2"/>
        <v>0.94770408163265307</v>
      </c>
      <c r="H16">
        <f t="shared" si="1"/>
        <v>-7.7491443576611974E-2</v>
      </c>
    </row>
    <row r="17" spans="1:12">
      <c r="A17" t="s">
        <v>184</v>
      </c>
      <c r="B17">
        <v>3757</v>
      </c>
      <c r="C17" t="s">
        <v>185</v>
      </c>
      <c r="D17">
        <v>7690</v>
      </c>
      <c r="G17">
        <v>0.48855656697009103</v>
      </c>
      <c r="H17">
        <v>-1.0334024822074179</v>
      </c>
      <c r="K17" t="s">
        <v>33</v>
      </c>
      <c r="L17">
        <v>1.0060895847047032E-2</v>
      </c>
    </row>
    <row r="18" spans="1:12">
      <c r="A18" t="s">
        <v>186</v>
      </c>
      <c r="B18">
        <v>9240</v>
      </c>
      <c r="C18" t="s">
        <v>187</v>
      </c>
      <c r="D18">
        <v>10414</v>
      </c>
      <c r="G18">
        <v>0.8872671403879393</v>
      </c>
      <c r="H18">
        <v>-0.17255955508682969</v>
      </c>
      <c r="K18" t="s">
        <v>34</v>
      </c>
      <c r="L18">
        <v>2.1670728303577829E-11</v>
      </c>
    </row>
    <row r="19" spans="1:12">
      <c r="A19" t="s">
        <v>188</v>
      </c>
      <c r="B19">
        <v>2263</v>
      </c>
      <c r="C19" t="s">
        <v>189</v>
      </c>
      <c r="D19">
        <v>11585</v>
      </c>
      <c r="G19">
        <v>0.19533880017263702</v>
      </c>
      <c r="H19">
        <v>-2.3559495544852918</v>
      </c>
    </row>
    <row r="20" spans="1:12">
      <c r="A20" t="s">
        <v>190</v>
      </c>
      <c r="B20">
        <v>1811</v>
      </c>
      <c r="C20" t="s">
        <v>191</v>
      </c>
      <c r="D20">
        <v>408</v>
      </c>
      <c r="G20">
        <v>4.4387254901960782</v>
      </c>
      <c r="H20">
        <v>2.1501454889786724</v>
      </c>
    </row>
    <row r="21" spans="1:12">
      <c r="A21" t="s">
        <v>192</v>
      </c>
      <c r="B21">
        <v>3628</v>
      </c>
      <c r="C21" t="s">
        <v>193</v>
      </c>
      <c r="D21">
        <v>1799</v>
      </c>
      <c r="G21">
        <v>2.0166759310728182</v>
      </c>
      <c r="H21">
        <v>1.0119792692770402</v>
      </c>
    </row>
    <row r="22" spans="1:12">
      <c r="A22" t="s">
        <v>194</v>
      </c>
      <c r="B22">
        <v>6061</v>
      </c>
      <c r="C22" t="s">
        <v>195</v>
      </c>
      <c r="D22">
        <v>6781</v>
      </c>
      <c r="G22">
        <v>0.89382097035835417</v>
      </c>
      <c r="H22">
        <v>-0.16194220200373372</v>
      </c>
    </row>
    <row r="23" spans="1:12">
      <c r="A23" t="s">
        <v>196</v>
      </c>
      <c r="B23">
        <v>3604</v>
      </c>
      <c r="C23" t="s">
        <v>197</v>
      </c>
      <c r="D23">
        <v>1649</v>
      </c>
      <c r="G23">
        <v>2.1855670103092781</v>
      </c>
      <c r="H23">
        <v>1.1280076123760714</v>
      </c>
    </row>
    <row r="24" spans="1:12">
      <c r="A24" t="s">
        <v>198</v>
      </c>
      <c r="B24">
        <v>1573</v>
      </c>
      <c r="C24" t="s">
        <v>199</v>
      </c>
      <c r="D24">
        <v>518</v>
      </c>
      <c r="G24">
        <f>D24/B24</f>
        <v>0.32930705657978387</v>
      </c>
      <c r="H24">
        <f t="shared" ref="H24:H27" si="3">LOG(G24,2)</f>
        <v>-1.6024946677291327</v>
      </c>
    </row>
    <row r="25" spans="1:12">
      <c r="A25" t="s">
        <v>200</v>
      </c>
      <c r="B25">
        <v>2474</v>
      </c>
      <c r="C25" t="s">
        <v>201</v>
      </c>
      <c r="D25">
        <v>3429</v>
      </c>
      <c r="G25">
        <f t="shared" ref="G25:G26" si="4">D25/B25</f>
        <v>1.3860145513338722</v>
      </c>
      <c r="H25">
        <f t="shared" si="3"/>
        <v>0.47094240395926462</v>
      </c>
    </row>
    <row r="26" spans="1:12">
      <c r="A26" t="s">
        <v>202</v>
      </c>
      <c r="B26">
        <v>9007</v>
      </c>
      <c r="C26" t="s">
        <v>203</v>
      </c>
      <c r="D26">
        <v>10496</v>
      </c>
      <c r="G26">
        <f t="shared" si="4"/>
        <v>1.1653158654379927</v>
      </c>
      <c r="H26">
        <f t="shared" si="3"/>
        <v>0.22072105851535856</v>
      </c>
    </row>
    <row r="27" spans="1:12">
      <c r="F27" t="s">
        <v>204</v>
      </c>
      <c r="G27">
        <f>AVERAGE(G2:G26)</f>
        <v>1.1556679239408389</v>
      </c>
      <c r="H27">
        <f>AVERAGE(H2:H26)</f>
        <v>-0.15870500131643431</v>
      </c>
    </row>
    <row r="28" spans="1:12">
      <c r="F28" t="s">
        <v>87</v>
      </c>
      <c r="H28">
        <f>STDEV(H2:H26)</f>
        <v>1.0857527487491909</v>
      </c>
    </row>
    <row r="29" spans="1:12">
      <c r="F29" t="s">
        <v>88</v>
      </c>
      <c r="H29">
        <v>0.21715054974983819</v>
      </c>
    </row>
    <row r="30" spans="1:12">
      <c r="F30" t="s">
        <v>89</v>
      </c>
      <c r="H30">
        <v>-0.3758555510662725</v>
      </c>
      <c r="I30">
        <v>0.77064826516863116</v>
      </c>
    </row>
    <row r="31" spans="1:12">
      <c r="F31" t="s">
        <v>91</v>
      </c>
      <c r="H31">
        <v>5.8445548433403882E-2</v>
      </c>
      <c r="I31">
        <v>1.0413431467003507</v>
      </c>
    </row>
    <row r="34" spans="1:8">
      <c r="A34" t="s">
        <v>92</v>
      </c>
      <c r="B34">
        <v>19462</v>
      </c>
      <c r="C34" t="s">
        <v>93</v>
      </c>
      <c r="D34">
        <v>8913</v>
      </c>
      <c r="G34">
        <f>B34/D34</f>
        <v>2.1835521148883652</v>
      </c>
      <c r="H34">
        <f>LOG(G34,2)</f>
        <v>1.1266769643646815</v>
      </c>
    </row>
    <row r="35" spans="1:8">
      <c r="A35" t="s">
        <v>94</v>
      </c>
      <c r="B35">
        <v>7920</v>
      </c>
      <c r="C35" t="s">
        <v>95</v>
      </c>
      <c r="D35">
        <v>404</v>
      </c>
      <c r="G35">
        <f t="shared" ref="G35:G41" si="5">B35/D35</f>
        <v>19.603960396039604</v>
      </c>
      <c r="H35">
        <f t="shared" ref="H35:H56" si="6">LOG(G35,2)</f>
        <v>4.2930732322151774</v>
      </c>
    </row>
    <row r="36" spans="1:8">
      <c r="A36" t="s">
        <v>96</v>
      </c>
      <c r="B36">
        <v>8648</v>
      </c>
      <c r="C36" t="s">
        <v>97</v>
      </c>
      <c r="D36">
        <v>6758</v>
      </c>
      <c r="G36">
        <f t="shared" si="5"/>
        <v>1.2796685409884581</v>
      </c>
      <c r="H36">
        <f t="shared" si="6"/>
        <v>0.35577017257084864</v>
      </c>
    </row>
    <row r="37" spans="1:8">
      <c r="A37" t="s">
        <v>98</v>
      </c>
      <c r="B37">
        <v>4782</v>
      </c>
      <c r="C37" t="s">
        <v>99</v>
      </c>
      <c r="D37">
        <v>4538</v>
      </c>
      <c r="G37">
        <f t="shared" si="5"/>
        <v>1.0537681798148963</v>
      </c>
      <c r="H37">
        <f t="shared" si="6"/>
        <v>7.5557521039290448E-2</v>
      </c>
    </row>
    <row r="38" spans="1:8">
      <c r="A38" t="s">
        <v>100</v>
      </c>
      <c r="B38">
        <v>12535</v>
      </c>
      <c r="C38" t="s">
        <v>101</v>
      </c>
      <c r="D38">
        <v>4618</v>
      </c>
      <c r="G38">
        <f t="shared" si="5"/>
        <v>2.7143785188393244</v>
      </c>
      <c r="H38">
        <f t="shared" si="6"/>
        <v>1.4406219179471864</v>
      </c>
    </row>
    <row r="39" spans="1:8">
      <c r="A39" t="s">
        <v>102</v>
      </c>
      <c r="B39">
        <v>18999</v>
      </c>
      <c r="C39" t="s">
        <v>103</v>
      </c>
      <c r="D39">
        <v>4800</v>
      </c>
      <c r="G39">
        <f t="shared" si="5"/>
        <v>3.9581249999999999</v>
      </c>
      <c r="H39">
        <f t="shared" si="6"/>
        <v>1.9848171742935874</v>
      </c>
    </row>
    <row r="40" spans="1:8">
      <c r="A40" t="s">
        <v>104</v>
      </c>
      <c r="B40">
        <v>9226</v>
      </c>
      <c r="C40" t="s">
        <v>105</v>
      </c>
      <c r="D40">
        <v>3145</v>
      </c>
      <c r="G40">
        <f t="shared" si="5"/>
        <v>2.9335453100158984</v>
      </c>
      <c r="H40">
        <f t="shared" si="6"/>
        <v>1.5526452752990045</v>
      </c>
    </row>
    <row r="41" spans="1:8">
      <c r="A41" t="s">
        <v>106</v>
      </c>
      <c r="B41">
        <v>10793</v>
      </c>
      <c r="C41" t="s">
        <v>107</v>
      </c>
      <c r="D41">
        <v>3858</v>
      </c>
      <c r="G41">
        <f t="shared" si="5"/>
        <v>2.797563504406428</v>
      </c>
      <c r="H41">
        <f t="shared" si="6"/>
        <v>1.4841708806037663</v>
      </c>
    </row>
    <row r="42" spans="1:8">
      <c r="A42" t="s">
        <v>108</v>
      </c>
      <c r="B42">
        <v>1741</v>
      </c>
      <c r="C42" t="s">
        <v>109</v>
      </c>
      <c r="D42">
        <v>8032</v>
      </c>
      <c r="G42">
        <f>D42/B42</f>
        <v>4.613440551407237</v>
      </c>
      <c r="H42">
        <f t="shared" si="6"/>
        <v>2.2058430662996709</v>
      </c>
    </row>
    <row r="43" spans="1:8">
      <c r="A43" t="s">
        <v>110</v>
      </c>
      <c r="B43">
        <v>4647</v>
      </c>
      <c r="C43" t="s">
        <v>111</v>
      </c>
      <c r="D43">
        <v>9594</v>
      </c>
      <c r="G43">
        <f t="shared" ref="G43:G50" si="7">D43/B43</f>
        <v>2.0645577792123952</v>
      </c>
      <c r="H43">
        <f t="shared" si="6"/>
        <v>1.0458327946907637</v>
      </c>
    </row>
    <row r="44" spans="1:8">
      <c r="A44" t="s">
        <v>112</v>
      </c>
      <c r="B44">
        <v>7627</v>
      </c>
      <c r="C44" t="s">
        <v>113</v>
      </c>
      <c r="D44">
        <v>13236</v>
      </c>
      <c r="G44">
        <f t="shared" si="7"/>
        <v>1.7354136619902976</v>
      </c>
      <c r="H44">
        <f t="shared" si="6"/>
        <v>0.79527959189266439</v>
      </c>
    </row>
    <row r="45" spans="1:8">
      <c r="A45" t="s">
        <v>114</v>
      </c>
      <c r="B45">
        <v>9071</v>
      </c>
      <c r="C45" t="s">
        <v>115</v>
      </c>
      <c r="D45">
        <v>11685</v>
      </c>
      <c r="G45">
        <f t="shared" si="7"/>
        <v>1.2881710946973872</v>
      </c>
      <c r="H45">
        <f t="shared" si="6"/>
        <v>0.3653242247244699</v>
      </c>
    </row>
    <row r="46" spans="1:8">
      <c r="A46" t="s">
        <v>116</v>
      </c>
      <c r="B46">
        <v>4984</v>
      </c>
      <c r="C46" t="s">
        <v>117</v>
      </c>
      <c r="D46">
        <v>11229</v>
      </c>
      <c r="G46">
        <f t="shared" si="7"/>
        <v>2.2530096308186196</v>
      </c>
      <c r="H46">
        <f t="shared" si="6"/>
        <v>1.1718534805971161</v>
      </c>
    </row>
    <row r="47" spans="1:8">
      <c r="A47" t="s">
        <v>118</v>
      </c>
      <c r="B47">
        <v>6473</v>
      </c>
      <c r="C47" t="s">
        <v>119</v>
      </c>
      <c r="D47">
        <v>18173</v>
      </c>
      <c r="G47">
        <f t="shared" si="7"/>
        <v>2.8075081106133171</v>
      </c>
      <c r="H47">
        <f t="shared" si="6"/>
        <v>1.4892901904352118</v>
      </c>
    </row>
    <row r="48" spans="1:8">
      <c r="A48" t="s">
        <v>120</v>
      </c>
      <c r="B48">
        <v>2424</v>
      </c>
      <c r="C48" t="s">
        <v>121</v>
      </c>
      <c r="D48">
        <v>3990</v>
      </c>
      <c r="G48">
        <f t="shared" si="7"/>
        <v>1.6460396039603959</v>
      </c>
      <c r="H48">
        <f t="shared" si="6"/>
        <v>0.71899904763675715</v>
      </c>
    </row>
    <row r="49" spans="1:9">
      <c r="A49" t="s">
        <v>122</v>
      </c>
      <c r="B49">
        <v>3631</v>
      </c>
      <c r="C49" t="s">
        <v>123</v>
      </c>
      <c r="D49">
        <v>9240</v>
      </c>
      <c r="G49">
        <f t="shared" si="7"/>
        <v>2.5447535114293585</v>
      </c>
      <c r="H49">
        <f t="shared" si="6"/>
        <v>1.3475259215032129</v>
      </c>
    </row>
    <row r="50" spans="1:9">
      <c r="A50" t="s">
        <v>124</v>
      </c>
      <c r="B50">
        <v>6050</v>
      </c>
      <c r="C50" t="s">
        <v>125</v>
      </c>
      <c r="D50">
        <v>10856</v>
      </c>
      <c r="G50">
        <f t="shared" si="7"/>
        <v>1.7943801652892561</v>
      </c>
      <c r="H50">
        <f t="shared" si="6"/>
        <v>0.84348557836953497</v>
      </c>
    </row>
    <row r="51" spans="1:9">
      <c r="A51" t="s">
        <v>126</v>
      </c>
      <c r="B51">
        <v>2117</v>
      </c>
      <c r="C51" t="s">
        <v>127</v>
      </c>
      <c r="D51">
        <v>3441</v>
      </c>
      <c r="E51" t="s">
        <v>128</v>
      </c>
      <c r="F51">
        <v>1032</v>
      </c>
      <c r="G51">
        <f>D51/F51</f>
        <v>3.3343023255813953</v>
      </c>
      <c r="H51">
        <f t="shared" si="6"/>
        <v>1.7373849213137269</v>
      </c>
    </row>
    <row r="52" spans="1:9">
      <c r="A52" t="s">
        <v>129</v>
      </c>
      <c r="B52">
        <v>3763</v>
      </c>
      <c r="C52" t="s">
        <v>130</v>
      </c>
      <c r="D52">
        <v>3155</v>
      </c>
      <c r="E52" t="s">
        <v>131</v>
      </c>
      <c r="F52">
        <v>2880</v>
      </c>
      <c r="G52">
        <f>D52/F52</f>
        <v>1.0954861111111112</v>
      </c>
      <c r="H52">
        <f t="shared" si="6"/>
        <v>0.13157119354023669</v>
      </c>
    </row>
    <row r="53" spans="1:9">
      <c r="A53" t="s">
        <v>132</v>
      </c>
      <c r="B53">
        <v>19544</v>
      </c>
      <c r="C53" t="s">
        <v>133</v>
      </c>
      <c r="D53">
        <v>12451</v>
      </c>
      <c r="G53">
        <f>D53/B53</f>
        <v>0.63707531723291033</v>
      </c>
      <c r="H53">
        <f t="shared" si="6"/>
        <v>-0.65046415195823137</v>
      </c>
    </row>
    <row r="54" spans="1:9">
      <c r="A54" t="s">
        <v>134</v>
      </c>
      <c r="B54">
        <v>13084</v>
      </c>
      <c r="C54" t="s">
        <v>135</v>
      </c>
      <c r="D54">
        <v>49335</v>
      </c>
      <c r="G54">
        <f t="shared" ref="G54:G56" si="8">D54/B54</f>
        <v>3.7706358911647815</v>
      </c>
      <c r="H54">
        <f t="shared" si="6"/>
        <v>1.9148078443611427</v>
      </c>
    </row>
    <row r="55" spans="1:9">
      <c r="A55" t="s">
        <v>136</v>
      </c>
      <c r="B55">
        <v>26223</v>
      </c>
      <c r="C55" t="s">
        <v>137</v>
      </c>
      <c r="D55">
        <v>36277</v>
      </c>
      <c r="G55">
        <f t="shared" si="8"/>
        <v>1.3834038820882431</v>
      </c>
      <c r="H55">
        <f t="shared" si="6"/>
        <v>0.46822241001087694</v>
      </c>
    </row>
    <row r="56" spans="1:9">
      <c r="A56" t="s">
        <v>138</v>
      </c>
      <c r="B56">
        <v>2521</v>
      </c>
      <c r="C56" t="s">
        <v>139</v>
      </c>
      <c r="D56">
        <v>14198</v>
      </c>
      <c r="G56">
        <f t="shared" si="8"/>
        <v>5.6318921063070206</v>
      </c>
      <c r="H56">
        <f t="shared" si="6"/>
        <v>2.4936196956252794</v>
      </c>
    </row>
    <row r="57" spans="1:9">
      <c r="G57">
        <f>AVERAGE(G34:G56)</f>
        <v>3.179331795995509</v>
      </c>
      <c r="H57">
        <f>AVERAGE(H34:H56)</f>
        <v>1.2344308237989556</v>
      </c>
      <c r="I57">
        <f>2^H57</f>
        <v>2.3528850243284283</v>
      </c>
    </row>
    <row r="58" spans="1:9">
      <c r="H58">
        <f>STDEV(H34:H56)</f>
        <v>1.00761591008073</v>
      </c>
    </row>
    <row r="59" spans="1:9">
      <c r="H59">
        <f>H58/23^0.5</f>
        <v>0.21010244108506956</v>
      </c>
    </row>
    <row r="60" spans="1:9">
      <c r="F60" t="s">
        <v>140</v>
      </c>
      <c r="H60">
        <f>TTEST(H34:H56,H3:H27,2,2)</f>
        <v>4.1370151273518558E-5</v>
      </c>
    </row>
    <row r="61" spans="1:9">
      <c r="F61" t="s">
        <v>89</v>
      </c>
      <c r="H61">
        <f>H57-H59</f>
        <v>1.024328382713886</v>
      </c>
      <c r="I61">
        <f>2^H61</f>
        <v>2.0340122707914507</v>
      </c>
    </row>
    <row r="62" spans="1:9">
      <c r="F62" t="s">
        <v>90</v>
      </c>
      <c r="H62">
        <f>H57+H59</f>
        <v>1.4445332648840252</v>
      </c>
      <c r="I62">
        <f>2^H62</f>
        <v>2.7217475613138067</v>
      </c>
    </row>
    <row r="66" spans="1:8">
      <c r="A66" t="s">
        <v>141</v>
      </c>
      <c r="B66">
        <v>669</v>
      </c>
      <c r="C66" t="s">
        <v>142</v>
      </c>
      <c r="D66">
        <v>11694</v>
      </c>
      <c r="G66">
        <f>B66/D66</f>
        <v>5.7208825038481272E-2</v>
      </c>
      <c r="H66">
        <f>LOG(G66,2)</f>
        <v>-4.1276184753375853</v>
      </c>
    </row>
    <row r="67" spans="1:8">
      <c r="A67" t="s">
        <v>143</v>
      </c>
      <c r="B67">
        <v>574</v>
      </c>
      <c r="C67" t="s">
        <v>144</v>
      </c>
      <c r="D67">
        <v>1797</v>
      </c>
      <c r="G67">
        <f t="shared" ref="G67:G78" si="9">B67/D67</f>
        <v>0.31942125765164164</v>
      </c>
      <c r="H67">
        <f t="shared" ref="H67:H82" si="10">LOG(G67,2)</f>
        <v>-1.6464677668342538</v>
      </c>
    </row>
    <row r="68" spans="1:8">
      <c r="A68" t="s">
        <v>145</v>
      </c>
      <c r="B68">
        <v>1005</v>
      </c>
      <c r="C68" t="s">
        <v>146</v>
      </c>
      <c r="D68">
        <v>11047</v>
      </c>
      <c r="G68">
        <f t="shared" si="9"/>
        <v>9.0974925319091154E-2</v>
      </c>
      <c r="H68">
        <f t="shared" si="10"/>
        <v>-3.4583872280091961</v>
      </c>
    </row>
    <row r="69" spans="1:8">
      <c r="A69" t="s">
        <v>147</v>
      </c>
      <c r="B69">
        <v>283</v>
      </c>
      <c r="C69" t="s">
        <v>148</v>
      </c>
      <c r="D69">
        <v>7844</v>
      </c>
      <c r="G69">
        <f t="shared" si="9"/>
        <v>3.6078531361550231E-2</v>
      </c>
      <c r="H69">
        <f t="shared" si="10"/>
        <v>-4.7927155773602674</v>
      </c>
    </row>
    <row r="70" spans="1:8">
      <c r="A70" t="s">
        <v>35</v>
      </c>
      <c r="B70">
        <v>226</v>
      </c>
      <c r="C70" t="s">
        <v>36</v>
      </c>
      <c r="D70">
        <v>8568</v>
      </c>
      <c r="G70">
        <f t="shared" si="9"/>
        <v>2.6377217553688142E-2</v>
      </c>
      <c r="H70">
        <f t="shared" si="10"/>
        <v>-5.244563802335068</v>
      </c>
    </row>
    <row r="71" spans="1:8">
      <c r="A71" t="s">
        <v>37</v>
      </c>
      <c r="B71">
        <v>212</v>
      </c>
      <c r="C71" t="s">
        <v>38</v>
      </c>
      <c r="D71">
        <v>7287</v>
      </c>
      <c r="G71">
        <f t="shared" si="9"/>
        <v>2.9092905173596816E-2</v>
      </c>
      <c r="H71">
        <f t="shared" si="10"/>
        <v>-5.1031888207938216</v>
      </c>
    </row>
    <row r="72" spans="1:8">
      <c r="A72" t="s">
        <v>39</v>
      </c>
      <c r="B72">
        <v>3494</v>
      </c>
      <c r="C72" t="s">
        <v>40</v>
      </c>
      <c r="D72">
        <v>11729</v>
      </c>
      <c r="G72">
        <f t="shared" si="9"/>
        <v>0.29789410861966065</v>
      </c>
      <c r="H72">
        <f t="shared" si="10"/>
        <v>-1.7471285028515977</v>
      </c>
    </row>
    <row r="73" spans="1:8">
      <c r="A73" t="s">
        <v>41</v>
      </c>
      <c r="B73">
        <v>362</v>
      </c>
      <c r="C73" t="s">
        <v>42</v>
      </c>
      <c r="D73">
        <v>9867</v>
      </c>
      <c r="G73">
        <f t="shared" si="9"/>
        <v>3.6687949731427992E-2</v>
      </c>
      <c r="H73">
        <f t="shared" si="10"/>
        <v>-4.7685499064733534</v>
      </c>
    </row>
    <row r="74" spans="1:8">
      <c r="A74" t="s">
        <v>43</v>
      </c>
      <c r="B74">
        <v>135</v>
      </c>
      <c r="C74" t="s">
        <v>44</v>
      </c>
      <c r="D74">
        <v>7071</v>
      </c>
      <c r="G74">
        <f t="shared" si="9"/>
        <v>1.9092066185829443E-2</v>
      </c>
      <c r="H74">
        <f t="shared" si="10"/>
        <v>-5.7108829469204929</v>
      </c>
    </row>
    <row r="75" spans="1:8">
      <c r="A75" t="s">
        <v>45</v>
      </c>
      <c r="B75">
        <v>82</v>
      </c>
      <c r="C75" t="s">
        <v>46</v>
      </c>
      <c r="D75">
        <v>13697</v>
      </c>
      <c r="G75">
        <f t="shared" si="9"/>
        <v>5.9867124187778344E-3</v>
      </c>
      <c r="H75">
        <f t="shared" si="10"/>
        <v>-7.3840203149003951</v>
      </c>
    </row>
    <row r="76" spans="1:8">
      <c r="A76" t="s">
        <v>47</v>
      </c>
      <c r="B76">
        <v>2203</v>
      </c>
      <c r="C76" t="s">
        <v>48</v>
      </c>
      <c r="D76">
        <v>7329</v>
      </c>
      <c r="G76">
        <f t="shared" si="9"/>
        <v>0.30058671032883066</v>
      </c>
      <c r="H76">
        <f t="shared" si="10"/>
        <v>-1.7341468692875297</v>
      </c>
    </row>
    <row r="77" spans="1:8">
      <c r="A77" t="s">
        <v>49</v>
      </c>
      <c r="B77">
        <v>349</v>
      </c>
      <c r="C77" t="s">
        <v>50</v>
      </c>
      <c r="D77">
        <v>13046</v>
      </c>
      <c r="G77">
        <f t="shared" si="9"/>
        <v>2.6751494711022537E-2</v>
      </c>
      <c r="H77">
        <f t="shared" si="10"/>
        <v>-5.224236686973649</v>
      </c>
    </row>
    <row r="78" spans="1:8">
      <c r="A78" t="s">
        <v>51</v>
      </c>
      <c r="B78">
        <v>829</v>
      </c>
      <c r="C78" t="s">
        <v>52</v>
      </c>
      <c r="D78">
        <v>10869</v>
      </c>
      <c r="G78">
        <f t="shared" si="9"/>
        <v>7.6271966142239397E-2</v>
      </c>
      <c r="H78">
        <f t="shared" si="10"/>
        <v>-3.7127032996786933</v>
      </c>
    </row>
    <row r="79" spans="1:8">
      <c r="A79" t="s">
        <v>53</v>
      </c>
      <c r="B79">
        <v>23566</v>
      </c>
      <c r="C79" t="s">
        <v>54</v>
      </c>
      <c r="D79">
        <v>1477</v>
      </c>
      <c r="G79">
        <f>D79/B79</f>
        <v>6.2675040312314356E-2</v>
      </c>
      <c r="H79">
        <f t="shared" si="10"/>
        <v>-3.9959651707800128</v>
      </c>
    </row>
    <row r="80" spans="1:8">
      <c r="A80" t="s">
        <v>55</v>
      </c>
      <c r="B80">
        <v>7611</v>
      </c>
      <c r="C80" t="s">
        <v>56</v>
      </c>
      <c r="D80">
        <v>1666</v>
      </c>
      <c r="G80">
        <f t="shared" ref="G80:G82" si="11">D80/B80</f>
        <v>0.21889370647746684</v>
      </c>
      <c r="H80">
        <f t="shared" si="10"/>
        <v>-2.1916976194195477</v>
      </c>
    </row>
    <row r="81" spans="1:9">
      <c r="A81" t="s">
        <v>57</v>
      </c>
      <c r="B81">
        <v>2663</v>
      </c>
      <c r="C81" t="s">
        <v>58</v>
      </c>
      <c r="D81">
        <v>260</v>
      </c>
      <c r="G81">
        <f t="shared" si="11"/>
        <v>9.763424708974841E-2</v>
      </c>
      <c r="H81">
        <f t="shared" si="10"/>
        <v>-3.3564689001821599</v>
      </c>
    </row>
    <row r="82" spans="1:9">
      <c r="A82" t="s">
        <v>59</v>
      </c>
      <c r="B82">
        <v>4469</v>
      </c>
      <c r="C82" t="s">
        <v>59</v>
      </c>
      <c r="D82">
        <v>187</v>
      </c>
      <c r="G82">
        <f t="shared" si="11"/>
        <v>4.1843812933542182E-2</v>
      </c>
      <c r="H82">
        <f t="shared" si="10"/>
        <v>-4.5788418695073734</v>
      </c>
    </row>
    <row r="83" spans="1:9">
      <c r="G83">
        <f>AVERAGE(G66:G82)</f>
        <v>0.10255714570875939</v>
      </c>
      <c r="H83">
        <f>AVERAGE(H66:H82)</f>
        <v>-4.0457402210379403</v>
      </c>
      <c r="I83">
        <f>2^H83</f>
        <v>6.0549538701135198E-2</v>
      </c>
    </row>
    <row r="84" spans="1:9">
      <c r="H84">
        <f>STDEV(H66:H82)</f>
        <v>1.5808799514678595</v>
      </c>
    </row>
    <row r="85" spans="1:9">
      <c r="H85">
        <f>H84/17^0.5</f>
        <v>0.38341970713666507</v>
      </c>
    </row>
    <row r="86" spans="1:9">
      <c r="F86" t="s">
        <v>60</v>
      </c>
      <c r="H86">
        <f>TTEST(H66:H83,H5:H29,2,2)</f>
        <v>4.918985870025124E-13</v>
      </c>
    </row>
    <row r="87" spans="1:9">
      <c r="F87" t="s">
        <v>61</v>
      </c>
      <c r="H87">
        <f>H83-H85</f>
        <v>-4.429159928174605</v>
      </c>
      <c r="I87">
        <f>2^H87</f>
        <v>4.6418382833008649E-2</v>
      </c>
    </row>
    <row r="88" spans="1:9">
      <c r="F88" t="s">
        <v>62</v>
      </c>
      <c r="H88">
        <f>H83+H85</f>
        <v>-3.6623205139012751</v>
      </c>
      <c r="I88">
        <f>2^H88</f>
        <v>7.8982644658468409E-2</v>
      </c>
    </row>
    <row r="91" spans="1:9">
      <c r="A91" t="s">
        <v>63</v>
      </c>
      <c r="B91">
        <v>2947</v>
      </c>
      <c r="C91" t="s">
        <v>64</v>
      </c>
      <c r="D91">
        <v>15980</v>
      </c>
      <c r="G91">
        <f>B91/D91</f>
        <v>0.1844180225281602</v>
      </c>
      <c r="H91">
        <f>LOG(G91,2)</f>
        <v>-2.438948442691339</v>
      </c>
    </row>
    <row r="92" spans="1:9">
      <c r="A92" t="s">
        <v>65</v>
      </c>
      <c r="B92">
        <v>679</v>
      </c>
      <c r="C92" t="s">
        <v>66</v>
      </c>
      <c r="D92">
        <v>6550</v>
      </c>
      <c r="G92">
        <f t="shared" ref="G92:G99" si="12">B92/D92</f>
        <v>0.10366412213740459</v>
      </c>
      <c r="H92">
        <f t="shared" ref="H92:H116" si="13">LOG(G92,2)</f>
        <v>-3.270011427067443</v>
      </c>
    </row>
    <row r="93" spans="1:9">
      <c r="A93" t="s">
        <v>67</v>
      </c>
      <c r="B93">
        <v>146</v>
      </c>
      <c r="C93" t="s">
        <v>68</v>
      </c>
      <c r="D93">
        <v>6688</v>
      </c>
      <c r="G93">
        <f t="shared" si="12"/>
        <v>2.1830143540669856E-2</v>
      </c>
      <c r="H93">
        <f t="shared" si="13"/>
        <v>-5.5175345732008658</v>
      </c>
    </row>
    <row r="94" spans="1:9">
      <c r="A94" t="s">
        <v>69</v>
      </c>
      <c r="B94">
        <v>387</v>
      </c>
      <c r="C94" t="s">
        <v>70</v>
      </c>
      <c r="D94">
        <v>9484</v>
      </c>
      <c r="G94">
        <f t="shared" si="12"/>
        <v>4.0805567271193589E-2</v>
      </c>
      <c r="H94">
        <f t="shared" si="13"/>
        <v>-4.6150901913375977</v>
      </c>
    </row>
    <row r="95" spans="1:9">
      <c r="A95" t="s">
        <v>71</v>
      </c>
      <c r="B95">
        <v>110</v>
      </c>
      <c r="C95" t="s">
        <v>72</v>
      </c>
      <c r="D95">
        <v>3720</v>
      </c>
      <c r="G95">
        <f t="shared" si="12"/>
        <v>2.9569892473118281E-2</v>
      </c>
      <c r="H95">
        <f t="shared" si="13"/>
        <v>-5.0797271924707346</v>
      </c>
    </row>
    <row r="96" spans="1:9">
      <c r="A96" t="s">
        <v>73</v>
      </c>
      <c r="B96">
        <v>334</v>
      </c>
      <c r="C96" t="s">
        <v>74</v>
      </c>
      <c r="D96">
        <v>14915</v>
      </c>
      <c r="G96">
        <f t="shared" si="12"/>
        <v>2.2393563526651023E-2</v>
      </c>
      <c r="H96">
        <f t="shared" si="13"/>
        <v>-5.480772064748523</v>
      </c>
    </row>
    <row r="97" spans="1:8">
      <c r="A97" t="s">
        <v>75</v>
      </c>
      <c r="B97">
        <v>373</v>
      </c>
      <c r="C97" t="s">
        <v>76</v>
      </c>
      <c r="D97">
        <v>7228</v>
      </c>
      <c r="G97">
        <f t="shared" si="12"/>
        <v>5.1604869950193692E-2</v>
      </c>
      <c r="H97">
        <f t="shared" si="13"/>
        <v>-4.2763489706093623</v>
      </c>
    </row>
    <row r="98" spans="1:8">
      <c r="A98" t="s">
        <v>77</v>
      </c>
      <c r="B98">
        <v>44</v>
      </c>
      <c r="C98" t="s">
        <v>78</v>
      </c>
      <c r="D98">
        <v>2177</v>
      </c>
      <c r="G98">
        <f t="shared" si="12"/>
        <v>2.0211299954065228E-2</v>
      </c>
      <c r="H98">
        <f t="shared" si="13"/>
        <v>-5.6286940735509097</v>
      </c>
    </row>
    <row r="99" spans="1:8">
      <c r="A99" t="s">
        <v>79</v>
      </c>
      <c r="B99">
        <v>15</v>
      </c>
      <c r="C99" t="s">
        <v>80</v>
      </c>
      <c r="D99">
        <v>545</v>
      </c>
      <c r="G99">
        <f t="shared" si="12"/>
        <v>2.7522935779816515E-2</v>
      </c>
      <c r="H99">
        <f t="shared" si="13"/>
        <v>-5.1832218240557699</v>
      </c>
    </row>
    <row r="100" spans="1:8">
      <c r="A100" t="s">
        <v>81</v>
      </c>
      <c r="B100">
        <v>2391</v>
      </c>
      <c r="C100" t="s">
        <v>82</v>
      </c>
      <c r="D100">
        <v>48</v>
      </c>
      <c r="G100">
        <f>D100/B100</f>
        <v>2.0075282308657464E-2</v>
      </c>
      <c r="H100">
        <f t="shared" si="13"/>
        <v>-5.6384359139904721</v>
      </c>
    </row>
    <row r="101" spans="1:8">
      <c r="A101" t="s">
        <v>83</v>
      </c>
      <c r="B101">
        <v>5603</v>
      </c>
      <c r="C101" t="s">
        <v>84</v>
      </c>
      <c r="D101">
        <v>692</v>
      </c>
      <c r="G101">
        <f t="shared" ref="G101:G116" si="14">D101/B101</f>
        <v>0.12350526503658754</v>
      </c>
      <c r="H101">
        <f t="shared" si="13"/>
        <v>-3.0173555495934656</v>
      </c>
    </row>
    <row r="102" spans="1:8">
      <c r="A102" t="s">
        <v>85</v>
      </c>
      <c r="B102">
        <v>3184</v>
      </c>
      <c r="C102" t="s">
        <v>86</v>
      </c>
      <c r="D102">
        <v>55</v>
      </c>
      <c r="G102">
        <f t="shared" si="14"/>
        <v>1.7273869346733667E-2</v>
      </c>
      <c r="H102">
        <f t="shared" si="13"/>
        <v>-5.8552649070189897</v>
      </c>
    </row>
    <row r="103" spans="1:8">
      <c r="A103" t="s">
        <v>0</v>
      </c>
      <c r="B103">
        <v>3399</v>
      </c>
      <c r="C103" t="s">
        <v>1</v>
      </c>
      <c r="D103">
        <v>579</v>
      </c>
      <c r="G103">
        <f t="shared" si="14"/>
        <v>0.17034421888790821</v>
      </c>
      <c r="H103">
        <f t="shared" si="13"/>
        <v>-2.5534751085524352</v>
      </c>
    </row>
    <row r="104" spans="1:8">
      <c r="A104" t="s">
        <v>2</v>
      </c>
      <c r="B104">
        <v>2933</v>
      </c>
      <c r="C104" t="s">
        <v>3</v>
      </c>
      <c r="D104">
        <v>53</v>
      </c>
      <c r="G104">
        <f t="shared" si="14"/>
        <v>1.8070235254006136E-2</v>
      </c>
      <c r="H104">
        <f t="shared" si="13"/>
        <v>-5.7902409011937568</v>
      </c>
    </row>
    <row r="105" spans="1:8">
      <c r="A105" t="s">
        <v>4</v>
      </c>
      <c r="B105">
        <v>2374</v>
      </c>
      <c r="C105" t="s">
        <v>5</v>
      </c>
      <c r="D105">
        <v>1182</v>
      </c>
      <c r="G105">
        <f t="shared" si="14"/>
        <v>0.497893850042123</v>
      </c>
      <c r="H105">
        <f t="shared" si="13"/>
        <v>-1.0060898994643743</v>
      </c>
    </row>
    <row r="106" spans="1:8">
      <c r="A106" t="s">
        <v>6</v>
      </c>
      <c r="B106">
        <v>4336</v>
      </c>
      <c r="C106" t="s">
        <v>7</v>
      </c>
      <c r="D106">
        <v>39</v>
      </c>
      <c r="G106">
        <f t="shared" si="14"/>
        <v>8.9944649446494461E-3</v>
      </c>
      <c r="H106">
        <f t="shared" si="13"/>
        <v>-6.796746822491623</v>
      </c>
    </row>
    <row r="107" spans="1:8">
      <c r="A107" t="s">
        <v>8</v>
      </c>
      <c r="B107">
        <v>6383</v>
      </c>
      <c r="C107" t="s">
        <v>9</v>
      </c>
      <c r="D107">
        <v>216</v>
      </c>
      <c r="G107">
        <f t="shared" si="14"/>
        <v>3.3839887200376E-2</v>
      </c>
      <c r="H107">
        <f t="shared" si="13"/>
        <v>-4.8851314302923168</v>
      </c>
    </row>
    <row r="108" spans="1:8">
      <c r="A108" t="s">
        <v>10</v>
      </c>
      <c r="B108">
        <v>2381</v>
      </c>
      <c r="C108" t="s">
        <v>11</v>
      </c>
      <c r="D108">
        <v>442</v>
      </c>
      <c r="G108">
        <f t="shared" si="14"/>
        <v>0.18563628727425452</v>
      </c>
      <c r="H108">
        <f t="shared" si="13"/>
        <v>-2.4294493458789028</v>
      </c>
    </row>
    <row r="109" spans="1:8">
      <c r="A109" t="s">
        <v>12</v>
      </c>
      <c r="B109">
        <v>4162</v>
      </c>
      <c r="C109" t="s">
        <v>13</v>
      </c>
      <c r="D109">
        <v>1623</v>
      </c>
      <c r="G109">
        <f t="shared" si="14"/>
        <v>0.38995675156174914</v>
      </c>
      <c r="H109">
        <f t="shared" si="13"/>
        <v>-1.3586139651873634</v>
      </c>
    </row>
    <row r="110" spans="1:8">
      <c r="A110" t="s">
        <v>14</v>
      </c>
      <c r="B110">
        <v>10341</v>
      </c>
      <c r="C110" t="s">
        <v>15</v>
      </c>
      <c r="D110">
        <v>871</v>
      </c>
      <c r="G110">
        <f t="shared" si="14"/>
        <v>8.4227830964123396E-2</v>
      </c>
      <c r="H110">
        <f t="shared" si="13"/>
        <v>-3.569559175489561</v>
      </c>
    </row>
    <row r="111" spans="1:8">
      <c r="A111" t="s">
        <v>16</v>
      </c>
      <c r="B111">
        <v>4071</v>
      </c>
      <c r="C111" t="s">
        <v>17</v>
      </c>
      <c r="D111">
        <v>94</v>
      </c>
      <c r="G111">
        <f t="shared" si="14"/>
        <v>2.309014984033407E-2</v>
      </c>
      <c r="H111">
        <f t="shared" si="13"/>
        <v>-5.4365786544623731</v>
      </c>
    </row>
    <row r="112" spans="1:8">
      <c r="A112" t="s">
        <v>18</v>
      </c>
      <c r="B112">
        <v>8344</v>
      </c>
      <c r="C112" t="s">
        <v>82</v>
      </c>
      <c r="D112">
        <v>6107</v>
      </c>
      <c r="G112">
        <f t="shared" si="14"/>
        <v>0.73190316395014376</v>
      </c>
      <c r="H112">
        <f t="shared" si="13"/>
        <v>-0.45027531267651433</v>
      </c>
    </row>
    <row r="113" spans="1:9">
      <c r="A113" t="s">
        <v>19</v>
      </c>
      <c r="B113">
        <v>6124</v>
      </c>
      <c r="C113" t="s">
        <v>20</v>
      </c>
      <c r="D113">
        <v>68</v>
      </c>
      <c r="G113">
        <f t="shared" si="14"/>
        <v>1.1103853690398433E-2</v>
      </c>
      <c r="H113">
        <f t="shared" si="13"/>
        <v>-6.4927957262494491</v>
      </c>
    </row>
    <row r="114" spans="1:9">
      <c r="A114" t="s">
        <v>21</v>
      </c>
      <c r="B114">
        <v>9761</v>
      </c>
      <c r="C114" t="s">
        <v>22</v>
      </c>
      <c r="D114">
        <v>769</v>
      </c>
      <c r="G114">
        <f t="shared" si="14"/>
        <v>7.8782911586927573E-2</v>
      </c>
      <c r="H114">
        <f t="shared" si="13"/>
        <v>-3.6659734540311861</v>
      </c>
    </row>
    <row r="115" spans="1:9">
      <c r="A115" t="s">
        <v>23</v>
      </c>
      <c r="B115">
        <v>12626</v>
      </c>
      <c r="C115" t="s">
        <v>5</v>
      </c>
      <c r="D115">
        <v>9506</v>
      </c>
      <c r="G115">
        <f t="shared" si="14"/>
        <v>0.7528908601298907</v>
      </c>
      <c r="H115">
        <f t="shared" si="13"/>
        <v>-0.40948734946065235</v>
      </c>
    </row>
    <row r="116" spans="1:9">
      <c r="A116" t="s">
        <v>24</v>
      </c>
      <c r="B116">
        <v>1769</v>
      </c>
      <c r="C116" t="s">
        <v>25</v>
      </c>
      <c r="D116">
        <v>31</v>
      </c>
      <c r="G116">
        <f t="shared" si="14"/>
        <v>1.7524024872809497E-2</v>
      </c>
      <c r="H116">
        <f t="shared" si="13"/>
        <v>-5.8345220223035827</v>
      </c>
    </row>
    <row r="117" spans="1:9">
      <c r="G117">
        <f>AVERAGE(G91:G116)</f>
        <v>0.14104358938665176</v>
      </c>
      <c r="H117">
        <f>AVERAGE(H91:H116)</f>
        <v>-4.1030901653103689</v>
      </c>
      <c r="I117">
        <f>2^H117</f>
        <v>5.8189789390139079E-2</v>
      </c>
    </row>
    <row r="118" spans="1:9">
      <c r="H118">
        <f>STDEV(H91:H116)</f>
        <v>1.8941639101371877</v>
      </c>
    </row>
    <row r="119" spans="1:9">
      <c r="H119">
        <f>H118/26^0.5</f>
        <v>0.37147610537433579</v>
      </c>
    </row>
    <row r="120" spans="1:9">
      <c r="F120" t="s">
        <v>26</v>
      </c>
      <c r="H120">
        <f>TTEST(H6:H30,H91:H116,2,2)</f>
        <v>5.4428934973346036E-13</v>
      </c>
    </row>
    <row r="121" spans="1:9">
      <c r="F121" t="s">
        <v>27</v>
      </c>
      <c r="H121">
        <f>H117-H119</f>
        <v>-4.4745662706847043</v>
      </c>
      <c r="I121">
        <f>2^H121</f>
        <v>4.4980195110044828E-2</v>
      </c>
    </row>
    <row r="122" spans="1:9">
      <c r="F122" t="s">
        <v>28</v>
      </c>
      <c r="H122">
        <f>H117+H119</f>
        <v>-3.731614059936033</v>
      </c>
      <c r="I122">
        <f>2^H122</f>
        <v>7.5278721690395303E-2</v>
      </c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albert einstein college of med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Baker</dc:creator>
  <cp:lastModifiedBy>Nick Baker</cp:lastModifiedBy>
  <dcterms:created xsi:type="dcterms:W3CDTF">2019-10-22T18:47:52Z</dcterms:created>
  <dcterms:modified xsi:type="dcterms:W3CDTF">2019-10-22T19:07:39Z</dcterms:modified>
</cp:coreProperties>
</file>