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255" windowWidth="24915" windowHeight="13485" activeTab="3"/>
  </bookViews>
  <sheets>
    <sheet name="Data Fig.2B and S2B" sheetId="5" r:id="rId1"/>
    <sheet name="t-test_Fig.2B" sheetId="10" r:id="rId2"/>
    <sheet name="Data Fig.2C" sheetId="6" r:id="rId3"/>
    <sheet name="t-test_Fig.2C" sheetId="12" r:id="rId4"/>
  </sheets>
  <externalReferences>
    <externalReference r:id="rId5"/>
    <externalReference r:id="rId6"/>
  </externalReferences>
  <calcPr calcId="145621" iterateCount="1"/>
</workbook>
</file>

<file path=xl/calcChain.xml><?xml version="1.0" encoding="utf-8"?>
<calcChain xmlns="http://schemas.openxmlformats.org/spreadsheetml/2006/main">
  <c r="B51" i="6" l="1"/>
  <c r="B11" i="6"/>
  <c r="B10" i="6"/>
  <c r="B46" i="6"/>
  <c r="H22" i="6" l="1"/>
  <c r="B25" i="5"/>
  <c r="B24" i="5"/>
  <c r="E46" i="6" l="1"/>
  <c r="E47" i="6"/>
  <c r="E34" i="6"/>
  <c r="E35" i="6"/>
  <c r="E22" i="6"/>
  <c r="E23" i="6"/>
  <c r="E10" i="6"/>
  <c r="E11" i="6"/>
  <c r="E71" i="5"/>
  <c r="E72" i="5"/>
  <c r="E73" i="5"/>
  <c r="E74" i="5"/>
  <c r="E75" i="5"/>
  <c r="E76" i="5"/>
  <c r="E77" i="5"/>
  <c r="E62" i="5"/>
  <c r="E63" i="5"/>
  <c r="E64" i="5"/>
  <c r="E65" i="5"/>
  <c r="E66" i="5"/>
  <c r="E67" i="5"/>
  <c r="E68" i="5"/>
  <c r="E50" i="5"/>
  <c r="E51" i="5"/>
  <c r="E37" i="5"/>
  <c r="E38" i="5"/>
  <c r="E24" i="5"/>
  <c r="E25" i="5"/>
  <c r="E11" i="5"/>
  <c r="E12" i="5"/>
  <c r="E57" i="5" l="1"/>
  <c r="E52" i="6"/>
  <c r="E56" i="6"/>
  <c r="E55" i="6"/>
  <c r="E58" i="5"/>
  <c r="E51" i="6"/>
  <c r="E55" i="5"/>
  <c r="E54" i="5"/>
  <c r="C46" i="6"/>
  <c r="D46" i="6"/>
  <c r="F46" i="6"/>
  <c r="G46" i="6"/>
  <c r="H46" i="6"/>
  <c r="I46" i="6"/>
  <c r="J46" i="6"/>
  <c r="K46" i="6"/>
  <c r="L46" i="6"/>
  <c r="M46" i="6"/>
  <c r="C47" i="6"/>
  <c r="D47" i="6"/>
  <c r="F47" i="6"/>
  <c r="G47" i="6"/>
  <c r="H47" i="6"/>
  <c r="I47" i="6"/>
  <c r="J47" i="6"/>
  <c r="K47" i="6"/>
  <c r="L47" i="6"/>
  <c r="M47" i="6"/>
  <c r="B47" i="6"/>
  <c r="C34" i="6"/>
  <c r="D34" i="6"/>
  <c r="F34" i="6"/>
  <c r="G34" i="6"/>
  <c r="H34" i="6"/>
  <c r="I34" i="6"/>
  <c r="J34" i="6"/>
  <c r="K34" i="6"/>
  <c r="L34" i="6"/>
  <c r="M34" i="6"/>
  <c r="C35" i="6"/>
  <c r="D35" i="6"/>
  <c r="F35" i="6"/>
  <c r="G35" i="6"/>
  <c r="H35" i="6"/>
  <c r="I35" i="6"/>
  <c r="J35" i="6"/>
  <c r="K35" i="6"/>
  <c r="L35" i="6"/>
  <c r="M35" i="6"/>
  <c r="B34" i="6"/>
  <c r="B35" i="6"/>
  <c r="C22" i="6"/>
  <c r="D22" i="6"/>
  <c r="F22" i="6"/>
  <c r="G22" i="6"/>
  <c r="I22" i="6"/>
  <c r="J22" i="6"/>
  <c r="K22" i="6"/>
  <c r="L22" i="6"/>
  <c r="M22" i="6"/>
  <c r="C23" i="6"/>
  <c r="D23" i="6"/>
  <c r="F23" i="6"/>
  <c r="G23" i="6"/>
  <c r="H23" i="6"/>
  <c r="I23" i="6"/>
  <c r="J23" i="6"/>
  <c r="K23" i="6"/>
  <c r="L23" i="6"/>
  <c r="M23" i="6"/>
  <c r="B22" i="6"/>
  <c r="B23" i="6"/>
  <c r="C11" i="6"/>
  <c r="D11" i="6"/>
  <c r="F11" i="6"/>
  <c r="G11" i="6"/>
  <c r="H11" i="6"/>
  <c r="I11" i="6"/>
  <c r="J11" i="6"/>
  <c r="K11" i="6"/>
  <c r="L11" i="6"/>
  <c r="M11" i="6"/>
  <c r="C10" i="6"/>
  <c r="D10" i="6"/>
  <c r="F10" i="6"/>
  <c r="G10" i="6"/>
  <c r="H10" i="6"/>
  <c r="H55" i="6" s="1"/>
  <c r="I10" i="6"/>
  <c r="J10" i="6"/>
  <c r="K10" i="6"/>
  <c r="L10" i="6"/>
  <c r="L55" i="6" s="1"/>
  <c r="M10" i="6"/>
  <c r="B50" i="5"/>
  <c r="C55" i="6" l="1"/>
  <c r="B56" i="6"/>
  <c r="J56" i="6"/>
  <c r="F52" i="6"/>
  <c r="K56" i="6"/>
  <c r="G56" i="6"/>
  <c r="B55" i="6"/>
  <c r="H56" i="6"/>
  <c r="C56" i="6"/>
  <c r="D51" i="6"/>
  <c r="M52" i="6"/>
  <c r="I52" i="6"/>
  <c r="D52" i="6"/>
  <c r="K51" i="6"/>
  <c r="G51" i="6"/>
  <c r="K55" i="6"/>
  <c r="G55" i="6"/>
  <c r="J51" i="6"/>
  <c r="F51" i="6"/>
  <c r="M56" i="6"/>
  <c r="I56" i="6"/>
  <c r="F56" i="6"/>
  <c r="M51" i="6"/>
  <c r="I51" i="6"/>
  <c r="M55" i="6"/>
  <c r="I55" i="6"/>
  <c r="L56" i="6"/>
  <c r="H52" i="6"/>
  <c r="C52" i="6"/>
  <c r="D56" i="6"/>
  <c r="K52" i="6"/>
  <c r="G52" i="6"/>
  <c r="B52" i="6"/>
  <c r="J52" i="6"/>
  <c r="L51" i="6"/>
  <c r="H51" i="6"/>
  <c r="C51" i="6"/>
  <c r="F55" i="6"/>
  <c r="J55" i="6"/>
  <c r="D55" i="6"/>
  <c r="L52" i="6"/>
  <c r="C37" i="5"/>
  <c r="D37" i="5"/>
  <c r="F37" i="5"/>
  <c r="G37" i="5"/>
  <c r="H37" i="5"/>
  <c r="I37" i="5"/>
  <c r="J37" i="5"/>
  <c r="L37" i="5"/>
  <c r="M37" i="5"/>
  <c r="M77" i="5"/>
  <c r="J77" i="5"/>
  <c r="I77" i="5"/>
  <c r="H77" i="5"/>
  <c r="G77" i="5"/>
  <c r="F77" i="5"/>
  <c r="D77" i="5"/>
  <c r="C77" i="5"/>
  <c r="M76" i="5"/>
  <c r="J76" i="5"/>
  <c r="I76" i="5"/>
  <c r="H76" i="5"/>
  <c r="G76" i="5"/>
  <c r="F76" i="5"/>
  <c r="D76" i="5"/>
  <c r="C76" i="5"/>
  <c r="M75" i="5"/>
  <c r="J75" i="5"/>
  <c r="I75" i="5"/>
  <c r="H75" i="5"/>
  <c r="G75" i="5"/>
  <c r="F75" i="5"/>
  <c r="D75" i="5"/>
  <c r="C75" i="5"/>
  <c r="M74" i="5"/>
  <c r="J74" i="5"/>
  <c r="I74" i="5"/>
  <c r="H74" i="5"/>
  <c r="G74" i="5"/>
  <c r="F74" i="5"/>
  <c r="D74" i="5"/>
  <c r="C74" i="5"/>
  <c r="M73" i="5"/>
  <c r="J73" i="5"/>
  <c r="I73" i="5"/>
  <c r="H73" i="5"/>
  <c r="G73" i="5"/>
  <c r="F73" i="5"/>
  <c r="D73" i="5"/>
  <c r="C73" i="5"/>
  <c r="M72" i="5"/>
  <c r="J72" i="5"/>
  <c r="I72" i="5"/>
  <c r="H72" i="5"/>
  <c r="G72" i="5"/>
  <c r="F72" i="5"/>
  <c r="D72" i="5"/>
  <c r="C72" i="5"/>
  <c r="M71" i="5"/>
  <c r="J71" i="5"/>
  <c r="I71" i="5"/>
  <c r="H71" i="5"/>
  <c r="G71" i="5"/>
  <c r="F71" i="5"/>
  <c r="D71" i="5"/>
  <c r="C71" i="5"/>
  <c r="B77" i="5"/>
  <c r="B76" i="5"/>
  <c r="B75" i="5"/>
  <c r="B74" i="5"/>
  <c r="B73" i="5"/>
  <c r="B72" i="5"/>
  <c r="B68" i="5"/>
  <c r="B67" i="5"/>
  <c r="B66" i="5"/>
  <c r="B65" i="5"/>
  <c r="B64" i="5"/>
  <c r="C65" i="5"/>
  <c r="D65" i="5"/>
  <c r="F65" i="5"/>
  <c r="G65" i="5"/>
  <c r="H65" i="5"/>
  <c r="I65" i="5"/>
  <c r="J65" i="5"/>
  <c r="M65" i="5"/>
  <c r="C68" i="5"/>
  <c r="D68" i="5"/>
  <c r="F68" i="5"/>
  <c r="G68" i="5"/>
  <c r="H68" i="5"/>
  <c r="I68" i="5"/>
  <c r="J68" i="5"/>
  <c r="M68" i="5"/>
  <c r="C67" i="5"/>
  <c r="D67" i="5"/>
  <c r="F67" i="5"/>
  <c r="G67" i="5"/>
  <c r="H67" i="5"/>
  <c r="I67" i="5"/>
  <c r="J67" i="5"/>
  <c r="M67" i="5"/>
  <c r="C66" i="5"/>
  <c r="D66" i="5"/>
  <c r="F66" i="5"/>
  <c r="G66" i="5"/>
  <c r="H66" i="5"/>
  <c r="I66" i="5"/>
  <c r="J66" i="5"/>
  <c r="M66" i="5"/>
  <c r="M64" i="5"/>
  <c r="J64" i="5"/>
  <c r="I64" i="5"/>
  <c r="H64" i="5"/>
  <c r="G64" i="5"/>
  <c r="F64" i="5"/>
  <c r="D64" i="5"/>
  <c r="C64" i="5"/>
  <c r="C63" i="5"/>
  <c r="D63" i="5"/>
  <c r="F63" i="5"/>
  <c r="G63" i="5"/>
  <c r="H63" i="5"/>
  <c r="I63" i="5"/>
  <c r="J63" i="5"/>
  <c r="M63" i="5"/>
  <c r="B63" i="5"/>
  <c r="C62" i="5"/>
  <c r="D62" i="5"/>
  <c r="F62" i="5"/>
  <c r="G62" i="5"/>
  <c r="H62" i="5"/>
  <c r="I62" i="5"/>
  <c r="J62" i="5"/>
  <c r="M62" i="5"/>
  <c r="B62" i="5"/>
  <c r="C51" i="5"/>
  <c r="D51" i="5"/>
  <c r="F51" i="5"/>
  <c r="G51" i="5"/>
  <c r="H51" i="5"/>
  <c r="I51" i="5"/>
  <c r="J51" i="5"/>
  <c r="L51" i="5"/>
  <c r="M51" i="5"/>
  <c r="C50" i="5"/>
  <c r="D50" i="5"/>
  <c r="F50" i="5"/>
  <c r="G50" i="5"/>
  <c r="H50" i="5"/>
  <c r="I50" i="5"/>
  <c r="J50" i="5"/>
  <c r="L50" i="5"/>
  <c r="M50" i="5"/>
  <c r="B51" i="5"/>
  <c r="C38" i="5"/>
  <c r="D38" i="5"/>
  <c r="F38" i="5"/>
  <c r="G38" i="5"/>
  <c r="H38" i="5"/>
  <c r="I38" i="5"/>
  <c r="J38" i="5"/>
  <c r="L38" i="5"/>
  <c r="M38" i="5"/>
  <c r="B38" i="5"/>
  <c r="B37" i="5"/>
  <c r="C25" i="5"/>
  <c r="D25" i="5"/>
  <c r="F25" i="5"/>
  <c r="G25" i="5"/>
  <c r="H25" i="5"/>
  <c r="I25" i="5"/>
  <c r="J25" i="5"/>
  <c r="K25" i="5"/>
  <c r="L25" i="5"/>
  <c r="M25" i="5"/>
  <c r="C24" i="5"/>
  <c r="D24" i="5"/>
  <c r="F24" i="5"/>
  <c r="G24" i="5"/>
  <c r="H24" i="5"/>
  <c r="I24" i="5"/>
  <c r="J24" i="5"/>
  <c r="K24" i="5"/>
  <c r="L24" i="5"/>
  <c r="M24" i="5"/>
  <c r="C12" i="5"/>
  <c r="D12" i="5"/>
  <c r="F12" i="5"/>
  <c r="G12" i="5"/>
  <c r="H12" i="5"/>
  <c r="I12" i="5"/>
  <c r="J12" i="5"/>
  <c r="K12" i="5"/>
  <c r="M12" i="5"/>
  <c r="B12" i="5"/>
  <c r="C11" i="5"/>
  <c r="D11" i="5"/>
  <c r="F11" i="5"/>
  <c r="G11" i="5"/>
  <c r="H11" i="5"/>
  <c r="I11" i="5"/>
  <c r="J11" i="5"/>
  <c r="K11" i="5"/>
  <c r="M11" i="5"/>
  <c r="B11" i="5"/>
  <c r="B71" i="5"/>
  <c r="K44" i="5"/>
  <c r="K47" i="5"/>
  <c r="K46" i="5"/>
  <c r="K45" i="5"/>
  <c r="K43" i="5"/>
  <c r="K42" i="5"/>
  <c r="K41" i="5"/>
  <c r="K31" i="5"/>
  <c r="K34" i="5"/>
  <c r="K33" i="5"/>
  <c r="K32" i="5"/>
  <c r="K30" i="5"/>
  <c r="K29" i="5"/>
  <c r="K28" i="5"/>
  <c r="L5" i="5"/>
  <c r="L65" i="5" s="1"/>
  <c r="L8" i="5"/>
  <c r="L7" i="5"/>
  <c r="L76" i="5" s="1"/>
  <c r="L6" i="5"/>
  <c r="L75" i="5" s="1"/>
  <c r="L4" i="5"/>
  <c r="L64" i="5" s="1"/>
  <c r="L3" i="5"/>
  <c r="L72" i="5" s="1"/>
  <c r="L2" i="5"/>
  <c r="L71" i="5" s="1"/>
  <c r="H54" i="5" l="1"/>
  <c r="C54" i="5"/>
  <c r="L68" i="5"/>
  <c r="M54" i="5"/>
  <c r="G54" i="5"/>
  <c r="M55" i="5"/>
  <c r="G55" i="5"/>
  <c r="F55" i="5"/>
  <c r="B54" i="5"/>
  <c r="B55" i="5"/>
  <c r="J55" i="5"/>
  <c r="M57" i="5"/>
  <c r="H55" i="5"/>
  <c r="C55" i="5"/>
  <c r="B58" i="5"/>
  <c r="H58" i="5"/>
  <c r="C58" i="5"/>
  <c r="J54" i="5"/>
  <c r="F54" i="5"/>
  <c r="J58" i="5"/>
  <c r="F58" i="5"/>
  <c r="G57" i="5"/>
  <c r="G58" i="5"/>
  <c r="I54" i="5"/>
  <c r="D54" i="5"/>
  <c r="I55" i="5"/>
  <c r="D55" i="5"/>
  <c r="I58" i="5"/>
  <c r="D58" i="5"/>
  <c r="M58" i="5"/>
  <c r="B57" i="5"/>
  <c r="J57" i="5"/>
  <c r="F57" i="5"/>
  <c r="I57" i="5"/>
  <c r="D57" i="5"/>
  <c r="H57" i="5"/>
  <c r="C57" i="5"/>
  <c r="K76" i="5"/>
  <c r="K72" i="5"/>
  <c r="K74" i="5"/>
  <c r="K73" i="5"/>
  <c r="K68" i="5"/>
  <c r="K37" i="5"/>
  <c r="K71" i="5"/>
  <c r="K75" i="5"/>
  <c r="L73" i="5"/>
  <c r="L77" i="5"/>
  <c r="L74" i="5"/>
  <c r="K77" i="5"/>
  <c r="K63" i="5"/>
  <c r="K62" i="5"/>
  <c r="K51" i="5"/>
  <c r="K64" i="5"/>
  <c r="K67" i="5"/>
  <c r="K50" i="5"/>
  <c r="K66" i="5"/>
  <c r="L62" i="5"/>
  <c r="L63" i="5"/>
  <c r="L11" i="5"/>
  <c r="L66" i="5"/>
  <c r="L67" i="5"/>
  <c r="L12" i="5"/>
  <c r="K38" i="5"/>
  <c r="K65" i="5"/>
  <c r="K58" i="5" l="1"/>
  <c r="K57" i="5"/>
  <c r="L55" i="5"/>
  <c r="L58" i="5"/>
  <c r="L54" i="5"/>
  <c r="L57" i="5"/>
  <c r="K55" i="5"/>
  <c r="K54" i="5"/>
</calcChain>
</file>

<file path=xl/sharedStrings.xml><?xml version="1.0" encoding="utf-8"?>
<sst xmlns="http://schemas.openxmlformats.org/spreadsheetml/2006/main" count="263" uniqueCount="68">
  <si>
    <t>SD</t>
  </si>
  <si>
    <t>3323</t>
  </si>
  <si>
    <t>tRNA-L</t>
  </si>
  <si>
    <t>imr2-L</t>
  </si>
  <si>
    <t>dg2-R</t>
  </si>
  <si>
    <t>tRNA-R</t>
  </si>
  <si>
    <t>Tel1-R</t>
  </si>
  <si>
    <t>no tag DMSO</t>
  </si>
  <si>
    <t>no tag 1-NA-PP1</t>
  </si>
  <si>
    <t>mis4-367 DMSO</t>
  </si>
  <si>
    <t>mis4-367 1-NA-PP1</t>
  </si>
  <si>
    <t>mis4-367 pef1-as DMSO</t>
  </si>
  <si>
    <t>mis4-367 pef1-as 1-NA-PP1</t>
  </si>
  <si>
    <t>mis4+ DMSO</t>
  </si>
  <si>
    <t>mis4-367 pef1-as</t>
  </si>
  <si>
    <t>mis4-367 pef1+</t>
  </si>
  <si>
    <t>mis4+ pef1-as</t>
  </si>
  <si>
    <t xml:space="preserve"> %IP 1-NA-PP1 / %IP DMSO</t>
  </si>
  <si>
    <t>%IP A</t>
  </si>
  <si>
    <t>%IP B</t>
  </si>
  <si>
    <t>%IP C</t>
  </si>
  <si>
    <t>%IP D</t>
  </si>
  <si>
    <t>28S</t>
  </si>
  <si>
    <t>NTS</t>
  </si>
  <si>
    <t>mis4-367 pef1-as DMSO /  mis4+ DMSO</t>
  </si>
  <si>
    <t>mis4-367 pef1-as 1-NA-PP1 / mis4+ DMSO</t>
  </si>
  <si>
    <t>cc2</t>
  </si>
  <si>
    <t>438 dmso</t>
  </si>
  <si>
    <t>tRNA-L dmso</t>
  </si>
  <si>
    <t>imr2-L dmso</t>
  </si>
  <si>
    <t>cc2 dmso</t>
  </si>
  <si>
    <t>dg2-R dmso</t>
  </si>
  <si>
    <t>tRNA-R dmso</t>
  </si>
  <si>
    <t>1806 dmso</t>
  </si>
  <si>
    <t>2898 dmso</t>
  </si>
  <si>
    <t>3323 dmso</t>
  </si>
  <si>
    <t>28S dmso</t>
  </si>
  <si>
    <t>NTS dmso</t>
  </si>
  <si>
    <t>Tel1-R dmso</t>
  </si>
  <si>
    <t>438 NA-PP1</t>
  </si>
  <si>
    <t>tRNA-L NA-PP1</t>
  </si>
  <si>
    <t>imr2-L NA-PP1</t>
  </si>
  <si>
    <t>cc2 NA-PP1</t>
  </si>
  <si>
    <t>dg2-R NA-PP1</t>
  </si>
  <si>
    <t>tRNA-R NA-PP1</t>
  </si>
  <si>
    <t>1806 NA-PP1</t>
  </si>
  <si>
    <t>2898 NA-PP1</t>
  </si>
  <si>
    <t>3323 NA-PP1</t>
  </si>
  <si>
    <t>28S NA-PP1</t>
  </si>
  <si>
    <t>NTS NA-PP1</t>
  </si>
  <si>
    <t>Tel1-R NA-PP1</t>
  </si>
  <si>
    <t>Unpaired t test</t>
  </si>
  <si>
    <t>P value</t>
  </si>
  <si>
    <t>P value summary</t>
  </si>
  <si>
    <t>ns</t>
  </si>
  <si>
    <t>Are means signif. different? (P &lt; 0.05)</t>
  </si>
  <si>
    <t>No</t>
  </si>
  <si>
    <t>One- or two-tailed P value?</t>
  </si>
  <si>
    <t>Two-tailed</t>
  </si>
  <si>
    <t>**</t>
  </si>
  <si>
    <t>Yes</t>
  </si>
  <si>
    <t>*</t>
  </si>
  <si>
    <t>***</t>
  </si>
  <si>
    <t>Unpaired t test dmso vs NA-PP1</t>
  </si>
  <si>
    <t>mis4-367 pef1+ vs mis4+ pef1-as</t>
  </si>
  <si>
    <t xml:space="preserve">1-NA-PP1 / DMSO Mean ratio (Fig2B) </t>
  </si>
  <si>
    <t>Mean IP% (Fig.S2B)</t>
  </si>
  <si>
    <t>Mean 4 ratios (Fig. 2C)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</si>
</sst>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_€_-;\-* #,##0.00\ _€_-;_-* &quot;-&quot;??\ _€_-;_-@_-"/>
    <numFmt numFmtId="165" formatCode="0.0%"/>
    <numFmt numFmtId="166" formatCode="0.000"/>
  </numFmts>
  <fonts count="4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1">
    <xf numFmtId="0" fontId="0" fillId="0" borderId="0" xfId="0"/>
    <xf numFmtId="10" fontId="0" fillId="0" borderId="0" xfId="2" applyNumberFormat="1" applyFont="1" applyAlignment="1">
      <alignment horizontal="center"/>
    </xf>
    <xf numFmtId="0" fontId="0" fillId="0" borderId="0" xfId="0" applyAlignment="1">
      <alignment horizontal="center"/>
    </xf>
    <xf numFmtId="165" fontId="0" fillId="0" borderId="0" xfId="0" applyNumberFormat="1" applyAlignment="1">
      <alignment horizontal="center"/>
    </xf>
    <xf numFmtId="10" fontId="0" fillId="0" borderId="0" xfId="0" applyNumberFormat="1" applyAlignment="1">
      <alignment horizontal="center"/>
    </xf>
    <xf numFmtId="0" fontId="2" fillId="0" borderId="0" xfId="0" applyFont="1" applyAlignment="1">
      <alignment horizontal="center"/>
    </xf>
    <xf numFmtId="10" fontId="1" fillId="0" borderId="0" xfId="2" applyNumberFormat="1" applyAlignment="1">
      <alignment horizontal="center"/>
    </xf>
    <xf numFmtId="10" fontId="0" fillId="0" borderId="0" xfId="0" applyNumberFormat="1"/>
    <xf numFmtId="164" fontId="0" fillId="0" borderId="0" xfId="1" applyFont="1" applyAlignment="1">
      <alignment horizontal="center"/>
    </xf>
    <xf numFmtId="0" fontId="0" fillId="0" borderId="0" xfId="0" applyBorder="1" applyAlignment="1">
      <alignment horizontal="center"/>
    </xf>
    <xf numFmtId="10" fontId="0" fillId="0" borderId="0" xfId="2" applyNumberFormat="1" applyFont="1"/>
    <xf numFmtId="0" fontId="2" fillId="0" borderId="0" xfId="0" applyFont="1" applyAlignment="1">
      <alignment horizontal="left"/>
    </xf>
    <xf numFmtId="49" fontId="2" fillId="0" borderId="0" xfId="2" applyNumberFormat="1" applyFont="1" applyAlignment="1">
      <alignment horizontal="center"/>
    </xf>
    <xf numFmtId="0" fontId="3" fillId="0" borderId="0" xfId="0" applyFont="1"/>
    <xf numFmtId="49" fontId="2" fillId="0" borderId="0" xfId="2" applyNumberFormat="1" applyFont="1" applyFill="1" applyAlignment="1">
      <alignment horizontal="center"/>
    </xf>
    <xf numFmtId="10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164" fontId="0" fillId="0" borderId="0" xfId="1" applyFont="1" applyFill="1" applyAlignment="1">
      <alignment horizontal="center"/>
    </xf>
    <xf numFmtId="10" fontId="0" fillId="0" borderId="0" xfId="2" applyNumberFormat="1" applyFont="1" applyFill="1" applyAlignment="1">
      <alignment horizontal="center"/>
    </xf>
    <xf numFmtId="0" fontId="0" fillId="0" borderId="0" xfId="0" applyFill="1"/>
    <xf numFmtId="2" fontId="0" fillId="0" borderId="0" xfId="0" applyNumberFormat="1" applyAlignment="1">
      <alignment horizontal="center"/>
    </xf>
    <xf numFmtId="2" fontId="0" fillId="0" borderId="0" xfId="1" applyNumberFormat="1" applyFont="1" applyAlignment="1">
      <alignment horizontal="center"/>
    </xf>
    <xf numFmtId="0" fontId="1" fillId="0" borderId="0" xfId="0" applyFont="1"/>
    <xf numFmtId="49" fontId="0" fillId="0" borderId="0" xfId="2" applyNumberFormat="1" applyFont="1"/>
    <xf numFmtId="10" fontId="2" fillId="0" borderId="0" xfId="2" applyNumberFormat="1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0" fillId="0" borderId="2" xfId="1" applyFont="1" applyBorder="1" applyAlignment="1">
      <alignment horizontal="center"/>
    </xf>
    <xf numFmtId="164" fontId="0" fillId="0" borderId="2" xfId="1" applyFont="1" applyFill="1" applyBorder="1" applyAlignment="1">
      <alignment horizontal="center"/>
    </xf>
    <xf numFmtId="164" fontId="0" fillId="0" borderId="3" xfId="1" applyFont="1" applyBorder="1" applyAlignment="1">
      <alignment horizontal="center"/>
    </xf>
    <xf numFmtId="0" fontId="3" fillId="0" borderId="4" xfId="0" applyFont="1" applyBorder="1"/>
    <xf numFmtId="164" fontId="0" fillId="0" borderId="0" xfId="1" applyFont="1" applyBorder="1" applyAlignment="1">
      <alignment horizontal="center"/>
    </xf>
    <xf numFmtId="164" fontId="0" fillId="0" borderId="5" xfId="1" applyFont="1" applyBorder="1" applyAlignment="1">
      <alignment horizontal="center"/>
    </xf>
    <xf numFmtId="0" fontId="3" fillId="0" borderId="6" xfId="0" applyFont="1" applyBorder="1"/>
    <xf numFmtId="164" fontId="0" fillId="0" borderId="7" xfId="1" applyFont="1" applyBorder="1" applyAlignment="1">
      <alignment horizontal="center"/>
    </xf>
    <xf numFmtId="164" fontId="0" fillId="0" borderId="8" xfId="1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3" xfId="0" applyBorder="1" applyAlignment="1">
      <alignment horizontal="center"/>
    </xf>
    <xf numFmtId="10" fontId="0" fillId="0" borderId="0" xfId="0" applyNumberFormat="1" applyBorder="1" applyAlignment="1">
      <alignment horizontal="center"/>
    </xf>
    <xf numFmtId="10" fontId="0" fillId="0" borderId="0" xfId="0" applyNumberFormat="1" applyFill="1" applyBorder="1" applyAlignment="1">
      <alignment horizontal="center"/>
    </xf>
    <xf numFmtId="10" fontId="0" fillId="0" borderId="5" xfId="0" applyNumberFormat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5" xfId="0" applyBorder="1" applyAlignment="1">
      <alignment horizontal="center"/>
    </xf>
    <xf numFmtId="10" fontId="0" fillId="0" borderId="0" xfId="2" applyNumberFormat="1" applyFont="1" applyBorder="1" applyAlignment="1">
      <alignment horizontal="center"/>
    </xf>
    <xf numFmtId="10" fontId="0" fillId="0" borderId="0" xfId="2" applyNumberFormat="1" applyFont="1" applyFill="1" applyBorder="1" applyAlignment="1">
      <alignment horizontal="center"/>
    </xf>
    <xf numFmtId="10" fontId="0" fillId="0" borderId="5" xfId="2" applyNumberFormat="1" applyFont="1" applyBorder="1" applyAlignment="1">
      <alignment horizontal="center"/>
    </xf>
    <xf numFmtId="10" fontId="0" fillId="0" borderId="7" xfId="2" applyNumberFormat="1" applyFont="1" applyBorder="1" applyAlignment="1">
      <alignment horizontal="center"/>
    </xf>
    <xf numFmtId="10" fontId="0" fillId="0" borderId="7" xfId="2" applyNumberFormat="1" applyFont="1" applyFill="1" applyBorder="1" applyAlignment="1">
      <alignment horizontal="center"/>
    </xf>
    <xf numFmtId="10" fontId="0" fillId="0" borderId="8" xfId="2" applyNumberFormat="1" applyFont="1" applyBorder="1" applyAlignment="1">
      <alignment horizontal="center"/>
    </xf>
    <xf numFmtId="0" fontId="2" fillId="0" borderId="4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49" fontId="2" fillId="0" borderId="0" xfId="2" applyNumberFormat="1" applyFont="1" applyAlignment="1">
      <alignment horizontal="center" vertical="center"/>
    </xf>
    <xf numFmtId="49" fontId="2" fillId="0" borderId="0" xfId="2" applyNumberFormat="1" applyFont="1" applyFill="1" applyAlignment="1">
      <alignment horizontal="center" vertical="center"/>
    </xf>
    <xf numFmtId="0" fontId="1" fillId="0" borderId="0" xfId="0" applyFont="1" applyAlignment="1">
      <alignment horizontal="left"/>
    </xf>
    <xf numFmtId="2" fontId="0" fillId="0" borderId="0" xfId="0" applyNumberFormat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2" fontId="0" fillId="0" borderId="0" xfId="1" applyNumberFormat="1" applyFont="1" applyAlignment="1">
      <alignment horizontal="center" vertical="center"/>
    </xf>
  </cellXfs>
  <cellStyles count="3">
    <cellStyle name="Milliers" xfId="1" builtinId="3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AA-PowerPoints%20RECAP\1.%20Sab%20pour%20JP\3.%20HU%2035.5%20version%20pefas%20Rad21-PK%20mars%202017\Manip%201%20OK%20WB%20spreads%20lagging%20chip\ChIP\NTS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AA-PowerPoints%20RECAP\1.%20Sab%20pour%20JP\3.%20HU%2035.5%20version%20pefas%20Rad21-PK%20mars%202017\Manip%201%20OK%20WB%20spreads%20lagging%20chip\ChIP\rDNA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>
        <row r="2">
          <cell r="F2">
            <v>6.2353836961137749E-2</v>
          </cell>
          <cell r="I2">
            <v>6.6209962878827399E-3</v>
          </cell>
        </row>
        <row r="3">
          <cell r="F3">
            <v>7.4530959005773612E-2</v>
          </cell>
          <cell r="I3">
            <v>7.5034522938922698E-3</v>
          </cell>
        </row>
        <row r="4">
          <cell r="F4">
            <v>4.5548335685468094E-2</v>
          </cell>
          <cell r="I4">
            <v>4.5199624498275498E-2</v>
          </cell>
        </row>
        <row r="6">
          <cell r="F6">
            <v>5.6962453782868044E-2</v>
          </cell>
          <cell r="I6">
            <v>8.5704932941568099E-2</v>
          </cell>
        </row>
        <row r="7">
          <cell r="F7">
            <v>5.4791679959943799E-3</v>
          </cell>
          <cell r="I7">
            <v>1.4288440745431201E-2</v>
          </cell>
        </row>
        <row r="8">
          <cell r="F8">
            <v>4.4845431858028653E-2</v>
          </cell>
          <cell r="I8">
            <v>0.15384359536327</v>
          </cell>
        </row>
        <row r="9">
          <cell r="F9">
            <v>4.5510290368551004E-2</v>
          </cell>
          <cell r="I9">
            <v>4.9567648886574701E-2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>
        <row r="26">
          <cell r="F26">
            <v>5.1451064389525951E-2</v>
          </cell>
          <cell r="I26">
            <v>4.1069077075029398E-3</v>
          </cell>
          <cell r="K26">
            <v>3.51290412054706E-3</v>
          </cell>
        </row>
        <row r="27">
          <cell r="F27">
            <v>4.20940567619199E-2</v>
          </cell>
          <cell r="I27">
            <v>4.3799360711640504E-3</v>
          </cell>
          <cell r="K27">
            <v>2.5402149909780599E-3</v>
          </cell>
        </row>
        <row r="28">
          <cell r="F28">
            <v>2.567398167328205E-2</v>
          </cell>
          <cell r="I28">
            <v>1.1220292925283299E-2</v>
          </cell>
          <cell r="K28">
            <v>8.8741016028198796E-3</v>
          </cell>
        </row>
        <row r="30">
          <cell r="F30">
            <v>3.5569073376407301E-2</v>
          </cell>
          <cell r="I30">
            <v>1.5829709880908899E-2</v>
          </cell>
          <cell r="K30">
            <v>1.46684749909991E-2</v>
          </cell>
        </row>
        <row r="31">
          <cell r="F31">
            <v>1.0283038358152981E-2</v>
          </cell>
          <cell r="I31">
            <v>6.9344132246416199E-3</v>
          </cell>
          <cell r="K31">
            <v>6.1686019490751398E-3</v>
          </cell>
        </row>
        <row r="32">
          <cell r="F32">
            <v>1.6961707096291898E-2</v>
          </cell>
          <cell r="I32">
            <v>3.5854933828897199E-2</v>
          </cell>
          <cell r="K32">
            <v>3.25957798999146E-2</v>
          </cell>
        </row>
        <row r="33">
          <cell r="F33">
            <v>2.823392131410065E-2</v>
          </cell>
          <cell r="I33">
            <v>1.47444643535316E-2</v>
          </cell>
          <cell r="K33">
            <v>1.18511663392253E-2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9"/>
  <sheetViews>
    <sheetView topLeftCell="A22" zoomScale="85" zoomScaleNormal="85" workbookViewId="0">
      <selection activeCell="A83" sqref="A83"/>
    </sheetView>
  </sheetViews>
  <sheetFormatPr baseColWidth="10" defaultRowHeight="12.75" x14ac:dyDescent="0.2"/>
  <cols>
    <col min="1" max="1" width="35.85546875" customWidth="1"/>
    <col min="10" max="10" width="11.42578125" style="19"/>
    <col min="15" max="15" width="11.42578125" customWidth="1"/>
    <col min="16" max="16" width="11.42578125" style="10"/>
    <col min="17" max="17" width="23.7109375" customWidth="1"/>
    <col min="19" max="19" width="11.42578125" style="7"/>
  </cols>
  <sheetData>
    <row r="1" spans="1:26" x14ac:dyDescent="0.2">
      <c r="A1" s="5" t="s">
        <v>18</v>
      </c>
      <c r="B1" s="12">
        <v>438</v>
      </c>
      <c r="C1" s="12" t="s">
        <v>2</v>
      </c>
      <c r="D1" s="12" t="s">
        <v>3</v>
      </c>
      <c r="E1" s="12" t="s">
        <v>26</v>
      </c>
      <c r="F1" s="12" t="s">
        <v>4</v>
      </c>
      <c r="G1" s="12" t="s">
        <v>5</v>
      </c>
      <c r="H1" s="12">
        <v>1806</v>
      </c>
      <c r="I1" s="12">
        <v>2898</v>
      </c>
      <c r="J1" s="14" t="s">
        <v>1</v>
      </c>
      <c r="K1" s="12" t="s">
        <v>22</v>
      </c>
      <c r="L1" s="12" t="s">
        <v>23</v>
      </c>
      <c r="M1" s="12" t="s">
        <v>6</v>
      </c>
      <c r="P1" s="24"/>
      <c r="Q1" s="13"/>
      <c r="R1" s="7"/>
      <c r="T1" s="7"/>
      <c r="U1" s="7"/>
      <c r="V1" s="25"/>
      <c r="W1" s="25"/>
      <c r="X1" s="25"/>
      <c r="Y1" s="25"/>
      <c r="Z1" s="25"/>
    </row>
    <row r="2" spans="1:26" x14ac:dyDescent="0.2">
      <c r="A2" s="13" t="s">
        <v>7</v>
      </c>
      <c r="B2" s="6">
        <v>5.2085048425894555E-4</v>
      </c>
      <c r="C2" s="4">
        <v>4.48665979018415E-4</v>
      </c>
      <c r="D2" s="3">
        <v>6.7772407284195501E-4</v>
      </c>
      <c r="E2" s="7">
        <v>4.6231388143900859E-4</v>
      </c>
      <c r="F2" s="4">
        <v>6.4435915454889457E-4</v>
      </c>
      <c r="G2" s="4">
        <v>4.9661326667508492E-4</v>
      </c>
      <c r="H2" s="4">
        <v>5.9049590504105676E-4</v>
      </c>
      <c r="I2" s="4">
        <v>4.7961646084735624E-4</v>
      </c>
      <c r="J2" s="15">
        <v>5.3487562582690698E-4</v>
      </c>
      <c r="K2" s="4">
        <v>6.5105237521276803E-4</v>
      </c>
      <c r="L2" s="1">
        <f>[1]Feuil1!I2/([1]Feuil1!F2*200)</f>
        <v>5.3092132020755183E-4</v>
      </c>
      <c r="M2" s="4">
        <v>5.203755554306044E-4</v>
      </c>
      <c r="O2" s="23"/>
      <c r="Q2" s="13"/>
      <c r="R2" s="7"/>
      <c r="T2" s="7"/>
      <c r="U2" s="7"/>
      <c r="V2" s="10"/>
      <c r="W2" s="10"/>
      <c r="X2" s="10"/>
      <c r="Y2" s="10"/>
    </row>
    <row r="3" spans="1:26" x14ac:dyDescent="0.2">
      <c r="A3" s="13" t="s">
        <v>8</v>
      </c>
      <c r="B3" s="6">
        <v>4.3184568033076968E-4</v>
      </c>
      <c r="C3" s="4">
        <v>3.8091762569496604E-4</v>
      </c>
      <c r="D3" s="3">
        <v>5.7523316682217519E-4</v>
      </c>
      <c r="E3" s="7">
        <v>5.403629009606202E-4</v>
      </c>
      <c r="F3" s="4">
        <v>6.7213787443578155E-4</v>
      </c>
      <c r="G3" s="4">
        <v>4.9027959421534093E-4</v>
      </c>
      <c r="H3" s="4">
        <v>4.0332903405582225E-4</v>
      </c>
      <c r="I3" s="4">
        <v>3.7580362933933609E-4</v>
      </c>
      <c r="J3" s="15">
        <v>4.0745371970408496E-4</v>
      </c>
      <c r="K3" s="4">
        <v>5.8285012543798356E-4</v>
      </c>
      <c r="L3" s="1">
        <f>[1]Feuil1!I3/([1]Feuil1!F3*200)</f>
        <v>5.0337821986907528E-4</v>
      </c>
      <c r="M3" s="4">
        <v>5.5457712334394703E-4</v>
      </c>
      <c r="Q3" s="13"/>
      <c r="R3" s="7"/>
      <c r="T3" s="7"/>
      <c r="U3" s="7"/>
      <c r="V3" s="10"/>
      <c r="W3" s="10"/>
      <c r="X3" s="10"/>
      <c r="Y3" s="10"/>
    </row>
    <row r="4" spans="1:26" x14ac:dyDescent="0.2">
      <c r="A4" s="13" t="s">
        <v>9</v>
      </c>
      <c r="B4" s="6">
        <v>2.3198002327464141E-3</v>
      </c>
      <c r="C4" s="4">
        <v>2.8863458110667821E-3</v>
      </c>
      <c r="D4" s="3">
        <v>9.1708225713780858E-3</v>
      </c>
      <c r="E4" s="7">
        <v>4.2753019575177019E-3</v>
      </c>
      <c r="F4" s="4">
        <v>7.7226894661028755E-3</v>
      </c>
      <c r="G4" s="4">
        <v>3.224186775347763E-3</v>
      </c>
      <c r="H4" s="4">
        <v>1.0272612809042033E-3</v>
      </c>
      <c r="I4" s="4">
        <v>1.8642320029304054E-3</v>
      </c>
      <c r="J4" s="15">
        <v>2.0125734699214495E-3</v>
      </c>
      <c r="K4" s="4">
        <v>2.6956243057123753E-3</v>
      </c>
      <c r="L4" s="1">
        <f>[1]Feuil1!I4/([1]Feuil1!F4*200)</f>
        <v>4.9617207542334146E-3</v>
      </c>
      <c r="M4" s="4">
        <v>4.0801380234994503E-3</v>
      </c>
      <c r="Q4" s="13"/>
      <c r="R4" s="7"/>
      <c r="T4" s="7"/>
      <c r="U4" s="7"/>
      <c r="V4" s="10"/>
      <c r="W4" s="10"/>
      <c r="X4" s="10"/>
      <c r="Y4" s="10"/>
    </row>
    <row r="5" spans="1:26" x14ac:dyDescent="0.2">
      <c r="A5" s="13" t="s">
        <v>10</v>
      </c>
      <c r="B5" s="6">
        <v>2.6728463786820675E-3</v>
      </c>
      <c r="C5" s="4">
        <v>3.0427066526209274E-3</v>
      </c>
      <c r="D5" s="3">
        <v>1.1354997205790416E-2</v>
      </c>
      <c r="E5" s="7">
        <v>4.1237985855044424E-3</v>
      </c>
      <c r="F5" s="4">
        <v>1.0269331016507384E-2</v>
      </c>
      <c r="G5" s="4">
        <v>3.4153992958041498E-3</v>
      </c>
      <c r="H5" s="4">
        <v>1.273753724481731E-3</v>
      </c>
      <c r="I5" s="4">
        <v>1.8258690501354623E-3</v>
      </c>
      <c r="J5" s="15">
        <v>2.0009655242735312E-3</v>
      </c>
      <c r="K5" s="4">
        <v>2.5434782061081206E-3</v>
      </c>
      <c r="L5" s="1">
        <f>[1]Feuil1!I9/([1]Feuil1!F9*200)</f>
        <v>5.4457627588361266E-3</v>
      </c>
      <c r="M5" s="4">
        <v>4.8273210386684104E-3</v>
      </c>
      <c r="Q5" s="13"/>
      <c r="R5" s="7"/>
      <c r="T5" s="7"/>
      <c r="U5" s="7"/>
      <c r="V5" s="10"/>
      <c r="W5" s="10"/>
      <c r="X5" s="10"/>
      <c r="Y5" s="10"/>
    </row>
    <row r="6" spans="1:26" x14ac:dyDescent="0.2">
      <c r="A6" s="13" t="s">
        <v>11</v>
      </c>
      <c r="B6" s="6">
        <v>3.5061792738442991E-3</v>
      </c>
      <c r="C6" s="4">
        <v>3.2208244779959702E-3</v>
      </c>
      <c r="D6" s="3">
        <v>1.2005709953648119E-2</v>
      </c>
      <c r="E6" s="7">
        <v>3.7892435505028424E-3</v>
      </c>
      <c r="F6" s="4">
        <v>9.6843171459118811E-3</v>
      </c>
      <c r="G6" s="4">
        <v>4.5968541826356037E-3</v>
      </c>
      <c r="H6" s="4">
        <v>1.2560841697642705E-3</v>
      </c>
      <c r="I6" s="4">
        <v>2.4240566832114166E-3</v>
      </c>
      <c r="J6" s="15">
        <v>2.5972789875686937E-3</v>
      </c>
      <c r="K6" s="4">
        <v>3.3091039389506216E-3</v>
      </c>
      <c r="L6" s="1">
        <f>[1]Feuil1!I6/([1]Feuil1!F6*200)</f>
        <v>7.5229319709665139E-3</v>
      </c>
      <c r="M6" s="4">
        <v>5.5992053452183247E-3</v>
      </c>
      <c r="Q6" s="13"/>
      <c r="R6" s="7"/>
      <c r="T6" s="7"/>
      <c r="U6" s="7"/>
    </row>
    <row r="7" spans="1:26" x14ac:dyDescent="0.2">
      <c r="A7" s="13" t="s">
        <v>12</v>
      </c>
      <c r="B7" s="6">
        <v>4.5338525714206154E-3</v>
      </c>
      <c r="C7" s="4">
        <v>5.1907482164290156E-3</v>
      </c>
      <c r="D7" s="3">
        <v>1.9226096872637738E-2</v>
      </c>
      <c r="E7" s="7">
        <v>4.2714606210886765E-3</v>
      </c>
      <c r="F7" s="4">
        <v>2.0394190871369292E-2</v>
      </c>
      <c r="G7" s="4">
        <v>4.569893506242536E-3</v>
      </c>
      <c r="H7" s="4">
        <v>2.6699786385858217E-3</v>
      </c>
      <c r="I7" s="4">
        <v>5.0311596664954703E-3</v>
      </c>
      <c r="J7" s="15">
        <v>3.9959556732312388E-3</v>
      </c>
      <c r="K7" s="4">
        <v>4.7173943344863082E-3</v>
      </c>
      <c r="L7" s="1">
        <f>[1]Feuil1!I7/([1]Feuil1!F7*200)</f>
        <v>1.3038878125179735E-2</v>
      </c>
      <c r="M7" s="4">
        <v>1.2356280337620757E-2</v>
      </c>
      <c r="Q7" s="13"/>
      <c r="R7" s="7"/>
      <c r="T7" s="7"/>
      <c r="U7" s="7"/>
    </row>
    <row r="8" spans="1:26" x14ac:dyDescent="0.2">
      <c r="A8" s="13" t="s">
        <v>13</v>
      </c>
      <c r="B8" s="6">
        <v>9.9165762549720746E-3</v>
      </c>
      <c r="C8" s="4">
        <v>1.2737820574641763E-2</v>
      </c>
      <c r="D8" s="3">
        <v>3.6408748527719213E-2</v>
      </c>
      <c r="E8" s="7">
        <v>1.8702330508474575E-2</v>
      </c>
      <c r="F8" s="4">
        <v>3.1876434583014535E-2</v>
      </c>
      <c r="G8" s="4">
        <v>1.3270068927303671E-2</v>
      </c>
      <c r="H8" s="4">
        <v>1.1371066395886564E-2</v>
      </c>
      <c r="I8" s="4">
        <v>2.5271808887433099E-2</v>
      </c>
      <c r="J8" s="15">
        <v>1.7970647692156973E-2</v>
      </c>
      <c r="K8" s="4">
        <v>9.1616964033125938E-3</v>
      </c>
      <c r="L8" s="1">
        <f>[1]Feuil1!I8/([1]Feuil1!F8*200)</f>
        <v>1.7152649555288814E-2</v>
      </c>
      <c r="M8" s="4">
        <v>1.7154247533074339E-2</v>
      </c>
      <c r="Q8" s="13"/>
      <c r="R8" s="7"/>
      <c r="T8" s="7"/>
      <c r="U8" s="7"/>
    </row>
    <row r="9" spans="1:26" x14ac:dyDescent="0.2">
      <c r="A9" s="13"/>
      <c r="B9" s="6"/>
      <c r="C9" s="4"/>
      <c r="D9" s="3"/>
      <c r="E9" s="7"/>
      <c r="F9" s="4"/>
      <c r="G9" s="4"/>
      <c r="H9" s="4"/>
      <c r="I9" s="4"/>
      <c r="J9" s="15"/>
      <c r="K9" s="4"/>
      <c r="L9" s="1"/>
      <c r="M9" s="4"/>
      <c r="Q9" s="13"/>
      <c r="R9" s="7"/>
      <c r="T9" s="7"/>
      <c r="U9" s="7"/>
    </row>
    <row r="10" spans="1:26" x14ac:dyDescent="0.2">
      <c r="A10" s="11" t="s">
        <v>17</v>
      </c>
      <c r="B10" s="2"/>
      <c r="C10" s="4"/>
      <c r="D10" s="3"/>
      <c r="E10" s="3"/>
      <c r="F10" s="4"/>
      <c r="G10" s="4"/>
      <c r="H10" s="2"/>
      <c r="I10" s="2"/>
      <c r="J10" s="16"/>
      <c r="K10" s="2"/>
      <c r="L10" s="2"/>
      <c r="M10" s="2"/>
      <c r="R10" s="7"/>
      <c r="T10" s="7"/>
      <c r="U10" s="7"/>
    </row>
    <row r="11" spans="1:26" x14ac:dyDescent="0.2">
      <c r="A11" s="13" t="s">
        <v>15</v>
      </c>
      <c r="B11" s="8">
        <f t="shared" ref="B11:M11" si="0">B5/B4</f>
        <v>1.152188167305114</v>
      </c>
      <c r="C11" s="8">
        <f t="shared" si="0"/>
        <v>1.0541725946193381</v>
      </c>
      <c r="D11" s="8">
        <f t="shared" si="0"/>
        <v>1.2381656189957362</v>
      </c>
      <c r="E11" s="8">
        <f t="shared" ref="E11" si="1">E5/E4</f>
        <v>0.96456311775900283</v>
      </c>
      <c r="F11" s="8">
        <f t="shared" si="0"/>
        <v>1.3297609675466633</v>
      </c>
      <c r="G11" s="8">
        <f t="shared" si="0"/>
        <v>1.0593056586914888</v>
      </c>
      <c r="H11" s="8">
        <f t="shared" si="0"/>
        <v>1.2399510700535341</v>
      </c>
      <c r="I11" s="8">
        <f t="shared" si="0"/>
        <v>0.97942157803608132</v>
      </c>
      <c r="J11" s="17">
        <f t="shared" si="0"/>
        <v>0.99423228725738322</v>
      </c>
      <c r="K11" s="8">
        <f t="shared" si="0"/>
        <v>0.94355812147789386</v>
      </c>
      <c r="L11" s="8">
        <f t="shared" si="0"/>
        <v>1.0975552693467725</v>
      </c>
      <c r="M11" s="8">
        <f t="shared" si="0"/>
        <v>1.1831268969004427</v>
      </c>
      <c r="R11" s="7"/>
      <c r="T11" s="7"/>
      <c r="U11" s="7"/>
    </row>
    <row r="12" spans="1:26" x14ac:dyDescent="0.2">
      <c r="A12" s="13" t="s">
        <v>14</v>
      </c>
      <c r="B12" s="8">
        <f t="shared" ref="B12:M12" si="2">B7/B6</f>
        <v>1.2931034659986278</v>
      </c>
      <c r="C12" s="8">
        <f t="shared" si="2"/>
        <v>1.6116209535450228</v>
      </c>
      <c r="D12" s="8">
        <f t="shared" si="2"/>
        <v>1.6014127400100644</v>
      </c>
      <c r="E12" s="8">
        <f t="shared" ref="E12" si="3">E7/E6</f>
        <v>1.127259455392315</v>
      </c>
      <c r="F12" s="8">
        <f t="shared" si="2"/>
        <v>2.1058986982864822</v>
      </c>
      <c r="G12" s="8">
        <f t="shared" si="2"/>
        <v>0.99413497245683569</v>
      </c>
      <c r="H12" s="8">
        <f t="shared" si="2"/>
        <v>2.1256367231241335</v>
      </c>
      <c r="I12" s="8">
        <f t="shared" si="2"/>
        <v>2.0755123844010672</v>
      </c>
      <c r="J12" s="17">
        <f t="shared" si="2"/>
        <v>1.5385161518485324</v>
      </c>
      <c r="K12" s="8">
        <f t="shared" si="2"/>
        <v>1.4255805866231817</v>
      </c>
      <c r="L12" s="8">
        <f t="shared" si="2"/>
        <v>1.7332176039210623</v>
      </c>
      <c r="M12" s="8">
        <f t="shared" si="2"/>
        <v>2.2067917812967726</v>
      </c>
      <c r="R12" s="7"/>
      <c r="T12" s="7"/>
      <c r="U12" s="7"/>
    </row>
    <row r="13" spans="1:26" x14ac:dyDescent="0.2">
      <c r="A13" s="13"/>
      <c r="B13" s="8"/>
      <c r="C13" s="8"/>
      <c r="D13" s="8"/>
      <c r="E13" s="8"/>
      <c r="F13" s="8"/>
      <c r="G13" s="8"/>
      <c r="H13" s="8"/>
      <c r="I13" s="8"/>
      <c r="J13" s="17"/>
      <c r="K13" s="8"/>
      <c r="L13" s="8"/>
      <c r="M13" s="8"/>
      <c r="R13" s="7"/>
      <c r="T13" s="7"/>
      <c r="U13" s="7"/>
    </row>
    <row r="14" spans="1:26" x14ac:dyDescent="0.2">
      <c r="A14" s="5" t="s">
        <v>19</v>
      </c>
      <c r="B14" s="2"/>
      <c r="C14" s="2"/>
      <c r="D14" s="3"/>
      <c r="E14" s="3"/>
      <c r="F14" s="2"/>
      <c r="G14" s="2"/>
      <c r="H14" s="2"/>
      <c r="I14" s="2"/>
      <c r="J14" s="16"/>
      <c r="K14" s="2"/>
      <c r="L14" s="2"/>
      <c r="M14" s="2"/>
      <c r="R14" s="7"/>
      <c r="T14" s="7"/>
      <c r="U14" s="7"/>
    </row>
    <row r="15" spans="1:26" x14ac:dyDescent="0.2">
      <c r="A15" s="13" t="s">
        <v>7</v>
      </c>
      <c r="B15" s="6">
        <v>6.5290001093806663E-4</v>
      </c>
      <c r="C15" s="4">
        <v>6.4590048835595185E-4</v>
      </c>
      <c r="D15" s="3">
        <v>8.8682021021644286E-4</v>
      </c>
      <c r="E15" s="7">
        <v>5.397207065569223E-3</v>
      </c>
      <c r="F15" s="4">
        <v>8.1571976863614249E-4</v>
      </c>
      <c r="G15" s="4">
        <v>7.1141950331868786E-4</v>
      </c>
      <c r="H15" s="4">
        <v>5.5857822432705119E-4</v>
      </c>
      <c r="I15" s="4">
        <v>7.9598108708145725E-4</v>
      </c>
      <c r="J15" s="15">
        <v>6.7033623650210891E-4</v>
      </c>
      <c r="K15" s="4">
        <v>1.8027102823954257E-3</v>
      </c>
      <c r="L15" s="4">
        <v>1.5080714216599543E-3</v>
      </c>
      <c r="M15" s="4">
        <v>5.4648709190409806E-4</v>
      </c>
      <c r="R15" s="7"/>
      <c r="T15" s="7"/>
      <c r="U15" s="7"/>
    </row>
    <row r="16" spans="1:26" x14ac:dyDescent="0.2">
      <c r="A16" s="13" t="s">
        <v>8</v>
      </c>
      <c r="B16" s="6">
        <v>3.4827981697138605E-4</v>
      </c>
      <c r="C16" s="4">
        <v>3.4444811663360969E-4</v>
      </c>
      <c r="D16" s="3">
        <v>4.6832012671429828E-4</v>
      </c>
      <c r="E16" s="7">
        <v>4.9828661311162291E-4</v>
      </c>
      <c r="F16" s="4">
        <v>5.5026672137874428E-4</v>
      </c>
      <c r="G16" s="4">
        <v>4.1838842506483419E-4</v>
      </c>
      <c r="H16" s="4">
        <v>3.664393052481425E-4</v>
      </c>
      <c r="I16" s="4">
        <v>3.5785059608948967E-4</v>
      </c>
      <c r="J16" s="15">
        <v>3.6409002032805079E-4</v>
      </c>
      <c r="K16" s="4">
        <v>4.4920221923424615E-4</v>
      </c>
      <c r="L16" s="4">
        <v>4.1683428969170459E-4</v>
      </c>
      <c r="M16" s="4">
        <v>3.995203664353629E-4</v>
      </c>
      <c r="R16" s="7"/>
      <c r="T16" s="7"/>
      <c r="U16" s="7"/>
    </row>
    <row r="17" spans="1:21" x14ac:dyDescent="0.2">
      <c r="A17" s="13" t="s">
        <v>9</v>
      </c>
      <c r="B17" s="6">
        <v>1.8896063462191188E-3</v>
      </c>
      <c r="C17" s="4">
        <v>2.5239727499140811E-3</v>
      </c>
      <c r="D17" s="3">
        <v>7.6891753034748368E-3</v>
      </c>
      <c r="E17" s="7">
        <v>3.6436207135915593E-3</v>
      </c>
      <c r="F17" s="4">
        <v>7.8295618233353466E-3</v>
      </c>
      <c r="G17" s="4">
        <v>2.5185650233063663E-3</v>
      </c>
      <c r="H17" s="4">
        <v>9.895976643629538E-4</v>
      </c>
      <c r="I17" s="4">
        <v>1.3793135588481787E-3</v>
      </c>
      <c r="J17" s="15">
        <v>1.5608542489545917E-3</v>
      </c>
      <c r="K17" s="4">
        <v>2.1069791782430294E-3</v>
      </c>
      <c r="L17" s="4">
        <v>4.0197619061523434E-3</v>
      </c>
      <c r="M17" s="4">
        <v>3.0490730973979311E-3</v>
      </c>
      <c r="R17" s="7"/>
      <c r="T17" s="7"/>
      <c r="U17" s="7"/>
    </row>
    <row r="18" spans="1:21" x14ac:dyDescent="0.2">
      <c r="A18" s="13" t="s">
        <v>10</v>
      </c>
      <c r="B18" s="6">
        <v>2.1200049514628339E-3</v>
      </c>
      <c r="C18" s="4">
        <v>2.6472240203659707E-3</v>
      </c>
      <c r="D18" s="3">
        <v>1.059632603521422E-2</v>
      </c>
      <c r="E18" s="7">
        <v>3.8269963126397869E-3</v>
      </c>
      <c r="F18" s="4">
        <v>1.1516072980017375E-2</v>
      </c>
      <c r="G18" s="4">
        <v>3.0507132573068369E-3</v>
      </c>
      <c r="H18" s="4">
        <v>1.1418189428183409E-3</v>
      </c>
      <c r="I18" s="4">
        <v>1.6407511691404074E-3</v>
      </c>
      <c r="J18" s="15">
        <v>1.882719194866734E-3</v>
      </c>
      <c r="K18" s="4">
        <v>2.2012101263843321E-3</v>
      </c>
      <c r="L18" s="4">
        <v>4.3215453381600551E-3</v>
      </c>
      <c r="M18" s="4">
        <v>3.6740272677840643E-3</v>
      </c>
    </row>
    <row r="19" spans="1:21" x14ac:dyDescent="0.2">
      <c r="A19" s="13" t="s">
        <v>11</v>
      </c>
      <c r="B19" s="6">
        <v>1.43270189254752E-3</v>
      </c>
      <c r="C19" s="4">
        <v>2.7066120060952707E-3</v>
      </c>
      <c r="D19" s="3">
        <v>9.5048072775425832E-3</v>
      </c>
      <c r="E19" s="7">
        <v>3.4613030170529075E-3</v>
      </c>
      <c r="F19" s="4">
        <v>9.7237071633560317E-3</v>
      </c>
      <c r="G19" s="4">
        <v>2.9578843568079387E-3</v>
      </c>
      <c r="H19" s="4">
        <v>1.2352117054712194E-3</v>
      </c>
      <c r="I19" s="4">
        <v>1.5721980483788969E-3</v>
      </c>
      <c r="J19" s="15">
        <v>1.9102630384972301E-3</v>
      </c>
      <c r="K19" s="4">
        <v>2.2927555318309222E-3</v>
      </c>
      <c r="L19" s="4">
        <v>5.2188055605353126E-3</v>
      </c>
      <c r="M19" s="4">
        <v>3.8805849337786094E-3</v>
      </c>
    </row>
    <row r="20" spans="1:21" x14ac:dyDescent="0.2">
      <c r="A20" s="13" t="s">
        <v>12</v>
      </c>
      <c r="B20" s="6">
        <v>3.3687067673618693E-3</v>
      </c>
      <c r="C20" s="4">
        <v>4.9487855504441935E-3</v>
      </c>
      <c r="D20" s="3">
        <v>1.8842580329410379E-2</v>
      </c>
      <c r="E20" s="7">
        <v>5.8519305703152672E-3</v>
      </c>
      <c r="F20" s="4">
        <v>2.1931765790686952E-2</v>
      </c>
      <c r="G20" s="4">
        <v>4.2185362051069481E-3</v>
      </c>
      <c r="H20" s="4">
        <v>2.5521649604082512E-3</v>
      </c>
      <c r="I20" s="4">
        <v>4.0035358239538642E-3</v>
      </c>
      <c r="J20" s="15">
        <v>3.8759743583798249E-3</v>
      </c>
      <c r="K20" s="4">
        <v>4.2383319109894598E-3</v>
      </c>
      <c r="L20" s="4">
        <v>1.1913593230227351E-2</v>
      </c>
      <c r="M20" s="4">
        <v>1.1180710354417705E-2</v>
      </c>
    </row>
    <row r="21" spans="1:21" x14ac:dyDescent="0.2">
      <c r="A21" s="13" t="s">
        <v>13</v>
      </c>
      <c r="B21" s="6">
        <v>1.2759623074841178E-2</v>
      </c>
      <c r="C21" s="4">
        <v>1.1537230264863911E-2</v>
      </c>
      <c r="D21" s="3">
        <v>3.090850561750726E-2</v>
      </c>
      <c r="E21" s="7">
        <v>1.8871822033898304E-2</v>
      </c>
      <c r="F21" s="4">
        <v>3.6275822494261672E-2</v>
      </c>
      <c r="G21" s="4">
        <v>1.2988536885982473E-2</v>
      </c>
      <c r="H21" s="4">
        <v>1.1216867179861248E-2</v>
      </c>
      <c r="I21" s="4">
        <v>2.4742145670165777E-2</v>
      </c>
      <c r="J21" s="15">
        <v>1.7184595958863073E-2</v>
      </c>
      <c r="K21" s="4">
        <v>9.0815861480818879E-3</v>
      </c>
      <c r="L21" s="4">
        <v>1.6248188958168857E-2</v>
      </c>
      <c r="M21" s="4">
        <v>1.9378336383707773E-2</v>
      </c>
    </row>
    <row r="22" spans="1:21" x14ac:dyDescent="0.2">
      <c r="B22" s="2"/>
      <c r="C22" s="4"/>
      <c r="D22" s="3"/>
      <c r="E22" s="3"/>
      <c r="F22" s="4"/>
      <c r="G22" s="4"/>
      <c r="H22" s="2"/>
      <c r="I22" s="2"/>
      <c r="J22" s="16"/>
      <c r="K22" s="2"/>
      <c r="L22" s="2"/>
      <c r="M22" s="2"/>
    </row>
    <row r="23" spans="1:21" x14ac:dyDescent="0.2">
      <c r="A23" s="11" t="s">
        <v>17</v>
      </c>
      <c r="B23" s="2"/>
      <c r="C23" s="4"/>
      <c r="D23" s="3"/>
      <c r="E23" s="3"/>
      <c r="F23" s="4"/>
      <c r="G23" s="4"/>
      <c r="H23" s="2"/>
      <c r="I23" s="2"/>
      <c r="J23" s="16"/>
      <c r="K23" s="2"/>
      <c r="L23" s="2"/>
      <c r="M23" s="2"/>
    </row>
    <row r="24" spans="1:21" x14ac:dyDescent="0.2">
      <c r="A24" s="13" t="s">
        <v>15</v>
      </c>
      <c r="B24" s="8">
        <f t="shared" ref="B24:M24" si="4">B18/B17</f>
        <v>1.1219294196935334</v>
      </c>
      <c r="C24" s="8">
        <f t="shared" si="4"/>
        <v>1.0488322508458481</v>
      </c>
      <c r="D24" s="8">
        <f t="shared" si="4"/>
        <v>1.378083554737737</v>
      </c>
      <c r="E24" s="8">
        <f t="shared" si="4"/>
        <v>1.0503278506360976</v>
      </c>
      <c r="F24" s="8">
        <f t="shared" si="4"/>
        <v>1.4708451430442371</v>
      </c>
      <c r="G24" s="8">
        <f t="shared" si="4"/>
        <v>1.2112902502322007</v>
      </c>
      <c r="H24" s="8">
        <f t="shared" si="4"/>
        <v>1.1538213800791239</v>
      </c>
      <c r="I24" s="8">
        <f t="shared" si="4"/>
        <v>1.1895418257981507</v>
      </c>
      <c r="J24" s="17">
        <f t="shared" si="4"/>
        <v>1.2062107631943961</v>
      </c>
      <c r="K24" s="8">
        <f t="shared" si="4"/>
        <v>1.0447232460170206</v>
      </c>
      <c r="L24" s="8">
        <f t="shared" si="4"/>
        <v>1.0750749519631559</v>
      </c>
      <c r="M24" s="8">
        <f t="shared" si="4"/>
        <v>1.2049652961483499</v>
      </c>
    </row>
    <row r="25" spans="1:21" x14ac:dyDescent="0.2">
      <c r="A25" s="13" t="s">
        <v>14</v>
      </c>
      <c r="B25" s="8">
        <f t="shared" ref="B25:M25" si="5">B20/B19</f>
        <v>2.3512963756695364</v>
      </c>
      <c r="C25" s="8">
        <f t="shared" si="5"/>
        <v>1.8284059700095781</v>
      </c>
      <c r="D25" s="8">
        <f t="shared" si="5"/>
        <v>1.9824263427129716</v>
      </c>
      <c r="E25" s="8">
        <f t="shared" si="5"/>
        <v>1.6906727152995222</v>
      </c>
      <c r="F25" s="8">
        <f t="shared" si="5"/>
        <v>2.2554942700595935</v>
      </c>
      <c r="G25" s="8">
        <f t="shared" si="5"/>
        <v>1.4262005190965166</v>
      </c>
      <c r="H25" s="8">
        <f t="shared" si="5"/>
        <v>2.0661761454362426</v>
      </c>
      <c r="I25" s="8">
        <f t="shared" si="5"/>
        <v>2.5464576985589917</v>
      </c>
      <c r="J25" s="17">
        <f t="shared" si="5"/>
        <v>2.0290265163843535</v>
      </c>
      <c r="K25" s="8">
        <f t="shared" si="5"/>
        <v>1.8485755904402339</v>
      </c>
      <c r="L25" s="8">
        <f t="shared" si="5"/>
        <v>2.2828199081257452</v>
      </c>
      <c r="M25" s="8">
        <f t="shared" si="5"/>
        <v>2.8811920226497416</v>
      </c>
    </row>
    <row r="26" spans="1:21" x14ac:dyDescent="0.2">
      <c r="B26" s="2"/>
      <c r="C26" s="2"/>
      <c r="D26" s="2"/>
      <c r="E26" s="2"/>
      <c r="F26" s="2"/>
      <c r="G26" s="2"/>
      <c r="H26" s="2"/>
      <c r="I26" s="2"/>
      <c r="J26" s="16"/>
      <c r="K26" s="2"/>
      <c r="L26" s="2"/>
      <c r="M26" s="2"/>
    </row>
    <row r="27" spans="1:21" x14ac:dyDescent="0.2">
      <c r="A27" s="5" t="s">
        <v>20</v>
      </c>
      <c r="B27" s="2"/>
      <c r="C27" s="2"/>
      <c r="D27" s="3"/>
      <c r="E27" s="3"/>
      <c r="F27" s="2"/>
      <c r="G27" s="2"/>
      <c r="H27" s="2"/>
      <c r="I27" s="2"/>
      <c r="J27" s="16"/>
      <c r="K27" s="5"/>
      <c r="L27" s="5"/>
      <c r="M27" s="2"/>
    </row>
    <row r="28" spans="1:21" x14ac:dyDescent="0.2">
      <c r="A28" s="13" t="s">
        <v>7</v>
      </c>
      <c r="B28" s="6">
        <v>2.9913686672058634E-4</v>
      </c>
      <c r="C28" s="4">
        <v>2.2336363979075574E-4</v>
      </c>
      <c r="D28" s="3">
        <v>3.4971828632799262E-4</v>
      </c>
      <c r="E28" s="7">
        <v>1.6129595160539788E-4</v>
      </c>
      <c r="F28" s="4">
        <v>3.6518422032005951E-4</v>
      </c>
      <c r="G28" s="4">
        <v>2.2917188870422901E-4</v>
      </c>
      <c r="H28" s="4">
        <v>2.3485465712050224E-4</v>
      </c>
      <c r="I28" s="4">
        <v>2.5710322098605184E-4</v>
      </c>
      <c r="J28" s="18">
        <v>2.7400357846623963E-4</v>
      </c>
      <c r="K28" s="1">
        <f>[2]Feuil1!I26/([2]Feuil1!F26*200)</f>
        <v>3.9910813860043247E-4</v>
      </c>
      <c r="L28" s="4">
        <v>3.7619251807355044E-4</v>
      </c>
      <c r="M28" s="4">
        <v>3.0549252655418245E-4</v>
      </c>
    </row>
    <row r="29" spans="1:21" x14ac:dyDescent="0.2">
      <c r="A29" s="13" t="s">
        <v>8</v>
      </c>
      <c r="B29" s="6">
        <v>4.6934285631458649E-4</v>
      </c>
      <c r="C29" s="4">
        <v>3.8169443077976236E-4</v>
      </c>
      <c r="D29" s="3">
        <v>5.9012116054254517E-4</v>
      </c>
      <c r="E29" s="7">
        <v>2.9924021040327286E-4</v>
      </c>
      <c r="F29" s="4">
        <v>5.4419284149013884E-4</v>
      </c>
      <c r="G29" s="4">
        <v>4.3102886792655053E-4</v>
      </c>
      <c r="H29" s="4">
        <v>1.9297087263843844E-4</v>
      </c>
      <c r="I29" s="4">
        <v>5.8535533367166297E-4</v>
      </c>
      <c r="J29" s="18">
        <v>4.6693216751585078E-4</v>
      </c>
      <c r="K29" s="1">
        <f>[2]Feuil1!I27/([2]Feuil1!F27*200)</f>
        <v>5.202558755427832E-4</v>
      </c>
      <c r="L29" s="4">
        <v>4.6885941770980275E-4</v>
      </c>
      <c r="M29" s="4">
        <v>5.4286904461641914E-4</v>
      </c>
    </row>
    <row r="30" spans="1:21" x14ac:dyDescent="0.2">
      <c r="A30" s="13" t="s">
        <v>9</v>
      </c>
      <c r="B30" s="6">
        <v>2.1514476552885109E-3</v>
      </c>
      <c r="C30" s="4">
        <v>2.4249908441032674E-3</v>
      </c>
      <c r="D30" s="3">
        <v>8.1940656165486719E-3</v>
      </c>
      <c r="E30" s="7">
        <v>2.3093934288121311E-3</v>
      </c>
      <c r="F30" s="4">
        <v>5.7116174822562571E-3</v>
      </c>
      <c r="G30" s="4">
        <v>2.234906956589761E-3</v>
      </c>
      <c r="H30" s="4">
        <v>8.3596749761233953E-4</v>
      </c>
      <c r="I30" s="4">
        <v>1.3841251789514872E-3</v>
      </c>
      <c r="J30" s="18">
        <v>1.7097227425977514E-3</v>
      </c>
      <c r="K30" s="1">
        <f>[2]Feuil1!I28/([2]Feuil1!F28*200)</f>
        <v>2.185148581172323E-3</v>
      </c>
      <c r="L30" s="4">
        <v>4.2569885854981662E-3</v>
      </c>
      <c r="M30" s="4">
        <v>3.4775832856455053E-3</v>
      </c>
    </row>
    <row r="31" spans="1:21" x14ac:dyDescent="0.2">
      <c r="A31" s="13" t="s">
        <v>10</v>
      </c>
      <c r="B31" s="6">
        <v>2.2422807485960403E-3</v>
      </c>
      <c r="C31" s="4">
        <v>2.706976287334544E-3</v>
      </c>
      <c r="D31" s="3">
        <v>1.0953844105401992E-2</v>
      </c>
      <c r="E31" s="7">
        <v>3.8440000000000002E-3</v>
      </c>
      <c r="F31" s="4">
        <v>9.8329938900203664E-3</v>
      </c>
      <c r="G31" s="4">
        <v>2.9489840087533058E-3</v>
      </c>
      <c r="H31" s="4">
        <v>1.1142570486964432E-3</v>
      </c>
      <c r="I31" s="4">
        <v>1.609659049740403E-3</v>
      </c>
      <c r="J31" s="18">
        <v>1.8944815284729145E-3</v>
      </c>
      <c r="K31" s="1">
        <f>[2]Feuil1!I33/([2]Feuil1!F33*200)</f>
        <v>2.6111258492046382E-3</v>
      </c>
      <c r="L31" s="4">
        <v>4.9733978894846223E-3</v>
      </c>
      <c r="M31" s="4">
        <v>4.5999546385385205E-3</v>
      </c>
    </row>
    <row r="32" spans="1:21" x14ac:dyDescent="0.2">
      <c r="A32" s="13" t="s">
        <v>11</v>
      </c>
      <c r="B32" s="6">
        <v>1.9776000384175794E-3</v>
      </c>
      <c r="C32" s="4">
        <v>2.7150237857668244E-3</v>
      </c>
      <c r="D32" s="3">
        <v>8.197971758749199E-3</v>
      </c>
      <c r="E32" s="7">
        <v>2.5326574380970944E-3</v>
      </c>
      <c r="F32" s="4">
        <v>7.0446735395189005E-3</v>
      </c>
      <c r="G32" s="4">
        <v>2.6456135092531989E-3</v>
      </c>
      <c r="H32" s="4">
        <v>1.2192402338050718E-3</v>
      </c>
      <c r="I32" s="4">
        <v>1.7260311710965046E-3</v>
      </c>
      <c r="J32" s="18">
        <v>1.9147560098106643E-3</v>
      </c>
      <c r="K32" s="1">
        <f>[2]Feuil1!I30/([2]Feuil1!F30*200)</f>
        <v>2.2252069534384644E-3</v>
      </c>
      <c r="L32" s="4">
        <v>4.6378977307215373E-3</v>
      </c>
      <c r="M32" s="4">
        <v>3.6445647703824391E-3</v>
      </c>
    </row>
    <row r="33" spans="1:13" x14ac:dyDescent="0.2">
      <c r="A33" s="13" t="s">
        <v>12</v>
      </c>
      <c r="B33" s="6">
        <v>2.4436434766319857E-3</v>
      </c>
      <c r="C33" s="4">
        <v>3.5649117253822053E-3</v>
      </c>
      <c r="D33" s="3">
        <v>1.3537773545958821E-2</v>
      </c>
      <c r="E33" s="7">
        <v>3.1490266644855222E-3</v>
      </c>
      <c r="F33" s="4">
        <v>1.2589928057553957E-2</v>
      </c>
      <c r="G33" s="4">
        <v>2.3727796812838516E-3</v>
      </c>
      <c r="H33" s="4">
        <v>1.9220532595009285E-3</v>
      </c>
      <c r="I33" s="4">
        <v>2.9144344103861808E-3</v>
      </c>
      <c r="J33" s="18">
        <v>2.797904666108633E-3</v>
      </c>
      <c r="K33" s="1">
        <f>[2]Feuil1!I31/([2]Feuil1!F31*200)</f>
        <v>3.3717725166043074E-3</v>
      </c>
      <c r="L33" s="4">
        <v>1.0436276067419708E-2</v>
      </c>
      <c r="M33" s="4">
        <v>6.9279251126266534E-3</v>
      </c>
    </row>
    <row r="34" spans="1:13" x14ac:dyDescent="0.2">
      <c r="A34" s="13" t="s">
        <v>13</v>
      </c>
      <c r="B34" s="6">
        <v>1.6317410606505031E-2</v>
      </c>
      <c r="C34" s="4">
        <v>1.5678941381643826E-2</v>
      </c>
      <c r="D34" s="3">
        <v>4.1952668309700313E-2</v>
      </c>
      <c r="E34" s="7">
        <v>1.8119097059414564E-2</v>
      </c>
      <c r="F34" s="4">
        <v>3.5617734522844009E-2</v>
      </c>
      <c r="G34" s="4">
        <v>1.4529710636500983E-2</v>
      </c>
      <c r="H34" s="4">
        <v>1.0954265613066947E-2</v>
      </c>
      <c r="I34" s="4">
        <v>2.5581969662826415E-2</v>
      </c>
      <c r="J34" s="18">
        <v>2.1108557823289732E-2</v>
      </c>
      <c r="K34" s="1">
        <f>[2]Feuil1!I32/([2]Feuil1!F32*200)</f>
        <v>1.056937654486902E-2</v>
      </c>
      <c r="L34" s="4">
        <v>1.868114476806338E-2</v>
      </c>
      <c r="M34" s="4">
        <v>2.3142534021538316E-2</v>
      </c>
    </row>
    <row r="35" spans="1:13" x14ac:dyDescent="0.2">
      <c r="B35" s="2"/>
      <c r="C35" s="4"/>
      <c r="D35" s="3"/>
      <c r="E35" s="3"/>
      <c r="F35" s="4"/>
      <c r="G35" s="4"/>
      <c r="H35" s="2"/>
      <c r="I35" s="2"/>
      <c r="J35" s="16"/>
      <c r="K35" s="2"/>
      <c r="L35" s="2"/>
      <c r="M35" s="2"/>
    </row>
    <row r="36" spans="1:13" x14ac:dyDescent="0.2">
      <c r="A36" s="11" t="s">
        <v>17</v>
      </c>
      <c r="B36" s="2"/>
      <c r="C36" s="4"/>
      <c r="D36" s="3"/>
      <c r="E36" s="3"/>
      <c r="F36" s="4"/>
      <c r="G36" s="4"/>
      <c r="H36" s="2"/>
      <c r="I36" s="2"/>
      <c r="J36" s="16"/>
      <c r="K36" s="2"/>
      <c r="L36" s="2"/>
      <c r="M36" s="2"/>
    </row>
    <row r="37" spans="1:13" x14ac:dyDescent="0.2">
      <c r="A37" s="13" t="s">
        <v>15</v>
      </c>
      <c r="B37" s="8">
        <f t="shared" ref="B37:M37" si="6">B31/B30</f>
        <v>1.0422195227870179</v>
      </c>
      <c r="C37" s="8">
        <f t="shared" si="6"/>
        <v>1.1162830960442456</v>
      </c>
      <c r="D37" s="8">
        <f t="shared" si="6"/>
        <v>1.3368020977620307</v>
      </c>
      <c r="E37" s="8">
        <f t="shared" si="6"/>
        <v>1.6645063383492935</v>
      </c>
      <c r="F37" s="8">
        <f t="shared" si="6"/>
        <v>1.7215778053358091</v>
      </c>
      <c r="G37" s="8">
        <f t="shared" si="6"/>
        <v>1.3195108637780399</v>
      </c>
      <c r="H37" s="8">
        <f t="shared" si="6"/>
        <v>1.3328951805888916</v>
      </c>
      <c r="I37" s="8">
        <f t="shared" si="6"/>
        <v>1.1629432613600483</v>
      </c>
      <c r="J37" s="17">
        <f t="shared" si="6"/>
        <v>1.1080635949162381</v>
      </c>
      <c r="K37" s="8">
        <f t="shared" si="6"/>
        <v>1.1949420152490409</v>
      </c>
      <c r="L37" s="8">
        <f t="shared" si="6"/>
        <v>1.1682901632452038</v>
      </c>
      <c r="M37" s="8">
        <f t="shared" si="6"/>
        <v>1.3227446363472735</v>
      </c>
    </row>
    <row r="38" spans="1:13" x14ac:dyDescent="0.2">
      <c r="A38" s="13" t="s">
        <v>14</v>
      </c>
      <c r="B38" s="8">
        <f t="shared" ref="B38:M38" si="7">B33/B32</f>
        <v>1.235661119114521</v>
      </c>
      <c r="C38" s="8">
        <f t="shared" si="7"/>
        <v>1.3130314894737987</v>
      </c>
      <c r="D38" s="8">
        <f t="shared" si="7"/>
        <v>1.6513564506380221</v>
      </c>
      <c r="E38" s="8">
        <f t="shared" si="7"/>
        <v>1.2433685729134909</v>
      </c>
      <c r="F38" s="8">
        <f t="shared" si="7"/>
        <v>1.787155641340586</v>
      </c>
      <c r="G38" s="8">
        <f t="shared" si="7"/>
        <v>0.89687313471333063</v>
      </c>
      <c r="H38" s="8">
        <f t="shared" si="7"/>
        <v>1.5764352308998852</v>
      </c>
      <c r="I38" s="8">
        <f t="shared" si="7"/>
        <v>1.6885178316534766</v>
      </c>
      <c r="J38" s="17">
        <f t="shared" si="7"/>
        <v>1.4612329987596155</v>
      </c>
      <c r="K38" s="8">
        <f t="shared" si="7"/>
        <v>1.515262439475183</v>
      </c>
      <c r="L38" s="8">
        <f t="shared" si="7"/>
        <v>2.2502169459860197</v>
      </c>
      <c r="M38" s="8">
        <f t="shared" si="7"/>
        <v>1.9008923010304128</v>
      </c>
    </row>
    <row r="39" spans="1:13" x14ac:dyDescent="0.2">
      <c r="B39" s="2"/>
      <c r="C39" s="2"/>
      <c r="D39" s="2"/>
      <c r="E39" s="2"/>
      <c r="F39" s="2"/>
      <c r="G39" s="2"/>
      <c r="H39" s="2"/>
      <c r="I39" s="2"/>
      <c r="J39" s="16"/>
      <c r="K39" s="2"/>
      <c r="L39" s="2"/>
      <c r="M39" s="2"/>
    </row>
    <row r="40" spans="1:13" x14ac:dyDescent="0.2">
      <c r="A40" s="5" t="s">
        <v>21</v>
      </c>
      <c r="B40" s="2"/>
      <c r="C40" s="2"/>
      <c r="D40" s="3"/>
      <c r="E40" s="3"/>
      <c r="F40" s="2"/>
      <c r="G40" s="2"/>
      <c r="H40" s="2"/>
      <c r="I40" s="2"/>
      <c r="J40" s="16"/>
      <c r="K40" s="5"/>
      <c r="L40" s="5"/>
      <c r="M40" s="2"/>
    </row>
    <row r="41" spans="1:13" x14ac:dyDescent="0.2">
      <c r="A41" s="13" t="s">
        <v>7</v>
      </c>
      <c r="B41" s="6">
        <v>2.6645198922347599E-4</v>
      </c>
      <c r="C41" s="4">
        <v>1.8442971480758523E-4</v>
      </c>
      <c r="D41" s="3">
        <v>2.8513306674736455E-4</v>
      </c>
      <c r="E41" s="7">
        <v>1.5559562587249884E-4</v>
      </c>
      <c r="F41" s="4"/>
      <c r="G41" s="4">
        <v>2.37717414581945E-4</v>
      </c>
      <c r="H41" s="4">
        <v>2.2074976896045991E-4</v>
      </c>
      <c r="I41" s="4">
        <v>1.8831909767550584E-4</v>
      </c>
      <c r="J41" s="18">
        <v>2.1423635376974153E-4</v>
      </c>
      <c r="K41" s="1">
        <f>[2]Feuil1!K26/([2]Feuil1!F26*200)</f>
        <v>3.4138303669983865E-4</v>
      </c>
      <c r="L41" s="4">
        <v>3.161485467618697E-4</v>
      </c>
      <c r="M41" s="4">
        <v>3.0189267215426053E-4</v>
      </c>
    </row>
    <row r="42" spans="1:13" x14ac:dyDescent="0.2">
      <c r="A42" s="13" t="s">
        <v>8</v>
      </c>
      <c r="B42" s="6">
        <v>2.2752211520552873E-4</v>
      </c>
      <c r="C42" s="4">
        <v>1.8250446790290726E-4</v>
      </c>
      <c r="D42" s="3">
        <v>2.9422459102748834E-4</v>
      </c>
      <c r="E42" s="7">
        <v>2.2228716150399371E-4</v>
      </c>
      <c r="F42" s="4"/>
      <c r="G42" s="4">
        <v>2.5656297511635604E-4</v>
      </c>
      <c r="H42" s="4">
        <v>1.9176568135426456E-4</v>
      </c>
      <c r="I42" s="4">
        <v>2.3323308363108576E-4</v>
      </c>
      <c r="J42" s="18">
        <v>2.420844079530571E-4</v>
      </c>
      <c r="K42" s="1">
        <f>[2]Feuil1!K27/([2]Feuil1!F27*200)</f>
        <v>3.0173083641537348E-4</v>
      </c>
      <c r="L42" s="4">
        <v>2.6739644112923686E-4</v>
      </c>
      <c r="M42" s="4">
        <v>2.5773799183492546E-4</v>
      </c>
    </row>
    <row r="43" spans="1:13" x14ac:dyDescent="0.2">
      <c r="A43" s="13" t="s">
        <v>9</v>
      </c>
      <c r="B43" s="6">
        <v>1.7642948766060248E-3</v>
      </c>
      <c r="C43" s="4">
        <v>1.979298488621909E-3</v>
      </c>
      <c r="D43" s="3">
        <v>7.2534561525791569E-3</v>
      </c>
      <c r="E43" s="7">
        <v>2.3530960404380789E-3</v>
      </c>
      <c r="F43" s="4">
        <v>4.5909600298841982E-3</v>
      </c>
      <c r="G43" s="4">
        <v>2.2071486490096962E-3</v>
      </c>
      <c r="H43" s="4">
        <v>7.7983464151284716E-4</v>
      </c>
      <c r="I43" s="4">
        <v>1.2496275587013878E-3</v>
      </c>
      <c r="J43" s="18">
        <v>1.3130205699890827E-3</v>
      </c>
      <c r="K43" s="1">
        <f>[2]Feuil1!K28/([2]Feuil1!F28*200)</f>
        <v>1.7282285458774056E-3</v>
      </c>
      <c r="L43" s="4">
        <v>3.649938173294441E-3</v>
      </c>
      <c r="M43" s="4">
        <v>3.3739267558391731E-3</v>
      </c>
    </row>
    <row r="44" spans="1:13" x14ac:dyDescent="0.2">
      <c r="A44" s="13" t="s">
        <v>10</v>
      </c>
      <c r="B44" s="6">
        <v>1.9001103595007124E-3</v>
      </c>
      <c r="C44" s="4">
        <v>2.3343185162996304E-3</v>
      </c>
      <c r="D44" s="3">
        <v>8.8594791703379087E-3</v>
      </c>
      <c r="E44" s="7">
        <v>2.4413333333333331E-3</v>
      </c>
      <c r="F44" s="4">
        <v>6.7372708757637472E-3</v>
      </c>
      <c r="G44" s="4">
        <v>2.2923836102313865E-3</v>
      </c>
      <c r="H44" s="4">
        <v>1.1442701590589647E-3</v>
      </c>
      <c r="I44" s="4">
        <v>1.4248017318677893E-3</v>
      </c>
      <c r="J44" s="18">
        <v>1.5013875653263002E-3</v>
      </c>
      <c r="K44" s="1">
        <f>[2]Feuil1!K33/([2]Feuil1!F33*200)</f>
        <v>2.0987460805358556E-3</v>
      </c>
      <c r="L44" s="4">
        <v>3.6677222715553398E-3</v>
      </c>
      <c r="M44" s="4">
        <v>3.5574061977783934E-3</v>
      </c>
    </row>
    <row r="45" spans="1:13" x14ac:dyDescent="0.2">
      <c r="A45" s="13" t="s">
        <v>11</v>
      </c>
      <c r="B45" s="6">
        <v>1.6875472537954564E-3</v>
      </c>
      <c r="C45" s="4">
        <v>2.2838233379845019E-3</v>
      </c>
      <c r="D45" s="3">
        <v>7.9083416308545172E-3</v>
      </c>
      <c r="E45" s="7">
        <v>1.7137843634236691E-3</v>
      </c>
      <c r="F45" s="4">
        <v>5.949926362297497E-3</v>
      </c>
      <c r="G45" s="4">
        <v>2.2507876272282032E-3</v>
      </c>
      <c r="H45" s="4">
        <v>1.1805895940196617E-3</v>
      </c>
      <c r="I45" s="4">
        <v>1.4169064235633965E-3</v>
      </c>
      <c r="J45" s="18">
        <v>1.6816916469213367E-3</v>
      </c>
      <c r="K45" s="1">
        <f>[2]Feuil1!K30/([2]Feuil1!F30*200)</f>
        <v>2.0619703577558737E-3</v>
      </c>
      <c r="L45" s="4">
        <v>4.5241190124519961E-3</v>
      </c>
      <c r="M45" s="4">
        <v>3.8107084106936808E-3</v>
      </c>
    </row>
    <row r="46" spans="1:13" x14ac:dyDescent="0.2">
      <c r="A46" s="13" t="s">
        <v>12</v>
      </c>
      <c r="B46" s="6">
        <v>2.1236873148128459E-3</v>
      </c>
      <c r="C46" s="4">
        <v>3.3287062198383869E-3</v>
      </c>
      <c r="D46" s="3">
        <v>1.2637610861026936E-2</v>
      </c>
      <c r="E46" s="7">
        <v>2.5584819237690166E-3</v>
      </c>
      <c r="F46" s="4">
        <v>1.0587143188674866E-2</v>
      </c>
      <c r="G46" s="4">
        <v>2.5676069595907056E-3</v>
      </c>
      <c r="H46" s="4">
        <v>1.8649220971069501E-3</v>
      </c>
      <c r="I46" s="4">
        <v>2.7631521853457072E-3</v>
      </c>
      <c r="J46" s="18">
        <v>2.443539877687655E-3</v>
      </c>
      <c r="K46" s="1">
        <f>[2]Feuil1!K31/([2]Feuil1!F31*200)</f>
        <v>2.9994062718750433E-3</v>
      </c>
      <c r="L46" s="4">
        <v>8.4170599901413033E-3</v>
      </c>
      <c r="M46" s="4">
        <v>7.368648495981513E-3</v>
      </c>
    </row>
    <row r="47" spans="1:13" x14ac:dyDescent="0.2">
      <c r="A47" s="13" t="s">
        <v>13</v>
      </c>
      <c r="B47" s="6">
        <v>1.1631537970554809E-2</v>
      </c>
      <c r="C47" s="4">
        <v>1.2308757894083063E-2</v>
      </c>
      <c r="D47" s="3">
        <v>3.4890404124285956E-2</v>
      </c>
      <c r="E47" s="7">
        <v>1.5037845803469759E-2</v>
      </c>
      <c r="F47" s="4">
        <v>2.5367216364783274E-2</v>
      </c>
      <c r="G47" s="4">
        <v>1.2601054018151283E-2</v>
      </c>
      <c r="H47" s="4">
        <v>1.0897066696179058E-2</v>
      </c>
      <c r="I47" s="4">
        <v>2.1137930914508756E-2</v>
      </c>
      <c r="J47" s="18">
        <v>1.824268689328121E-2</v>
      </c>
      <c r="K47" s="1">
        <f>[2]Feuil1!K32/([2]Feuil1!F32*200)</f>
        <v>9.6086377729752686E-3</v>
      </c>
      <c r="L47" s="4">
        <v>1.7709710991219454E-2</v>
      </c>
      <c r="M47" s="4">
        <v>1.7337243528179617E-2</v>
      </c>
    </row>
    <row r="48" spans="1:13" x14ac:dyDescent="0.2">
      <c r="B48" s="2"/>
      <c r="C48" s="4"/>
      <c r="D48" s="3"/>
      <c r="E48" s="3"/>
      <c r="F48" s="4"/>
      <c r="G48" s="4"/>
      <c r="H48" s="2"/>
      <c r="I48" s="2"/>
      <c r="J48" s="16"/>
      <c r="K48" s="2"/>
      <c r="L48" s="2"/>
      <c r="M48" s="2"/>
    </row>
    <row r="49" spans="1:13" x14ac:dyDescent="0.2">
      <c r="A49" s="11" t="s">
        <v>17</v>
      </c>
      <c r="B49" s="2"/>
      <c r="C49" s="4"/>
      <c r="D49" s="3"/>
      <c r="E49" s="3"/>
      <c r="F49" s="4"/>
      <c r="G49" s="4"/>
      <c r="H49" s="2"/>
      <c r="I49" s="2"/>
      <c r="J49" s="16"/>
      <c r="K49" s="2"/>
      <c r="L49" s="2"/>
      <c r="M49" s="2"/>
    </row>
    <row r="50" spans="1:13" x14ac:dyDescent="0.2">
      <c r="A50" s="13" t="s">
        <v>15</v>
      </c>
      <c r="B50" s="8">
        <f t="shared" ref="B50:M50" si="8">B44/B43</f>
        <v>1.0769800358747037</v>
      </c>
      <c r="C50" s="8">
        <f t="shared" si="8"/>
        <v>1.1793665936282833</v>
      </c>
      <c r="D50" s="8">
        <f t="shared" si="8"/>
        <v>1.221414865406981</v>
      </c>
      <c r="E50" s="8">
        <f t="shared" si="8"/>
        <v>1.03749838144253</v>
      </c>
      <c r="F50" s="8">
        <f t="shared" si="8"/>
        <v>1.4675080662668474</v>
      </c>
      <c r="G50" s="8">
        <f t="shared" si="8"/>
        <v>1.0386176804448279</v>
      </c>
      <c r="H50" s="8">
        <f t="shared" si="8"/>
        <v>1.4673240942966161</v>
      </c>
      <c r="I50" s="8">
        <f t="shared" si="8"/>
        <v>1.140181105919625</v>
      </c>
      <c r="J50" s="17">
        <f t="shared" si="8"/>
        <v>1.1434608106244548</v>
      </c>
      <c r="K50" s="8">
        <f t="shared" si="8"/>
        <v>1.2143915140982362</v>
      </c>
      <c r="L50" s="8">
        <f t="shared" si="8"/>
        <v>1.0048724382212884</v>
      </c>
      <c r="M50" s="8">
        <f t="shared" si="8"/>
        <v>1.0543815723390191</v>
      </c>
    </row>
    <row r="51" spans="1:13" x14ac:dyDescent="0.2">
      <c r="A51" s="13" t="s">
        <v>14</v>
      </c>
      <c r="B51" s="8">
        <f t="shared" ref="B51:M51" si="9">B46/B45</f>
        <v>1.2584461324187921</v>
      </c>
      <c r="C51" s="8">
        <f t="shared" si="9"/>
        <v>1.4575147580267769</v>
      </c>
      <c r="D51" s="8">
        <f t="shared" si="9"/>
        <v>1.5980102341205269</v>
      </c>
      <c r="E51" s="8">
        <f t="shared" si="9"/>
        <v>1.4928843898761419</v>
      </c>
      <c r="F51" s="8">
        <f t="shared" si="9"/>
        <v>1.7793738180965923</v>
      </c>
      <c r="G51" s="8">
        <f t="shared" si="9"/>
        <v>1.1407593184403002</v>
      </c>
      <c r="H51" s="8">
        <f t="shared" si="9"/>
        <v>1.5796531720708114</v>
      </c>
      <c r="I51" s="8">
        <f t="shared" si="9"/>
        <v>1.9501303257533547</v>
      </c>
      <c r="J51" s="17">
        <f t="shared" si="9"/>
        <v>1.4530249241357829</v>
      </c>
      <c r="K51" s="8">
        <f t="shared" si="9"/>
        <v>1.4546311301678552</v>
      </c>
      <c r="L51" s="8">
        <f t="shared" si="9"/>
        <v>1.860485979032501</v>
      </c>
      <c r="M51" s="8">
        <f t="shared" si="9"/>
        <v>1.9336689407416938</v>
      </c>
    </row>
    <row r="52" spans="1:13" x14ac:dyDescent="0.2">
      <c r="B52" s="8"/>
      <c r="C52" s="8"/>
      <c r="D52" s="8"/>
      <c r="E52" s="8"/>
      <c r="F52" s="8"/>
      <c r="G52" s="8"/>
      <c r="H52" s="8"/>
      <c r="I52" s="8"/>
      <c r="J52" s="17"/>
      <c r="K52" s="8"/>
      <c r="L52" s="8"/>
      <c r="M52" s="8"/>
    </row>
    <row r="53" spans="1:13" x14ac:dyDescent="0.2">
      <c r="A53" s="53" t="s">
        <v>65</v>
      </c>
      <c r="B53" s="28"/>
      <c r="C53" s="28"/>
      <c r="D53" s="28"/>
      <c r="E53" s="28"/>
      <c r="F53" s="28"/>
      <c r="G53" s="28"/>
      <c r="H53" s="28"/>
      <c r="I53" s="28"/>
      <c r="J53" s="29"/>
      <c r="K53" s="28"/>
      <c r="L53" s="28"/>
      <c r="M53" s="30"/>
    </row>
    <row r="54" spans="1:13" x14ac:dyDescent="0.2">
      <c r="A54" s="31" t="s">
        <v>15</v>
      </c>
      <c r="B54" s="32">
        <f t="shared" ref="B54:M54" si="10">AVERAGE(B11,B24,B37,B50)</f>
        <v>1.0983292864150922</v>
      </c>
      <c r="C54" s="32">
        <f t="shared" si="10"/>
        <v>1.0996636337844288</v>
      </c>
      <c r="D54" s="32">
        <f t="shared" si="10"/>
        <v>1.2936165342256212</v>
      </c>
      <c r="E54" s="32">
        <f t="shared" si="10"/>
        <v>1.1792239220467311</v>
      </c>
      <c r="F54" s="32">
        <f t="shared" si="10"/>
        <v>1.4974229955483891</v>
      </c>
      <c r="G54" s="32">
        <f t="shared" si="10"/>
        <v>1.1571811132866392</v>
      </c>
      <c r="H54" s="32">
        <f t="shared" si="10"/>
        <v>1.2984979312545415</v>
      </c>
      <c r="I54" s="32">
        <f t="shared" si="10"/>
        <v>1.1180219427784763</v>
      </c>
      <c r="J54" s="32">
        <f t="shared" si="10"/>
        <v>1.112991863998118</v>
      </c>
      <c r="K54" s="32">
        <f t="shared" si="10"/>
        <v>1.0994037242105479</v>
      </c>
      <c r="L54" s="32">
        <f t="shared" si="10"/>
        <v>1.0864482056941052</v>
      </c>
      <c r="M54" s="33">
        <f t="shared" si="10"/>
        <v>1.1913046004337713</v>
      </c>
    </row>
    <row r="55" spans="1:13" x14ac:dyDescent="0.2">
      <c r="A55" s="31" t="s">
        <v>14</v>
      </c>
      <c r="B55" s="32">
        <f t="shared" ref="B55:M55" si="11">AVERAGE(B12,B25,B38,B51)</f>
        <v>1.5346267733003693</v>
      </c>
      <c r="C55" s="32">
        <f t="shared" si="11"/>
        <v>1.5526432927637941</v>
      </c>
      <c r="D55" s="32">
        <f t="shared" si="11"/>
        <v>1.7083014418703961</v>
      </c>
      <c r="E55" s="32">
        <f t="shared" si="11"/>
        <v>1.3885462833703677</v>
      </c>
      <c r="F55" s="32">
        <f t="shared" si="11"/>
        <v>1.9819806069458137</v>
      </c>
      <c r="G55" s="32">
        <f t="shared" si="11"/>
        <v>1.1144919861767457</v>
      </c>
      <c r="H55" s="32">
        <f t="shared" si="11"/>
        <v>1.8369753178827681</v>
      </c>
      <c r="I55" s="32">
        <f t="shared" si="11"/>
        <v>2.0651545600917229</v>
      </c>
      <c r="J55" s="32">
        <f t="shared" si="11"/>
        <v>1.6204501477820712</v>
      </c>
      <c r="K55" s="32">
        <f t="shared" si="11"/>
        <v>1.5610124366766134</v>
      </c>
      <c r="L55" s="32">
        <f t="shared" si="11"/>
        <v>2.0316851092663324</v>
      </c>
      <c r="M55" s="33">
        <f t="shared" si="11"/>
        <v>2.2306362614296553</v>
      </c>
    </row>
    <row r="56" spans="1:13" x14ac:dyDescent="0.2">
      <c r="A56" s="54" t="s">
        <v>0</v>
      </c>
      <c r="B56" s="32"/>
      <c r="C56" s="32"/>
      <c r="D56" s="32"/>
      <c r="E56" s="32"/>
      <c r="F56" s="32"/>
      <c r="G56" s="32"/>
      <c r="H56" s="32"/>
      <c r="I56" s="32"/>
      <c r="J56" s="32"/>
      <c r="K56" s="32"/>
      <c r="L56" s="32"/>
      <c r="M56" s="33"/>
    </row>
    <row r="57" spans="1:13" x14ac:dyDescent="0.2">
      <c r="A57" s="31" t="s">
        <v>15</v>
      </c>
      <c r="B57" s="32">
        <f t="shared" ref="B57:M57" si="12">STDEV(B11,B24,B37,B50)</f>
        <v>4.8517493115096774E-2</v>
      </c>
      <c r="C57" s="32">
        <f t="shared" si="12"/>
        <v>6.1324362938517382E-2</v>
      </c>
      <c r="D57" s="32">
        <f t="shared" si="12"/>
        <v>7.5911253957455613E-2</v>
      </c>
      <c r="E57" s="32">
        <f t="shared" si="12"/>
        <v>0.32571900494882333</v>
      </c>
      <c r="F57" s="32">
        <f t="shared" si="12"/>
        <v>0.16325564780647767</v>
      </c>
      <c r="G57" s="32">
        <f t="shared" si="12"/>
        <v>0.13281018888503496</v>
      </c>
      <c r="H57" s="32">
        <f t="shared" si="12"/>
        <v>0.13421932735362899</v>
      </c>
      <c r="I57" s="32">
        <f t="shared" si="12"/>
        <v>9.4576438482488812E-2</v>
      </c>
      <c r="J57" s="32">
        <f t="shared" si="12"/>
        <v>8.8968617650019927E-2</v>
      </c>
      <c r="K57" s="32">
        <f t="shared" si="12"/>
        <v>0.12861773266076509</v>
      </c>
      <c r="L57" s="32">
        <f t="shared" si="12"/>
        <v>6.7343471888490838E-2</v>
      </c>
      <c r="M57" s="33">
        <f t="shared" si="12"/>
        <v>0.10996649202683571</v>
      </c>
    </row>
    <row r="58" spans="1:13" x14ac:dyDescent="0.2">
      <c r="A58" s="34" t="s">
        <v>14</v>
      </c>
      <c r="B58" s="35">
        <f t="shared" ref="B58:M58" si="13">STDEV(B12,B25,B38,B51)</f>
        <v>0.54495839479857422</v>
      </c>
      <c r="C58" s="35">
        <f t="shared" si="13"/>
        <v>0.22059515938333887</v>
      </c>
      <c r="D58" s="35">
        <f t="shared" si="13"/>
        <v>0.18436968151038163</v>
      </c>
      <c r="E58" s="35">
        <f t="shared" si="13"/>
        <v>0.2526619582418268</v>
      </c>
      <c r="F58" s="35">
        <f t="shared" si="13"/>
        <v>0.23746697691980928</v>
      </c>
      <c r="G58" s="35">
        <f t="shared" si="13"/>
        <v>0.2307205795640192</v>
      </c>
      <c r="H58" s="35">
        <f t="shared" si="13"/>
        <v>0.29997458218846718</v>
      </c>
      <c r="I58" s="35">
        <f t="shared" si="13"/>
        <v>0.35909413590155465</v>
      </c>
      <c r="J58" s="35">
        <f t="shared" si="13"/>
        <v>0.27509339912455988</v>
      </c>
      <c r="K58" s="35">
        <f t="shared" si="13"/>
        <v>0.19531546962953378</v>
      </c>
      <c r="L58" s="35">
        <f t="shared" si="13"/>
        <v>0.27641565609186064</v>
      </c>
      <c r="M58" s="36">
        <f t="shared" si="13"/>
        <v>0.45486702330307982</v>
      </c>
    </row>
    <row r="59" spans="1:13" x14ac:dyDescent="0.2">
      <c r="B59" s="2"/>
      <c r="C59" s="2"/>
      <c r="D59" s="2"/>
      <c r="E59" s="2"/>
      <c r="F59" s="2"/>
      <c r="G59" s="2"/>
      <c r="H59" s="2"/>
      <c r="I59" s="2"/>
      <c r="J59" s="16"/>
      <c r="K59" s="2"/>
      <c r="L59" s="2"/>
      <c r="M59" s="2"/>
    </row>
    <row r="60" spans="1:13" x14ac:dyDescent="0.2">
      <c r="B60" s="2"/>
      <c r="C60" s="2"/>
      <c r="D60" s="2"/>
      <c r="E60" s="2"/>
      <c r="F60" s="2"/>
      <c r="G60" s="2"/>
      <c r="H60" s="2"/>
      <c r="I60" s="2"/>
      <c r="J60" s="16"/>
      <c r="K60" s="2"/>
      <c r="L60" s="2"/>
      <c r="M60" s="2"/>
    </row>
    <row r="61" spans="1:13" x14ac:dyDescent="0.2">
      <c r="A61" s="53" t="s">
        <v>66</v>
      </c>
      <c r="B61" s="37"/>
      <c r="C61" s="37"/>
      <c r="D61" s="37"/>
      <c r="E61" s="37"/>
      <c r="F61" s="37"/>
      <c r="G61" s="37"/>
      <c r="H61" s="37"/>
      <c r="I61" s="37"/>
      <c r="J61" s="38"/>
      <c r="K61" s="37"/>
      <c r="L61" s="37"/>
      <c r="M61" s="39"/>
    </row>
    <row r="62" spans="1:13" x14ac:dyDescent="0.2">
      <c r="A62" s="31" t="s">
        <v>7</v>
      </c>
      <c r="B62" s="40">
        <f t="shared" ref="B62:M62" si="14">AVERAGE(B2,B15,B28,B41)</f>
        <v>4.3483483778526861E-4</v>
      </c>
      <c r="C62" s="40">
        <f t="shared" si="14"/>
        <v>3.7558995549317694E-4</v>
      </c>
      <c r="D62" s="40">
        <f t="shared" si="14"/>
        <v>5.4984890903343872E-4</v>
      </c>
      <c r="E62" s="40">
        <f t="shared" si="14"/>
        <v>1.544103131121532E-3</v>
      </c>
      <c r="F62" s="40">
        <f t="shared" si="14"/>
        <v>6.0842104783503221E-4</v>
      </c>
      <c r="G62" s="40">
        <f t="shared" si="14"/>
        <v>4.1873051831998667E-4</v>
      </c>
      <c r="H62" s="40">
        <f t="shared" si="14"/>
        <v>4.011696388622675E-4</v>
      </c>
      <c r="I62" s="40">
        <f t="shared" si="14"/>
        <v>4.3025496664759279E-4</v>
      </c>
      <c r="J62" s="41">
        <f t="shared" si="14"/>
        <v>4.2336294864124926E-4</v>
      </c>
      <c r="K62" s="40">
        <f t="shared" si="14"/>
        <v>7.9856345822711615E-4</v>
      </c>
      <c r="L62" s="40">
        <f t="shared" si="14"/>
        <v>6.8283345167573163E-4</v>
      </c>
      <c r="M62" s="42">
        <f t="shared" si="14"/>
        <v>4.1856196151078637E-4</v>
      </c>
    </row>
    <row r="63" spans="1:13" x14ac:dyDescent="0.2">
      <c r="A63" s="31" t="s">
        <v>8</v>
      </c>
      <c r="B63" s="40">
        <f t="shared" ref="B63:M63" si="15">AVERAGE(B3,B16,B29,B42)</f>
        <v>3.6924761720556775E-4</v>
      </c>
      <c r="C63" s="40">
        <f t="shared" si="15"/>
        <v>3.2239116025281129E-4</v>
      </c>
      <c r="D63" s="40">
        <f t="shared" si="15"/>
        <v>4.8197476127662673E-4</v>
      </c>
      <c r="E63" s="40">
        <f t="shared" si="15"/>
        <v>3.9004422149487743E-4</v>
      </c>
      <c r="F63" s="40">
        <f t="shared" si="15"/>
        <v>5.8886581243488818E-4</v>
      </c>
      <c r="G63" s="40">
        <f t="shared" si="15"/>
        <v>3.9906496558077042E-4</v>
      </c>
      <c r="H63" s="40">
        <f t="shared" si="15"/>
        <v>2.8862622332416694E-4</v>
      </c>
      <c r="I63" s="40">
        <f t="shared" si="15"/>
        <v>3.8806066068289367E-4</v>
      </c>
      <c r="J63" s="41">
        <f t="shared" si="15"/>
        <v>3.701400788752609E-4</v>
      </c>
      <c r="K63" s="40">
        <f t="shared" si="15"/>
        <v>4.635097641575966E-4</v>
      </c>
      <c r="L63" s="40">
        <f t="shared" si="15"/>
        <v>4.1411709209995487E-4</v>
      </c>
      <c r="M63" s="42">
        <f t="shared" si="15"/>
        <v>4.3867613155766362E-4</v>
      </c>
    </row>
    <row r="64" spans="1:13" x14ac:dyDescent="0.2">
      <c r="A64" s="31" t="s">
        <v>9</v>
      </c>
      <c r="B64" s="40">
        <f t="shared" ref="B64:M64" si="16">AVERAGE(B4,B17,B30,B43)</f>
        <v>2.0312872777150169E-3</v>
      </c>
      <c r="C64" s="40">
        <f t="shared" si="16"/>
        <v>2.4536519734265102E-3</v>
      </c>
      <c r="D64" s="40">
        <f t="shared" si="16"/>
        <v>8.0768799109951876E-3</v>
      </c>
      <c r="E64" s="40">
        <f t="shared" si="16"/>
        <v>3.1453530350898677E-3</v>
      </c>
      <c r="F64" s="40">
        <f t="shared" si="16"/>
        <v>6.4637072003946696E-3</v>
      </c>
      <c r="G64" s="40">
        <f t="shared" si="16"/>
        <v>2.5462018510633965E-3</v>
      </c>
      <c r="H64" s="40">
        <f t="shared" si="16"/>
        <v>9.0816527109808588E-4</v>
      </c>
      <c r="I64" s="40">
        <f t="shared" si="16"/>
        <v>1.4693245748578648E-3</v>
      </c>
      <c r="J64" s="41">
        <f t="shared" si="16"/>
        <v>1.6490427578657188E-3</v>
      </c>
      <c r="K64" s="40">
        <f t="shared" si="16"/>
        <v>2.1789951527512834E-3</v>
      </c>
      <c r="L64" s="40">
        <f t="shared" si="16"/>
        <v>4.2221023547945914E-3</v>
      </c>
      <c r="M64" s="42">
        <f t="shared" si="16"/>
        <v>3.4951802905955152E-3</v>
      </c>
    </row>
    <row r="65" spans="1:13" x14ac:dyDescent="0.2">
      <c r="A65" s="31" t="s">
        <v>10</v>
      </c>
      <c r="B65" s="40">
        <f t="shared" ref="B65:M65" si="17">AVERAGE(B5,B18,B31,B44)</f>
        <v>2.2338106095604136E-3</v>
      </c>
      <c r="C65" s="40">
        <f t="shared" si="17"/>
        <v>2.6828063691552682E-3</v>
      </c>
      <c r="D65" s="40">
        <f t="shared" si="17"/>
        <v>1.0441161629186133E-2</v>
      </c>
      <c r="E65" s="40">
        <f t="shared" si="17"/>
        <v>3.5590320578693909E-3</v>
      </c>
      <c r="F65" s="40">
        <f t="shared" si="17"/>
        <v>9.5889171905772196E-3</v>
      </c>
      <c r="G65" s="40">
        <f t="shared" si="17"/>
        <v>2.9268700430239197E-3</v>
      </c>
      <c r="H65" s="40">
        <f t="shared" si="17"/>
        <v>1.1685249687638699E-3</v>
      </c>
      <c r="I65" s="40">
        <f t="shared" si="17"/>
        <v>1.6252702502210154E-3</v>
      </c>
      <c r="J65" s="41">
        <f t="shared" si="17"/>
        <v>1.81988845323487E-3</v>
      </c>
      <c r="K65" s="40">
        <f t="shared" si="17"/>
        <v>2.3636400655582365E-3</v>
      </c>
      <c r="L65" s="40">
        <f t="shared" si="17"/>
        <v>4.6021070645090355E-3</v>
      </c>
      <c r="M65" s="42">
        <f t="shared" si="17"/>
        <v>4.1646772856923468E-3</v>
      </c>
    </row>
    <row r="66" spans="1:13" x14ac:dyDescent="0.2">
      <c r="A66" s="31" t="s">
        <v>11</v>
      </c>
      <c r="B66" s="40">
        <f t="shared" ref="B66:M66" si="18">AVERAGE(B6,B19,B32,B45)</f>
        <v>2.1510071146512138E-3</v>
      </c>
      <c r="C66" s="40">
        <f t="shared" si="18"/>
        <v>2.7315709019606416E-3</v>
      </c>
      <c r="D66" s="40">
        <f t="shared" si="18"/>
        <v>9.4042076551986049E-3</v>
      </c>
      <c r="E66" s="40">
        <f t="shared" si="18"/>
        <v>2.8742470922691284E-3</v>
      </c>
      <c r="F66" s="40">
        <f t="shared" si="18"/>
        <v>8.1006560527710769E-3</v>
      </c>
      <c r="G66" s="40">
        <f t="shared" si="18"/>
        <v>3.1127849189812361E-3</v>
      </c>
      <c r="H66" s="40">
        <f t="shared" si="18"/>
        <v>1.2227814257650558E-3</v>
      </c>
      <c r="I66" s="40">
        <f t="shared" si="18"/>
        <v>1.7847980815625538E-3</v>
      </c>
      <c r="J66" s="41">
        <f t="shared" si="18"/>
        <v>2.0259974206994812E-3</v>
      </c>
      <c r="K66" s="40">
        <f t="shared" si="18"/>
        <v>2.4722591954939705E-3</v>
      </c>
      <c r="L66" s="40">
        <f t="shared" si="18"/>
        <v>5.4759385686688408E-3</v>
      </c>
      <c r="M66" s="42">
        <f t="shared" si="18"/>
        <v>4.2337658650182641E-3</v>
      </c>
    </row>
    <row r="67" spans="1:13" x14ac:dyDescent="0.2">
      <c r="A67" s="31" t="s">
        <v>12</v>
      </c>
      <c r="B67" s="40">
        <f t="shared" ref="B67:M67" si="19">AVERAGE(B7,B20,B33,B46)</f>
        <v>3.117472532556829E-3</v>
      </c>
      <c r="C67" s="40">
        <f t="shared" si="19"/>
        <v>4.258287928023451E-3</v>
      </c>
      <c r="D67" s="40">
        <f t="shared" si="19"/>
        <v>1.6061015402258468E-2</v>
      </c>
      <c r="E67" s="40">
        <f t="shared" si="19"/>
        <v>3.9577249449146206E-3</v>
      </c>
      <c r="F67" s="40">
        <f t="shared" si="19"/>
        <v>1.6375756977071266E-2</v>
      </c>
      <c r="G67" s="40">
        <f t="shared" si="19"/>
        <v>3.4322040880560099E-3</v>
      </c>
      <c r="H67" s="40">
        <f t="shared" si="19"/>
        <v>2.2522797389004879E-3</v>
      </c>
      <c r="I67" s="40">
        <f t="shared" si="19"/>
        <v>3.6780705215453055E-3</v>
      </c>
      <c r="J67" s="41">
        <f t="shared" si="19"/>
        <v>3.2783436438518381E-3</v>
      </c>
      <c r="K67" s="40">
        <f t="shared" si="19"/>
        <v>3.8317262584887796E-3</v>
      </c>
      <c r="L67" s="40">
        <f t="shared" si="19"/>
        <v>1.0951451853242023E-2</v>
      </c>
      <c r="M67" s="42">
        <f t="shared" si="19"/>
        <v>9.4583910751616564E-3</v>
      </c>
    </row>
    <row r="68" spans="1:13" x14ac:dyDescent="0.2">
      <c r="A68" s="31" t="s">
        <v>13</v>
      </c>
      <c r="B68" s="40">
        <f t="shared" ref="B68:M68" si="20">AVERAGE(B8,B21,B34,B47)</f>
        <v>1.2656286976718273E-2</v>
      </c>
      <c r="C68" s="40">
        <f t="shared" si="20"/>
        <v>1.3065687528808139E-2</v>
      </c>
      <c r="D68" s="40">
        <f t="shared" si="20"/>
        <v>3.6040081644803185E-2</v>
      </c>
      <c r="E68" s="40">
        <f t="shared" si="20"/>
        <v>1.7682773851314303E-2</v>
      </c>
      <c r="F68" s="40">
        <f t="shared" si="20"/>
        <v>3.2284301991225874E-2</v>
      </c>
      <c r="G68" s="40">
        <f t="shared" si="20"/>
        <v>1.3347342616984604E-2</v>
      </c>
      <c r="H68" s="40">
        <f t="shared" si="20"/>
        <v>1.1109816471248453E-2</v>
      </c>
      <c r="I68" s="40">
        <f t="shared" si="20"/>
        <v>2.4183463783733514E-2</v>
      </c>
      <c r="J68" s="41">
        <f t="shared" si="20"/>
        <v>1.8626622091897745E-2</v>
      </c>
      <c r="K68" s="40">
        <f t="shared" si="20"/>
        <v>9.605324217309693E-3</v>
      </c>
      <c r="L68" s="40">
        <f t="shared" si="20"/>
        <v>1.7447923568185125E-2</v>
      </c>
      <c r="M68" s="42">
        <f t="shared" si="20"/>
        <v>1.9253090366625012E-2</v>
      </c>
    </row>
    <row r="69" spans="1:13" x14ac:dyDescent="0.2">
      <c r="A69" s="31"/>
      <c r="B69" s="40"/>
      <c r="C69" s="40"/>
      <c r="D69" s="40"/>
      <c r="E69" s="40"/>
      <c r="F69" s="40"/>
      <c r="G69" s="40"/>
      <c r="H69" s="40"/>
      <c r="I69" s="40"/>
      <c r="J69" s="41"/>
      <c r="K69" s="40"/>
      <c r="L69" s="40"/>
      <c r="M69" s="42"/>
    </row>
    <row r="70" spans="1:13" x14ac:dyDescent="0.2">
      <c r="A70" s="54" t="s">
        <v>0</v>
      </c>
      <c r="B70" s="9"/>
      <c r="C70" s="9"/>
      <c r="D70" s="9"/>
      <c r="E70" s="9"/>
      <c r="F70" s="9"/>
      <c r="G70" s="9"/>
      <c r="H70" s="9"/>
      <c r="I70" s="9"/>
      <c r="J70" s="43"/>
      <c r="K70" s="9"/>
      <c r="L70" s="9"/>
      <c r="M70" s="44"/>
    </row>
    <row r="71" spans="1:13" x14ac:dyDescent="0.2">
      <c r="A71" s="31" t="s">
        <v>7</v>
      </c>
      <c r="B71" s="45">
        <f t="shared" ref="B71:M71" si="21">STDEVA(B2,B15,B28,B41)</f>
        <v>1.8413566938655068E-4</v>
      </c>
      <c r="C71" s="45">
        <f t="shared" si="21"/>
        <v>2.1457164941818775E-4</v>
      </c>
      <c r="D71" s="45">
        <f t="shared" si="21"/>
        <v>2.8285948139298016E-4</v>
      </c>
      <c r="E71" s="45">
        <f t="shared" si="21"/>
        <v>2.5727279101010799E-3</v>
      </c>
      <c r="F71" s="45">
        <f t="shared" si="21"/>
        <v>2.2740763115988678E-4</v>
      </c>
      <c r="G71" s="45">
        <f t="shared" si="21"/>
        <v>2.3125078898430921E-4</v>
      </c>
      <c r="H71" s="45">
        <f t="shared" si="21"/>
        <v>2.0069371394438739E-4</v>
      </c>
      <c r="I71" s="45">
        <f t="shared" si="21"/>
        <v>2.7368268974498956E-4</v>
      </c>
      <c r="J71" s="46">
        <f t="shared" si="21"/>
        <v>2.1561774527431877E-4</v>
      </c>
      <c r="K71" s="45">
        <f t="shared" si="21"/>
        <v>6.8280032569443584E-4</v>
      </c>
      <c r="L71" s="45">
        <f t="shared" si="21"/>
        <v>5.5754864793516488E-4</v>
      </c>
      <c r="M71" s="47">
        <f t="shared" si="21"/>
        <v>1.3307550124318882E-4</v>
      </c>
    </row>
    <row r="72" spans="1:13" x14ac:dyDescent="0.2">
      <c r="A72" s="31" t="s">
        <v>8</v>
      </c>
      <c r="B72" s="45">
        <f t="shared" ref="B72:M72" si="22">STDEVA(B3,B16,B29,B42)</f>
        <v>1.071810632576825E-4</v>
      </c>
      <c r="C72" s="45">
        <f t="shared" si="22"/>
        <v>9.4863096220686397E-5</v>
      </c>
      <c r="D72" s="45">
        <f t="shared" si="22"/>
        <v>1.3641767890403431E-4</v>
      </c>
      <c r="E72" s="45">
        <f t="shared" si="22"/>
        <v>1.5351429938428843E-4</v>
      </c>
      <c r="F72" s="45">
        <f t="shared" si="22"/>
        <v>7.2179638656866163E-5</v>
      </c>
      <c r="G72" s="45">
        <f t="shared" si="22"/>
        <v>1.0003668144380087E-4</v>
      </c>
      <c r="H72" s="45">
        <f t="shared" si="22"/>
        <v>1.121658314190232E-4</v>
      </c>
      <c r="I72" s="45">
        <f t="shared" si="22"/>
        <v>1.4601329782543043E-4</v>
      </c>
      <c r="J72" s="46">
        <f t="shared" si="22"/>
        <v>9.5211823983982723E-5</v>
      </c>
      <c r="K72" s="45">
        <f t="shared" si="22"/>
        <v>1.2088475267933287E-4</v>
      </c>
      <c r="L72" s="45">
        <f t="shared" si="22"/>
        <v>1.0408106412441813E-4</v>
      </c>
      <c r="M72" s="47">
        <f t="shared" si="22"/>
        <v>1.3971517142309138E-4</v>
      </c>
    </row>
    <row r="73" spans="1:13" x14ac:dyDescent="0.2">
      <c r="A73" s="31" t="s">
        <v>9</v>
      </c>
      <c r="B73" s="45">
        <f t="shared" ref="B73:M73" si="23">STDEVA(B4,B17,B30,B43)</f>
        <v>2.5102235634769262E-4</v>
      </c>
      <c r="C73" s="45">
        <f t="shared" si="23"/>
        <v>3.732745449031823E-4</v>
      </c>
      <c r="D73" s="45">
        <f t="shared" si="23"/>
        <v>8.2437543680214287E-4</v>
      </c>
      <c r="E73" s="45">
        <f t="shared" si="23"/>
        <v>9.7494527293211035E-4</v>
      </c>
      <c r="F73" s="45">
        <f t="shared" si="23"/>
        <v>1.5836051807148438E-3</v>
      </c>
      <c r="G73" s="45">
        <f t="shared" si="23"/>
        <v>4.7338812016975711E-4</v>
      </c>
      <c r="H73" s="45">
        <f t="shared" si="23"/>
        <v>1.1901871450970195E-4</v>
      </c>
      <c r="I73" s="45">
        <f t="shared" si="23"/>
        <v>2.7054240315881219E-4</v>
      </c>
      <c r="J73" s="46">
        <f t="shared" si="23"/>
        <v>2.9241794461819866E-4</v>
      </c>
      <c r="K73" s="45">
        <f t="shared" si="23"/>
        <v>3.9804538301873346E-4</v>
      </c>
      <c r="L73" s="45">
        <f t="shared" si="23"/>
        <v>5.5274042540467798E-4</v>
      </c>
      <c r="M73" s="47">
        <f t="shared" si="23"/>
        <v>4.3058071306119301E-4</v>
      </c>
    </row>
    <row r="74" spans="1:13" x14ac:dyDescent="0.2">
      <c r="A74" s="31" t="s">
        <v>10</v>
      </c>
      <c r="B74" s="45">
        <f t="shared" ref="B74:M74" si="24">STDEVA(B5,B18,B31,B44)</f>
        <v>3.2513163207561297E-4</v>
      </c>
      <c r="C74" s="45">
        <f t="shared" si="24"/>
        <v>2.9030000925292824E-4</v>
      </c>
      <c r="D74" s="45">
        <f t="shared" si="24"/>
        <v>1.0990502226942318E-3</v>
      </c>
      <c r="E74" s="45">
        <f t="shared" si="24"/>
        <v>7.5745698215438646E-4</v>
      </c>
      <c r="F74" s="45">
        <f t="shared" si="24"/>
        <v>2.0304640316349651E-3</v>
      </c>
      <c r="G74" s="45">
        <f t="shared" si="24"/>
        <v>4.679957383794603E-4</v>
      </c>
      <c r="H74" s="45">
        <f t="shared" si="24"/>
        <v>7.1460025641375955E-5</v>
      </c>
      <c r="I74" s="45">
        <f t="shared" si="24"/>
        <v>1.6422634158267538E-4</v>
      </c>
      <c r="J74" s="46">
        <f t="shared" si="24"/>
        <v>2.1889384811057491E-4</v>
      </c>
      <c r="K74" s="45">
        <f t="shared" si="24"/>
        <v>2.517560183620834E-4</v>
      </c>
      <c r="L74" s="45">
        <f t="shared" si="24"/>
        <v>7.7489819350170521E-4</v>
      </c>
      <c r="M74" s="47">
        <f t="shared" si="24"/>
        <v>6.4241179201209378E-4</v>
      </c>
    </row>
    <row r="75" spans="1:13" x14ac:dyDescent="0.2">
      <c r="A75" s="31" t="s">
        <v>11</v>
      </c>
      <c r="B75" s="45">
        <f t="shared" ref="B75:M75" si="25">STDEVA(B6,B19,B32,B45)</f>
        <v>9.3046924181042852E-4</v>
      </c>
      <c r="C75" s="45">
        <f t="shared" si="25"/>
        <v>3.8329435870580134E-4</v>
      </c>
      <c r="D75" s="45">
        <f t="shared" si="25"/>
        <v>1.8682036553441688E-3</v>
      </c>
      <c r="E75" s="45">
        <f t="shared" si="25"/>
        <v>9.3900841570257834E-4</v>
      </c>
      <c r="F75" s="45">
        <f t="shared" si="25"/>
        <v>1.9046447293636281E-3</v>
      </c>
      <c r="G75" s="45">
        <f t="shared" si="25"/>
        <v>1.0308158937692778E-3</v>
      </c>
      <c r="H75" s="45">
        <f t="shared" si="25"/>
        <v>3.1917995540550455E-5</v>
      </c>
      <c r="I75" s="45">
        <f t="shared" si="25"/>
        <v>4.444652801148983E-4</v>
      </c>
      <c r="J75" s="46">
        <f t="shared" si="25"/>
        <v>3.9609687082067043E-4</v>
      </c>
      <c r="K75" s="45">
        <f t="shared" si="25"/>
        <v>5.6624565652392002E-4</v>
      </c>
      <c r="L75" s="45">
        <f t="shared" si="25"/>
        <v>1.3981621611465829E-3</v>
      </c>
      <c r="M75" s="47">
        <f t="shared" si="25"/>
        <v>9.1565955898102454E-4</v>
      </c>
    </row>
    <row r="76" spans="1:13" x14ac:dyDescent="0.2">
      <c r="A76" s="31" t="s">
        <v>12</v>
      </c>
      <c r="B76" s="45">
        <f t="shared" ref="B76:M76" si="26">STDEVA(B7,B20,B33,B46)</f>
        <v>1.0818049286331426E-3</v>
      </c>
      <c r="C76" s="45">
        <f t="shared" si="26"/>
        <v>9.4712932355329072E-4</v>
      </c>
      <c r="D76" s="45">
        <f t="shared" si="26"/>
        <v>3.4564573518949997E-3</v>
      </c>
      <c r="E76" s="45">
        <f t="shared" si="26"/>
        <v>1.4489443245339581E-3</v>
      </c>
      <c r="F76" s="45">
        <f t="shared" si="26"/>
        <v>5.6230950877870682E-3</v>
      </c>
      <c r="G76" s="45">
        <f t="shared" si="26"/>
        <v>1.1228778026087546E-3</v>
      </c>
      <c r="H76" s="45">
        <f t="shared" si="26"/>
        <v>4.1773156740885538E-4</v>
      </c>
      <c r="I76" s="45">
        <f t="shared" si="26"/>
        <v>1.0578269501568351E-3</v>
      </c>
      <c r="J76" s="46">
        <f t="shared" si="26"/>
        <v>7.7456405695808315E-4</v>
      </c>
      <c r="K76" s="45">
        <f t="shared" si="26"/>
        <v>7.8614038234844658E-4</v>
      </c>
      <c r="L76" s="45">
        <f t="shared" si="26"/>
        <v>1.9976329889923703E-3</v>
      </c>
      <c r="M76" s="47">
        <f t="shared" si="26"/>
        <v>2.7162736676041746E-3</v>
      </c>
    </row>
    <row r="77" spans="1:13" x14ac:dyDescent="0.2">
      <c r="A77" s="31" t="s">
        <v>13</v>
      </c>
      <c r="B77" s="45">
        <f t="shared" ref="B77:M77" si="27">STDEVA(B8,B21,B34,B47)</f>
        <v>2.7062045960004771E-3</v>
      </c>
      <c r="C77" s="45">
        <f t="shared" si="27"/>
        <v>1.8116030211412038E-3</v>
      </c>
      <c r="D77" s="45">
        <f t="shared" si="27"/>
        <v>4.5734533730205536E-3</v>
      </c>
      <c r="E77" s="45">
        <f t="shared" si="27"/>
        <v>1.7925171945123984E-3</v>
      </c>
      <c r="F77" s="45">
        <f t="shared" si="27"/>
        <v>5.0018809047272439E-3</v>
      </c>
      <c r="G77" s="45">
        <f t="shared" si="27"/>
        <v>8.3459642583318182E-4</v>
      </c>
      <c r="H77" s="45">
        <f t="shared" si="27"/>
        <v>2.2298722953792771E-4</v>
      </c>
      <c r="I77" s="45">
        <f t="shared" si="27"/>
        <v>2.0597499578314652E-3</v>
      </c>
      <c r="J77" s="46">
        <f t="shared" si="27"/>
        <v>1.7143660629094738E-3</v>
      </c>
      <c r="K77" s="45">
        <f t="shared" si="27"/>
        <v>6.8325570431428248E-4</v>
      </c>
      <c r="L77" s="45">
        <f t="shared" si="27"/>
        <v>1.019136408902311E-3</v>
      </c>
      <c r="M77" s="47">
        <f t="shared" si="27"/>
        <v>2.7820297660682142E-3</v>
      </c>
    </row>
    <row r="78" spans="1:13" x14ac:dyDescent="0.2">
      <c r="A78" s="34"/>
      <c r="B78" s="48"/>
      <c r="C78" s="48"/>
      <c r="D78" s="48"/>
      <c r="E78" s="48"/>
      <c r="F78" s="48"/>
      <c r="G78" s="48"/>
      <c r="H78" s="48"/>
      <c r="I78" s="48"/>
      <c r="J78" s="49"/>
      <c r="K78" s="48"/>
      <c r="L78" s="48"/>
      <c r="M78" s="50"/>
    </row>
    <row r="79" spans="1:13" x14ac:dyDescent="0.2">
      <c r="A79" s="31"/>
      <c r="B79" s="45"/>
      <c r="C79" s="45"/>
      <c r="D79" s="45"/>
      <c r="E79" s="45"/>
      <c r="F79" s="45"/>
      <c r="G79" s="45"/>
      <c r="H79" s="45"/>
      <c r="I79" s="45"/>
      <c r="J79" s="46"/>
      <c r="K79" s="45"/>
      <c r="L79" s="45"/>
      <c r="M79" s="47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"/>
  <sheetViews>
    <sheetView workbookViewId="0">
      <selection activeCell="A52" sqref="A52"/>
    </sheetView>
  </sheetViews>
  <sheetFormatPr baseColWidth="10" defaultRowHeight="12.75" x14ac:dyDescent="0.2"/>
  <cols>
    <col min="1" max="1" width="39.140625" style="26" customWidth="1"/>
    <col min="2" max="13" width="11.42578125" style="2"/>
  </cols>
  <sheetData>
    <row r="1" spans="1:13" s="26" customFormat="1" x14ac:dyDescent="0.2">
      <c r="A1" s="27" t="s">
        <v>17</v>
      </c>
      <c r="B1" s="5">
        <v>438</v>
      </c>
      <c r="C1" s="5" t="s">
        <v>2</v>
      </c>
      <c r="D1" s="5" t="s">
        <v>3</v>
      </c>
      <c r="E1" s="5" t="s">
        <v>26</v>
      </c>
      <c r="F1" s="5" t="s">
        <v>4</v>
      </c>
      <c r="G1" s="5" t="s">
        <v>5</v>
      </c>
      <c r="H1" s="5">
        <v>1806</v>
      </c>
      <c r="I1" s="5">
        <v>2898</v>
      </c>
      <c r="J1" s="5" t="s">
        <v>1</v>
      </c>
      <c r="K1" s="5" t="s">
        <v>22</v>
      </c>
      <c r="L1" s="5" t="s">
        <v>23</v>
      </c>
      <c r="M1" s="5" t="s">
        <v>6</v>
      </c>
    </row>
    <row r="2" spans="1:13" x14ac:dyDescent="0.2"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spans="1:13" x14ac:dyDescent="0.2">
      <c r="A3" s="26" t="s">
        <v>15</v>
      </c>
      <c r="B3" s="20">
        <v>1.152188167305114</v>
      </c>
      <c r="C3" s="20">
        <v>1.0541725946193381</v>
      </c>
      <c r="D3" s="20">
        <v>1.2381656189957362</v>
      </c>
      <c r="E3" s="20">
        <v>0.96456311775900283</v>
      </c>
      <c r="F3" s="20">
        <v>1.3297609675466633</v>
      </c>
      <c r="G3" s="20">
        <v>1.0593056586914888</v>
      </c>
      <c r="H3" s="20">
        <v>1.2399510700535341</v>
      </c>
      <c r="I3" s="20">
        <v>0.97942157803608132</v>
      </c>
      <c r="J3" s="20">
        <v>0.99423228725738322</v>
      </c>
      <c r="K3" s="20">
        <v>0.94355812147789386</v>
      </c>
      <c r="L3" s="20">
        <v>1.0975552693467725</v>
      </c>
      <c r="M3" s="20">
        <v>1.1831268969004427</v>
      </c>
    </row>
    <row r="4" spans="1:13" x14ac:dyDescent="0.2">
      <c r="A4" s="26" t="s">
        <v>15</v>
      </c>
      <c r="B4" s="20">
        <v>1.1219294196935334</v>
      </c>
      <c r="C4" s="20">
        <v>1.0488322508458481</v>
      </c>
      <c r="D4" s="20">
        <v>1.378083554737737</v>
      </c>
      <c r="E4" s="20">
        <v>1.0503278506360976</v>
      </c>
      <c r="F4" s="20">
        <v>1.4708451430442371</v>
      </c>
      <c r="G4" s="20">
        <v>1.2112902502322007</v>
      </c>
      <c r="H4" s="20">
        <v>1.1538213800791239</v>
      </c>
      <c r="I4" s="20">
        <v>1.1895418257981507</v>
      </c>
      <c r="J4" s="20">
        <v>1.2062107631943961</v>
      </c>
      <c r="K4" s="20">
        <v>1.0447232460170206</v>
      </c>
      <c r="L4" s="20">
        <v>1.0750749519631559</v>
      </c>
      <c r="M4" s="20">
        <v>1.2049652961483499</v>
      </c>
    </row>
    <row r="5" spans="1:13" x14ac:dyDescent="0.2">
      <c r="A5" s="26" t="s">
        <v>15</v>
      </c>
      <c r="B5" s="20">
        <v>1.0422195227870179</v>
      </c>
      <c r="C5" s="20">
        <v>1.1162830960442456</v>
      </c>
      <c r="D5" s="20">
        <v>1.3368020977620307</v>
      </c>
      <c r="E5" s="20">
        <v>1.6645063383492935</v>
      </c>
      <c r="F5" s="20">
        <v>1.7215778053358091</v>
      </c>
      <c r="G5" s="20">
        <v>1.3195108637780399</v>
      </c>
      <c r="H5" s="20">
        <v>1.3328951805888916</v>
      </c>
      <c r="I5" s="20">
        <v>1.1629432613600483</v>
      </c>
      <c r="J5" s="20">
        <v>1.1080635949162381</v>
      </c>
      <c r="K5" s="20">
        <v>1.1949420152490409</v>
      </c>
      <c r="L5" s="20">
        <v>1.1682901632452038</v>
      </c>
      <c r="M5" s="20">
        <v>1.3227446363472735</v>
      </c>
    </row>
    <row r="6" spans="1:13" x14ac:dyDescent="0.2">
      <c r="A6" s="26" t="s">
        <v>15</v>
      </c>
      <c r="B6" s="20">
        <v>1.0769800358747037</v>
      </c>
      <c r="C6" s="20">
        <v>1.1793665936282833</v>
      </c>
      <c r="D6" s="20">
        <v>1.221414865406981</v>
      </c>
      <c r="E6" s="20">
        <v>1.03749838144253</v>
      </c>
      <c r="F6" s="20">
        <v>1.4675080662668474</v>
      </c>
      <c r="G6" s="20">
        <v>1.0386176804448279</v>
      </c>
      <c r="H6" s="20">
        <v>1.4673240942966161</v>
      </c>
      <c r="I6" s="20">
        <v>1.140181105919625</v>
      </c>
      <c r="J6" s="20">
        <v>1.1434608106244548</v>
      </c>
      <c r="K6" s="20">
        <v>1.2143915140982362</v>
      </c>
      <c r="L6" s="20">
        <v>1.0048724382212884</v>
      </c>
      <c r="M6" s="20">
        <v>1.0543815723390191</v>
      </c>
    </row>
    <row r="8" spans="1:13" x14ac:dyDescent="0.2">
      <c r="A8" s="26" t="s">
        <v>16</v>
      </c>
      <c r="B8" s="20">
        <v>0.81804837877116321</v>
      </c>
      <c r="C8" s="20">
        <v>0.97560024845520832</v>
      </c>
      <c r="D8" s="20">
        <v>1.4343148955860343</v>
      </c>
      <c r="E8" s="20">
        <v>1.6999211373803325</v>
      </c>
      <c r="F8" s="20">
        <v>1.8042830592634858</v>
      </c>
      <c r="G8" s="20">
        <v>0.85536864107060773</v>
      </c>
      <c r="H8" s="20">
        <v>1.3951957016781986</v>
      </c>
      <c r="I8" s="20"/>
      <c r="J8" s="20">
        <v>1.0321283620058299</v>
      </c>
      <c r="K8" s="20">
        <v>1.0795422369410466</v>
      </c>
      <c r="L8" s="20">
        <v>1.6718638166764557</v>
      </c>
      <c r="M8" s="20">
        <v>1.7476933731155406</v>
      </c>
    </row>
    <row r="9" spans="1:13" x14ac:dyDescent="0.2">
      <c r="A9" s="26" t="s">
        <v>16</v>
      </c>
      <c r="B9" s="20">
        <v>0.84332539576837262</v>
      </c>
      <c r="C9" s="20">
        <v>1.2097580375749326</v>
      </c>
      <c r="D9" s="20">
        <v>1.5170618852338276</v>
      </c>
      <c r="E9" s="20">
        <v>1.3528918459806287</v>
      </c>
      <c r="F9" s="20">
        <v>1.6874690746095913</v>
      </c>
      <c r="G9" s="20">
        <v>0.85789777629959751</v>
      </c>
      <c r="H9" s="20">
        <v>1.3844830654607851</v>
      </c>
      <c r="I9" s="20">
        <v>1.1308255657214885</v>
      </c>
      <c r="J9" s="20">
        <v>1.0547799753833906</v>
      </c>
      <c r="K9" s="20">
        <v>1.1681315172532696</v>
      </c>
      <c r="L9" s="20">
        <v>1.5327119686705619</v>
      </c>
      <c r="M9" s="20">
        <v>1.7822600653244924</v>
      </c>
    </row>
    <row r="10" spans="1:13" x14ac:dyDescent="0.2">
      <c r="A10" s="26" t="s">
        <v>16</v>
      </c>
      <c r="B10" s="20">
        <v>0.88906419393047365</v>
      </c>
      <c r="C10" s="20">
        <v>1.0827549682691111</v>
      </c>
      <c r="D10" s="20">
        <v>1.3330090541748174</v>
      </c>
      <c r="E10" s="20">
        <v>1.7169504743622388</v>
      </c>
      <c r="F10" s="20">
        <v>1.6667777737201084</v>
      </c>
      <c r="G10" s="20">
        <v>0.92305113763233126</v>
      </c>
      <c r="H10" s="20">
        <v>1.0170942707052273</v>
      </c>
      <c r="I10" s="20">
        <v>1.0884883491949113</v>
      </c>
      <c r="J10" s="20">
        <v>1.0100475791826813</v>
      </c>
      <c r="K10" s="20">
        <v>1.1270534286429155</v>
      </c>
      <c r="L10" s="20">
        <v>1.7266022074431742</v>
      </c>
      <c r="M10" s="20">
        <v>1.6296628417152514</v>
      </c>
    </row>
    <row r="11" spans="1:13" x14ac:dyDescent="0.2">
      <c r="A11" s="26" t="s">
        <v>16</v>
      </c>
      <c r="B11" s="20">
        <v>1.0057722723716522</v>
      </c>
      <c r="C11" s="20">
        <v>0.96417409140374921</v>
      </c>
      <c r="D11" s="20">
        <v>1.3650720224594355</v>
      </c>
      <c r="E11" s="20">
        <v>1.0638217703349282</v>
      </c>
      <c r="F11" s="20">
        <v>1.4303173736983055</v>
      </c>
      <c r="G11" s="20">
        <v>0.77752037125408346</v>
      </c>
      <c r="H11" s="20">
        <v>1.0961232738709943</v>
      </c>
      <c r="I11" s="20">
        <v>0.96829408172631493</v>
      </c>
      <c r="J11" s="20">
        <v>0.8158709895944537</v>
      </c>
      <c r="K11" s="20">
        <v>1.0836523117884584</v>
      </c>
      <c r="L11" s="20">
        <v>1.5701858082781102</v>
      </c>
      <c r="M11" s="20">
        <v>1.6891616236746603</v>
      </c>
    </row>
    <row r="14" spans="1:13" x14ac:dyDescent="0.2">
      <c r="A14" s="27" t="s">
        <v>51</v>
      </c>
    </row>
    <row r="15" spans="1:13" x14ac:dyDescent="0.2">
      <c r="A15" s="27" t="s">
        <v>64</v>
      </c>
    </row>
    <row r="16" spans="1:13" x14ac:dyDescent="0.2">
      <c r="A16" s="26" t="s">
        <v>52</v>
      </c>
      <c r="B16" s="2">
        <v>0.16</v>
      </c>
      <c r="C16" s="2">
        <v>7.7999999999999996E-3</v>
      </c>
      <c r="D16" s="2">
        <v>6.0000000000000001E-3</v>
      </c>
      <c r="E16" s="2">
        <v>0.34560000000000002</v>
      </c>
      <c r="F16" s="2">
        <v>1.4999999999999999E-2</v>
      </c>
      <c r="G16" s="2">
        <v>0.76119999999999999</v>
      </c>
      <c r="H16" s="2">
        <v>1.6799999999999999E-2</v>
      </c>
      <c r="I16" s="2">
        <v>2.2000000000000001E-3</v>
      </c>
      <c r="J16" s="2">
        <v>1.2999999999999999E-2</v>
      </c>
      <c r="K16" s="2">
        <v>7.1000000000000004E-3</v>
      </c>
      <c r="L16" s="2">
        <v>5.9999999999999995E-4</v>
      </c>
      <c r="M16" s="2">
        <v>4.3E-3</v>
      </c>
    </row>
    <row r="17" spans="1:13" x14ac:dyDescent="0.2">
      <c r="A17" s="26" t="s">
        <v>53</v>
      </c>
      <c r="B17" s="2" t="s">
        <v>54</v>
      </c>
      <c r="C17" s="2" t="s">
        <v>59</v>
      </c>
      <c r="D17" s="2" t="s">
        <v>59</v>
      </c>
      <c r="E17" s="2" t="s">
        <v>54</v>
      </c>
      <c r="F17" s="2" t="s">
        <v>61</v>
      </c>
      <c r="G17" s="2" t="s">
        <v>54</v>
      </c>
      <c r="H17" s="2" t="s">
        <v>61</v>
      </c>
      <c r="I17" s="2" t="s">
        <v>59</v>
      </c>
      <c r="J17" s="2" t="s">
        <v>61</v>
      </c>
      <c r="K17" s="2" t="s">
        <v>59</v>
      </c>
      <c r="L17" s="2" t="s">
        <v>62</v>
      </c>
      <c r="M17" s="2" t="s">
        <v>59</v>
      </c>
    </row>
    <row r="18" spans="1:13" x14ac:dyDescent="0.2">
      <c r="A18" s="26" t="s">
        <v>55</v>
      </c>
      <c r="B18" s="2" t="s">
        <v>56</v>
      </c>
      <c r="C18" s="2" t="s">
        <v>60</v>
      </c>
      <c r="D18" s="2" t="s">
        <v>60</v>
      </c>
      <c r="E18" s="2" t="s">
        <v>56</v>
      </c>
      <c r="F18" s="2" t="s">
        <v>60</v>
      </c>
      <c r="G18" s="2" t="s">
        <v>56</v>
      </c>
      <c r="H18" s="2" t="s">
        <v>60</v>
      </c>
      <c r="I18" s="2" t="s">
        <v>60</v>
      </c>
      <c r="J18" s="2" t="s">
        <v>60</v>
      </c>
      <c r="K18" s="2" t="s">
        <v>60</v>
      </c>
      <c r="L18" s="2" t="s">
        <v>60</v>
      </c>
      <c r="M18" s="2" t="s">
        <v>60</v>
      </c>
    </row>
    <row r="19" spans="1:13" x14ac:dyDescent="0.2">
      <c r="A19" s="26" t="s">
        <v>57</v>
      </c>
      <c r="B19" s="2" t="s">
        <v>58</v>
      </c>
      <c r="C19" s="2" t="s">
        <v>58</v>
      </c>
      <c r="D19" s="2" t="s">
        <v>58</v>
      </c>
      <c r="E19" s="2" t="s">
        <v>58</v>
      </c>
      <c r="F19" s="2" t="s">
        <v>58</v>
      </c>
      <c r="G19" s="2" t="s">
        <v>58</v>
      </c>
      <c r="H19" s="2" t="s">
        <v>58</v>
      </c>
      <c r="I19" s="2" t="s">
        <v>58</v>
      </c>
      <c r="J19" s="2" t="s">
        <v>58</v>
      </c>
      <c r="K19" s="2" t="s">
        <v>58</v>
      </c>
      <c r="L19" s="2" t="s">
        <v>58</v>
      </c>
      <c r="M19" s="2" t="s">
        <v>58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8"/>
  <sheetViews>
    <sheetView topLeftCell="A13" workbookViewId="0">
      <selection activeCell="B72" sqref="B72"/>
    </sheetView>
  </sheetViews>
  <sheetFormatPr baseColWidth="10" defaultRowHeight="12.75" x14ac:dyDescent="0.2"/>
  <cols>
    <col min="1" max="1" width="39.140625" customWidth="1"/>
    <col min="7" max="7" width="11.42578125" customWidth="1"/>
  </cols>
  <sheetData>
    <row r="1" spans="1:15" x14ac:dyDescent="0.2">
      <c r="A1" s="5" t="s">
        <v>18</v>
      </c>
      <c r="B1" s="12">
        <v>438</v>
      </c>
      <c r="C1" s="12" t="s">
        <v>2</v>
      </c>
      <c r="D1" s="12" t="s">
        <v>3</v>
      </c>
      <c r="E1" s="12" t="s">
        <v>26</v>
      </c>
      <c r="F1" s="12" t="s">
        <v>4</v>
      </c>
      <c r="G1" s="12" t="s">
        <v>5</v>
      </c>
      <c r="H1" s="12">
        <v>1806</v>
      </c>
      <c r="I1" s="12">
        <v>2898</v>
      </c>
      <c r="J1" s="14" t="s">
        <v>1</v>
      </c>
      <c r="K1" s="12" t="s">
        <v>22</v>
      </c>
      <c r="L1" s="12" t="s">
        <v>23</v>
      </c>
      <c r="M1" s="12" t="s">
        <v>6</v>
      </c>
      <c r="O1" s="7"/>
    </row>
    <row r="2" spans="1:15" x14ac:dyDescent="0.2">
      <c r="A2" s="13" t="s">
        <v>7</v>
      </c>
      <c r="B2" s="6">
        <v>5.2085048425894555E-4</v>
      </c>
      <c r="C2" s="4">
        <v>4.48665979018415E-4</v>
      </c>
      <c r="D2" s="3">
        <v>6.7772407284195501E-4</v>
      </c>
      <c r="E2" s="3">
        <v>4.6231388143900859E-4</v>
      </c>
      <c r="F2" s="4">
        <v>6.4435915454889457E-4</v>
      </c>
      <c r="G2" s="4">
        <v>4.9661326667508492E-4</v>
      </c>
      <c r="H2" s="4">
        <v>5.9049590504105676E-4</v>
      </c>
      <c r="I2" s="4">
        <v>4.7961646084735624E-4</v>
      </c>
      <c r="J2" s="15">
        <v>5.3487562582690698E-4</v>
      </c>
      <c r="K2" s="4">
        <v>6.5105237521276803E-4</v>
      </c>
      <c r="L2" s="1">
        <v>5.3092132020755183E-4</v>
      </c>
      <c r="M2" s="4">
        <v>5.203755554306044E-4</v>
      </c>
      <c r="O2" s="7"/>
    </row>
    <row r="3" spans="1:15" x14ac:dyDescent="0.2">
      <c r="A3" s="13" t="s">
        <v>8</v>
      </c>
      <c r="B3" s="6">
        <v>4.3184568033076968E-4</v>
      </c>
      <c r="C3" s="4">
        <v>3.8091762569496604E-4</v>
      </c>
      <c r="D3" s="3">
        <v>5.7523316682217519E-4</v>
      </c>
      <c r="E3" s="3">
        <v>5.403629009606202E-4</v>
      </c>
      <c r="F3" s="4">
        <v>6.7213787443578155E-4</v>
      </c>
      <c r="G3" s="4">
        <v>4.9027959421534093E-4</v>
      </c>
      <c r="H3" s="4">
        <v>4.0332903405582225E-4</v>
      </c>
      <c r="I3" s="4">
        <v>3.7580362933933609E-4</v>
      </c>
      <c r="J3" s="15">
        <v>4.0745371970408496E-4</v>
      </c>
      <c r="K3" s="4">
        <v>5.8285012543798356E-4</v>
      </c>
      <c r="L3" s="1">
        <v>5.0337821986907528E-4</v>
      </c>
      <c r="M3" s="4">
        <v>5.5457712334394703E-4</v>
      </c>
      <c r="O3" s="7"/>
    </row>
    <row r="4" spans="1:15" x14ac:dyDescent="0.2">
      <c r="A4" s="13" t="s">
        <v>9</v>
      </c>
      <c r="B4" s="6">
        <v>2.3198002327464141E-3</v>
      </c>
      <c r="C4" s="4">
        <v>2.8863458110667821E-3</v>
      </c>
      <c r="D4" s="3">
        <v>9.1708225713780858E-3</v>
      </c>
      <c r="E4" s="3">
        <v>4.2753019575177019E-3</v>
      </c>
      <c r="F4" s="4">
        <v>7.7226894661028755E-3</v>
      </c>
      <c r="G4" s="4">
        <v>3.224186775347763E-3</v>
      </c>
      <c r="H4" s="4">
        <v>1.0272612809042033E-3</v>
      </c>
      <c r="I4" s="4">
        <v>1.8642320029304054E-3</v>
      </c>
      <c r="J4" s="15">
        <v>2.0125734699214495E-3</v>
      </c>
      <c r="K4" s="4">
        <v>2.6956243057123753E-3</v>
      </c>
      <c r="L4" s="1">
        <v>4.9617207542334146E-3</v>
      </c>
      <c r="M4" s="4">
        <v>4.0801380234994503E-3</v>
      </c>
      <c r="O4" s="7"/>
    </row>
    <row r="5" spans="1:15" x14ac:dyDescent="0.2">
      <c r="A5" s="13" t="s">
        <v>10</v>
      </c>
      <c r="B5" s="6">
        <v>2.6728463786820675E-3</v>
      </c>
      <c r="C5" s="4">
        <v>3.0427066526209274E-3</v>
      </c>
      <c r="D5" s="3">
        <v>1.1354997205790416E-2</v>
      </c>
      <c r="E5" s="3">
        <v>4.1237985855044424E-3</v>
      </c>
      <c r="F5" s="4">
        <v>1.0269331016507384E-2</v>
      </c>
      <c r="G5" s="4">
        <v>3.4153992958041498E-3</v>
      </c>
      <c r="H5" s="4">
        <v>1.273753724481731E-3</v>
      </c>
      <c r="I5" s="4">
        <v>1.8258690501354623E-3</v>
      </c>
      <c r="J5" s="15">
        <v>2.0009655242735312E-3</v>
      </c>
      <c r="K5" s="4">
        <v>2.5434782061081206E-3</v>
      </c>
      <c r="L5" s="1">
        <v>5.4457627588361266E-3</v>
      </c>
      <c r="M5" s="4">
        <v>4.8273210386684104E-3</v>
      </c>
      <c r="O5" s="7"/>
    </row>
    <row r="6" spans="1:15" x14ac:dyDescent="0.2">
      <c r="A6" s="13" t="s">
        <v>11</v>
      </c>
      <c r="B6" s="6">
        <v>3.5061792738442991E-3</v>
      </c>
      <c r="C6" s="4">
        <v>3.2208244779959702E-3</v>
      </c>
      <c r="D6" s="3">
        <v>1.2005709953648119E-2</v>
      </c>
      <c r="E6" s="3">
        <v>3.7892435505028424E-3</v>
      </c>
      <c r="F6" s="4">
        <v>9.6843171459118811E-3</v>
      </c>
      <c r="G6" s="4">
        <v>4.5968541826356037E-3</v>
      </c>
      <c r="H6" s="4">
        <v>1.2560841697642705E-3</v>
      </c>
      <c r="I6" s="4">
        <v>2.4240566832114166E-3</v>
      </c>
      <c r="J6" s="15">
        <v>2.5972789875686937E-3</v>
      </c>
      <c r="K6" s="4">
        <v>3.3091039389506216E-3</v>
      </c>
      <c r="L6" s="1">
        <v>7.5229319709665139E-3</v>
      </c>
      <c r="M6" s="4">
        <v>5.5992053452183247E-3</v>
      </c>
      <c r="O6" s="3"/>
    </row>
    <row r="7" spans="1:15" x14ac:dyDescent="0.2">
      <c r="A7" s="13" t="s">
        <v>12</v>
      </c>
      <c r="B7" s="6">
        <v>4.5338525714206154E-3</v>
      </c>
      <c r="C7" s="4">
        <v>5.1907482164290156E-3</v>
      </c>
      <c r="D7" s="3">
        <v>1.9226096872637738E-2</v>
      </c>
      <c r="E7" s="3">
        <v>4.2714606210886765E-3</v>
      </c>
      <c r="F7" s="4">
        <v>2.0394190871369292E-2</v>
      </c>
      <c r="G7" s="4">
        <v>4.569893506242536E-3</v>
      </c>
      <c r="H7" s="4">
        <v>2.6699786385858217E-3</v>
      </c>
      <c r="I7" s="4">
        <v>5.0311596664954703E-3</v>
      </c>
      <c r="J7" s="15">
        <v>3.9959556732312388E-3</v>
      </c>
      <c r="K7" s="4">
        <v>4.7173943344863082E-3</v>
      </c>
      <c r="L7" s="1">
        <v>1.3038878125179735E-2</v>
      </c>
      <c r="M7" s="4">
        <v>1.2356280337620757E-2</v>
      </c>
      <c r="O7" s="3"/>
    </row>
    <row r="8" spans="1:15" x14ac:dyDescent="0.2">
      <c r="A8" s="13" t="s">
        <v>13</v>
      </c>
      <c r="B8" s="6">
        <v>9.9165762549720746E-3</v>
      </c>
      <c r="C8" s="4">
        <v>1.2737820574641763E-2</v>
      </c>
      <c r="D8" s="3">
        <v>3.6408748527719213E-2</v>
      </c>
      <c r="E8" s="3">
        <v>1.8702330508474575E-2</v>
      </c>
      <c r="F8" s="4">
        <v>3.1876434583014535E-2</v>
      </c>
      <c r="G8" s="4">
        <v>1.3270068927303671E-2</v>
      </c>
      <c r="H8" s="4">
        <v>1.1371066395886564E-2</v>
      </c>
      <c r="I8" s="4">
        <v>2.5271808887433099E-2</v>
      </c>
      <c r="J8" s="15">
        <v>1.7970647692156973E-2</v>
      </c>
      <c r="K8" s="4">
        <v>9.1616964033125938E-3</v>
      </c>
      <c r="L8" s="1">
        <v>1.7152649555288814E-2</v>
      </c>
      <c r="M8" s="4">
        <v>1.7154247533074339E-2</v>
      </c>
      <c r="O8" s="8"/>
    </row>
    <row r="9" spans="1:15" x14ac:dyDescent="0.2">
      <c r="A9" s="13"/>
      <c r="B9" s="6"/>
      <c r="C9" s="4"/>
      <c r="D9" s="3"/>
      <c r="E9" s="3"/>
      <c r="F9" s="4"/>
      <c r="G9" s="4"/>
      <c r="H9" s="4"/>
      <c r="I9" s="4"/>
      <c r="J9" s="15"/>
      <c r="K9" s="4"/>
      <c r="L9" s="1"/>
      <c r="M9" s="4"/>
      <c r="O9" s="8"/>
    </row>
    <row r="10" spans="1:15" x14ac:dyDescent="0.2">
      <c r="A10" s="11" t="s">
        <v>24</v>
      </c>
      <c r="B10" s="20">
        <f t="shared" ref="B10:M10" si="0">B6/B8</f>
        <v>0.35356752004869979</v>
      </c>
      <c r="C10" s="20">
        <f t="shared" si="0"/>
        <v>0.25285522426088597</v>
      </c>
      <c r="D10" s="20">
        <f t="shared" si="0"/>
        <v>0.3297479435336198</v>
      </c>
      <c r="E10" s="20">
        <f t="shared" si="0"/>
        <v>0.20260809468562355</v>
      </c>
      <c r="F10" s="20">
        <f t="shared" si="0"/>
        <v>0.3038080410370676</v>
      </c>
      <c r="G10" s="20">
        <f t="shared" si="0"/>
        <v>0.34640770954681338</v>
      </c>
      <c r="H10" s="20">
        <f t="shared" si="0"/>
        <v>0.11046318137924635</v>
      </c>
      <c r="I10" s="20">
        <f t="shared" si="0"/>
        <v>9.5919397539320037E-2</v>
      </c>
      <c r="J10" s="20">
        <f t="shared" si="0"/>
        <v>0.14452895811330374</v>
      </c>
      <c r="K10" s="20">
        <f t="shared" si="0"/>
        <v>0.36118899746057392</v>
      </c>
      <c r="L10" s="20">
        <f t="shared" si="0"/>
        <v>0.43858716676496828</v>
      </c>
      <c r="M10" s="20">
        <f t="shared" si="0"/>
        <v>0.32640343649132653</v>
      </c>
      <c r="O10" s="3"/>
    </row>
    <row r="11" spans="1:15" x14ac:dyDescent="0.2">
      <c r="A11" s="11" t="s">
        <v>25</v>
      </c>
      <c r="B11" s="21">
        <f t="shared" ref="B11:M11" si="1">B7/B8</f>
        <v>0.45719938563951301</v>
      </c>
      <c r="C11" s="21">
        <f t="shared" si="1"/>
        <v>0.40750677763216958</v>
      </c>
      <c r="D11" s="21">
        <f t="shared" si="1"/>
        <v>0.52806255776685818</v>
      </c>
      <c r="E11" s="21">
        <f t="shared" si="1"/>
        <v>0.22839189047339059</v>
      </c>
      <c r="F11" s="21">
        <f t="shared" si="1"/>
        <v>0.63978895814892689</v>
      </c>
      <c r="G11" s="21">
        <f t="shared" si="1"/>
        <v>0.34437601878915691</v>
      </c>
      <c r="H11" s="21">
        <f t="shared" si="1"/>
        <v>0.234804594892848</v>
      </c>
      <c r="I11" s="21">
        <f t="shared" si="1"/>
        <v>0.199081897497148</v>
      </c>
      <c r="J11" s="21">
        <f t="shared" si="1"/>
        <v>0.2223601364671578</v>
      </c>
      <c r="K11" s="21">
        <f t="shared" si="1"/>
        <v>0.5149040228816838</v>
      </c>
      <c r="L11" s="21">
        <f t="shared" si="1"/>
        <v>0.76016699829090562</v>
      </c>
      <c r="M11" s="21">
        <f t="shared" si="1"/>
        <v>0.72030442103608239</v>
      </c>
      <c r="O11" s="7"/>
    </row>
    <row r="12" spans="1:15" x14ac:dyDescent="0.2">
      <c r="A12" s="11"/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O12" s="7"/>
    </row>
    <row r="13" spans="1:15" x14ac:dyDescent="0.2">
      <c r="A13" s="5" t="s">
        <v>19</v>
      </c>
      <c r="B13" s="2"/>
      <c r="C13" s="2"/>
      <c r="D13" s="3"/>
      <c r="E13" s="3"/>
      <c r="F13" s="2"/>
      <c r="G13" s="2"/>
      <c r="H13" s="2"/>
      <c r="I13" s="2"/>
      <c r="J13" s="16"/>
      <c r="K13" s="2"/>
      <c r="L13" s="2"/>
      <c r="M13" s="2"/>
      <c r="O13" s="7"/>
    </row>
    <row r="14" spans="1:15" x14ac:dyDescent="0.2">
      <c r="A14" s="13" t="s">
        <v>7</v>
      </c>
      <c r="B14" s="6">
        <v>6.5290001093806663E-4</v>
      </c>
      <c r="C14" s="4">
        <v>6.4590048835595185E-4</v>
      </c>
      <c r="D14" s="3">
        <v>8.8682021021644286E-4</v>
      </c>
      <c r="E14" s="7">
        <v>5.397207065569223E-3</v>
      </c>
      <c r="F14" s="4">
        <v>8.1571976863614249E-4</v>
      </c>
      <c r="G14" s="4">
        <v>7.1141950331868786E-4</v>
      </c>
      <c r="H14" s="4">
        <v>5.5857822432705119E-4</v>
      </c>
      <c r="I14" s="4">
        <v>7.9598108708145725E-4</v>
      </c>
      <c r="J14" s="15">
        <v>6.7033623650210891E-4</v>
      </c>
      <c r="K14" s="4">
        <v>1.8027102823954257E-3</v>
      </c>
      <c r="L14" s="4">
        <v>1.5080714216599543E-3</v>
      </c>
      <c r="M14" s="4">
        <v>5.4648709190409806E-4</v>
      </c>
      <c r="O14" s="7"/>
    </row>
    <row r="15" spans="1:15" x14ac:dyDescent="0.2">
      <c r="A15" s="13" t="s">
        <v>8</v>
      </c>
      <c r="B15" s="6">
        <v>3.4827981697138605E-4</v>
      </c>
      <c r="C15" s="4">
        <v>3.4444811663360969E-4</v>
      </c>
      <c r="D15" s="3">
        <v>4.6832012671429828E-4</v>
      </c>
      <c r="E15" s="7">
        <v>4.9828661311162291E-4</v>
      </c>
      <c r="F15" s="4">
        <v>5.5026672137874428E-4</v>
      </c>
      <c r="G15" s="4">
        <v>4.1838842506483419E-4</v>
      </c>
      <c r="H15" s="4">
        <v>3.664393052481425E-4</v>
      </c>
      <c r="I15" s="4">
        <v>3.5785059608948967E-4</v>
      </c>
      <c r="J15" s="15">
        <v>3.6409002032805079E-4</v>
      </c>
      <c r="K15" s="4">
        <v>4.4920221923424615E-4</v>
      </c>
      <c r="L15" s="4">
        <v>4.1683428969170459E-4</v>
      </c>
      <c r="M15" s="4">
        <v>3.995203664353629E-4</v>
      </c>
      <c r="O15" s="7"/>
    </row>
    <row r="16" spans="1:15" x14ac:dyDescent="0.2">
      <c r="A16" s="13" t="s">
        <v>9</v>
      </c>
      <c r="B16" s="6">
        <v>1.8896063462191188E-3</v>
      </c>
      <c r="C16" s="4">
        <v>2.5239727499140811E-3</v>
      </c>
      <c r="D16" s="3">
        <v>7.6891753034748368E-3</v>
      </c>
      <c r="E16" s="7">
        <v>3.6436207135915593E-3</v>
      </c>
      <c r="F16" s="4">
        <v>7.8295618233353466E-3</v>
      </c>
      <c r="G16" s="4">
        <v>2.5185650233063663E-3</v>
      </c>
      <c r="H16" s="4">
        <v>9.895976643629538E-4</v>
      </c>
      <c r="I16" s="4">
        <v>1.3793135588481787E-3</v>
      </c>
      <c r="J16" s="15">
        <v>1.5608542489545917E-3</v>
      </c>
      <c r="K16" s="4">
        <v>2.1069791782430294E-3</v>
      </c>
      <c r="L16" s="4">
        <v>4.0197619061523434E-3</v>
      </c>
      <c r="M16" s="4">
        <v>3.0490730973979311E-3</v>
      </c>
      <c r="O16" s="7"/>
    </row>
    <row r="17" spans="1:15" x14ac:dyDescent="0.2">
      <c r="A17" s="13" t="s">
        <v>10</v>
      </c>
      <c r="B17" s="6">
        <v>2.1200049514628339E-3</v>
      </c>
      <c r="C17" s="4">
        <v>2.6472240203659707E-3</v>
      </c>
      <c r="D17" s="3">
        <v>1.059632603521422E-2</v>
      </c>
      <c r="E17" s="7">
        <v>3.8269963126397869E-3</v>
      </c>
      <c r="F17" s="4">
        <v>1.1516072980017375E-2</v>
      </c>
      <c r="G17" s="4">
        <v>3.0507132573068369E-3</v>
      </c>
      <c r="H17" s="4">
        <v>1.1418189428183409E-3</v>
      </c>
      <c r="I17" s="4">
        <v>1.6407511691404074E-3</v>
      </c>
      <c r="J17" s="15">
        <v>1.882719194866734E-3</v>
      </c>
      <c r="K17" s="4">
        <v>2.2012101263843321E-3</v>
      </c>
      <c r="L17" s="4">
        <v>4.3215453381600551E-3</v>
      </c>
      <c r="M17" s="4">
        <v>3.6740272677840643E-3</v>
      </c>
      <c r="O17" s="7"/>
    </row>
    <row r="18" spans="1:15" x14ac:dyDescent="0.2">
      <c r="A18" s="13" t="s">
        <v>11</v>
      </c>
      <c r="B18" s="6">
        <v>1.4327018925475226E-3</v>
      </c>
      <c r="C18" s="4">
        <v>2.7066120060952707E-3</v>
      </c>
      <c r="D18" s="3">
        <v>9.5048072775425832E-3</v>
      </c>
      <c r="E18" s="7">
        <v>3.4613030170529075E-3</v>
      </c>
      <c r="F18" s="4">
        <v>9.7237071633560317E-3</v>
      </c>
      <c r="G18" s="4">
        <v>2.9578843568079387E-3</v>
      </c>
      <c r="H18" s="4">
        <v>1.2352117054712194E-3</v>
      </c>
      <c r="I18" s="4">
        <v>1.5721980483788969E-3</v>
      </c>
      <c r="J18" s="15">
        <v>1.9102630384972301E-3</v>
      </c>
      <c r="K18" s="4">
        <v>2.2927555318309222E-3</v>
      </c>
      <c r="L18" s="4">
        <v>5.2188055605353126E-3</v>
      </c>
      <c r="M18" s="4">
        <v>3.8805849337786094E-3</v>
      </c>
      <c r="O18" s="3"/>
    </row>
    <row r="19" spans="1:15" x14ac:dyDescent="0.2">
      <c r="A19" s="13" t="s">
        <v>12</v>
      </c>
      <c r="B19" s="6">
        <v>3.3687067673618693E-3</v>
      </c>
      <c r="C19" s="4">
        <v>4.9487855504441935E-3</v>
      </c>
      <c r="D19" s="3">
        <v>1.8842580329410379E-2</v>
      </c>
      <c r="E19" s="7">
        <v>5.8519305703152672E-3</v>
      </c>
      <c r="F19" s="4">
        <v>2.1931765790686952E-2</v>
      </c>
      <c r="G19" s="4">
        <v>4.2185362051069481E-3</v>
      </c>
      <c r="H19" s="4">
        <v>2.5521649604082512E-3</v>
      </c>
      <c r="I19" s="4">
        <v>4.0035358239538642E-3</v>
      </c>
      <c r="J19" s="15">
        <v>3.8759743583798249E-3</v>
      </c>
      <c r="K19" s="4">
        <v>4.2383319109894598E-3</v>
      </c>
      <c r="L19" s="4">
        <v>1.1913593230227351E-2</v>
      </c>
      <c r="M19" s="4">
        <v>1.1180710354417705E-2</v>
      </c>
      <c r="O19" s="3"/>
    </row>
    <row r="20" spans="1:15" x14ac:dyDescent="0.2">
      <c r="A20" s="13" t="s">
        <v>13</v>
      </c>
      <c r="B20" s="6">
        <v>1.2759623074841178E-2</v>
      </c>
      <c r="C20" s="4">
        <v>1.1537230264863911E-2</v>
      </c>
      <c r="D20" s="3">
        <v>3.090850561750726E-2</v>
      </c>
      <c r="E20" s="7">
        <v>1.8871822033898304E-2</v>
      </c>
      <c r="F20" s="4">
        <v>3.6275822494261672E-2</v>
      </c>
      <c r="G20" s="4">
        <v>1.2988536885982473E-2</v>
      </c>
      <c r="H20" s="4">
        <v>1.1216867179861248E-2</v>
      </c>
      <c r="I20" s="4">
        <v>2.4742145670165777E-2</v>
      </c>
      <c r="J20" s="15">
        <v>1.7184595958863073E-2</v>
      </c>
      <c r="K20" s="4">
        <v>9.0815861480818879E-3</v>
      </c>
      <c r="L20" s="4">
        <v>1.6248188958168857E-2</v>
      </c>
      <c r="M20" s="4">
        <v>1.9378336383707773E-2</v>
      </c>
      <c r="O20" s="8"/>
    </row>
    <row r="21" spans="1:15" x14ac:dyDescent="0.2">
      <c r="A21" s="13"/>
      <c r="B21" s="6"/>
      <c r="C21" s="4"/>
      <c r="D21" s="3"/>
      <c r="E21" s="7"/>
      <c r="F21" s="4"/>
      <c r="G21" s="4"/>
      <c r="H21" s="4"/>
      <c r="I21" s="4"/>
      <c r="J21" s="15"/>
      <c r="K21" s="4"/>
      <c r="L21" s="4"/>
      <c r="M21" s="4"/>
      <c r="O21" s="8"/>
    </row>
    <row r="22" spans="1:15" x14ac:dyDescent="0.2">
      <c r="A22" s="11" t="s">
        <v>24</v>
      </c>
      <c r="B22" s="20">
        <f t="shared" ref="B22:M22" si="2">B18/B20</f>
        <v>0.11228402940620218</v>
      </c>
      <c r="C22" s="20">
        <f t="shared" si="2"/>
        <v>0.23459807457758119</v>
      </c>
      <c r="D22" s="20">
        <f t="shared" si="2"/>
        <v>0.30751429380522527</v>
      </c>
      <c r="E22" s="20">
        <f t="shared" si="2"/>
        <v>0.18341117306191101</v>
      </c>
      <c r="F22" s="20">
        <f t="shared" si="2"/>
        <v>0.26804925415251951</v>
      </c>
      <c r="G22" s="20">
        <f t="shared" si="2"/>
        <v>0.22773037354193107</v>
      </c>
      <c r="H22" s="20">
        <f t="shared" si="2"/>
        <v>0.11012091751330685</v>
      </c>
      <c r="I22" s="20">
        <f t="shared" si="2"/>
        <v>6.3543318729816653E-2</v>
      </c>
      <c r="J22" s="20">
        <f t="shared" si="2"/>
        <v>0.11116135887454479</v>
      </c>
      <c r="K22" s="20">
        <f t="shared" si="2"/>
        <v>0.25246201428317372</v>
      </c>
      <c r="L22" s="20">
        <f t="shared" si="2"/>
        <v>0.32119306182191659</v>
      </c>
      <c r="M22" s="20">
        <f t="shared" si="2"/>
        <v>0.20025377085729554</v>
      </c>
      <c r="O22" s="3"/>
    </row>
    <row r="23" spans="1:15" x14ac:dyDescent="0.2">
      <c r="A23" s="11" t="s">
        <v>25</v>
      </c>
      <c r="B23" s="21">
        <f t="shared" ref="B23:M23" si="3">B19/B20</f>
        <v>0.26401303138837434</v>
      </c>
      <c r="C23" s="21">
        <f t="shared" si="3"/>
        <v>0.42894052011040168</v>
      </c>
      <c r="D23" s="21">
        <f t="shared" si="3"/>
        <v>0.60962443680025491</v>
      </c>
      <c r="E23" s="21">
        <f t="shared" si="3"/>
        <v>0.31008826597685168</v>
      </c>
      <c r="F23" s="21">
        <f t="shared" si="3"/>
        <v>0.60458355683475551</v>
      </c>
      <c r="G23" s="21">
        <f t="shared" si="3"/>
        <v>0.32478917695954568</v>
      </c>
      <c r="H23" s="21">
        <f t="shared" si="3"/>
        <v>0.22752921287954678</v>
      </c>
      <c r="I23" s="21">
        <f t="shared" si="3"/>
        <v>0.16181037317152938</v>
      </c>
      <c r="J23" s="21">
        <f t="shared" si="3"/>
        <v>0.22554934475376853</v>
      </c>
      <c r="K23" s="21">
        <f t="shared" si="3"/>
        <v>0.46669511711724865</v>
      </c>
      <c r="L23" s="21">
        <f t="shared" si="3"/>
        <v>0.73322591587893449</v>
      </c>
      <c r="M23" s="21">
        <f t="shared" si="3"/>
        <v>0.57696956709956915</v>
      </c>
      <c r="O23" s="7"/>
    </row>
    <row r="24" spans="1:15" x14ac:dyDescent="0.2">
      <c r="A24" s="13"/>
      <c r="B24" s="8"/>
      <c r="C24" s="8"/>
      <c r="D24" s="8"/>
      <c r="E24" s="8"/>
      <c r="F24" s="8"/>
      <c r="G24" s="8"/>
      <c r="H24" s="8"/>
      <c r="I24" s="8"/>
      <c r="J24" s="17"/>
      <c r="K24" s="8"/>
      <c r="L24" s="8"/>
      <c r="M24" s="8"/>
      <c r="O24" s="7"/>
    </row>
    <row r="25" spans="1:15" x14ac:dyDescent="0.2">
      <c r="A25" s="5" t="s">
        <v>20</v>
      </c>
      <c r="B25" s="2"/>
      <c r="C25" s="2"/>
      <c r="D25" s="3"/>
      <c r="E25" s="3"/>
      <c r="F25" s="2"/>
      <c r="G25" s="2"/>
      <c r="H25" s="2"/>
      <c r="I25" s="2"/>
      <c r="J25" s="16"/>
      <c r="K25" s="5"/>
      <c r="L25" s="5"/>
      <c r="M25" s="2"/>
      <c r="O25" s="7"/>
    </row>
    <row r="26" spans="1:15" x14ac:dyDescent="0.2">
      <c r="A26" s="13" t="s">
        <v>7</v>
      </c>
      <c r="B26" s="6">
        <v>2.9913686672058634E-4</v>
      </c>
      <c r="C26" s="4">
        <v>2.2336363979075574E-4</v>
      </c>
      <c r="D26" s="3">
        <v>3.4971828632799262E-4</v>
      </c>
      <c r="E26" s="7">
        <v>1.6129595160539788E-4</v>
      </c>
      <c r="F26" s="4">
        <v>3.6518422032005951E-4</v>
      </c>
      <c r="G26" s="4">
        <v>2.2917188870422901E-4</v>
      </c>
      <c r="H26" s="4">
        <v>2.3485465712050224E-4</v>
      </c>
      <c r="I26" s="4">
        <v>2.5710322098605184E-4</v>
      </c>
      <c r="J26" s="18">
        <v>2.7400357846623963E-4</v>
      </c>
      <c r="K26" s="1">
        <v>3.9910813860043247E-4</v>
      </c>
      <c r="L26" s="4">
        <v>3.7619251807355044E-4</v>
      </c>
      <c r="M26" s="4">
        <v>3.0549252655418245E-4</v>
      </c>
      <c r="O26" s="7"/>
    </row>
    <row r="27" spans="1:15" x14ac:dyDescent="0.2">
      <c r="A27" s="13" t="s">
        <v>8</v>
      </c>
      <c r="B27" s="6">
        <v>4.6934285631458649E-4</v>
      </c>
      <c r="C27" s="4">
        <v>3.8169443077976236E-4</v>
      </c>
      <c r="D27" s="3">
        <v>5.9012116054254517E-4</v>
      </c>
      <c r="E27" s="7">
        <v>2.9924021040327286E-4</v>
      </c>
      <c r="F27" s="4">
        <v>5.4419284149013884E-4</v>
      </c>
      <c r="G27" s="4">
        <v>4.3102886792655053E-4</v>
      </c>
      <c r="H27" s="4">
        <v>1.9297087263843844E-4</v>
      </c>
      <c r="I27" s="4">
        <v>5.8535533367166297E-4</v>
      </c>
      <c r="J27" s="18">
        <v>4.6693216751585078E-4</v>
      </c>
      <c r="K27" s="1">
        <v>5.202558755427832E-4</v>
      </c>
      <c r="L27" s="4">
        <v>4.6885941770980275E-4</v>
      </c>
      <c r="M27" s="4">
        <v>5.4286904461641914E-4</v>
      </c>
      <c r="O27" s="7"/>
    </row>
    <row r="28" spans="1:15" x14ac:dyDescent="0.2">
      <c r="A28" s="13" t="s">
        <v>9</v>
      </c>
      <c r="B28" s="6">
        <v>2.1514476552885109E-3</v>
      </c>
      <c r="C28" s="4">
        <v>2.4249908441032674E-3</v>
      </c>
      <c r="D28" s="3">
        <v>8.1940656165486719E-3</v>
      </c>
      <c r="E28" s="7">
        <v>2.3093934288121311E-3</v>
      </c>
      <c r="F28" s="4">
        <v>5.7116174822562571E-3</v>
      </c>
      <c r="G28" s="4">
        <v>2.234906956589761E-3</v>
      </c>
      <c r="H28" s="4">
        <v>8.3596749761233953E-4</v>
      </c>
      <c r="I28" s="4">
        <v>1.3841251789514872E-3</v>
      </c>
      <c r="J28" s="18">
        <v>1.7097227425977514E-3</v>
      </c>
      <c r="K28" s="1">
        <v>2.185148581172323E-3</v>
      </c>
      <c r="L28" s="4">
        <v>4.2569885854981662E-3</v>
      </c>
      <c r="M28" s="4">
        <v>3.4775832856455053E-3</v>
      </c>
      <c r="O28" s="7"/>
    </row>
    <row r="29" spans="1:15" x14ac:dyDescent="0.2">
      <c r="A29" s="13" t="s">
        <v>10</v>
      </c>
      <c r="B29" s="6">
        <v>2.2422807485960403E-3</v>
      </c>
      <c r="C29" s="4">
        <v>2.706976287334544E-3</v>
      </c>
      <c r="D29" s="3">
        <v>1.0953844105401992E-2</v>
      </c>
      <c r="E29" s="7">
        <v>3.8440000000000002E-3</v>
      </c>
      <c r="F29" s="4">
        <v>9.8329938900203664E-3</v>
      </c>
      <c r="G29" s="4">
        <v>2.9489840087533058E-3</v>
      </c>
      <c r="H29" s="4">
        <v>1.1142570486964432E-3</v>
      </c>
      <c r="I29" s="4">
        <v>1.609659049740403E-3</v>
      </c>
      <c r="J29" s="18">
        <v>1.8944815284729145E-3</v>
      </c>
      <c r="K29" s="1">
        <v>2.6111258492046382E-3</v>
      </c>
      <c r="L29" s="4">
        <v>4.9733978894846223E-3</v>
      </c>
      <c r="M29" s="4">
        <v>4.5999546385385205E-3</v>
      </c>
      <c r="O29" s="7"/>
    </row>
    <row r="30" spans="1:15" x14ac:dyDescent="0.2">
      <c r="A30" s="13" t="s">
        <v>11</v>
      </c>
      <c r="B30" s="6">
        <v>1.9776000384175794E-3</v>
      </c>
      <c r="C30" s="4">
        <v>2.7150237857668244E-3</v>
      </c>
      <c r="D30" s="3">
        <v>8.197971758749199E-3</v>
      </c>
      <c r="E30" s="7">
        <v>2.5326574380970944E-3</v>
      </c>
      <c r="F30" s="4">
        <v>7.0446735395189005E-3</v>
      </c>
      <c r="G30" s="4">
        <v>2.6456135092531989E-3</v>
      </c>
      <c r="H30" s="4">
        <v>1.2192402338050718E-3</v>
      </c>
      <c r="I30" s="4">
        <v>1.7260311710965046E-3</v>
      </c>
      <c r="J30" s="18">
        <v>1.9147560098106643E-3</v>
      </c>
      <c r="K30" s="1">
        <v>2.2252069534384644E-3</v>
      </c>
      <c r="L30" s="4">
        <v>4.6378977307215373E-3</v>
      </c>
      <c r="M30" s="4">
        <v>3.6445647703824391E-3</v>
      </c>
      <c r="O30" s="3"/>
    </row>
    <row r="31" spans="1:15" x14ac:dyDescent="0.2">
      <c r="A31" s="13" t="s">
        <v>12</v>
      </c>
      <c r="B31" s="6">
        <v>2.4436434766319857E-3</v>
      </c>
      <c r="C31" s="4">
        <v>3.5649117253822053E-3</v>
      </c>
      <c r="D31" s="3">
        <v>1.3537773545958821E-2</v>
      </c>
      <c r="E31" s="7">
        <v>3.1490266644855222E-3</v>
      </c>
      <c r="F31" s="4">
        <v>1.2589928057553957E-2</v>
      </c>
      <c r="G31" s="4">
        <v>2.3727796812838516E-3</v>
      </c>
      <c r="H31" s="4">
        <v>1.9220532595009285E-3</v>
      </c>
      <c r="I31" s="4">
        <v>2.9144344103861808E-3</v>
      </c>
      <c r="J31" s="18">
        <v>2.797904666108633E-3</v>
      </c>
      <c r="K31" s="1">
        <v>3.3717725166043074E-3</v>
      </c>
      <c r="L31" s="4">
        <v>1.0436276067419708E-2</v>
      </c>
      <c r="M31" s="4">
        <v>6.9279251126266534E-3</v>
      </c>
      <c r="O31" s="3"/>
    </row>
    <row r="32" spans="1:15" x14ac:dyDescent="0.2">
      <c r="A32" s="13" t="s">
        <v>13</v>
      </c>
      <c r="B32" s="6">
        <v>1.6317410606505031E-2</v>
      </c>
      <c r="C32" s="4">
        <v>1.5678941381643826E-2</v>
      </c>
      <c r="D32" s="3">
        <v>4.1952668309700313E-2</v>
      </c>
      <c r="E32" s="7">
        <v>1.8119097059414564E-2</v>
      </c>
      <c r="F32" s="4">
        <v>3.5617734522844009E-2</v>
      </c>
      <c r="G32" s="4">
        <v>1.4529710636500983E-2</v>
      </c>
      <c r="H32" s="4">
        <v>1.0954265613066947E-2</v>
      </c>
      <c r="I32" s="4">
        <v>2.5581969662826415E-2</v>
      </c>
      <c r="J32" s="18">
        <v>2.1108557823289732E-2</v>
      </c>
      <c r="K32" s="1">
        <v>1.056937654486902E-2</v>
      </c>
      <c r="L32" s="4">
        <v>1.868114476806338E-2</v>
      </c>
      <c r="M32" s="4">
        <v>2.3142534021538316E-2</v>
      </c>
      <c r="O32" s="8"/>
    </row>
    <row r="33" spans="1:15" x14ac:dyDescent="0.2">
      <c r="A33" s="13"/>
      <c r="B33" s="6"/>
      <c r="C33" s="4"/>
      <c r="D33" s="3"/>
      <c r="E33" s="7"/>
      <c r="F33" s="4"/>
      <c r="G33" s="4"/>
      <c r="H33" s="4"/>
      <c r="I33" s="4"/>
      <c r="J33" s="18"/>
      <c r="K33" s="1"/>
      <c r="L33" s="4"/>
      <c r="M33" s="4"/>
      <c r="O33" s="8"/>
    </row>
    <row r="34" spans="1:15" x14ac:dyDescent="0.2">
      <c r="A34" s="11" t="s">
        <v>24</v>
      </c>
      <c r="B34" s="20">
        <f t="shared" ref="B34:M34" si="4">B30/B32</f>
        <v>0.12119570231499828</v>
      </c>
      <c r="C34" s="20">
        <f t="shared" si="4"/>
        <v>0.1731637181159085</v>
      </c>
      <c r="D34" s="20">
        <f t="shared" si="4"/>
        <v>0.19541002012626837</v>
      </c>
      <c r="E34" s="20">
        <f t="shared" si="4"/>
        <v>0.1397783471103568</v>
      </c>
      <c r="F34" s="20">
        <f t="shared" si="4"/>
        <v>0.19778555918543009</v>
      </c>
      <c r="G34" s="20">
        <f t="shared" si="4"/>
        <v>0.18208301427607165</v>
      </c>
      <c r="H34" s="20">
        <f t="shared" si="4"/>
        <v>0.11130278166257757</v>
      </c>
      <c r="I34" s="20">
        <f t="shared" si="4"/>
        <v>6.747061285138764E-2</v>
      </c>
      <c r="J34" s="20">
        <f t="shared" si="4"/>
        <v>9.0709939818723856E-2</v>
      </c>
      <c r="K34" s="20">
        <f t="shared" si="4"/>
        <v>0.21053341642168166</v>
      </c>
      <c r="L34" s="20">
        <f t="shared" si="4"/>
        <v>0.24826624857863755</v>
      </c>
      <c r="M34" s="20">
        <f t="shared" si="4"/>
        <v>0.15748339257017024</v>
      </c>
      <c r="O34" s="3"/>
    </row>
    <row r="35" spans="1:15" x14ac:dyDescent="0.2">
      <c r="A35" s="11" t="s">
        <v>25</v>
      </c>
      <c r="B35" s="21">
        <f t="shared" ref="B35:M35" si="5">B31/B32</f>
        <v>0.14975681715442113</v>
      </c>
      <c r="C35" s="21">
        <f t="shared" si="5"/>
        <v>0.22736941472055236</v>
      </c>
      <c r="D35" s="21">
        <f t="shared" si="5"/>
        <v>0.322691597254819</v>
      </c>
      <c r="E35" s="21">
        <f t="shared" si="5"/>
        <v>0.17379600397081094</v>
      </c>
      <c r="F35" s="21">
        <f t="shared" si="5"/>
        <v>0.35347357787394373</v>
      </c>
      <c r="G35" s="21">
        <f t="shared" si="5"/>
        <v>0.16330536379183253</v>
      </c>
      <c r="H35" s="21">
        <f t="shared" si="5"/>
        <v>0.17546162631004497</v>
      </c>
      <c r="I35" s="21">
        <f t="shared" si="5"/>
        <v>0.11392533291215624</v>
      </c>
      <c r="J35" s="21">
        <f t="shared" si="5"/>
        <v>0.13254835737861814</v>
      </c>
      <c r="K35" s="21">
        <f t="shared" si="5"/>
        <v>0.31901337815816189</v>
      </c>
      <c r="L35" s="21">
        <f t="shared" si="5"/>
        <v>0.55865291966802777</v>
      </c>
      <c r="M35" s="21">
        <f t="shared" si="5"/>
        <v>0.29935896847678672</v>
      </c>
      <c r="O35" s="7"/>
    </row>
    <row r="36" spans="1:15" x14ac:dyDescent="0.2">
      <c r="A36" s="13"/>
      <c r="B36" s="8"/>
      <c r="C36" s="8"/>
      <c r="D36" s="8"/>
      <c r="E36" s="8"/>
      <c r="F36" s="8"/>
      <c r="G36" s="8"/>
      <c r="H36" s="8"/>
      <c r="I36" s="8"/>
      <c r="J36" s="17"/>
      <c r="K36" s="8"/>
      <c r="L36" s="8"/>
      <c r="M36" s="8"/>
      <c r="O36" s="7"/>
    </row>
    <row r="37" spans="1:15" x14ac:dyDescent="0.2">
      <c r="A37" s="5" t="s">
        <v>21</v>
      </c>
      <c r="B37" s="2"/>
      <c r="C37" s="2"/>
      <c r="D37" s="3"/>
      <c r="E37" s="3"/>
      <c r="F37" s="2"/>
      <c r="G37" s="2"/>
      <c r="H37" s="2"/>
      <c r="I37" s="2"/>
      <c r="J37" s="16"/>
      <c r="K37" s="5"/>
      <c r="L37" s="5"/>
      <c r="M37" s="2"/>
      <c r="O37" s="7"/>
    </row>
    <row r="38" spans="1:15" x14ac:dyDescent="0.2">
      <c r="A38" s="13" t="s">
        <v>7</v>
      </c>
      <c r="B38" s="6">
        <v>2.6645198922347599E-4</v>
      </c>
      <c r="C38" s="4">
        <v>1.8442971480758523E-4</v>
      </c>
      <c r="D38" s="3">
        <v>2.8513306674736455E-4</v>
      </c>
      <c r="E38" s="7">
        <v>1.5559562587249884E-4</v>
      </c>
      <c r="F38" s="4"/>
      <c r="G38" s="4">
        <v>2.37717414581945E-4</v>
      </c>
      <c r="H38" s="4">
        <v>2.2074976896045991E-4</v>
      </c>
      <c r="I38" s="4">
        <v>1.8831909767550584E-4</v>
      </c>
      <c r="J38" s="18">
        <v>2.1423635376974153E-4</v>
      </c>
      <c r="K38" s="1">
        <v>3.4138303669983865E-4</v>
      </c>
      <c r="L38" s="4">
        <v>3.161485467618697E-4</v>
      </c>
      <c r="M38" s="4">
        <v>3.0189267215426053E-4</v>
      </c>
      <c r="O38" s="7"/>
    </row>
    <row r="39" spans="1:15" x14ac:dyDescent="0.2">
      <c r="A39" s="13" t="s">
        <v>8</v>
      </c>
      <c r="B39" s="6">
        <v>2.2752211520552873E-4</v>
      </c>
      <c r="C39" s="4">
        <v>1.8250446790290726E-4</v>
      </c>
      <c r="D39" s="3">
        <v>2.9422459102748834E-4</v>
      </c>
      <c r="E39" s="7">
        <v>2.2228716150399371E-4</v>
      </c>
      <c r="F39" s="4"/>
      <c r="G39" s="4">
        <v>2.5656297511635604E-4</v>
      </c>
      <c r="H39" s="4">
        <v>1.9176568135426456E-4</v>
      </c>
      <c r="I39" s="4">
        <v>2.3323308363108576E-4</v>
      </c>
      <c r="J39" s="18">
        <v>2.420844079530571E-4</v>
      </c>
      <c r="K39" s="1">
        <v>3.0173083641537348E-4</v>
      </c>
      <c r="L39" s="4">
        <v>2.6739644112923686E-4</v>
      </c>
      <c r="M39" s="4">
        <v>2.5773799183492546E-4</v>
      </c>
      <c r="O39" s="7"/>
    </row>
    <row r="40" spans="1:15" x14ac:dyDescent="0.2">
      <c r="A40" s="13" t="s">
        <v>9</v>
      </c>
      <c r="B40" s="6">
        <v>1.7642948766060248E-3</v>
      </c>
      <c r="C40" s="4">
        <v>1.979298488621909E-3</v>
      </c>
      <c r="D40" s="3">
        <v>7.2534561525791569E-3</v>
      </c>
      <c r="E40" s="7">
        <v>2.3530960404380789E-3</v>
      </c>
      <c r="F40" s="4">
        <v>4.5909600298841982E-3</v>
      </c>
      <c r="G40" s="4">
        <v>2.2071486490096962E-3</v>
      </c>
      <c r="H40" s="4">
        <v>7.7983464151284716E-4</v>
      </c>
      <c r="I40" s="4">
        <v>1.2496275587013878E-3</v>
      </c>
      <c r="J40" s="18">
        <v>1.3130205699890827E-3</v>
      </c>
      <c r="K40" s="1">
        <v>1.7282285458774056E-3</v>
      </c>
      <c r="L40" s="4">
        <v>3.649938173294441E-3</v>
      </c>
      <c r="M40" s="4">
        <v>3.3739267558391731E-3</v>
      </c>
      <c r="O40" s="7"/>
    </row>
    <row r="41" spans="1:15" x14ac:dyDescent="0.2">
      <c r="A41" s="13" t="s">
        <v>10</v>
      </c>
      <c r="B41" s="6">
        <v>1.9001103595007124E-3</v>
      </c>
      <c r="C41" s="4">
        <v>2.3343185162996304E-3</v>
      </c>
      <c r="D41" s="3">
        <v>8.8594791703379087E-3</v>
      </c>
      <c r="E41" s="7">
        <v>2.4413333333333331E-3</v>
      </c>
      <c r="F41" s="4">
        <v>6.7372708757637472E-3</v>
      </c>
      <c r="G41" s="4">
        <v>2.2923836102313865E-3</v>
      </c>
      <c r="H41" s="4">
        <v>1.1442701590589647E-3</v>
      </c>
      <c r="I41" s="4">
        <v>1.4248017318677893E-3</v>
      </c>
      <c r="J41" s="18">
        <v>1.5013875653263002E-3</v>
      </c>
      <c r="K41" s="1">
        <v>2.0987460805358556E-3</v>
      </c>
      <c r="L41" s="4">
        <v>3.6677222715553398E-3</v>
      </c>
      <c r="M41" s="4">
        <v>3.5574061977783934E-3</v>
      </c>
      <c r="O41" s="7"/>
    </row>
    <row r="42" spans="1:15" x14ac:dyDescent="0.2">
      <c r="A42" s="13" t="s">
        <v>11</v>
      </c>
      <c r="B42" s="6">
        <v>1.6875472537954564E-3</v>
      </c>
      <c r="C42" s="4">
        <v>2.2838233379845019E-3</v>
      </c>
      <c r="D42" s="3">
        <v>7.9083416308545172E-3</v>
      </c>
      <c r="E42" s="7">
        <v>1.7137843634236691E-3</v>
      </c>
      <c r="F42" s="4">
        <v>5.949926362297497E-3</v>
      </c>
      <c r="G42" s="4">
        <v>2.2507876272282032E-3</v>
      </c>
      <c r="H42" s="4">
        <v>1.1805895940196617E-3</v>
      </c>
      <c r="I42" s="4">
        <v>1.4169064235633965E-3</v>
      </c>
      <c r="J42" s="18">
        <v>1.6816916469213367E-3</v>
      </c>
      <c r="K42" s="1">
        <v>2.0619703577558737E-3</v>
      </c>
      <c r="L42" s="4">
        <v>4.5241190124519961E-3</v>
      </c>
      <c r="M42" s="4">
        <v>3.8107084106936808E-3</v>
      </c>
      <c r="O42" s="3"/>
    </row>
    <row r="43" spans="1:15" x14ac:dyDescent="0.2">
      <c r="A43" s="13" t="s">
        <v>12</v>
      </c>
      <c r="B43" s="6">
        <v>2.1236873148128459E-3</v>
      </c>
      <c r="C43" s="4">
        <v>3.3287062198383869E-3</v>
      </c>
      <c r="D43" s="3">
        <v>1.2637610861026936E-2</v>
      </c>
      <c r="E43" s="7">
        <v>2.5584819237690166E-3</v>
      </c>
      <c r="F43" s="4">
        <v>1.0587143188674866E-2</v>
      </c>
      <c r="G43" s="4">
        <v>2.5676069595907056E-3</v>
      </c>
      <c r="H43" s="4">
        <v>1.8649220971069501E-3</v>
      </c>
      <c r="I43" s="4">
        <v>2.7631521853457072E-3</v>
      </c>
      <c r="J43" s="18">
        <v>2.443539877687655E-3</v>
      </c>
      <c r="K43" s="1">
        <v>2.9994062718750433E-3</v>
      </c>
      <c r="L43" s="4">
        <v>8.4170599901413033E-3</v>
      </c>
      <c r="M43" s="4">
        <v>7.368648495981513E-3</v>
      </c>
      <c r="O43" s="3"/>
    </row>
    <row r="44" spans="1:15" x14ac:dyDescent="0.2">
      <c r="A44" s="13" t="s">
        <v>13</v>
      </c>
      <c r="B44" s="6">
        <v>1.1631537970554809E-2</v>
      </c>
      <c r="C44" s="4">
        <v>1.2308757894083063E-2</v>
      </c>
      <c r="D44" s="3">
        <v>3.4890404124285956E-2</v>
      </c>
      <c r="E44" s="7">
        <v>1.5037845803469759E-2</v>
      </c>
      <c r="F44" s="4">
        <v>2.5367216364783274E-2</v>
      </c>
      <c r="G44" s="4">
        <v>1.2601054018151283E-2</v>
      </c>
      <c r="H44" s="4">
        <v>1.0897066696179058E-2</v>
      </c>
      <c r="I44" s="4">
        <v>2.1137930914508756E-2</v>
      </c>
      <c r="J44" s="18">
        <v>1.824268689328121E-2</v>
      </c>
      <c r="K44" s="1">
        <v>9.6086377729752686E-3</v>
      </c>
      <c r="L44" s="4">
        <v>1.7709710991219454E-2</v>
      </c>
      <c r="M44" s="4">
        <v>1.7337243528179617E-2</v>
      </c>
      <c r="O44" s="8"/>
    </row>
    <row r="45" spans="1:15" x14ac:dyDescent="0.2">
      <c r="A45" s="13"/>
      <c r="B45" s="6"/>
      <c r="C45" s="4"/>
      <c r="D45" s="3"/>
      <c r="E45" s="7"/>
      <c r="F45" s="4"/>
      <c r="G45" s="4"/>
      <c r="H45" s="4"/>
      <c r="I45" s="4"/>
      <c r="J45" s="18"/>
      <c r="K45" s="1"/>
      <c r="L45" s="4"/>
      <c r="M45" s="4"/>
      <c r="O45" s="8"/>
    </row>
    <row r="46" spans="1:15" x14ac:dyDescent="0.2">
      <c r="A46" s="11" t="s">
        <v>24</v>
      </c>
      <c r="B46" s="20">
        <f>B42/B44</f>
        <v>0.14508375917849173</v>
      </c>
      <c r="C46" s="20">
        <f t="shared" ref="C46:M46" si="6">C42/C44</f>
        <v>0.18554458196650025</v>
      </c>
      <c r="D46" s="20">
        <f t="shared" si="6"/>
        <v>0.22666236833152084</v>
      </c>
      <c r="E46" s="20">
        <f t="shared" ref="E46" si="7">E42/E44</f>
        <v>0.11396475172183498</v>
      </c>
      <c r="F46" s="20">
        <f t="shared" si="6"/>
        <v>0.23455180405831377</v>
      </c>
      <c r="G46" s="20">
        <f t="shared" si="6"/>
        <v>0.17861899679074775</v>
      </c>
      <c r="H46" s="20">
        <f t="shared" si="6"/>
        <v>0.10834012738800829</v>
      </c>
      <c r="I46" s="20">
        <f t="shared" si="6"/>
        <v>6.7031462506619011E-2</v>
      </c>
      <c r="J46" s="20">
        <f t="shared" si="6"/>
        <v>9.2184427478207973E-2</v>
      </c>
      <c r="K46" s="20">
        <f t="shared" si="6"/>
        <v>0.21459549277164547</v>
      </c>
      <c r="L46" s="20">
        <f t="shared" si="6"/>
        <v>0.25545978783589818</v>
      </c>
      <c r="M46" s="20">
        <f t="shared" si="6"/>
        <v>0.21979897810743845</v>
      </c>
      <c r="O46" s="8"/>
    </row>
    <row r="47" spans="1:15" x14ac:dyDescent="0.2">
      <c r="A47" s="11" t="s">
        <v>25</v>
      </c>
      <c r="B47" s="21">
        <f>B43/B44</f>
        <v>0.18258009561495236</v>
      </c>
      <c r="C47" s="21">
        <f t="shared" ref="C47:M47" si="8">C43/C44</f>
        <v>0.27043396648808304</v>
      </c>
      <c r="D47" s="21">
        <f t="shared" si="8"/>
        <v>0.36220878428376668</v>
      </c>
      <c r="E47" s="21">
        <f t="shared" ref="E47" si="9">E43/E44</f>
        <v>0.17013619884163761</v>
      </c>
      <c r="F47" s="21">
        <f t="shared" si="8"/>
        <v>0.41735533912868555</v>
      </c>
      <c r="G47" s="21">
        <f t="shared" si="8"/>
        <v>0.20376128503950358</v>
      </c>
      <c r="H47" s="21">
        <f t="shared" si="8"/>
        <v>0.17113982589102308</v>
      </c>
      <c r="I47" s="21">
        <f t="shared" si="8"/>
        <v>0.13072008781375671</v>
      </c>
      <c r="J47" s="21">
        <f t="shared" si="8"/>
        <v>0.1339462707430237</v>
      </c>
      <c r="K47" s="21">
        <f t="shared" si="8"/>
        <v>0.31215728417934641</v>
      </c>
      <c r="L47" s="21">
        <f t="shared" si="8"/>
        <v>0.47527935347530603</v>
      </c>
      <c r="M47" s="21">
        <f t="shared" si="8"/>
        <v>0.42501845717311726</v>
      </c>
      <c r="O47" s="8"/>
    </row>
    <row r="48" spans="1:15" x14ac:dyDescent="0.2">
      <c r="A48" s="13"/>
      <c r="B48" s="8"/>
      <c r="C48" s="8"/>
      <c r="D48" s="8"/>
      <c r="E48" s="8"/>
      <c r="F48" s="8"/>
      <c r="G48" s="8"/>
      <c r="H48" s="8"/>
      <c r="I48" s="8"/>
      <c r="J48" s="17"/>
      <c r="K48" s="8"/>
      <c r="L48" s="8"/>
      <c r="M48" s="8"/>
      <c r="O48" s="8"/>
    </row>
    <row r="49" spans="1:15" x14ac:dyDescent="0.2">
      <c r="B49" s="8"/>
      <c r="C49" s="8"/>
      <c r="D49" s="8"/>
      <c r="E49" s="8"/>
      <c r="F49" s="8"/>
      <c r="G49" s="8"/>
      <c r="H49" s="8"/>
      <c r="I49" s="8"/>
      <c r="J49" s="17"/>
      <c r="K49" s="8"/>
      <c r="L49" s="8"/>
      <c r="M49" s="8"/>
      <c r="O49" s="8"/>
    </row>
    <row r="50" spans="1:15" x14ac:dyDescent="0.2">
      <c r="A50" s="53" t="s">
        <v>67</v>
      </c>
      <c r="B50" s="28"/>
      <c r="C50" s="28"/>
      <c r="D50" s="28"/>
      <c r="E50" s="28"/>
      <c r="F50" s="28"/>
      <c r="G50" s="28"/>
      <c r="H50" s="28"/>
      <c r="I50" s="28"/>
      <c r="J50" s="29"/>
      <c r="K50" s="28"/>
      <c r="L50" s="28"/>
      <c r="M50" s="30"/>
      <c r="O50" s="8"/>
    </row>
    <row r="51" spans="1:15" x14ac:dyDescent="0.2">
      <c r="A51" s="51" t="s">
        <v>24</v>
      </c>
      <c r="B51" s="32">
        <f t="shared" ref="B51:M51" si="10">AVERAGE(B10,B22,B34,B46)</f>
        <v>0.18303275273709799</v>
      </c>
      <c r="C51" s="32">
        <f t="shared" si="10"/>
        <v>0.21154039973021899</v>
      </c>
      <c r="D51" s="32">
        <f t="shared" si="10"/>
        <v>0.26483365644915857</v>
      </c>
      <c r="E51" s="32">
        <f t="shared" si="10"/>
        <v>0.15994059164493157</v>
      </c>
      <c r="F51" s="32">
        <f t="shared" si="10"/>
        <v>0.25104866460833275</v>
      </c>
      <c r="G51" s="32">
        <f t="shared" si="10"/>
        <v>0.23371002353889098</v>
      </c>
      <c r="H51" s="32">
        <f t="shared" si="10"/>
        <v>0.11005675198578477</v>
      </c>
      <c r="I51" s="32">
        <f t="shared" si="10"/>
        <v>7.3491197906785835E-2</v>
      </c>
      <c r="J51" s="32">
        <f t="shared" si="10"/>
        <v>0.10964617107119509</v>
      </c>
      <c r="K51" s="32">
        <f t="shared" si="10"/>
        <v>0.25969498023426874</v>
      </c>
      <c r="L51" s="32">
        <f t="shared" si="10"/>
        <v>0.31587656625035515</v>
      </c>
      <c r="M51" s="33">
        <f t="shared" si="10"/>
        <v>0.2259848945065577</v>
      </c>
      <c r="O51" s="8"/>
    </row>
    <row r="52" spans="1:15" x14ac:dyDescent="0.2">
      <c r="A52" s="51" t="s">
        <v>25</v>
      </c>
      <c r="B52" s="32">
        <f t="shared" ref="B52:M52" si="11">AVERAGE(B11,B23,B35,B47)</f>
        <v>0.26338733244931523</v>
      </c>
      <c r="C52" s="32">
        <f t="shared" si="11"/>
        <v>0.33356266973780163</v>
      </c>
      <c r="D52" s="32">
        <f t="shared" si="11"/>
        <v>0.45564684402642469</v>
      </c>
      <c r="E52" s="32">
        <f t="shared" si="11"/>
        <v>0.22060308981567273</v>
      </c>
      <c r="F52" s="32">
        <f t="shared" si="11"/>
        <v>0.50380035799657796</v>
      </c>
      <c r="G52" s="32">
        <f t="shared" si="11"/>
        <v>0.25905796114500967</v>
      </c>
      <c r="H52" s="32">
        <f t="shared" si="11"/>
        <v>0.20223381499336568</v>
      </c>
      <c r="I52" s="32">
        <f t="shared" si="11"/>
        <v>0.15138442284864756</v>
      </c>
      <c r="J52" s="32">
        <f t="shared" si="11"/>
        <v>0.17860102733564204</v>
      </c>
      <c r="K52" s="32">
        <f t="shared" si="11"/>
        <v>0.40319245058411013</v>
      </c>
      <c r="L52" s="32">
        <f t="shared" si="11"/>
        <v>0.63183129682829342</v>
      </c>
      <c r="M52" s="33">
        <f t="shared" si="11"/>
        <v>0.50541285344638887</v>
      </c>
      <c r="O52" s="8"/>
    </row>
    <row r="53" spans="1:15" x14ac:dyDescent="0.2">
      <c r="A53" s="31"/>
      <c r="B53" s="32"/>
      <c r="C53" s="32"/>
      <c r="D53" s="32"/>
      <c r="E53" s="32"/>
      <c r="F53" s="32"/>
      <c r="G53" s="32"/>
      <c r="H53" s="32"/>
      <c r="I53" s="32"/>
      <c r="J53" s="32"/>
      <c r="K53" s="32"/>
      <c r="L53" s="32"/>
      <c r="M53" s="33"/>
      <c r="O53" s="8"/>
    </row>
    <row r="54" spans="1:15" x14ac:dyDescent="0.2">
      <c r="A54" s="54" t="s">
        <v>0</v>
      </c>
      <c r="B54" s="32"/>
      <c r="C54" s="32"/>
      <c r="D54" s="32"/>
      <c r="E54" s="32"/>
      <c r="F54" s="32"/>
      <c r="G54" s="32"/>
      <c r="H54" s="32"/>
      <c r="I54" s="32"/>
      <c r="J54" s="32"/>
      <c r="K54" s="32"/>
      <c r="L54" s="32"/>
      <c r="M54" s="33"/>
      <c r="O54" s="2"/>
    </row>
    <row r="55" spans="1:15" x14ac:dyDescent="0.2">
      <c r="A55" s="51" t="s">
        <v>24</v>
      </c>
      <c r="B55" s="32">
        <f t="shared" ref="B55:M55" si="12">STDEV(B10,B22,B34,B46)</f>
        <v>0.11453010613224554</v>
      </c>
      <c r="C55" s="32">
        <f t="shared" si="12"/>
        <v>3.8241004730076085E-2</v>
      </c>
      <c r="D55" s="32">
        <f t="shared" si="12"/>
        <v>6.4062963792549568E-2</v>
      </c>
      <c r="E55" s="32">
        <f t="shared" si="12"/>
        <v>4.0380184781997251E-2</v>
      </c>
      <c r="F55" s="32">
        <f t="shared" si="12"/>
        <v>4.5393379301747243E-2</v>
      </c>
      <c r="G55" s="32">
        <f t="shared" si="12"/>
        <v>7.8394077070516571E-2</v>
      </c>
      <c r="H55" s="32">
        <f t="shared" si="12"/>
        <v>1.2474897503829262E-3</v>
      </c>
      <c r="I55" s="32">
        <f t="shared" si="12"/>
        <v>1.5055010956774853E-2</v>
      </c>
      <c r="J55" s="32">
        <f t="shared" si="12"/>
        <v>2.5050601917311368E-2</v>
      </c>
      <c r="K55" s="32">
        <f t="shared" si="12"/>
        <v>7.024759653082692E-2</v>
      </c>
      <c r="L55" s="32">
        <f t="shared" si="12"/>
        <v>8.8142874118239803E-2</v>
      </c>
      <c r="M55" s="33">
        <f t="shared" si="12"/>
        <v>7.1825472797697049E-2</v>
      </c>
      <c r="O55" s="2"/>
    </row>
    <row r="56" spans="1:15" x14ac:dyDescent="0.2">
      <c r="A56" s="52" t="s">
        <v>25</v>
      </c>
      <c r="B56" s="35">
        <f t="shared" ref="B56:M56" si="13">STDEV(B11,B23,B35,B47)</f>
        <v>0.13784678329211547</v>
      </c>
      <c r="C56" s="35">
        <f t="shared" si="13"/>
        <v>9.9711092694747566E-2</v>
      </c>
      <c r="D56" s="35">
        <f t="shared" si="13"/>
        <v>0.13584415497857694</v>
      </c>
      <c r="E56" s="35">
        <f t="shared" si="13"/>
        <v>6.5335219032709294E-2</v>
      </c>
      <c r="F56" s="35">
        <f t="shared" si="13"/>
        <v>0.13990596204660688</v>
      </c>
      <c r="G56" s="35">
        <f t="shared" si="13"/>
        <v>8.9117985429100405E-2</v>
      </c>
      <c r="H56" s="35">
        <f t="shared" si="13"/>
        <v>3.358719549011057E-2</v>
      </c>
      <c r="I56" s="35">
        <f t="shared" si="13"/>
        <v>3.7478650319365966E-2</v>
      </c>
      <c r="J56" s="35">
        <f t="shared" si="13"/>
        <v>5.238924774192269E-2</v>
      </c>
      <c r="K56" s="35">
        <f t="shared" si="13"/>
        <v>0.10309474897531762</v>
      </c>
      <c r="L56" s="35">
        <f t="shared" si="13"/>
        <v>0.13737358660932933</v>
      </c>
      <c r="M56" s="36">
        <f t="shared" si="13"/>
        <v>0.18277510001201744</v>
      </c>
      <c r="O56" s="2"/>
    </row>
    <row r="57" spans="1:15" x14ac:dyDescent="0.2">
      <c r="A57" s="13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O57" s="4"/>
    </row>
    <row r="58" spans="1:15" x14ac:dyDescent="0.2">
      <c r="A58" s="13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O58" s="4"/>
    </row>
    <row r="59" spans="1:15" x14ac:dyDescent="0.2">
      <c r="A59" s="13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O59" s="4"/>
    </row>
    <row r="60" spans="1:15" x14ac:dyDescent="0.2">
      <c r="O60" s="4"/>
    </row>
    <row r="61" spans="1:15" x14ac:dyDescent="0.2">
      <c r="O61" s="4"/>
    </row>
    <row r="62" spans="1:15" x14ac:dyDescent="0.2">
      <c r="O62" s="4"/>
    </row>
    <row r="63" spans="1:15" x14ac:dyDescent="0.2">
      <c r="O63" s="4"/>
    </row>
    <row r="64" spans="1:15" x14ac:dyDescent="0.2">
      <c r="O64" s="4"/>
    </row>
    <row r="65" spans="15:15" x14ac:dyDescent="0.2">
      <c r="O65" s="4"/>
    </row>
    <row r="66" spans="15:15" x14ac:dyDescent="0.2">
      <c r="O66" s="4"/>
    </row>
    <row r="67" spans="15:15" x14ac:dyDescent="0.2">
      <c r="O67" s="2"/>
    </row>
    <row r="68" spans="15:15" x14ac:dyDescent="0.2">
      <c r="O68" s="2"/>
    </row>
    <row r="69" spans="15:15" x14ac:dyDescent="0.2">
      <c r="O69" s="1"/>
    </row>
    <row r="70" spans="15:15" x14ac:dyDescent="0.2">
      <c r="O70" s="1"/>
    </row>
    <row r="71" spans="15:15" x14ac:dyDescent="0.2">
      <c r="O71" s="1"/>
    </row>
    <row r="72" spans="15:15" x14ac:dyDescent="0.2">
      <c r="O72" s="1"/>
    </row>
    <row r="73" spans="15:15" x14ac:dyDescent="0.2">
      <c r="O73" s="1"/>
    </row>
    <row r="74" spans="15:15" x14ac:dyDescent="0.2">
      <c r="O74" s="1"/>
    </row>
    <row r="75" spans="15:15" x14ac:dyDescent="0.2">
      <c r="O75" s="1"/>
    </row>
    <row r="76" spans="15:15" x14ac:dyDescent="0.2">
      <c r="O76" s="1"/>
    </row>
    <row r="77" spans="15:15" x14ac:dyDescent="0.2">
      <c r="O77" s="1"/>
    </row>
    <row r="78" spans="15:15" x14ac:dyDescent="0.2">
      <c r="O78" s="1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"/>
  <sheetViews>
    <sheetView tabSelected="1" workbookViewId="0">
      <selection activeCell="C35" sqref="C35"/>
    </sheetView>
  </sheetViews>
  <sheetFormatPr baseColWidth="10" defaultRowHeight="12.75" x14ac:dyDescent="0.2"/>
  <cols>
    <col min="1" max="1" width="39.5703125" customWidth="1"/>
    <col min="2" max="2" width="11.28515625" style="26" bestFit="1" customWidth="1"/>
    <col min="3" max="3" width="14.42578125" style="26" bestFit="1" customWidth="1"/>
    <col min="4" max="4" width="14" style="26" bestFit="1" customWidth="1"/>
    <col min="5" max="5" width="11.28515625" style="26" bestFit="1" customWidth="1"/>
    <col min="6" max="6" width="13.42578125" style="26" bestFit="1" customWidth="1"/>
    <col min="7" max="7" width="14.5703125" style="26" bestFit="1" customWidth="1"/>
    <col min="8" max="10" width="12.28515625" style="26" bestFit="1" customWidth="1"/>
    <col min="11" max="11" width="11.5703125" style="26" bestFit="1" customWidth="1"/>
    <col min="12" max="12" width="12" style="26" bestFit="1" customWidth="1"/>
    <col min="13" max="13" width="14" style="26" bestFit="1" customWidth="1"/>
  </cols>
  <sheetData>
    <row r="1" spans="1:13" x14ac:dyDescent="0.2">
      <c r="B1" s="55" t="s">
        <v>27</v>
      </c>
      <c r="C1" s="55" t="s">
        <v>28</v>
      </c>
      <c r="D1" s="55" t="s">
        <v>29</v>
      </c>
      <c r="E1" s="55" t="s">
        <v>30</v>
      </c>
      <c r="F1" s="55" t="s">
        <v>31</v>
      </c>
      <c r="G1" s="55" t="s">
        <v>32</v>
      </c>
      <c r="H1" s="55" t="s">
        <v>33</v>
      </c>
      <c r="I1" s="55" t="s">
        <v>34</v>
      </c>
      <c r="J1" s="56" t="s">
        <v>35</v>
      </c>
      <c r="K1" s="55" t="s">
        <v>36</v>
      </c>
      <c r="L1" s="55" t="s">
        <v>37</v>
      </c>
      <c r="M1" s="55" t="s">
        <v>38</v>
      </c>
    </row>
    <row r="2" spans="1:13" x14ac:dyDescent="0.2">
      <c r="A2" s="57" t="s">
        <v>24</v>
      </c>
      <c r="B2" s="58">
        <v>0.35356752004869979</v>
      </c>
      <c r="C2" s="58">
        <v>0.25285522426088597</v>
      </c>
      <c r="D2" s="58">
        <v>0.3297479435336198</v>
      </c>
      <c r="E2" s="58">
        <v>0.20260809468562355</v>
      </c>
      <c r="F2" s="58">
        <v>0.3038080410370676</v>
      </c>
      <c r="G2" s="58">
        <v>0.34640770954681338</v>
      </c>
      <c r="H2" s="59">
        <v>0.11046318137924635</v>
      </c>
      <c r="I2" s="58">
        <v>9.5919397539320037E-2</v>
      </c>
      <c r="J2" s="58">
        <v>0.14452895811330374</v>
      </c>
      <c r="K2" s="58">
        <v>0.36118899746057392</v>
      </c>
      <c r="L2" s="58">
        <v>0.43858716676496828</v>
      </c>
      <c r="M2" s="58">
        <v>0.32640343649132653</v>
      </c>
    </row>
    <row r="3" spans="1:13" x14ac:dyDescent="0.2">
      <c r="A3" s="57" t="s">
        <v>24</v>
      </c>
      <c r="B3" s="58">
        <v>0.11228402940620218</v>
      </c>
      <c r="C3" s="58">
        <v>0.23459807457758119</v>
      </c>
      <c r="D3" s="58">
        <v>0.30751429380522527</v>
      </c>
      <c r="E3" s="58">
        <v>0.18341117306191101</v>
      </c>
      <c r="F3" s="58">
        <v>0.26804925415251951</v>
      </c>
      <c r="G3" s="58">
        <v>0.22773037354193107</v>
      </c>
      <c r="H3" s="59">
        <v>0.11012091751330685</v>
      </c>
      <c r="I3" s="58">
        <v>6.3543318729816653E-2</v>
      </c>
      <c r="J3" s="58">
        <v>0.11116135887454479</v>
      </c>
      <c r="K3" s="58">
        <v>0.25246201428317372</v>
      </c>
      <c r="L3" s="58">
        <v>0.32119306182191659</v>
      </c>
      <c r="M3" s="58">
        <v>0.20025377085729554</v>
      </c>
    </row>
    <row r="4" spans="1:13" x14ac:dyDescent="0.2">
      <c r="A4" s="57" t="s">
        <v>24</v>
      </c>
      <c r="B4" s="58">
        <v>0.12119570231499828</v>
      </c>
      <c r="C4" s="58">
        <v>0.1731637181159085</v>
      </c>
      <c r="D4" s="58">
        <v>0.19541002012626837</v>
      </c>
      <c r="E4" s="58">
        <v>0.1397783471103568</v>
      </c>
      <c r="F4" s="58">
        <v>0.19778555918543009</v>
      </c>
      <c r="G4" s="58">
        <v>0.18208301427607165</v>
      </c>
      <c r="H4" s="59">
        <v>0.11130278166257757</v>
      </c>
      <c r="I4" s="58">
        <v>6.747061285138764E-2</v>
      </c>
      <c r="J4" s="58">
        <v>9.0709939818723856E-2</v>
      </c>
      <c r="K4" s="58">
        <v>0.21053341642168166</v>
      </c>
      <c r="L4" s="58">
        <v>0.24826624857863755</v>
      </c>
      <c r="M4" s="58">
        <v>0.15748339257017024</v>
      </c>
    </row>
    <row r="5" spans="1:13" x14ac:dyDescent="0.2">
      <c r="A5" s="57" t="s">
        <v>24</v>
      </c>
      <c r="B5" s="58">
        <v>0.14508375917849173</v>
      </c>
      <c r="C5" s="58">
        <v>0.18554458196650025</v>
      </c>
      <c r="D5" s="58">
        <v>0.22666236833152084</v>
      </c>
      <c r="E5" s="58">
        <v>0.11396475172183498</v>
      </c>
      <c r="F5" s="58">
        <v>0.23455180405831377</v>
      </c>
      <c r="G5" s="58">
        <v>0.17861899679074775</v>
      </c>
      <c r="H5" s="59">
        <v>0.10834012738800829</v>
      </c>
      <c r="I5" s="58">
        <v>6.7031462506619011E-2</v>
      </c>
      <c r="J5" s="58">
        <v>9.2184427478207973E-2</v>
      </c>
      <c r="K5" s="58">
        <v>0.21459549277164547</v>
      </c>
      <c r="L5" s="58">
        <v>0.25545978783589818</v>
      </c>
      <c r="M5" s="58">
        <v>0.21979897810743845</v>
      </c>
    </row>
    <row r="6" spans="1:13" x14ac:dyDescent="0.2">
      <c r="A6" s="22"/>
      <c r="B6" s="55" t="s">
        <v>39</v>
      </c>
      <c r="C6" s="55" t="s">
        <v>40</v>
      </c>
      <c r="D6" s="55" t="s">
        <v>41</v>
      </c>
      <c r="E6" s="55" t="s">
        <v>42</v>
      </c>
      <c r="F6" s="55" t="s">
        <v>43</v>
      </c>
      <c r="G6" s="55" t="s">
        <v>44</v>
      </c>
      <c r="H6" s="55" t="s">
        <v>45</v>
      </c>
      <c r="I6" s="55" t="s">
        <v>46</v>
      </c>
      <c r="J6" s="56" t="s">
        <v>47</v>
      </c>
      <c r="K6" s="55" t="s">
        <v>48</v>
      </c>
      <c r="L6" s="55" t="s">
        <v>49</v>
      </c>
      <c r="M6" s="55" t="s">
        <v>50</v>
      </c>
    </row>
    <row r="7" spans="1:13" x14ac:dyDescent="0.2">
      <c r="A7" s="57" t="s">
        <v>25</v>
      </c>
      <c r="B7" s="60">
        <v>0.45719938563951301</v>
      </c>
      <c r="C7" s="60">
        <v>0.40750677763216958</v>
      </c>
      <c r="D7" s="60">
        <v>0.52806255776685818</v>
      </c>
      <c r="E7" s="60">
        <v>0.22839189047339059</v>
      </c>
      <c r="F7" s="60">
        <v>0.63978895814892689</v>
      </c>
      <c r="G7" s="60">
        <v>0.34437601878915691</v>
      </c>
      <c r="H7" s="60">
        <v>0.234804594892848</v>
      </c>
      <c r="I7" s="60">
        <v>0.199081897497148</v>
      </c>
      <c r="J7" s="60">
        <v>0.2223601364671578</v>
      </c>
      <c r="K7" s="60">
        <v>0.5149040228816838</v>
      </c>
      <c r="L7" s="60">
        <v>0.76016699829090562</v>
      </c>
      <c r="M7" s="60">
        <v>0.72030442103608239</v>
      </c>
    </row>
    <row r="8" spans="1:13" x14ac:dyDescent="0.2">
      <c r="A8" s="57" t="s">
        <v>25</v>
      </c>
      <c r="B8" s="60">
        <v>0.26401303138837434</v>
      </c>
      <c r="C8" s="60">
        <v>0.42894052011040168</v>
      </c>
      <c r="D8" s="60">
        <v>0.60962443680025491</v>
      </c>
      <c r="E8" s="60">
        <v>0.31008826597685168</v>
      </c>
      <c r="F8" s="60">
        <v>0.60458355683475551</v>
      </c>
      <c r="G8" s="60">
        <v>0.32478917695954568</v>
      </c>
      <c r="H8" s="60">
        <v>0.22752921287954678</v>
      </c>
      <c r="I8" s="60">
        <v>0.16181037317152938</v>
      </c>
      <c r="J8" s="60">
        <v>0.22554934475376853</v>
      </c>
      <c r="K8" s="60">
        <v>0.46669511711724865</v>
      </c>
      <c r="L8" s="60">
        <v>0.73322591587893449</v>
      </c>
      <c r="M8" s="60">
        <v>0.57696956709956915</v>
      </c>
    </row>
    <row r="9" spans="1:13" x14ac:dyDescent="0.2">
      <c r="A9" s="57" t="s">
        <v>25</v>
      </c>
      <c r="B9" s="60">
        <v>0.14975681715442113</v>
      </c>
      <c r="C9" s="60">
        <v>0.22736941472055236</v>
      </c>
      <c r="D9" s="60">
        <v>0.322691597254819</v>
      </c>
      <c r="E9" s="60">
        <v>0.17379600397081094</v>
      </c>
      <c r="F9" s="60">
        <v>0.35347357787394373</v>
      </c>
      <c r="G9" s="60">
        <v>0.16330536379183253</v>
      </c>
      <c r="H9" s="60">
        <v>0.17546162631004497</v>
      </c>
      <c r="I9" s="60">
        <v>0.11392533291215624</v>
      </c>
      <c r="J9" s="60">
        <v>0.13254835737861814</v>
      </c>
      <c r="K9" s="60">
        <v>0.31901337815816189</v>
      </c>
      <c r="L9" s="60">
        <v>0.55865291966802777</v>
      </c>
      <c r="M9" s="60">
        <v>0.29935896847678672</v>
      </c>
    </row>
    <row r="10" spans="1:13" x14ac:dyDescent="0.2">
      <c r="A10" s="57" t="s">
        <v>25</v>
      </c>
      <c r="B10" s="60">
        <v>0.18258009561495236</v>
      </c>
      <c r="C10" s="60">
        <v>0.27043396648808304</v>
      </c>
      <c r="D10" s="60">
        <v>0.36220878428376668</v>
      </c>
      <c r="E10" s="60">
        <v>0.17013619884163761</v>
      </c>
      <c r="F10" s="60">
        <v>0.41735533912868555</v>
      </c>
      <c r="G10" s="60">
        <v>0.20376128503950358</v>
      </c>
      <c r="H10" s="60">
        <v>0.17113982589102308</v>
      </c>
      <c r="I10" s="60">
        <v>0.13072008781375671</v>
      </c>
      <c r="J10" s="60">
        <v>0.1339462707430237</v>
      </c>
      <c r="K10" s="60">
        <v>0.31215728417934641</v>
      </c>
      <c r="L10" s="60">
        <v>0.47527935347530603</v>
      </c>
      <c r="M10" s="60">
        <v>0.42501845717311726</v>
      </c>
    </row>
    <row r="13" spans="1:13" x14ac:dyDescent="0.2">
      <c r="A13" s="27" t="s">
        <v>63</v>
      </c>
    </row>
    <row r="14" spans="1:13" x14ac:dyDescent="0.2">
      <c r="A14" t="s">
        <v>52</v>
      </c>
      <c r="B14" s="26">
        <v>0.4073</v>
      </c>
      <c r="C14" s="26">
        <v>5.6899999999999999E-2</v>
      </c>
      <c r="D14" s="26">
        <v>4.7800000000000002E-2</v>
      </c>
      <c r="E14" s="26">
        <v>0.15840000000000001</v>
      </c>
      <c r="F14" s="26">
        <v>1.3599999999999999E-2</v>
      </c>
      <c r="G14" s="26">
        <v>0.74909999999999999</v>
      </c>
      <c r="H14" s="26">
        <v>1.1999999999999999E-3</v>
      </c>
      <c r="I14" s="26">
        <v>1.2800000000000001E-2</v>
      </c>
      <c r="J14" s="26">
        <v>5.79E-2</v>
      </c>
      <c r="K14" s="26">
        <v>5.8799999999999998E-2</v>
      </c>
      <c r="L14" s="26">
        <v>7.7000000000000002E-3</v>
      </c>
      <c r="M14" s="26">
        <v>2.9000000000000001E-2</v>
      </c>
    </row>
    <row r="15" spans="1:13" x14ac:dyDescent="0.2">
      <c r="A15" t="s">
        <v>53</v>
      </c>
      <c r="B15" s="26" t="s">
        <v>54</v>
      </c>
      <c r="C15" s="26" t="s">
        <v>54</v>
      </c>
      <c r="D15" s="26" t="s">
        <v>61</v>
      </c>
      <c r="E15" s="26" t="s">
        <v>54</v>
      </c>
      <c r="F15" s="26" t="s">
        <v>61</v>
      </c>
      <c r="G15" s="26" t="s">
        <v>54</v>
      </c>
      <c r="H15" s="26" t="s">
        <v>59</v>
      </c>
      <c r="I15" s="26" t="s">
        <v>61</v>
      </c>
      <c r="J15" s="26" t="s">
        <v>54</v>
      </c>
      <c r="K15" s="26" t="s">
        <v>54</v>
      </c>
      <c r="L15" s="26" t="s">
        <v>59</v>
      </c>
      <c r="M15" s="26" t="s">
        <v>61</v>
      </c>
    </row>
    <row r="16" spans="1:13" x14ac:dyDescent="0.2">
      <c r="A16" t="s">
        <v>55</v>
      </c>
      <c r="B16" s="26" t="s">
        <v>56</v>
      </c>
      <c r="C16" s="26" t="s">
        <v>56</v>
      </c>
      <c r="D16" s="26" t="s">
        <v>60</v>
      </c>
      <c r="E16" s="26" t="s">
        <v>56</v>
      </c>
      <c r="F16" s="26" t="s">
        <v>60</v>
      </c>
      <c r="G16" s="26" t="s">
        <v>56</v>
      </c>
      <c r="H16" s="26" t="s">
        <v>60</v>
      </c>
      <c r="I16" s="26" t="s">
        <v>60</v>
      </c>
      <c r="J16" s="26" t="s">
        <v>56</v>
      </c>
      <c r="K16" s="26" t="s">
        <v>56</v>
      </c>
      <c r="L16" s="26" t="s">
        <v>60</v>
      </c>
      <c r="M16" s="26" t="s">
        <v>60</v>
      </c>
    </row>
    <row r="17" spans="1:13" x14ac:dyDescent="0.2">
      <c r="A17" t="s">
        <v>57</v>
      </c>
      <c r="B17" s="26" t="s">
        <v>58</v>
      </c>
      <c r="C17" s="26" t="s">
        <v>58</v>
      </c>
      <c r="D17" s="26" t="s">
        <v>58</v>
      </c>
      <c r="E17" s="26" t="s">
        <v>58</v>
      </c>
      <c r="F17" s="26" t="s">
        <v>58</v>
      </c>
      <c r="G17" s="26" t="s">
        <v>58</v>
      </c>
      <c r="H17" s="26" t="s">
        <v>58</v>
      </c>
      <c r="I17" s="26" t="s">
        <v>58</v>
      </c>
      <c r="J17" s="26" t="s">
        <v>58</v>
      </c>
      <c r="K17" s="26" t="s">
        <v>58</v>
      </c>
      <c r="L17" s="26" t="s">
        <v>58</v>
      </c>
      <c r="M17" s="26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Data Fig.2B and S2B</vt:lpstr>
      <vt:lpstr>t-test_Fig.2B</vt:lpstr>
      <vt:lpstr>Data Fig.2C</vt:lpstr>
      <vt:lpstr>t-test_Fig.2C</vt:lpstr>
    </vt:vector>
  </TitlesOfParts>
  <Company>IBGC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Vaur</dc:creator>
  <cp:lastModifiedBy>javerzat</cp:lastModifiedBy>
  <cp:lastPrinted>2017-05-15T07:12:49Z</cp:lastPrinted>
  <dcterms:created xsi:type="dcterms:W3CDTF">2017-05-09T12:25:38Z</dcterms:created>
  <dcterms:modified xsi:type="dcterms:W3CDTF">2019-12-06T12:23:13Z</dcterms:modified>
</cp:coreProperties>
</file>