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filterPrivacy="1"/>
  <xr:revisionPtr revIDLastSave="0" documentId="8_{A0B2068A-475C-EB40-A172-E22F7F7DED72}" xr6:coauthVersionLast="45" xr6:coauthVersionMax="45" xr10:uidLastSave="{00000000-0000-0000-0000-000000000000}"/>
  <bookViews>
    <workbookView xWindow="3560" yWindow="2460" windowWidth="22260" windowHeight="12640" activeTab="3" xr2:uid="{00000000-000D-0000-FFFF-FFFF00000000}"/>
  </bookViews>
  <sheets>
    <sheet name="Fig S1-a" sheetId="2" r:id="rId1"/>
    <sheet name="Fig S1-c" sheetId="3" r:id="rId2"/>
    <sheet name="Fig S1-d" sheetId="4" r:id="rId3"/>
    <sheet name="FigS1-f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6" l="1"/>
  <c r="G5" i="6"/>
  <c r="G4" i="6"/>
  <c r="B8" i="6"/>
  <c r="F5" i="6" s="1"/>
  <c r="F10" i="4"/>
  <c r="F9" i="4"/>
  <c r="F8" i="4"/>
  <c r="F7" i="4"/>
  <c r="F6" i="4"/>
  <c r="H6" i="4" s="1"/>
  <c r="F5" i="4"/>
  <c r="F10" i="3"/>
  <c r="H10" i="3" s="1"/>
  <c r="F9" i="3"/>
  <c r="G9" i="3" s="1"/>
  <c r="F8" i="3"/>
  <c r="F7" i="3"/>
  <c r="F6" i="3"/>
  <c r="H6" i="3" s="1"/>
  <c r="F5" i="3"/>
  <c r="G5" i="3" s="1"/>
  <c r="H8" i="4"/>
  <c r="H8" i="3"/>
  <c r="G4" i="3"/>
  <c r="G7" i="3" s="1"/>
  <c r="G9" i="4" l="1"/>
  <c r="G4" i="4"/>
  <c r="H10" i="4"/>
  <c r="F4" i="6"/>
  <c r="F6" i="6"/>
  <c r="G5" i="4" l="1"/>
  <c r="G7" i="4"/>
</calcChain>
</file>

<file path=xl/sharedStrings.xml><?xml version="1.0" encoding="utf-8"?>
<sst xmlns="http://schemas.openxmlformats.org/spreadsheetml/2006/main" count="131" uniqueCount="67">
  <si>
    <t>Statistical analysis</t>
  </si>
  <si>
    <t>siCtrl</t>
  </si>
  <si>
    <t>DMSO</t>
  </si>
  <si>
    <t>2-way Anova</t>
  </si>
  <si>
    <t>Yoda</t>
  </si>
  <si>
    <t>siPiezo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</si>
  <si>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</si>
  <si>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</si>
  <si>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</si>
  <si>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</si>
  <si>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</si>
  <si>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</si>
  <si>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siCtrl:DMSO vs. siCtrl:Yoda1</t>
  </si>
  <si>
    <t>Piezo1 expression (normalized to GAPDH expression - relative to siCtrl DMSO)</t>
  </si>
  <si>
    <t>RAW</t>
  </si>
  <si>
    <t>NORMALIZED</t>
  </si>
  <si>
    <t xml:space="preserve">Norm of controls </t>
  </si>
  <si>
    <t>GAPDH</t>
  </si>
  <si>
    <t>average=</t>
  </si>
  <si>
    <t>n1</t>
  </si>
  <si>
    <t>n2</t>
  </si>
  <si>
    <t>n3</t>
  </si>
  <si>
    <t>VEGFR2</t>
  </si>
  <si>
    <t>Norm to siCtrl</t>
  </si>
  <si>
    <t>PECAM-1</t>
  </si>
  <si>
    <t>Amplitude calcium entry</t>
  </si>
  <si>
    <t>Normalized Amplitude</t>
  </si>
  <si>
    <t>siPiezo+Yoda</t>
  </si>
  <si>
    <t>N1</t>
  </si>
  <si>
    <t>N2</t>
  </si>
  <si>
    <t>N3</t>
  </si>
  <si>
    <t>VEGFR2/GAPDH</t>
  </si>
  <si>
    <t>PECAM1/GAPDH</t>
  </si>
  <si>
    <t>-0.4154 to 0.3821</t>
  </si>
  <si>
    <t>No</t>
  </si>
  <si>
    <t>ns</t>
  </si>
  <si>
    <t>siCtrl:DMSO vs. siPiezo1:DMSO</t>
  </si>
  <si>
    <t>0.4659 to 1.263</t>
  </si>
  <si>
    <t>Yes</t>
  </si>
  <si>
    <t>***</t>
  </si>
  <si>
    <t>siCtrl:Yoda1 vs. siPiezo1:Yoda1</t>
  </si>
  <si>
    <t>0.4317 to 1.229</t>
  </si>
  <si>
    <t>siPiezo1:DMSO vs. siPiezo1:Yoda1</t>
  </si>
  <si>
    <t>-0.4496 to 0.3479</t>
  </si>
  <si>
    <t>Unpaired t test</t>
  </si>
  <si>
    <t>P value</t>
  </si>
  <si>
    <t>P value summary</t>
  </si>
  <si>
    <t>Significantly different (P &lt; 0.05)?</t>
  </si>
  <si>
    <t>One- or two-tailed P value?</t>
  </si>
  <si>
    <t>Two-tailed</t>
  </si>
  <si>
    <t>t, df</t>
  </si>
  <si>
    <t>t=0.2966, df=4</t>
  </si>
  <si>
    <t>How big is the difference?</t>
  </si>
  <si>
    <t>Mean of column A</t>
  </si>
  <si>
    <t>Mean of column B</t>
  </si>
  <si>
    <t>Difference between means (B - A) ± SEM</t>
  </si>
  <si>
    <t>-0.05214 ± 0.1758</t>
  </si>
  <si>
    <t>95% confidence interval</t>
  </si>
  <si>
    <t>-0.5402 to 0.4359</t>
  </si>
  <si>
    <t>R squared (eta squared)</t>
  </si>
  <si>
    <t>t=0.6122, df=4</t>
  </si>
  <si>
    <t>-0.04674 ± 0.07635</t>
  </si>
  <si>
    <t>-0.2587 to 0.1652</t>
  </si>
  <si>
    <t>**</t>
  </si>
  <si>
    <t>t=5.642, df=4</t>
  </si>
  <si>
    <t>-75.11 ± 13.31</t>
  </si>
  <si>
    <t>-112.1 to -38.15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</si>
</sst>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7">
    <xf numFmtId="0" fontId="0" fillId="0" borderId="0" xfId="0"/>
    <xf numFmtId="0" fontId="1" fillId="0" borderId="0" xfId="1"/>
    <xf numFmtId="0" fontId="5" fillId="0" borderId="0" xfId="1" applyFont="1"/>
    <xf numFmtId="0" fontId="3" fillId="0" borderId="4" xfId="1" applyFont="1" applyBorder="1" applyAlignment="1">
      <alignment horizontal="center"/>
    </xf>
    <xf numFmtId="0" fontId="5" fillId="0" borderId="5" xfId="1" applyFont="1" applyBorder="1"/>
    <xf numFmtId="0" fontId="5" fillId="0" borderId="6" xfId="1" applyFont="1" applyBorder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8" xfId="1" applyFont="1" applyBorder="1"/>
    <xf numFmtId="0" fontId="5" fillId="0" borderId="9" xfId="1" applyFont="1" applyBorder="1"/>
    <xf numFmtId="0" fontId="7" fillId="0" borderId="10" xfId="1" applyFont="1" applyBorder="1" applyAlignment="1">
      <alignment horizontal="center"/>
    </xf>
    <xf numFmtId="0" fontId="5" fillId="0" borderId="11" xfId="1" applyFont="1" applyBorder="1"/>
    <xf numFmtId="0" fontId="5" fillId="0" borderId="12" xfId="1" applyFont="1" applyBorder="1"/>
    <xf numFmtId="0" fontId="7" fillId="0" borderId="8" xfId="1" applyFont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0" xfId="0" applyFont="1" applyFill="1" applyBorder="1" applyAlignment="1"/>
    <xf numFmtId="0" fontId="5" fillId="5" borderId="14" xfId="0" applyFont="1" applyFill="1" applyBorder="1" applyAlignment="1"/>
    <xf numFmtId="0" fontId="5" fillId="5" borderId="9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11" fillId="0" borderId="0" xfId="2"/>
    <xf numFmtId="0" fontId="7" fillId="0" borderId="0" xfId="2" applyFont="1"/>
    <xf numFmtId="0" fontId="12" fillId="0" borderId="0" xfId="2" applyFont="1"/>
    <xf numFmtId="0" fontId="12" fillId="0" borderId="0" xfId="2" applyFont="1" applyAlignment="1">
      <alignment horizontal="center"/>
    </xf>
    <xf numFmtId="0" fontId="13" fillId="3" borderId="5" xfId="2" applyFont="1" applyFill="1" applyBorder="1"/>
    <xf numFmtId="0" fontId="13" fillId="0" borderId="8" xfId="2" applyFont="1" applyBorder="1"/>
    <xf numFmtId="0" fontId="13" fillId="0" borderId="11" xfId="2" applyFont="1" applyBorder="1"/>
    <xf numFmtId="0" fontId="2" fillId="0" borderId="10" xfId="2" applyFont="1" applyBorder="1" applyAlignment="1">
      <alignment horizontal="center" vertical="center"/>
    </xf>
    <xf numFmtId="0" fontId="7" fillId="0" borderId="8" xfId="2" applyFont="1" applyBorder="1"/>
    <xf numFmtId="0" fontId="7" fillId="0" borderId="11" xfId="2" applyFont="1" applyBorder="1"/>
    <xf numFmtId="0" fontId="14" fillId="4" borderId="0" xfId="2" applyFont="1" applyFill="1"/>
    <xf numFmtId="0" fontId="7" fillId="0" borderId="15" xfId="0" applyFont="1" applyFill="1" applyBorder="1" applyAlignment="1">
      <alignment horizontal="left" vertical="center"/>
    </xf>
    <xf numFmtId="0" fontId="15" fillId="6" borderId="16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workbookViewId="0">
      <selection activeCell="J17" sqref="J17"/>
    </sheetView>
  </sheetViews>
  <sheetFormatPr baseColWidth="10" defaultColWidth="9.1640625" defaultRowHeight="13" x14ac:dyDescent="0.15"/>
  <cols>
    <col min="1" max="2" width="9.1640625" style="1"/>
    <col min="3" max="3" width="13.5" style="1" customWidth="1"/>
    <col min="4" max="4" width="12.83203125" style="1" customWidth="1"/>
    <col min="5" max="5" width="14" style="1" customWidth="1"/>
    <col min="6" max="6" width="9.1640625" style="1"/>
    <col min="7" max="7" width="26.5" style="1" customWidth="1"/>
    <col min="8" max="8" width="9.83203125" style="1" customWidth="1"/>
    <col min="9" max="9" width="16.1640625" style="1" customWidth="1"/>
    <col min="10" max="10" width="11.1640625" style="1" customWidth="1"/>
    <col min="11" max="11" width="9.5" style="1" customWidth="1"/>
    <col min="12" max="12" width="15.33203125" style="1" customWidth="1"/>
    <col min="13" max="16384" width="9.1640625" style="1"/>
  </cols>
  <sheetData>
    <row r="1" spans="1:12" ht="45.75" customHeight="1" thickBot="1" x14ac:dyDescent="0.2">
      <c r="C1" s="61" t="s">
        <v>13</v>
      </c>
      <c r="D1" s="61"/>
      <c r="E1" s="61"/>
      <c r="G1" s="62" t="s">
        <v>0</v>
      </c>
      <c r="H1" s="63"/>
      <c r="I1" s="63"/>
      <c r="J1" s="63"/>
      <c r="K1" s="63"/>
      <c r="L1" s="64"/>
    </row>
    <row r="2" spans="1:12" ht="14" thickBot="1" x14ac:dyDescent="0.2">
      <c r="G2" s="2"/>
      <c r="H2" s="2"/>
      <c r="I2" s="2"/>
      <c r="J2" s="2"/>
    </row>
    <row r="3" spans="1:12" x14ac:dyDescent="0.15">
      <c r="A3" s="65" t="s">
        <v>1</v>
      </c>
      <c r="B3" s="3" t="s">
        <v>2</v>
      </c>
      <c r="C3" s="4">
        <v>1.0061500000000001</v>
      </c>
      <c r="D3" s="4">
        <v>0.84606999999999999</v>
      </c>
      <c r="E3" s="5">
        <v>1.14778</v>
      </c>
      <c r="G3" s="6" t="s">
        <v>3</v>
      </c>
      <c r="H3" s="6"/>
      <c r="I3" s="6"/>
      <c r="J3" s="6"/>
      <c r="K3" s="7"/>
      <c r="L3" s="7"/>
    </row>
    <row r="4" spans="1:12" ht="14" thickBot="1" x14ac:dyDescent="0.2">
      <c r="A4" s="66"/>
      <c r="B4" s="8" t="s">
        <v>4</v>
      </c>
      <c r="C4" s="9">
        <v>1.2526600000000001</v>
      </c>
      <c r="D4" s="9">
        <v>1.0533600000000001</v>
      </c>
      <c r="E4" s="10">
        <v>0.74394000000000005</v>
      </c>
      <c r="G4" s="6"/>
      <c r="H4" s="6"/>
      <c r="I4" s="6"/>
      <c r="J4" s="6"/>
      <c r="K4" s="7"/>
      <c r="L4" s="7"/>
    </row>
    <row r="5" spans="1:12" ht="14" thickBot="1" x14ac:dyDescent="0.2">
      <c r="A5" s="65" t="s">
        <v>5</v>
      </c>
      <c r="B5" s="3" t="s">
        <v>2</v>
      </c>
      <c r="C5" s="9">
        <v>0.10013</v>
      </c>
      <c r="D5" s="9">
        <v>0.19345000000000001</v>
      </c>
      <c r="E5" s="10">
        <v>0.11266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</row>
    <row r="6" spans="1:12" ht="14" thickBot="1" x14ac:dyDescent="0.2">
      <c r="A6" s="67"/>
      <c r="B6" s="8" t="s">
        <v>4</v>
      </c>
      <c r="C6" s="12">
        <v>0.15876999999999999</v>
      </c>
      <c r="D6" s="12">
        <v>0.23734</v>
      </c>
      <c r="E6" s="13">
        <v>0.16267000000000001</v>
      </c>
      <c r="G6" s="14" t="s">
        <v>12</v>
      </c>
      <c r="H6" s="14">
        <v>-1.6650000000000002E-2</v>
      </c>
      <c r="I6" s="14" t="s">
        <v>33</v>
      </c>
      <c r="J6" s="75" t="s">
        <v>34</v>
      </c>
      <c r="K6" s="75" t="s">
        <v>35</v>
      </c>
      <c r="L6" s="75">
        <v>0.99909999999999999</v>
      </c>
    </row>
    <row r="7" spans="1:12" x14ac:dyDescent="0.15">
      <c r="G7" s="14" t="s">
        <v>36</v>
      </c>
      <c r="H7" s="14">
        <v>0.86460000000000004</v>
      </c>
      <c r="I7" s="14" t="s">
        <v>37</v>
      </c>
      <c r="J7" s="76" t="s">
        <v>38</v>
      </c>
      <c r="K7" s="76" t="s">
        <v>39</v>
      </c>
      <c r="L7" s="76">
        <v>5.0000000000000001E-4</v>
      </c>
    </row>
    <row r="8" spans="1:12" x14ac:dyDescent="0.15">
      <c r="G8" s="14" t="s">
        <v>40</v>
      </c>
      <c r="H8" s="14">
        <v>0.83040000000000003</v>
      </c>
      <c r="I8" s="14" t="s">
        <v>41</v>
      </c>
      <c r="J8" s="15" t="s">
        <v>38</v>
      </c>
      <c r="K8" s="15" t="s">
        <v>39</v>
      </c>
      <c r="L8" s="15">
        <v>6.9999999999999999E-4</v>
      </c>
    </row>
    <row r="9" spans="1:12" ht="14" thickBot="1" x14ac:dyDescent="0.2">
      <c r="G9" s="16" t="s">
        <v>42</v>
      </c>
      <c r="H9" s="16">
        <v>-5.0849999999999999E-2</v>
      </c>
      <c r="I9" s="16" t="s">
        <v>43</v>
      </c>
      <c r="J9" s="16" t="s">
        <v>34</v>
      </c>
      <c r="K9" s="16" t="s">
        <v>35</v>
      </c>
      <c r="L9" s="16">
        <v>0.97550000000000003</v>
      </c>
    </row>
    <row r="10" spans="1:12" x14ac:dyDescent="0.15">
      <c r="G10" s="6"/>
      <c r="J10" s="6"/>
      <c r="K10" s="7"/>
      <c r="L10" s="7"/>
    </row>
  </sheetData>
  <mergeCells count="4">
    <mergeCell ref="C1:E1"/>
    <mergeCell ref="G1:L1"/>
    <mergeCell ref="A3:A4"/>
    <mergeCell ref="A5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activeCell="N27" sqref="N27"/>
    </sheetView>
  </sheetViews>
  <sheetFormatPr baseColWidth="10" defaultColWidth="8.83203125" defaultRowHeight="15" x14ac:dyDescent="0.2"/>
  <cols>
    <col min="5" max="5" width="7.6640625" customWidth="1"/>
    <col min="6" max="6" width="12.5" customWidth="1"/>
    <col min="7" max="7" width="16" customWidth="1"/>
    <col min="8" max="8" width="17.33203125" customWidth="1"/>
    <col min="10" max="10" width="31.33203125" customWidth="1"/>
    <col min="11" max="11" width="23.1640625" customWidth="1"/>
  </cols>
  <sheetData>
    <row r="1" spans="1:11" ht="33" customHeight="1" x14ac:dyDescent="0.2">
      <c r="A1" s="70" t="s">
        <v>14</v>
      </c>
      <c r="B1" s="71"/>
      <c r="C1" s="71"/>
      <c r="D1" s="71"/>
      <c r="E1" s="17"/>
      <c r="F1" s="70" t="s">
        <v>15</v>
      </c>
      <c r="G1" s="71"/>
      <c r="H1" s="71"/>
      <c r="I1" s="17"/>
    </row>
    <row r="2" spans="1:11" x14ac:dyDescent="0.2">
      <c r="A2" s="18"/>
      <c r="B2" s="18"/>
      <c r="C2" s="18"/>
      <c r="D2" s="18"/>
      <c r="E2" s="18"/>
      <c r="F2" s="18"/>
      <c r="G2" s="19" t="s">
        <v>16</v>
      </c>
      <c r="H2" s="19" t="s">
        <v>23</v>
      </c>
      <c r="I2" s="20"/>
    </row>
    <row r="3" spans="1:11" x14ac:dyDescent="0.2">
      <c r="A3" s="18"/>
      <c r="B3" s="21"/>
      <c r="C3" s="19" t="s">
        <v>22</v>
      </c>
      <c r="D3" s="19" t="s">
        <v>17</v>
      </c>
      <c r="E3" s="21"/>
      <c r="F3" s="19" t="s">
        <v>31</v>
      </c>
      <c r="G3" s="19" t="s">
        <v>18</v>
      </c>
      <c r="H3" s="21"/>
      <c r="I3" s="22"/>
      <c r="J3" s="23"/>
    </row>
    <row r="4" spans="1:11" ht="16" thickBot="1" x14ac:dyDescent="0.25">
      <c r="A4" s="18"/>
      <c r="B4" s="21"/>
      <c r="C4" s="21"/>
      <c r="D4" s="21"/>
      <c r="E4" s="24"/>
      <c r="F4" s="21"/>
      <c r="G4" s="25">
        <f>AVERAGE(F5,F7,F9)</f>
        <v>0.52706821970009832</v>
      </c>
      <c r="H4" s="21"/>
      <c r="I4" s="22"/>
      <c r="J4" s="23"/>
    </row>
    <row r="5" spans="1:11" ht="16" thickBot="1" x14ac:dyDescent="0.25">
      <c r="A5" s="68" t="s">
        <v>19</v>
      </c>
      <c r="B5" s="26" t="s">
        <v>1</v>
      </c>
      <c r="C5" s="27">
        <v>2570.326</v>
      </c>
      <c r="D5" s="28">
        <v>4955.8609999999999</v>
      </c>
      <c r="E5" s="24"/>
      <c r="F5" s="27">
        <f>C5/D5</f>
        <v>0.5186436827021581</v>
      </c>
      <c r="G5" s="29">
        <f>F5/G4</f>
        <v>0.98401623037956309</v>
      </c>
      <c r="H5" s="30"/>
      <c r="I5" s="22"/>
      <c r="J5" s="59" t="s">
        <v>44</v>
      </c>
      <c r="K5" s="60"/>
    </row>
    <row r="6" spans="1:11" ht="16" thickBot="1" x14ac:dyDescent="0.25">
      <c r="A6" s="72"/>
      <c r="B6" s="31" t="s">
        <v>5</v>
      </c>
      <c r="C6" s="32">
        <v>2127.326</v>
      </c>
      <c r="D6" s="33">
        <v>5019.3969999999999</v>
      </c>
      <c r="E6" s="24"/>
      <c r="F6" s="32">
        <f t="shared" ref="F6:F8" si="0">C6/D6</f>
        <v>0.42382102870125637</v>
      </c>
      <c r="G6" s="37"/>
      <c r="H6" s="34">
        <f>F6/F5</f>
        <v>0.81717187124140567</v>
      </c>
      <c r="I6" s="22"/>
      <c r="J6" s="52" t="s">
        <v>45</v>
      </c>
      <c r="K6" s="53">
        <v>0.78149999999999997</v>
      </c>
    </row>
    <row r="7" spans="1:11" x14ac:dyDescent="0.2">
      <c r="A7" s="68" t="s">
        <v>20</v>
      </c>
      <c r="B7" s="26" t="s">
        <v>1</v>
      </c>
      <c r="C7" s="27">
        <v>2785.6689999999999</v>
      </c>
      <c r="D7" s="28">
        <v>4223.6899999999996</v>
      </c>
      <c r="E7" s="24"/>
      <c r="F7" s="27">
        <f t="shared" si="0"/>
        <v>0.65953443552912272</v>
      </c>
      <c r="G7" s="40">
        <f>F7/G4</f>
        <v>1.2513265093167592</v>
      </c>
      <c r="H7" s="39"/>
      <c r="I7" s="22"/>
      <c r="J7" s="52" t="s">
        <v>46</v>
      </c>
      <c r="K7" s="54" t="s">
        <v>35</v>
      </c>
    </row>
    <row r="8" spans="1:11" ht="16" thickBot="1" x14ac:dyDescent="0.25">
      <c r="A8" s="72"/>
      <c r="B8" s="31" t="s">
        <v>5</v>
      </c>
      <c r="C8" s="32">
        <v>2612.8409999999999</v>
      </c>
      <c r="D8" s="33">
        <v>4553.3469999999998</v>
      </c>
      <c r="E8" s="24"/>
      <c r="F8" s="32">
        <f t="shared" si="0"/>
        <v>0.57382865834736518</v>
      </c>
      <c r="G8" s="38"/>
      <c r="H8" s="33">
        <f>F8/F7</f>
        <v>0.87005109579608442</v>
      </c>
      <c r="I8" s="22"/>
      <c r="J8" s="52" t="s">
        <v>47</v>
      </c>
      <c r="K8" s="55" t="s">
        <v>34</v>
      </c>
    </row>
    <row r="9" spans="1:11" x14ac:dyDescent="0.2">
      <c r="A9" s="68" t="s">
        <v>21</v>
      </c>
      <c r="B9" s="26" t="s">
        <v>1</v>
      </c>
      <c r="C9" s="27">
        <v>1787.0619999999999</v>
      </c>
      <c r="D9" s="28">
        <v>4434.1049999999996</v>
      </c>
      <c r="E9" s="21"/>
      <c r="F9" s="27">
        <f>C9/D9</f>
        <v>0.40302654086901418</v>
      </c>
      <c r="G9" s="35">
        <f>F9/G4</f>
        <v>0.76465726030367798</v>
      </c>
      <c r="H9" s="30"/>
      <c r="I9" s="22"/>
      <c r="J9" s="52" t="s">
        <v>48</v>
      </c>
      <c r="K9" s="55" t="s">
        <v>49</v>
      </c>
    </row>
    <row r="10" spans="1:11" ht="16" thickBot="1" x14ac:dyDescent="0.25">
      <c r="A10" s="69"/>
      <c r="B10" s="31" t="s">
        <v>5</v>
      </c>
      <c r="C10" s="32">
        <v>2361.77</v>
      </c>
      <c r="D10" s="33">
        <v>5067.6623999999993</v>
      </c>
      <c r="E10" s="21"/>
      <c r="F10" s="32">
        <f t="shared" ref="F10" si="1">C10/D10</f>
        <v>0.46604722524531239</v>
      </c>
      <c r="G10" s="36"/>
      <c r="H10" s="33">
        <f>F10/F9</f>
        <v>1.1563685712618621</v>
      </c>
      <c r="I10" s="22"/>
      <c r="J10" s="52" t="s">
        <v>50</v>
      </c>
      <c r="K10" s="56" t="s">
        <v>51</v>
      </c>
    </row>
    <row r="11" spans="1:11" ht="16" thickBot="1" x14ac:dyDescent="0.25">
      <c r="B11" s="23"/>
      <c r="C11" s="23"/>
      <c r="D11" s="23"/>
      <c r="E11" s="23"/>
      <c r="F11" s="23"/>
      <c r="G11" s="23"/>
      <c r="H11" s="23"/>
      <c r="I11" s="22"/>
      <c r="J11" s="59" t="s">
        <v>52</v>
      </c>
      <c r="K11" s="60"/>
    </row>
    <row r="12" spans="1:11" x14ac:dyDescent="0.2">
      <c r="B12" s="23"/>
      <c r="C12" s="23"/>
      <c r="D12" s="23"/>
      <c r="E12" s="23"/>
      <c r="F12" s="23"/>
      <c r="G12" s="23"/>
      <c r="H12" s="23"/>
      <c r="I12" s="22"/>
      <c r="J12" s="52" t="s">
        <v>53</v>
      </c>
      <c r="K12" s="57">
        <v>1</v>
      </c>
    </row>
    <row r="13" spans="1:11" x14ac:dyDescent="0.2">
      <c r="B13" s="23"/>
      <c r="C13" s="23"/>
      <c r="D13" s="23"/>
      <c r="E13" s="23"/>
      <c r="F13" s="23"/>
      <c r="G13" s="23"/>
      <c r="H13" s="23"/>
      <c r="I13" s="22"/>
      <c r="J13" s="52" t="s">
        <v>54</v>
      </c>
      <c r="K13" s="55">
        <v>0.94789999999999996</v>
      </c>
    </row>
    <row r="14" spans="1:11" x14ac:dyDescent="0.2">
      <c r="B14" s="23"/>
      <c r="C14" s="23"/>
      <c r="D14" s="23"/>
      <c r="E14" s="23"/>
      <c r="F14" s="23"/>
      <c r="G14" s="23"/>
      <c r="H14" s="23"/>
      <c r="I14" s="22"/>
      <c r="J14" s="52" t="s">
        <v>55</v>
      </c>
      <c r="K14" s="55" t="s">
        <v>56</v>
      </c>
    </row>
    <row r="15" spans="1:11" x14ac:dyDescent="0.2">
      <c r="B15" s="23"/>
      <c r="C15" s="23"/>
      <c r="D15" s="23"/>
      <c r="E15" s="23"/>
      <c r="F15" s="23"/>
      <c r="G15" s="23"/>
      <c r="H15" s="23"/>
      <c r="I15" s="22"/>
      <c r="J15" s="52" t="s">
        <v>57</v>
      </c>
      <c r="K15" s="55" t="s">
        <v>58</v>
      </c>
    </row>
    <row r="16" spans="1:11" ht="16" thickBot="1" x14ac:dyDescent="0.25">
      <c r="B16" s="23"/>
      <c r="C16" s="23"/>
      <c r="D16" s="23"/>
      <c r="E16" s="23"/>
      <c r="F16" s="23"/>
      <c r="G16" s="23"/>
      <c r="H16" s="23"/>
      <c r="I16" s="22"/>
      <c r="J16" s="58" t="s">
        <v>59</v>
      </c>
      <c r="K16" s="56">
        <v>2.1520000000000001E-2</v>
      </c>
    </row>
    <row r="17" spans="2:10" x14ac:dyDescent="0.2">
      <c r="B17" s="23"/>
      <c r="C17" s="23"/>
      <c r="D17" s="23"/>
      <c r="E17" s="23"/>
      <c r="F17" s="23"/>
      <c r="G17" s="23"/>
      <c r="H17" s="23"/>
      <c r="I17" s="22"/>
      <c r="J17" s="23"/>
    </row>
    <row r="18" spans="2:10" x14ac:dyDescent="0.2">
      <c r="B18" s="23"/>
      <c r="C18" s="23"/>
      <c r="D18" s="23"/>
      <c r="E18" s="23"/>
      <c r="F18" s="23"/>
      <c r="G18" s="23"/>
      <c r="H18" s="23"/>
      <c r="I18" s="23"/>
      <c r="J18" s="23"/>
    </row>
    <row r="19" spans="2:10" x14ac:dyDescent="0.2">
      <c r="B19" s="23"/>
      <c r="C19" s="23"/>
      <c r="D19" s="23"/>
      <c r="E19" s="23"/>
      <c r="F19" s="23"/>
      <c r="G19" s="23"/>
      <c r="H19" s="23"/>
      <c r="I19" s="23"/>
      <c r="J19" s="23"/>
    </row>
    <row r="20" spans="2:10" x14ac:dyDescent="0.2">
      <c r="B20" s="23"/>
      <c r="C20" s="23"/>
      <c r="D20" s="23"/>
      <c r="E20" s="23"/>
      <c r="F20" s="23"/>
      <c r="G20" s="23"/>
      <c r="H20" s="23"/>
      <c r="I20" s="23"/>
      <c r="J20" s="23"/>
    </row>
    <row r="21" spans="2:10" x14ac:dyDescent="0.2">
      <c r="B21" s="23"/>
      <c r="C21" s="23"/>
      <c r="D21" s="23"/>
      <c r="E21" s="23"/>
      <c r="F21" s="23"/>
      <c r="G21" s="23"/>
      <c r="H21" s="23"/>
      <c r="I21" s="23"/>
      <c r="J21" s="23"/>
    </row>
    <row r="22" spans="2:10" x14ac:dyDescent="0.2">
      <c r="I22" s="23"/>
      <c r="J22" s="23"/>
    </row>
    <row r="23" spans="2:10" x14ac:dyDescent="0.2">
      <c r="I23" s="23"/>
      <c r="J23" s="23"/>
    </row>
    <row r="24" spans="2:10" x14ac:dyDescent="0.2">
      <c r="I24" s="23"/>
      <c r="J24" s="23"/>
    </row>
    <row r="25" spans="2:10" x14ac:dyDescent="0.2">
      <c r="I25" s="23"/>
      <c r="J25" s="23"/>
    </row>
    <row r="26" spans="2:10" x14ac:dyDescent="0.2">
      <c r="I26" s="23"/>
      <c r="J26" s="23"/>
    </row>
    <row r="27" spans="2:10" x14ac:dyDescent="0.2">
      <c r="I27" s="23"/>
      <c r="J27" s="23"/>
    </row>
    <row r="28" spans="2:10" x14ac:dyDescent="0.2">
      <c r="I28" s="23"/>
      <c r="J28" s="23"/>
    </row>
    <row r="29" spans="2:10" x14ac:dyDescent="0.2">
      <c r="J29" s="23"/>
    </row>
  </sheetData>
  <mergeCells count="5">
    <mergeCell ref="A9:A10"/>
    <mergeCell ref="A1:D1"/>
    <mergeCell ref="F1:H1"/>
    <mergeCell ref="A5:A6"/>
    <mergeCell ref="A7:A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workbookViewId="0">
      <selection activeCell="Q24" sqref="Q24"/>
    </sheetView>
  </sheetViews>
  <sheetFormatPr baseColWidth="10" defaultColWidth="8.83203125" defaultRowHeight="15" x14ac:dyDescent="0.2"/>
  <cols>
    <col min="6" max="7" width="16" customWidth="1"/>
    <col min="8" max="8" width="17.33203125" customWidth="1"/>
    <col min="10" max="10" width="31.33203125" customWidth="1"/>
    <col min="11" max="11" width="23.1640625" customWidth="1"/>
  </cols>
  <sheetData>
    <row r="1" spans="1:11" ht="33" customHeight="1" x14ac:dyDescent="0.2">
      <c r="A1" s="70" t="s">
        <v>14</v>
      </c>
      <c r="B1" s="71"/>
      <c r="C1" s="71"/>
      <c r="D1" s="71"/>
      <c r="E1" s="17"/>
      <c r="F1" s="70" t="s">
        <v>15</v>
      </c>
      <c r="G1" s="71"/>
      <c r="H1" s="71"/>
      <c r="I1" s="17"/>
    </row>
    <row r="2" spans="1:11" x14ac:dyDescent="0.2">
      <c r="A2" s="18"/>
      <c r="B2" s="18"/>
      <c r="C2" s="18"/>
      <c r="D2" s="18"/>
      <c r="E2" s="18"/>
      <c r="F2" s="18"/>
      <c r="G2" s="19" t="s">
        <v>16</v>
      </c>
      <c r="H2" s="19" t="s">
        <v>23</v>
      </c>
      <c r="I2" s="20"/>
    </row>
    <row r="3" spans="1:11" x14ac:dyDescent="0.2">
      <c r="A3" s="18"/>
      <c r="B3" s="21"/>
      <c r="C3" s="19" t="s">
        <v>24</v>
      </c>
      <c r="D3" s="19" t="s">
        <v>17</v>
      </c>
      <c r="E3" s="21"/>
      <c r="F3" s="19" t="s">
        <v>32</v>
      </c>
      <c r="G3" s="19" t="s">
        <v>18</v>
      </c>
      <c r="H3" s="21"/>
      <c r="I3" s="22"/>
      <c r="J3" s="23"/>
    </row>
    <row r="4" spans="1:11" ht="16" thickBot="1" x14ac:dyDescent="0.25">
      <c r="A4" s="18"/>
      <c r="B4" s="21"/>
      <c r="C4" s="21"/>
      <c r="D4" s="21"/>
      <c r="E4" s="24"/>
      <c r="F4" s="21"/>
      <c r="G4" s="25">
        <f>AVERAGE(F5,F7,F9)</f>
        <v>2.4756122688599258</v>
      </c>
      <c r="H4" s="21"/>
      <c r="I4" s="22"/>
      <c r="J4" s="23"/>
    </row>
    <row r="5" spans="1:11" ht="16" thickBot="1" x14ac:dyDescent="0.25">
      <c r="A5" s="68" t="s">
        <v>19</v>
      </c>
      <c r="B5" s="26" t="s">
        <v>1</v>
      </c>
      <c r="C5" s="27">
        <v>11986.953</v>
      </c>
      <c r="D5" s="28">
        <v>4955.8609999999999</v>
      </c>
      <c r="E5" s="24"/>
      <c r="F5" s="27">
        <f>C5/D5</f>
        <v>2.4187427774911363</v>
      </c>
      <c r="G5" s="29">
        <f>F5/G4</f>
        <v>0.97702811054698036</v>
      </c>
      <c r="H5" s="30"/>
      <c r="I5" s="22"/>
      <c r="J5" s="59" t="s">
        <v>44</v>
      </c>
      <c r="K5" s="60"/>
    </row>
    <row r="6" spans="1:11" ht="16" thickBot="1" x14ac:dyDescent="0.25">
      <c r="A6" s="72"/>
      <c r="B6" s="31" t="s">
        <v>5</v>
      </c>
      <c r="C6" s="32">
        <v>12856.710999999999</v>
      </c>
      <c r="D6" s="33">
        <v>5019.3969999999999</v>
      </c>
      <c r="E6" s="24"/>
      <c r="F6" s="32">
        <f t="shared" ref="F6:F8" si="0">C6/D6</f>
        <v>2.5614054835670497</v>
      </c>
      <c r="G6" s="37"/>
      <c r="H6" s="34">
        <f>F6/F5</f>
        <v>1.0589821734677762</v>
      </c>
      <c r="I6" s="22"/>
      <c r="J6" s="52" t="s">
        <v>45</v>
      </c>
      <c r="K6" s="53">
        <v>0.57350000000000001</v>
      </c>
    </row>
    <row r="7" spans="1:11" x14ac:dyDescent="0.2">
      <c r="A7" s="68" t="s">
        <v>20</v>
      </c>
      <c r="B7" s="26" t="s">
        <v>1</v>
      </c>
      <c r="C7" s="27">
        <v>11042.933000000001</v>
      </c>
      <c r="D7" s="28">
        <v>4223.6899999999996</v>
      </c>
      <c r="E7" s="24"/>
      <c r="F7" s="27">
        <f t="shared" si="0"/>
        <v>2.6145226093771092</v>
      </c>
      <c r="G7" s="40">
        <f>F7/G4</f>
        <v>1.0561115091666413</v>
      </c>
      <c r="H7" s="39"/>
      <c r="I7" s="22"/>
      <c r="J7" s="52" t="s">
        <v>46</v>
      </c>
      <c r="K7" s="54" t="s">
        <v>35</v>
      </c>
    </row>
    <row r="8" spans="1:11" ht="16" thickBot="1" x14ac:dyDescent="0.25">
      <c r="A8" s="72"/>
      <c r="B8" s="31" t="s">
        <v>5</v>
      </c>
      <c r="C8" s="32">
        <v>11694.761</v>
      </c>
      <c r="D8" s="33">
        <v>4553.3469999999998</v>
      </c>
      <c r="E8" s="24"/>
      <c r="F8" s="32">
        <f t="shared" si="0"/>
        <v>2.568387825483101</v>
      </c>
      <c r="G8" s="38"/>
      <c r="H8" s="33">
        <f>F8/F7</f>
        <v>0.98235441386945987</v>
      </c>
      <c r="I8" s="22"/>
      <c r="J8" s="52" t="s">
        <v>47</v>
      </c>
      <c r="K8" s="55" t="s">
        <v>34</v>
      </c>
    </row>
    <row r="9" spans="1:11" x14ac:dyDescent="0.2">
      <c r="A9" s="68" t="s">
        <v>21</v>
      </c>
      <c r="B9" s="26" t="s">
        <v>1</v>
      </c>
      <c r="C9" s="27">
        <v>10613.347</v>
      </c>
      <c r="D9" s="28">
        <v>4434.1049999999996</v>
      </c>
      <c r="E9" s="21"/>
      <c r="F9" s="27">
        <f>C9/D9</f>
        <v>2.3935714197115314</v>
      </c>
      <c r="G9" s="35">
        <f>F9/G4</f>
        <v>0.96686038028637822</v>
      </c>
      <c r="H9" s="30"/>
      <c r="I9" s="22"/>
      <c r="J9" s="52" t="s">
        <v>48</v>
      </c>
      <c r="K9" s="55" t="s">
        <v>49</v>
      </c>
    </row>
    <row r="10" spans="1:11" ht="16" thickBot="1" x14ac:dyDescent="0.25">
      <c r="A10" s="69"/>
      <c r="B10" s="31" t="s">
        <v>5</v>
      </c>
      <c r="C10" s="32">
        <v>9927.64</v>
      </c>
      <c r="D10" s="33">
        <v>5067.6623999999993</v>
      </c>
      <c r="E10" s="21"/>
      <c r="F10" s="32">
        <f t="shared" ref="F10" si="1">C10/D10</f>
        <v>1.9590176330609554</v>
      </c>
      <c r="G10" s="36"/>
      <c r="H10" s="33">
        <f>F10/F9</f>
        <v>0.8184496259138373</v>
      </c>
      <c r="I10" s="22"/>
      <c r="J10" s="52" t="s">
        <v>50</v>
      </c>
      <c r="K10" s="56" t="s">
        <v>60</v>
      </c>
    </row>
    <row r="11" spans="1:11" ht="16" thickBot="1" x14ac:dyDescent="0.25">
      <c r="B11" s="23"/>
      <c r="C11" s="23"/>
      <c r="D11" s="23"/>
      <c r="E11" s="23"/>
      <c r="F11" s="23"/>
      <c r="G11" s="23"/>
      <c r="H11" s="23"/>
      <c r="I11" s="22"/>
      <c r="J11" s="59" t="s">
        <v>52</v>
      </c>
      <c r="K11" s="60"/>
    </row>
    <row r="12" spans="1:11" x14ac:dyDescent="0.2">
      <c r="B12" s="23"/>
      <c r="C12" s="23"/>
      <c r="D12" s="23"/>
      <c r="E12" s="23"/>
      <c r="F12" s="23"/>
      <c r="G12" s="23"/>
      <c r="H12" s="23"/>
      <c r="I12" s="22"/>
      <c r="J12" s="52" t="s">
        <v>53</v>
      </c>
      <c r="K12" s="57">
        <v>1</v>
      </c>
    </row>
    <row r="13" spans="1:11" x14ac:dyDescent="0.2">
      <c r="B13" s="23"/>
      <c r="C13" s="23"/>
      <c r="D13" s="23"/>
      <c r="E13" s="23"/>
      <c r="F13" s="23"/>
      <c r="G13" s="23"/>
      <c r="H13" s="23"/>
      <c r="I13" s="22"/>
      <c r="J13" s="52" t="s">
        <v>54</v>
      </c>
      <c r="K13" s="55">
        <v>0.95330000000000004</v>
      </c>
    </row>
    <row r="14" spans="1:11" x14ac:dyDescent="0.2">
      <c r="B14" s="23"/>
      <c r="C14" s="23"/>
      <c r="D14" s="23"/>
      <c r="E14" s="23"/>
      <c r="F14" s="23"/>
      <c r="G14" s="23"/>
      <c r="H14" s="23"/>
      <c r="I14" s="22"/>
      <c r="J14" s="52" t="s">
        <v>55</v>
      </c>
      <c r="K14" s="55" t="s">
        <v>61</v>
      </c>
    </row>
    <row r="15" spans="1:11" x14ac:dyDescent="0.2">
      <c r="B15" s="23"/>
      <c r="C15" s="23"/>
      <c r="D15" s="23"/>
      <c r="E15" s="23"/>
      <c r="F15" s="23"/>
      <c r="G15" s="23"/>
      <c r="H15" s="23"/>
      <c r="I15" s="22"/>
      <c r="J15" s="52" t="s">
        <v>57</v>
      </c>
      <c r="K15" s="55" t="s">
        <v>62</v>
      </c>
    </row>
    <row r="16" spans="1:11" ht="16" thickBot="1" x14ac:dyDescent="0.25">
      <c r="B16" s="23"/>
      <c r="C16" s="23"/>
      <c r="D16" s="23"/>
      <c r="E16" s="23"/>
      <c r="F16" s="23"/>
      <c r="G16" s="23"/>
      <c r="H16" s="23"/>
      <c r="I16" s="22"/>
      <c r="J16" s="58" t="s">
        <v>59</v>
      </c>
      <c r="K16" s="56">
        <v>8.5669999999999996E-2</v>
      </c>
    </row>
    <row r="17" spans="2:10" x14ac:dyDescent="0.2">
      <c r="B17" s="23"/>
      <c r="C17" s="23"/>
      <c r="D17" s="23"/>
      <c r="E17" s="23"/>
      <c r="F17" s="23"/>
      <c r="G17" s="23"/>
      <c r="H17" s="23"/>
      <c r="I17" s="22"/>
      <c r="J17" s="23"/>
    </row>
    <row r="18" spans="2:10" x14ac:dyDescent="0.2">
      <c r="B18" s="23"/>
      <c r="C18" s="23"/>
      <c r="D18" s="23"/>
      <c r="E18" s="23"/>
      <c r="F18" s="23"/>
      <c r="G18" s="23"/>
      <c r="H18" s="23"/>
      <c r="I18" s="23"/>
      <c r="J18" s="23"/>
    </row>
    <row r="19" spans="2:10" x14ac:dyDescent="0.2">
      <c r="B19" s="23"/>
      <c r="C19" s="23"/>
      <c r="D19" s="23"/>
      <c r="E19" s="23"/>
      <c r="F19" s="23"/>
      <c r="G19" s="23"/>
      <c r="H19" s="23"/>
      <c r="I19" s="23"/>
      <c r="J19" s="23"/>
    </row>
    <row r="20" spans="2:10" x14ac:dyDescent="0.2">
      <c r="B20" s="23"/>
      <c r="C20" s="23"/>
      <c r="D20" s="23"/>
      <c r="E20" s="23"/>
      <c r="F20" s="23"/>
      <c r="G20" s="23"/>
      <c r="H20" s="23"/>
      <c r="I20" s="23"/>
      <c r="J20" s="23"/>
    </row>
    <row r="21" spans="2:10" x14ac:dyDescent="0.2">
      <c r="B21" s="23"/>
      <c r="C21" s="23"/>
      <c r="D21" s="23"/>
      <c r="E21" s="23"/>
      <c r="F21" s="23"/>
      <c r="G21" s="23"/>
      <c r="H21" s="23"/>
      <c r="I21" s="23"/>
      <c r="J21" s="23"/>
    </row>
    <row r="22" spans="2:10" x14ac:dyDescent="0.2">
      <c r="I22" s="23"/>
      <c r="J22" s="23"/>
    </row>
    <row r="23" spans="2:10" x14ac:dyDescent="0.2">
      <c r="I23" s="23"/>
      <c r="J23" s="23"/>
    </row>
    <row r="24" spans="2:10" x14ac:dyDescent="0.2">
      <c r="I24" s="23"/>
      <c r="J24" s="23"/>
    </row>
    <row r="25" spans="2:10" x14ac:dyDescent="0.2">
      <c r="I25" s="23"/>
      <c r="J25" s="23"/>
    </row>
    <row r="26" spans="2:10" x14ac:dyDescent="0.2">
      <c r="I26" s="23"/>
      <c r="J26" s="23"/>
    </row>
    <row r="27" spans="2:10" x14ac:dyDescent="0.2">
      <c r="I27" s="23"/>
      <c r="J27" s="23"/>
    </row>
    <row r="28" spans="2:10" x14ac:dyDescent="0.2">
      <c r="I28" s="23"/>
      <c r="J28" s="23"/>
    </row>
    <row r="29" spans="2:10" x14ac:dyDescent="0.2">
      <c r="J29" s="23"/>
    </row>
  </sheetData>
  <mergeCells count="5">
    <mergeCell ref="A1:D1"/>
    <mergeCell ref="F1:H1"/>
    <mergeCell ref="A5:A6"/>
    <mergeCell ref="A7:A8"/>
    <mergeCell ref="A9:A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tabSelected="1" zoomScale="83" workbookViewId="0">
      <selection activeCell="M30" sqref="M30"/>
    </sheetView>
  </sheetViews>
  <sheetFormatPr baseColWidth="10" defaultColWidth="12.5" defaultRowHeight="16" x14ac:dyDescent="0.2"/>
  <cols>
    <col min="1" max="1" width="12.5" style="41"/>
    <col min="2" max="2" width="15" style="41" customWidth="1"/>
    <col min="3" max="3" width="18.83203125" style="41" customWidth="1"/>
    <col min="4" max="5" width="12.5" style="41"/>
    <col min="6" max="6" width="17.33203125" style="41" customWidth="1"/>
    <col min="7" max="7" width="18.6640625" style="41" customWidth="1"/>
    <col min="8" max="9" width="12.5" style="41"/>
    <col min="10" max="10" width="31.33203125" customWidth="1"/>
    <col min="11" max="11" width="23.1640625" customWidth="1"/>
    <col min="12" max="16384" width="12.5" style="41"/>
  </cols>
  <sheetData>
    <row r="1" spans="1:11" ht="17" thickBot="1" x14ac:dyDescent="0.25"/>
    <row r="2" spans="1:11" ht="26.25" customHeight="1" thickBot="1" x14ac:dyDescent="0.25">
      <c r="A2" s="43"/>
      <c r="B2" s="73" t="s">
        <v>25</v>
      </c>
      <c r="C2" s="74"/>
      <c r="D2" s="44"/>
      <c r="E2" s="43"/>
      <c r="F2" s="73" t="s">
        <v>26</v>
      </c>
      <c r="G2" s="74"/>
      <c r="H2" s="43"/>
    </row>
    <row r="3" spans="1:11" ht="28" customHeight="1" thickBot="1" x14ac:dyDescent="0.25">
      <c r="A3" s="43"/>
      <c r="B3" s="48" t="s">
        <v>1</v>
      </c>
      <c r="C3" s="48" t="s">
        <v>27</v>
      </c>
      <c r="D3" s="43"/>
      <c r="E3" s="43"/>
      <c r="F3" s="48" t="s">
        <v>1</v>
      </c>
      <c r="G3" s="48" t="s">
        <v>27</v>
      </c>
      <c r="J3" s="23"/>
    </row>
    <row r="4" spans="1:11" ht="17" thickBot="1" x14ac:dyDescent="0.25">
      <c r="A4" s="45" t="s">
        <v>28</v>
      </c>
      <c r="B4" s="49">
        <v>0.59599999999999997</v>
      </c>
      <c r="C4" s="49">
        <v>0.16189999999999999</v>
      </c>
      <c r="D4" s="42"/>
      <c r="E4" s="45" t="s">
        <v>28</v>
      </c>
      <c r="F4" s="49">
        <f>B4/B8*100</f>
        <v>120.08865605480554</v>
      </c>
      <c r="G4" s="49">
        <f>C4/B4*100</f>
        <v>27.164429530201339</v>
      </c>
      <c r="H4" s="43"/>
      <c r="J4" s="23"/>
    </row>
    <row r="5" spans="1:11" ht="17" thickBot="1" x14ac:dyDescent="0.25">
      <c r="A5" s="46" t="s">
        <v>29</v>
      </c>
      <c r="B5" s="49">
        <v>0.372</v>
      </c>
      <c r="C5" s="49">
        <v>8.8489999999999999E-2</v>
      </c>
      <c r="D5" s="42"/>
      <c r="E5" s="46" t="s">
        <v>29</v>
      </c>
      <c r="F5" s="49">
        <f>B5*100/B8</f>
        <v>74.954664517428981</v>
      </c>
      <c r="G5" s="49">
        <f>C5/B5*100</f>
        <v>23.787634408602152</v>
      </c>
      <c r="H5" s="43"/>
      <c r="J5" s="59" t="s">
        <v>44</v>
      </c>
      <c r="K5" s="60"/>
    </row>
    <row r="6" spans="1:11" ht="17" thickBot="1" x14ac:dyDescent="0.25">
      <c r="A6" s="47" t="s">
        <v>30</v>
      </c>
      <c r="B6" s="50">
        <v>0.52090000000000003</v>
      </c>
      <c r="C6" s="50">
        <v>0.1236</v>
      </c>
      <c r="D6" s="42"/>
      <c r="E6" s="47" t="s">
        <v>30</v>
      </c>
      <c r="F6" s="50">
        <f>B6*100/B8</f>
        <v>104.95667942776547</v>
      </c>
      <c r="G6" s="50">
        <f>C6/B6*100</f>
        <v>23.72816279516222</v>
      </c>
      <c r="H6" s="43"/>
      <c r="J6" s="52" t="s">
        <v>45</v>
      </c>
      <c r="K6" s="53">
        <v>4.8999999999999998E-3</v>
      </c>
    </row>
    <row r="7" spans="1:11" x14ac:dyDescent="0.2">
      <c r="A7" s="43"/>
      <c r="B7" s="43"/>
      <c r="C7" s="43"/>
      <c r="D7" s="43"/>
      <c r="E7" s="43"/>
      <c r="F7" s="43"/>
      <c r="G7" s="43"/>
      <c r="H7" s="43"/>
      <c r="J7" s="52" t="s">
        <v>46</v>
      </c>
      <c r="K7" s="54" t="s">
        <v>63</v>
      </c>
    </row>
    <row r="8" spans="1:11" x14ac:dyDescent="0.2">
      <c r="A8" s="43"/>
      <c r="B8" s="51">
        <f>AVERAGE(B4:B6)</f>
        <v>0.49630000000000002</v>
      </c>
      <c r="C8" s="43"/>
      <c r="D8" s="43"/>
      <c r="E8" s="43"/>
      <c r="F8" s="43"/>
      <c r="G8" s="43"/>
      <c r="H8" s="43"/>
      <c r="J8" s="52" t="s">
        <v>47</v>
      </c>
      <c r="K8" s="55" t="s">
        <v>38</v>
      </c>
    </row>
    <row r="9" spans="1:11" x14ac:dyDescent="0.2">
      <c r="A9" s="43"/>
      <c r="B9" s="43"/>
      <c r="C9" s="43"/>
      <c r="D9" s="43"/>
      <c r="E9" s="43"/>
      <c r="F9" s="43"/>
      <c r="G9" s="43"/>
      <c r="H9" s="43"/>
      <c r="J9" s="52" t="s">
        <v>48</v>
      </c>
      <c r="K9" s="55" t="s">
        <v>49</v>
      </c>
    </row>
    <row r="10" spans="1:11" ht="17" thickBot="1" x14ac:dyDescent="0.25">
      <c r="A10" s="43"/>
      <c r="B10" s="43"/>
      <c r="C10" s="43"/>
      <c r="D10" s="43"/>
      <c r="E10" s="43"/>
      <c r="F10" s="43"/>
      <c r="G10" s="43"/>
      <c r="H10" s="43"/>
      <c r="J10" s="52" t="s">
        <v>50</v>
      </c>
      <c r="K10" s="56" t="s">
        <v>64</v>
      </c>
    </row>
    <row r="11" spans="1:11" ht="17" thickBot="1" x14ac:dyDescent="0.25">
      <c r="A11" s="43"/>
      <c r="B11" s="43"/>
      <c r="C11" s="43"/>
      <c r="D11" s="43"/>
      <c r="E11" s="43"/>
      <c r="F11" s="43"/>
      <c r="G11" s="43"/>
      <c r="H11" s="43"/>
      <c r="J11" s="59" t="s">
        <v>52</v>
      </c>
      <c r="K11" s="60"/>
    </row>
    <row r="12" spans="1:11" x14ac:dyDescent="0.2">
      <c r="A12" s="43"/>
      <c r="B12" s="43"/>
      <c r="C12" s="43"/>
      <c r="D12" s="43"/>
      <c r="E12" s="43"/>
      <c r="F12" s="43"/>
      <c r="G12" s="43"/>
      <c r="H12" s="43"/>
      <c r="J12" s="52" t="s">
        <v>53</v>
      </c>
      <c r="K12" s="57">
        <v>100</v>
      </c>
    </row>
    <row r="13" spans="1:11" x14ac:dyDescent="0.2">
      <c r="A13" s="43"/>
      <c r="B13" s="43"/>
      <c r="C13" s="43"/>
      <c r="D13" s="43"/>
      <c r="E13" s="43"/>
      <c r="F13" s="43"/>
      <c r="G13" s="43"/>
      <c r="H13" s="43"/>
      <c r="J13" s="52" t="s">
        <v>54</v>
      </c>
      <c r="K13" s="55">
        <v>24.89</v>
      </c>
    </row>
    <row r="14" spans="1:11" x14ac:dyDescent="0.2">
      <c r="A14" s="43"/>
      <c r="B14" s="43"/>
      <c r="C14" s="43"/>
      <c r="D14" s="43"/>
      <c r="E14" s="43"/>
      <c r="F14" s="43"/>
      <c r="G14" s="43"/>
      <c r="H14" s="43"/>
      <c r="J14" s="52" t="s">
        <v>55</v>
      </c>
      <c r="K14" s="55" t="s">
        <v>65</v>
      </c>
    </row>
    <row r="15" spans="1:11" x14ac:dyDescent="0.2">
      <c r="A15" s="43"/>
      <c r="B15" s="43"/>
      <c r="C15" s="43"/>
      <c r="D15" s="43"/>
      <c r="E15" s="43"/>
      <c r="F15" s="43"/>
      <c r="G15" s="43"/>
      <c r="H15" s="43"/>
      <c r="J15" s="52" t="s">
        <v>57</v>
      </c>
      <c r="K15" s="55" t="s">
        <v>66</v>
      </c>
    </row>
    <row r="16" spans="1:11" ht="17" thickBot="1" x14ac:dyDescent="0.25">
      <c r="A16" s="43"/>
      <c r="B16" s="43"/>
      <c r="C16" s="43"/>
      <c r="D16" s="43"/>
      <c r="E16" s="43"/>
      <c r="F16" s="43"/>
      <c r="G16" s="43"/>
      <c r="H16" s="43"/>
      <c r="J16" s="58" t="s">
        <v>59</v>
      </c>
      <c r="K16" s="56">
        <v>0.88839999999999997</v>
      </c>
    </row>
    <row r="17" spans="1:10" x14ac:dyDescent="0.2">
      <c r="A17" s="43"/>
      <c r="B17" s="43"/>
      <c r="C17" s="43"/>
      <c r="D17" s="43"/>
      <c r="E17" s="43"/>
      <c r="F17" s="43"/>
      <c r="G17" s="43"/>
      <c r="H17" s="43"/>
      <c r="J17" s="23"/>
    </row>
    <row r="18" spans="1:10" x14ac:dyDescent="0.2">
      <c r="J18" s="23"/>
    </row>
    <row r="19" spans="1:10" x14ac:dyDescent="0.2">
      <c r="J19" s="23"/>
    </row>
    <row r="20" spans="1:10" x14ac:dyDescent="0.2">
      <c r="J20" s="23"/>
    </row>
    <row r="21" spans="1:10" x14ac:dyDescent="0.2">
      <c r="J21" s="23"/>
    </row>
    <row r="22" spans="1:10" x14ac:dyDescent="0.2">
      <c r="J22" s="23"/>
    </row>
    <row r="23" spans="1:10" x14ac:dyDescent="0.2">
      <c r="J23" s="23"/>
    </row>
    <row r="24" spans="1:10" x14ac:dyDescent="0.2">
      <c r="J24" s="23"/>
    </row>
    <row r="25" spans="1:10" x14ac:dyDescent="0.2">
      <c r="J25" s="23"/>
    </row>
    <row r="26" spans="1:10" x14ac:dyDescent="0.2">
      <c r="J26" s="23"/>
    </row>
    <row r="27" spans="1:10" x14ac:dyDescent="0.2">
      <c r="J27" s="23"/>
    </row>
    <row r="28" spans="1:10" x14ac:dyDescent="0.2">
      <c r="J28" s="23"/>
    </row>
    <row r="29" spans="1:10" x14ac:dyDescent="0.2">
      <c r="J29" s="23"/>
    </row>
  </sheetData>
  <mergeCells count="2">
    <mergeCell ref="B2:C2"/>
    <mergeCell ref="F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 S1-a</vt:lpstr>
      <vt:lpstr>Fig S1-c</vt:lpstr>
      <vt:lpstr>Fig S1-d</vt:lpstr>
      <vt:lpstr>FigS1-f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2020-04-06T18:26:20Z</dcterms:modified>
</cp:coreProperties>
</file>