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 filterPrivacy="1"/>
  <xr:revisionPtr revIDLastSave="0" documentId="13_ncr:1_{439187C4-FEA3-C943-A2A3-2213E592A9B2}" xr6:coauthVersionLast="45" xr6:coauthVersionMax="45" xr10:uidLastSave="{00000000-0000-0000-0000-000000000000}"/>
  <bookViews>
    <workbookView xWindow="800" yWindow="1740" windowWidth="22260" windowHeight="12640" activeTab="6" xr2:uid="{00000000-000D-0000-FFFF-FFFF00000000}"/>
  </bookViews>
  <sheets>
    <sheet name="Fig S3-a" sheetId="2" r:id="rId1"/>
    <sheet name="FigS3-c" sheetId="8" r:id="rId2"/>
    <sheet name="FigS3-d" sheetId="9" r:id="rId3"/>
    <sheet name="FigS3-f" sheetId="6" r:id="rId4"/>
    <sheet name="FigS3-h" sheetId="10" r:id="rId5"/>
    <sheet name="FigS3_j" sheetId="11" r:id="rId6"/>
    <sheet name="FigS3-k" sheetId="1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2" l="1"/>
  <c r="E4" i="12" l="1"/>
  <c r="E10" i="12" s="1"/>
  <c r="E13" i="12" l="1"/>
  <c r="E8" i="12"/>
  <c r="E7" i="12"/>
  <c r="E5" i="12"/>
  <c r="E16" i="12"/>
  <c r="E11" i="12"/>
  <c r="E17" i="12"/>
  <c r="E18" i="12"/>
  <c r="E15" i="12"/>
  <c r="E12" i="12"/>
  <c r="G18" i="11" l="1"/>
  <c r="G17" i="11"/>
  <c r="I17" i="11" s="1"/>
  <c r="G16" i="11"/>
  <c r="G15" i="11"/>
  <c r="G13" i="11"/>
  <c r="I13" i="11" s="1"/>
  <c r="G12" i="11"/>
  <c r="I12" i="11" s="1"/>
  <c r="G11" i="11"/>
  <c r="G10" i="11"/>
  <c r="G8" i="11"/>
  <c r="I8" i="11" s="1"/>
  <c r="G7" i="11"/>
  <c r="I7" i="11" s="1"/>
  <c r="G6" i="11"/>
  <c r="G5" i="11"/>
  <c r="H4" i="11" s="1"/>
  <c r="B8" i="10"/>
  <c r="G6" i="10"/>
  <c r="F6" i="10"/>
  <c r="G5" i="10"/>
  <c r="F5" i="10"/>
  <c r="G4" i="10"/>
  <c r="F4" i="10"/>
  <c r="B8" i="6"/>
  <c r="G18" i="9"/>
  <c r="G17" i="9"/>
  <c r="G16" i="9"/>
  <c r="G15" i="9"/>
  <c r="G13" i="9"/>
  <c r="G12" i="9"/>
  <c r="G11" i="9"/>
  <c r="G10" i="9"/>
  <c r="G8" i="9"/>
  <c r="G7" i="9"/>
  <c r="G6" i="9"/>
  <c r="G5" i="9"/>
  <c r="H4" i="9" s="1"/>
  <c r="I16" i="11" l="1"/>
  <c r="I11" i="11"/>
  <c r="I6" i="11"/>
  <c r="I18" i="11"/>
  <c r="H10" i="11"/>
  <c r="H15" i="11"/>
  <c r="H5" i="11"/>
  <c r="I16" i="9"/>
  <c r="I17" i="9"/>
  <c r="I18" i="9"/>
  <c r="I11" i="9"/>
  <c r="I12" i="9"/>
  <c r="I13" i="9"/>
  <c r="I7" i="9"/>
  <c r="I6" i="9"/>
  <c r="I8" i="9"/>
  <c r="H10" i="9"/>
  <c r="H15" i="9"/>
  <c r="H5" i="9"/>
  <c r="G18" i="8" l="1"/>
  <c r="G17" i="8"/>
  <c r="I17" i="8" s="1"/>
  <c r="G16" i="8"/>
  <c r="G15" i="8"/>
  <c r="G13" i="8"/>
  <c r="G12" i="8"/>
  <c r="I12" i="8" s="1"/>
  <c r="G11" i="8"/>
  <c r="G10" i="8"/>
  <c r="G8" i="8"/>
  <c r="G7" i="8"/>
  <c r="G6" i="8"/>
  <c r="G5" i="8"/>
  <c r="H4" i="8" s="1"/>
  <c r="I7" i="8" l="1"/>
  <c r="I16" i="8"/>
  <c r="I8" i="8"/>
  <c r="I6" i="8"/>
  <c r="I13" i="8"/>
  <c r="I11" i="8"/>
  <c r="I18" i="8"/>
  <c r="H10" i="8"/>
  <c r="H5" i="8"/>
  <c r="H15" i="8"/>
  <c r="G6" i="6" l="1"/>
  <c r="G5" i="6"/>
  <c r="G4" i="6"/>
  <c r="F5" i="6"/>
  <c r="F4" i="6" l="1"/>
  <c r="F6" i="6"/>
</calcChain>
</file>

<file path=xl/sharedStrings.xml><?xml version="1.0" encoding="utf-8"?>
<sst xmlns="http://schemas.openxmlformats.org/spreadsheetml/2006/main" count="305" uniqueCount="113">
  <si>
    <t>Statistical analysis</t>
  </si>
  <si>
    <t>siCtrl</t>
  </si>
  <si>
    <t>DMSO</t>
  </si>
  <si>
    <t>2-way Anova</t>
  </si>
  <si>
    <t>Yoda</t>
  </si>
  <si>
    <t>Tukey's multiple comparisons test</t>
  </si>
  <si>
    <t>Mean Diff.</t>
  </si>
  <si>
    <t>95.00% CI of diff.</t>
  </si>
  <si>
    <t>Significant?</t>
  </si>
  <si>
    <t>Summary</t>
  </si>
  <si>
    <t>Adjusted P Value</t>
  </si>
  <si>
    <t>siCtrl:DMSO vs. siCtrl:Yoda1</t>
  </si>
  <si>
    <t>Piezo1 expression (normalized to GAPDH expression - relative to siCtrl DMSO)</t>
  </si>
  <si>
    <t>RAW</t>
  </si>
  <si>
    <t>NORMALIZED</t>
  </si>
  <si>
    <t xml:space="preserve">Norm of controls </t>
  </si>
  <si>
    <t>GAPDH</t>
  </si>
  <si>
    <t>average=</t>
  </si>
  <si>
    <t>n1</t>
  </si>
  <si>
    <t>n2</t>
  </si>
  <si>
    <t>n3</t>
  </si>
  <si>
    <t>Amplitude calcium entry</t>
  </si>
  <si>
    <t>Normalized Amplitude</t>
  </si>
  <si>
    <t>siPiezo+Yoda</t>
  </si>
  <si>
    <t>N1</t>
  </si>
  <si>
    <t>N2</t>
  </si>
  <si>
    <t>N3</t>
  </si>
  <si>
    <t>No</t>
  </si>
  <si>
    <t>ns</t>
  </si>
  <si>
    <t>Yes</t>
  </si>
  <si>
    <t>***</t>
  </si>
  <si>
    <t>Unpaired t test</t>
  </si>
  <si>
    <t>P value</t>
  </si>
  <si>
    <t>P value summary</t>
  </si>
  <si>
    <t>One- or two-tailed P value?</t>
  </si>
  <si>
    <t>Two-tailed</t>
  </si>
  <si>
    <t>t, df</t>
  </si>
  <si>
    <t>How big is the difference?</t>
  </si>
  <si>
    <t>95% confidence interval</t>
  </si>
  <si>
    <t>**</t>
  </si>
  <si>
    <t>siADAM10</t>
  </si>
  <si>
    <t>-0,4476 to 0,3289</t>
  </si>
  <si>
    <t>0,5412 to 1,318</t>
  </si>
  <si>
    <t>siCtrl:Yoda vs. siADAM10:Yoda</t>
  </si>
  <si>
    <t>0,5831 to 1,360</t>
  </si>
  <si>
    <t>-0,4057 to 0,3708</t>
  </si>
  <si>
    <t>siCtrl:DMSO vs. siCtrl:Yoda</t>
  </si>
  <si>
    <t>siCtrl:DMSO vs. siADAM10:DMSO</t>
  </si>
  <si>
    <t>siADAM10:DMSO vs. siADAM10:Yoda</t>
  </si>
  <si>
    <t>Norm to DMSO DMSO</t>
  </si>
  <si>
    <t>NICD</t>
  </si>
  <si>
    <t>NICD/GAPDH</t>
  </si>
  <si>
    <t>DMSO:DMSO vs. DMSO:Yoda</t>
  </si>
  <si>
    <t>*</t>
  </si>
  <si>
    <t>****</t>
  </si>
  <si>
    <t>Inactive ADAM-10 (95kDA)</t>
  </si>
  <si>
    <t>Inactive ADAM10/GAPDH</t>
  </si>
  <si>
    <t>-0,2402 to 0,3975</t>
  </si>
  <si>
    <t>0,5459 to 1,184</t>
  </si>
  <si>
    <t>0,3327 to 0,9703</t>
  </si>
  <si>
    <t>-0,4534 to 0,1842</t>
  </si>
  <si>
    <t>siCtrl:Yoda1 vs. siADAM10:Yoda1</t>
  </si>
  <si>
    <t>siADAM10:DMSO vs. siADAM10:Yoda1</t>
  </si>
  <si>
    <t>85 kDA band</t>
  </si>
  <si>
    <t>85 kDa band</t>
  </si>
  <si>
    <t>-0,8482 to 0,5202</t>
  </si>
  <si>
    <t>-0,6036 to 0,7648</t>
  </si>
  <si>
    <t>-0,6613 to 0,7071</t>
  </si>
  <si>
    <t>-0,9058 to 0,4625</t>
  </si>
  <si>
    <t>&lt; 0,0001</t>
  </si>
  <si>
    <t>Significantly different? (P &lt; 0.05)</t>
  </si>
  <si>
    <t>t=16,73 df=4</t>
  </si>
  <si>
    <t>Mean ± SEM of column A</t>
  </si>
  <si>
    <t>100,0 ± 2,304, n=3</t>
  </si>
  <si>
    <t>Mean ± SEM of column B</t>
  </si>
  <si>
    <t>157,6 ± 2,558, n=3</t>
  </si>
  <si>
    <t>Difference between means</t>
  </si>
  <si>
    <t>57,58 ± 3,442</t>
  </si>
  <si>
    <t>48,02 to 67,13</t>
  </si>
  <si>
    <t>R squared</t>
  </si>
  <si>
    <t>Area under the curve</t>
  </si>
  <si>
    <t>GI + Yoda1</t>
  </si>
  <si>
    <t>DMSO + Yoda1</t>
  </si>
  <si>
    <t>siPiezo+Yoda1</t>
  </si>
  <si>
    <t>siCtrl + Yoda1</t>
  </si>
  <si>
    <t>siADAM10+Yoda1</t>
  </si>
  <si>
    <t>t=0,5312 df=4</t>
  </si>
  <si>
    <t>100,0 ± 2,535, n=3</t>
  </si>
  <si>
    <t>97,33 ± 4,333, n=3</t>
  </si>
  <si>
    <t>-2,667 ± 5,020</t>
  </si>
  <si>
    <t>-16,61 to 11,27</t>
  </si>
  <si>
    <t>GI 0,5</t>
  </si>
  <si>
    <t>-0,6926 to -0,1245</t>
  </si>
  <si>
    <t>DMSO:DMSO vs. GI 0,5:DMSO</t>
  </si>
  <si>
    <t>-0,2840 to 0,2840</t>
  </si>
  <si>
    <t>&gt; 0,9999</t>
  </si>
  <si>
    <t>0,1094 to 0,6775</t>
  </si>
  <si>
    <t>DMSO:Yoda vs. GI 0,5:Yoda</t>
  </si>
  <si>
    <t>0,5179 to 1,086</t>
  </si>
  <si>
    <t>GI 0,5:DMSO vs. GI 0,5:Yoda</t>
  </si>
  <si>
    <t>Max-Min</t>
  </si>
  <si>
    <t>Average of siCtrl Static</t>
  </si>
  <si>
    <t>Inter-experiment variation</t>
  </si>
  <si>
    <t>DMSO:DMSO vs. DMSO:Yoda1</t>
  </si>
  <si>
    <t>DMSO:DMSO vs. Gd3+:DMSO</t>
  </si>
  <si>
    <t>DMSO:Yoda1 vs. Gd3+:Yoda1</t>
  </si>
  <si>
    <t>Gd3+:DMSO vs. Gd3+:Yoda1</t>
  </si>
  <si>
    <t>-1,157 to -0,07258</t>
  </si>
  <si>
    <t>-0,9589 to 0,1260</t>
  </si>
  <si>
    <t>-0,2189 to 0,8660</t>
  </si>
  <si>
    <t>-0,4175 to 0,6674</t>
  </si>
  <si>
    <t>Gadolinium</t>
  </si>
  <si>
    <t>Yoda1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</si>
</sst>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2"/>
      <color rgb="FF9C5700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6" fillId="7" borderId="0" applyNumberFormat="0" applyBorder="0" applyAlignment="0" applyProtection="0"/>
    <xf numFmtId="0" fontId="15" fillId="0" borderId="0"/>
  </cellStyleXfs>
  <cellXfs count="108">
    <xf numFmtId="0" fontId="0" fillId="0" borderId="0" xfId="0"/>
    <xf numFmtId="0" fontId="1" fillId="0" borderId="0" xfId="1"/>
    <xf numFmtId="0" fontId="5" fillId="0" borderId="0" xfId="1" applyFont="1"/>
    <xf numFmtId="0" fontId="3" fillId="0" borderId="4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3" fillId="0" borderId="7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2"/>
    <xf numFmtId="0" fontId="7" fillId="0" borderId="0" xfId="2" applyFont="1"/>
    <xf numFmtId="0" fontId="11" fillId="0" borderId="0" xfId="2" applyFont="1"/>
    <xf numFmtId="0" fontId="11" fillId="0" borderId="0" xfId="2" applyFont="1" applyAlignment="1">
      <alignment horizontal="center"/>
    </xf>
    <xf numFmtId="0" fontId="12" fillId="3" borderId="5" xfId="2" applyFont="1" applyFill="1" applyBorder="1"/>
    <xf numFmtId="0" fontId="12" fillId="0" borderId="8" xfId="2" applyFont="1" applyBorder="1"/>
    <xf numFmtId="0" fontId="12" fillId="0" borderId="11" xfId="2" applyFont="1" applyBorder="1"/>
    <xf numFmtId="0" fontId="2" fillId="0" borderId="10" xfId="2" applyFont="1" applyBorder="1" applyAlignment="1">
      <alignment horizontal="center" vertical="center"/>
    </xf>
    <xf numFmtId="0" fontId="7" fillId="0" borderId="8" xfId="2" applyFont="1" applyBorder="1"/>
    <xf numFmtId="0" fontId="7" fillId="0" borderId="11" xfId="2" applyFont="1" applyBorder="1"/>
    <xf numFmtId="0" fontId="13" fillId="4" borderId="0" xfId="2" applyFont="1" applyFill="1"/>
    <xf numFmtId="0" fontId="7" fillId="0" borderId="15" xfId="0" applyFont="1" applyFill="1" applyBorder="1" applyAlignment="1">
      <alignment horizontal="left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11" fillId="0" borderId="1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7" fillId="0" borderId="0" xfId="0" applyFont="1"/>
    <xf numFmtId="0" fontId="7" fillId="0" borderId="4" xfId="0" applyFont="1" applyBorder="1"/>
    <xf numFmtId="0" fontId="7" fillId="0" borderId="6" xfId="0" applyFont="1" applyBorder="1"/>
    <xf numFmtId="0" fontId="7" fillId="0" borderId="15" xfId="0" applyFont="1" applyBorder="1"/>
    <xf numFmtId="0" fontId="7" fillId="0" borderId="9" xfId="0" applyFont="1" applyBorder="1"/>
    <xf numFmtId="0" fontId="7" fillId="0" borderId="7" xfId="0" applyFont="1" applyBorder="1"/>
    <xf numFmtId="0" fontId="7" fillId="0" borderId="12" xfId="0" applyFont="1" applyBorder="1"/>
    <xf numFmtId="0" fontId="7" fillId="0" borderId="5" xfId="0" applyFont="1" applyBorder="1"/>
    <xf numFmtId="0" fontId="7" fillId="0" borderId="8" xfId="0" applyFont="1" applyBorder="1"/>
    <xf numFmtId="0" fontId="7" fillId="0" borderId="11" xfId="0" applyFont="1" applyBorder="1"/>
    <xf numFmtId="0" fontId="7" fillId="0" borderId="0" xfId="0" applyFont="1" applyAlignment="1">
      <alignment horizontal="left"/>
    </xf>
    <xf numFmtId="0" fontId="2" fillId="0" borderId="0" xfId="4" applyFont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5" fillId="0" borderId="0" xfId="4" applyFont="1"/>
    <xf numFmtId="0" fontId="15" fillId="0" borderId="0" xfId="4"/>
    <xf numFmtId="0" fontId="2" fillId="0" borderId="1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3" fillId="0" borderId="0" xfId="4" applyFont="1" applyAlignment="1">
      <alignment horizontal="center"/>
    </xf>
    <xf numFmtId="0" fontId="8" fillId="0" borderId="0" xfId="4" applyFont="1"/>
    <xf numFmtId="0" fontId="5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9" fillId="0" borderId="0" xfId="4" applyFont="1" applyAlignment="1">
      <alignment horizontal="center"/>
    </xf>
    <xf numFmtId="0" fontId="5" fillId="4" borderId="0" xfId="4" applyFont="1" applyFill="1" applyAlignment="1">
      <alignment horizontal="center"/>
    </xf>
    <xf numFmtId="0" fontId="3" fillId="0" borderId="4" xfId="4" applyFont="1" applyBorder="1" applyAlignment="1">
      <alignment horizontal="center" vertical="center"/>
    </xf>
    <xf numFmtId="0" fontId="3" fillId="0" borderId="5" xfId="4" applyFont="1" applyBorder="1" applyAlignment="1">
      <alignment horizontal="center"/>
    </xf>
    <xf numFmtId="0" fontId="5" fillId="0" borderId="5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5" fillId="4" borderId="13" xfId="4" applyFont="1" applyFill="1" applyBorder="1" applyAlignment="1">
      <alignment horizontal="center"/>
    </xf>
    <xf numFmtId="0" fontId="5" fillId="5" borderId="6" xfId="4" applyFont="1" applyFill="1" applyBorder="1" applyAlignment="1">
      <alignment horizontal="center"/>
    </xf>
    <xf numFmtId="0" fontId="7" fillId="0" borderId="10" xfId="4" applyFont="1" applyBorder="1" applyAlignment="1">
      <alignment horizontal="center"/>
    </xf>
    <xf numFmtId="0" fontId="3" fillId="0" borderId="15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3" fillId="0" borderId="11" xfId="4" applyFont="1" applyBorder="1" applyAlignment="1">
      <alignment horizontal="center"/>
    </xf>
    <xf numFmtId="0" fontId="5" fillId="0" borderId="11" xfId="4" applyFont="1" applyBorder="1" applyAlignment="1">
      <alignment horizontal="center"/>
    </xf>
    <xf numFmtId="0" fontId="5" fillId="0" borderId="12" xfId="4" applyFont="1" applyBorder="1" applyAlignment="1">
      <alignment horizontal="center"/>
    </xf>
    <xf numFmtId="0" fontId="5" fillId="5" borderId="0" xfId="4" applyFont="1" applyFill="1" applyAlignment="1">
      <alignment horizontal="center"/>
    </xf>
    <xf numFmtId="0" fontId="5" fillId="0" borderId="9" xfId="4" applyFont="1" applyBorder="1" applyAlignment="1">
      <alignment horizontal="center"/>
    </xf>
    <xf numFmtId="0" fontId="7" fillId="0" borderId="8" xfId="4" applyFont="1" applyBorder="1" applyAlignment="1">
      <alignment horizontal="center"/>
    </xf>
    <xf numFmtId="0" fontId="5" fillId="2" borderId="8" xfId="4" applyFont="1" applyFill="1" applyBorder="1" applyAlignment="1">
      <alignment horizontal="center"/>
    </xf>
    <xf numFmtId="0" fontId="7" fillId="2" borderId="8" xfId="4" applyFont="1" applyFill="1" applyBorder="1" applyAlignment="1">
      <alignment horizontal="center"/>
    </xf>
    <xf numFmtId="0" fontId="3" fillId="0" borderId="7" xfId="4" applyFont="1" applyBorder="1" applyAlignment="1">
      <alignment horizontal="center" vertical="center"/>
    </xf>
    <xf numFmtId="0" fontId="5" fillId="5" borderId="14" xfId="4" applyFont="1" applyFill="1" applyBorder="1" applyAlignment="1">
      <alignment horizontal="center"/>
    </xf>
    <xf numFmtId="0" fontId="3" fillId="0" borderId="0" xfId="4" applyFont="1" applyAlignment="1">
      <alignment vertical="center"/>
    </xf>
    <xf numFmtId="0" fontId="7" fillId="0" borderId="11" xfId="4" applyFont="1" applyBorder="1" applyAlignment="1">
      <alignment horizontal="center"/>
    </xf>
    <xf numFmtId="0" fontId="5" fillId="4" borderId="4" xfId="4" applyFont="1" applyFill="1" applyBorder="1" applyAlignment="1">
      <alignment horizontal="center"/>
    </xf>
    <xf numFmtId="0" fontId="5" fillId="5" borderId="15" xfId="4" applyFont="1" applyFill="1" applyBorder="1" applyAlignment="1">
      <alignment horizontal="center"/>
    </xf>
    <xf numFmtId="0" fontId="5" fillId="5" borderId="7" xfId="4" applyFont="1" applyFill="1" applyBorder="1" applyAlignment="1">
      <alignment horizontal="center"/>
    </xf>
    <xf numFmtId="0" fontId="5" fillId="5" borderId="15" xfId="4" applyFont="1" applyFill="1" applyBorder="1" applyAlignment="1">
      <alignment horizontal="center"/>
    </xf>
    <xf numFmtId="0" fontId="3" fillId="0" borderId="8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5" fillId="5" borderId="7" xfId="4" applyFont="1" applyFill="1" applyBorder="1" applyAlignment="1">
      <alignment horizontal="center"/>
    </xf>
    <xf numFmtId="0" fontId="5" fillId="0" borderId="8" xfId="4" applyFont="1" applyFill="1" applyBorder="1" applyAlignment="1">
      <alignment horizontal="center"/>
    </xf>
    <xf numFmtId="0" fontId="16" fillId="0" borderId="0" xfId="3" applyFill="1"/>
    <xf numFmtId="0" fontId="7" fillId="0" borderId="8" xfId="4" applyFont="1" applyFill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9" fillId="0" borderId="0" xfId="4" applyFont="1"/>
    <xf numFmtId="0" fontId="3" fillId="0" borderId="0" xfId="4" applyFont="1"/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3" fillId="4" borderId="0" xfId="4" applyFont="1" applyFill="1" applyAlignment="1">
      <alignment horizontal="center"/>
    </xf>
    <xf numFmtId="0" fontId="5" fillId="4" borderId="5" xfId="4" applyFont="1" applyFill="1" applyBorder="1" applyAlignment="1">
      <alignment horizontal="center"/>
    </xf>
    <xf numFmtId="0" fontId="7" fillId="3" borderId="8" xfId="4" applyFont="1" applyFill="1" applyBorder="1" applyAlignment="1">
      <alignment horizontal="center"/>
    </xf>
    <xf numFmtId="0" fontId="17" fillId="0" borderId="0" xfId="4" applyFont="1"/>
  </cellXfs>
  <cellStyles count="5">
    <cellStyle name="Neutre" xfId="3" builtinId="28"/>
    <cellStyle name="Normal" xfId="0" builtinId="0"/>
    <cellStyle name="Normal 2" xfId="1" xr:uid="{00000000-0005-0000-0000-000001000000}"/>
    <cellStyle name="Normal 2 2" xfId="4" xr:uid="{51F80CB0-E437-7F40-807F-C5143E07800C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workbookViewId="0">
      <selection activeCell="J20" sqref="J20"/>
    </sheetView>
  </sheetViews>
  <sheetFormatPr baseColWidth="10" defaultColWidth="9.1640625" defaultRowHeight="13" x14ac:dyDescent="0.15"/>
  <cols>
    <col min="1" max="2" width="9.1640625" style="1"/>
    <col min="3" max="3" width="13.5" style="1" customWidth="1"/>
    <col min="4" max="4" width="12.83203125" style="1" customWidth="1"/>
    <col min="5" max="5" width="14" style="1" customWidth="1"/>
    <col min="6" max="6" width="9.1640625" style="1"/>
    <col min="7" max="7" width="26.5" style="1" customWidth="1"/>
    <col min="8" max="8" width="9.83203125" style="1" customWidth="1"/>
    <col min="9" max="9" width="16.1640625" style="1" customWidth="1"/>
    <col min="10" max="10" width="11.1640625" style="1" customWidth="1"/>
    <col min="11" max="11" width="9.5" style="1" customWidth="1"/>
    <col min="12" max="12" width="15.33203125" style="1" customWidth="1"/>
    <col min="13" max="16384" width="9.1640625" style="1"/>
  </cols>
  <sheetData>
    <row r="1" spans="1:13" ht="45.75" customHeight="1" thickBot="1" x14ac:dyDescent="0.2">
      <c r="C1" s="34" t="s">
        <v>12</v>
      </c>
      <c r="D1" s="34"/>
      <c r="E1" s="34"/>
      <c r="G1" s="35" t="s">
        <v>0</v>
      </c>
      <c r="H1" s="36"/>
      <c r="I1" s="36"/>
      <c r="J1" s="36"/>
      <c r="K1" s="36"/>
      <c r="L1" s="37"/>
    </row>
    <row r="2" spans="1:13" ht="14" thickBot="1" x14ac:dyDescent="0.2">
      <c r="G2" s="2"/>
      <c r="H2" s="2"/>
      <c r="I2" s="2"/>
      <c r="J2" s="2"/>
    </row>
    <row r="3" spans="1:13" x14ac:dyDescent="0.15">
      <c r="A3" s="38" t="s">
        <v>1</v>
      </c>
      <c r="B3" s="3" t="s">
        <v>2</v>
      </c>
      <c r="C3" s="50">
        <v>1.1830000000000001</v>
      </c>
      <c r="D3" s="50">
        <v>0.74299999999999999</v>
      </c>
      <c r="E3" s="45">
        <v>1.0740000000000001</v>
      </c>
      <c r="G3" s="4" t="s">
        <v>3</v>
      </c>
      <c r="H3" s="4"/>
      <c r="I3" s="4"/>
      <c r="J3" s="4"/>
      <c r="K3" s="5"/>
      <c r="L3" s="5"/>
    </row>
    <row r="4" spans="1:13" ht="14" thickBot="1" x14ac:dyDescent="0.2">
      <c r="A4" s="39"/>
      <c r="B4" s="6" t="s">
        <v>4</v>
      </c>
      <c r="C4" s="51">
        <v>1.24986</v>
      </c>
      <c r="D4" s="51">
        <v>0.88576750000000004</v>
      </c>
      <c r="E4" s="47">
        <v>1.0424659999999999</v>
      </c>
      <c r="G4" s="4"/>
      <c r="H4" s="4"/>
      <c r="I4" s="4"/>
      <c r="J4" s="4"/>
      <c r="K4" s="5"/>
      <c r="L4" s="5"/>
    </row>
    <row r="5" spans="1:13" ht="14" thickBot="1" x14ac:dyDescent="0.2">
      <c r="A5" s="38" t="s">
        <v>40</v>
      </c>
      <c r="B5" s="3" t="s">
        <v>2</v>
      </c>
      <c r="C5" s="51">
        <v>3.9418040000000001E-2</v>
      </c>
      <c r="D5" s="51">
        <v>0.103479</v>
      </c>
      <c r="E5" s="47">
        <v>6.8869070000000004E-2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</row>
    <row r="6" spans="1:13" ht="14" thickBot="1" x14ac:dyDescent="0.2">
      <c r="A6" s="40"/>
      <c r="B6" s="6" t="s">
        <v>4</v>
      </c>
      <c r="C6" s="52">
        <v>7.0072880000000004E-2</v>
      </c>
      <c r="D6" s="52">
        <v>0.12957550000000001</v>
      </c>
      <c r="E6" s="49">
        <v>6.4394080000000006E-2</v>
      </c>
      <c r="G6" s="8" t="s">
        <v>46</v>
      </c>
      <c r="H6" s="8">
        <v>-5.9360000000000003E-2</v>
      </c>
      <c r="I6" s="8" t="s">
        <v>41</v>
      </c>
      <c r="J6" s="32" t="s">
        <v>27</v>
      </c>
      <c r="K6" s="32" t="s">
        <v>28</v>
      </c>
      <c r="L6" s="32">
        <v>0.95920000000000005</v>
      </c>
    </row>
    <row r="7" spans="1:13" x14ac:dyDescent="0.15">
      <c r="G7" s="8" t="s">
        <v>47</v>
      </c>
      <c r="H7" s="8">
        <v>0.9294</v>
      </c>
      <c r="I7" s="8" t="s">
        <v>42</v>
      </c>
      <c r="J7" s="33" t="s">
        <v>29</v>
      </c>
      <c r="K7" s="33" t="s">
        <v>30</v>
      </c>
      <c r="L7" s="33">
        <v>2.9999999999999997E-4</v>
      </c>
    </row>
    <row r="8" spans="1:13" x14ac:dyDescent="0.15">
      <c r="G8" s="8" t="s">
        <v>43</v>
      </c>
      <c r="H8" s="8">
        <v>0.97140000000000004</v>
      </c>
      <c r="I8" s="8" t="s">
        <v>44</v>
      </c>
      <c r="J8" s="9" t="s">
        <v>29</v>
      </c>
      <c r="K8" s="9" t="s">
        <v>30</v>
      </c>
      <c r="L8" s="9">
        <v>2.0000000000000001E-4</v>
      </c>
    </row>
    <row r="9" spans="1:13" ht="14" thickBot="1" x14ac:dyDescent="0.2">
      <c r="G9" s="10" t="s">
        <v>48</v>
      </c>
      <c r="H9" s="10">
        <v>-1.7430000000000001E-2</v>
      </c>
      <c r="I9" s="10" t="s">
        <v>45</v>
      </c>
      <c r="J9" s="10" t="s">
        <v>27</v>
      </c>
      <c r="K9" s="10" t="s">
        <v>28</v>
      </c>
      <c r="L9" s="10">
        <v>0.99880000000000002</v>
      </c>
    </row>
    <row r="10" spans="1:13" x14ac:dyDescent="0.15">
      <c r="G10" s="4"/>
      <c r="J10" s="4"/>
      <c r="K10" s="5"/>
      <c r="L10" s="5"/>
    </row>
    <row r="13" spans="1:13" ht="15" x14ac:dyDescent="0.2">
      <c r="G13" s="53"/>
      <c r="H13" s="43"/>
      <c r="I13" s="43"/>
      <c r="J13" s="43"/>
      <c r="K13" s="43"/>
      <c r="L13" s="43"/>
      <c r="M13"/>
    </row>
    <row r="14" spans="1:13" ht="15" x14ac:dyDescent="0.2">
      <c r="G14" s="53"/>
      <c r="H14" s="43"/>
      <c r="I14" s="43"/>
      <c r="J14" s="43"/>
      <c r="K14" s="43"/>
      <c r="L14" s="43"/>
      <c r="M14"/>
    </row>
    <row r="15" spans="1:13" ht="15" x14ac:dyDescent="0.2">
      <c r="G15" s="53"/>
      <c r="H15" s="43"/>
      <c r="I15" s="43"/>
      <c r="J15" s="43"/>
      <c r="K15" s="43"/>
      <c r="L15" s="43"/>
      <c r="M15"/>
    </row>
    <row r="16" spans="1:13" ht="15" x14ac:dyDescent="0.2">
      <c r="G16" s="53"/>
      <c r="H16" s="43"/>
      <c r="I16" s="43"/>
      <c r="J16" s="43"/>
      <c r="K16" s="43"/>
      <c r="L16" s="43"/>
      <c r="M16"/>
    </row>
    <row r="17" spans="13:13" ht="15" x14ac:dyDescent="0.2">
      <c r="M17"/>
    </row>
    <row r="18" spans="13:13" ht="15" x14ac:dyDescent="0.2">
      <c r="M18"/>
    </row>
  </sheetData>
  <mergeCells count="4">
    <mergeCell ref="C1:E1"/>
    <mergeCell ref="G1:L1"/>
    <mergeCell ref="A3:A4"/>
    <mergeCell ref="A5:A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83FF1-4BA8-BC4C-B6C7-617034A3D51E}">
  <dimension ref="A1:Q29"/>
  <sheetViews>
    <sheetView topLeftCell="B1" workbookViewId="0">
      <selection activeCell="H27" sqref="H27"/>
    </sheetView>
  </sheetViews>
  <sheetFormatPr baseColWidth="10" defaultColWidth="8.83203125" defaultRowHeight="15" x14ac:dyDescent="0.2"/>
  <cols>
    <col min="1" max="3" width="8.83203125" style="57"/>
    <col min="4" max="4" width="20.1640625" style="57" customWidth="1"/>
    <col min="5" max="7" width="8.83203125" style="57"/>
    <col min="8" max="8" width="16" style="57" customWidth="1"/>
    <col min="9" max="9" width="17.33203125" style="57" customWidth="1"/>
    <col min="10" max="10" width="8.83203125" style="57"/>
    <col min="11" max="11" width="26" style="57" customWidth="1"/>
    <col min="12" max="12" width="11.1640625" style="57" customWidth="1"/>
    <col min="13" max="13" width="17.83203125" style="57" customWidth="1"/>
    <col min="14" max="15" width="8.83203125" style="57"/>
    <col min="16" max="16" width="16.6640625" style="57" customWidth="1"/>
    <col min="17" max="16384" width="8.83203125" style="57"/>
  </cols>
  <sheetData>
    <row r="1" spans="1:17" ht="32.25" customHeight="1" thickBot="1" x14ac:dyDescent="0.25">
      <c r="A1" s="54" t="s">
        <v>13</v>
      </c>
      <c r="B1" s="55"/>
      <c r="C1" s="55"/>
      <c r="D1" s="55"/>
      <c r="E1" s="55"/>
      <c r="F1" s="56"/>
      <c r="G1" s="54" t="s">
        <v>14</v>
      </c>
      <c r="H1" s="55"/>
      <c r="I1" s="55"/>
      <c r="K1" s="58" t="s">
        <v>0</v>
      </c>
      <c r="L1" s="59"/>
      <c r="M1" s="59"/>
      <c r="N1" s="59"/>
      <c r="O1" s="59"/>
      <c r="P1" s="60"/>
    </row>
    <row r="2" spans="1:17" x14ac:dyDescent="0.2">
      <c r="A2" s="56"/>
      <c r="B2" s="56"/>
      <c r="C2" s="56"/>
      <c r="D2" s="56"/>
      <c r="E2" s="56"/>
      <c r="F2" s="56"/>
      <c r="G2" s="56"/>
      <c r="H2" s="61" t="s">
        <v>15</v>
      </c>
      <c r="I2" s="61" t="s">
        <v>49</v>
      </c>
      <c r="K2" s="56"/>
      <c r="L2" s="56"/>
      <c r="M2" s="56"/>
      <c r="N2" s="56"/>
      <c r="O2" s="62"/>
      <c r="P2" s="62"/>
    </row>
    <row r="3" spans="1:17" x14ac:dyDescent="0.2">
      <c r="A3" s="56"/>
      <c r="B3" s="63"/>
      <c r="C3" s="63"/>
      <c r="D3" s="61" t="s">
        <v>55</v>
      </c>
      <c r="E3" s="61" t="s">
        <v>16</v>
      </c>
      <c r="F3" s="63"/>
      <c r="G3" s="61" t="s">
        <v>56</v>
      </c>
      <c r="H3" s="61" t="s">
        <v>17</v>
      </c>
      <c r="I3" s="63"/>
      <c r="J3" s="64"/>
      <c r="K3" s="63" t="s">
        <v>3</v>
      </c>
      <c r="L3" s="63"/>
      <c r="M3" s="63"/>
      <c r="N3" s="63"/>
      <c r="O3" s="65"/>
      <c r="P3" s="65"/>
      <c r="Q3" s="64"/>
    </row>
    <row r="4" spans="1:17" ht="16" thickBot="1" x14ac:dyDescent="0.25">
      <c r="A4" s="56"/>
      <c r="B4" s="63"/>
      <c r="C4" s="63"/>
      <c r="D4" s="63"/>
      <c r="E4" s="63"/>
      <c r="F4" s="63"/>
      <c r="G4" s="63"/>
      <c r="H4" s="66">
        <f>AVERAGE(G5,G10,G15)</f>
        <v>0.27530782955995053</v>
      </c>
      <c r="I4" s="63"/>
      <c r="J4" s="64"/>
      <c r="K4" s="63"/>
      <c r="L4" s="63"/>
      <c r="M4" s="63"/>
      <c r="N4" s="63"/>
      <c r="O4" s="65"/>
      <c r="P4" s="65"/>
      <c r="Q4" s="64"/>
    </row>
    <row r="5" spans="1:17" ht="16" thickBot="1" x14ac:dyDescent="0.25">
      <c r="A5" s="67" t="s">
        <v>18</v>
      </c>
      <c r="B5" s="67" t="s">
        <v>1</v>
      </c>
      <c r="C5" s="68" t="s">
        <v>2</v>
      </c>
      <c r="D5" s="69">
        <v>1144.8910000000001</v>
      </c>
      <c r="E5" s="70">
        <v>4636.933</v>
      </c>
      <c r="F5" s="63"/>
      <c r="G5" s="69">
        <f>D5/E5</f>
        <v>0.24690695336766783</v>
      </c>
      <c r="H5" s="71">
        <f>G5/H4</f>
        <v>0.89683956232672934</v>
      </c>
      <c r="I5" s="72"/>
      <c r="J5" s="64"/>
      <c r="K5" s="73" t="s">
        <v>5</v>
      </c>
      <c r="L5" s="73" t="s">
        <v>6</v>
      </c>
      <c r="M5" s="73" t="s">
        <v>7</v>
      </c>
      <c r="N5" s="73" t="s">
        <v>8</v>
      </c>
      <c r="O5" s="73" t="s">
        <v>9</v>
      </c>
      <c r="P5" s="73" t="s">
        <v>10</v>
      </c>
      <c r="Q5" s="64"/>
    </row>
    <row r="6" spans="1:17" ht="16" thickBot="1" x14ac:dyDescent="0.25">
      <c r="A6" s="74"/>
      <c r="B6" s="75"/>
      <c r="C6" s="76" t="s">
        <v>4</v>
      </c>
      <c r="D6" s="77">
        <v>1052.77</v>
      </c>
      <c r="E6" s="78">
        <v>5057.1750000000002</v>
      </c>
      <c r="F6" s="63"/>
      <c r="G6" s="77">
        <f t="shared" ref="G6:G8" si="0">D6/E6</f>
        <v>0.2081735356201832</v>
      </c>
      <c r="H6" s="79"/>
      <c r="I6" s="80">
        <f>G6/G5</f>
        <v>0.8431254477883946</v>
      </c>
      <c r="J6" s="64"/>
      <c r="K6" s="81" t="s">
        <v>11</v>
      </c>
      <c r="L6" s="81">
        <v>7.8659999999999994E-2</v>
      </c>
      <c r="M6" s="81" t="s">
        <v>57</v>
      </c>
      <c r="N6" s="95" t="s">
        <v>27</v>
      </c>
      <c r="O6" s="95" t="s">
        <v>28</v>
      </c>
      <c r="P6" s="95">
        <v>0.85709999999999997</v>
      </c>
      <c r="Q6" s="64"/>
    </row>
    <row r="7" spans="1:17" x14ac:dyDescent="0.2">
      <c r="A7" s="74"/>
      <c r="B7" s="67" t="s">
        <v>40</v>
      </c>
      <c r="C7" s="68" t="s">
        <v>2</v>
      </c>
      <c r="D7" s="69">
        <v>124.26300000000001</v>
      </c>
      <c r="E7" s="70">
        <v>5308.8109999999997</v>
      </c>
      <c r="F7" s="63"/>
      <c r="G7" s="69">
        <f t="shared" si="0"/>
        <v>2.3406936129389426E-2</v>
      </c>
      <c r="H7" s="79"/>
      <c r="I7" s="80">
        <f>G7/G5</f>
        <v>9.4800635665105312E-2</v>
      </c>
      <c r="J7" s="64"/>
      <c r="K7" s="81" t="s">
        <v>47</v>
      </c>
      <c r="L7" s="81">
        <v>0.86470000000000002</v>
      </c>
      <c r="M7" s="81" t="s">
        <v>58</v>
      </c>
      <c r="N7" s="83" t="s">
        <v>29</v>
      </c>
      <c r="O7" s="83" t="s">
        <v>30</v>
      </c>
      <c r="P7" s="83">
        <v>1E-4</v>
      </c>
      <c r="Q7" s="64"/>
    </row>
    <row r="8" spans="1:17" ht="16" thickBot="1" x14ac:dyDescent="0.25">
      <c r="A8" s="84"/>
      <c r="B8" s="84"/>
      <c r="C8" s="76" t="s">
        <v>4</v>
      </c>
      <c r="D8" s="77">
        <v>366.62700000000001</v>
      </c>
      <c r="E8" s="78">
        <v>4797.74</v>
      </c>
      <c r="F8" s="63"/>
      <c r="G8" s="77">
        <f t="shared" si="0"/>
        <v>7.6416604484611517E-2</v>
      </c>
      <c r="H8" s="85"/>
      <c r="I8" s="78">
        <f>G8/G5</f>
        <v>0.30949555467083162</v>
      </c>
      <c r="J8" s="64"/>
      <c r="K8" s="81" t="s">
        <v>61</v>
      </c>
      <c r="L8" s="81">
        <v>0.65149999999999997</v>
      </c>
      <c r="M8" s="81" t="s">
        <v>59</v>
      </c>
      <c r="N8" s="82" t="s">
        <v>29</v>
      </c>
      <c r="O8" s="82" t="s">
        <v>30</v>
      </c>
      <c r="P8" s="82">
        <v>8.0000000000000004E-4</v>
      </c>
      <c r="Q8" s="64"/>
    </row>
    <row r="9" spans="1:17" ht="16" thickBot="1" x14ac:dyDescent="0.25">
      <c r="A9" s="86"/>
      <c r="B9" s="63"/>
      <c r="C9" s="63"/>
      <c r="D9" s="56"/>
      <c r="E9" s="56"/>
      <c r="F9" s="63"/>
      <c r="G9" s="63"/>
      <c r="H9" s="63"/>
      <c r="I9" s="63"/>
      <c r="J9" s="64"/>
      <c r="K9" s="87" t="s">
        <v>62</v>
      </c>
      <c r="L9" s="87">
        <v>-0.1346</v>
      </c>
      <c r="M9" s="87" t="s">
        <v>60</v>
      </c>
      <c r="N9" s="87" t="s">
        <v>27</v>
      </c>
      <c r="O9" s="87" t="s">
        <v>28</v>
      </c>
      <c r="P9" s="87">
        <v>0.55910000000000004</v>
      </c>
      <c r="Q9" s="64"/>
    </row>
    <row r="10" spans="1:17" x14ac:dyDescent="0.2">
      <c r="A10" s="67" t="s">
        <v>19</v>
      </c>
      <c r="B10" s="67" t="s">
        <v>1</v>
      </c>
      <c r="C10" s="68" t="s">
        <v>2</v>
      </c>
      <c r="D10" s="69">
        <v>1134.8910000000001</v>
      </c>
      <c r="E10" s="70">
        <v>4154.9857142857145</v>
      </c>
      <c r="F10" s="63"/>
      <c r="G10" s="69">
        <f>D10/E10</f>
        <v>0.27313956726686356</v>
      </c>
      <c r="H10" s="88">
        <f>G10/H4</f>
        <v>0.9921242258291284</v>
      </c>
      <c r="I10" s="72"/>
      <c r="J10" s="64"/>
      <c r="K10" s="63"/>
      <c r="L10" s="62"/>
      <c r="M10" s="62"/>
      <c r="N10" s="63"/>
      <c r="O10" s="65"/>
      <c r="P10" s="65"/>
      <c r="Q10" s="64"/>
    </row>
    <row r="11" spans="1:17" ht="16" thickBot="1" x14ac:dyDescent="0.25">
      <c r="A11" s="74"/>
      <c r="B11" s="75"/>
      <c r="C11" s="76" t="s">
        <v>4</v>
      </c>
      <c r="D11" s="77">
        <v>876.69799999999998</v>
      </c>
      <c r="E11" s="78">
        <v>3198.7777142857144</v>
      </c>
      <c r="F11" s="63"/>
      <c r="G11" s="77">
        <f t="shared" ref="G11:G13" si="1">D11/E11</f>
        <v>0.27407281102549702</v>
      </c>
      <c r="H11" s="89"/>
      <c r="I11" s="80">
        <f>G11/G10</f>
        <v>1.0034167285537274</v>
      </c>
      <c r="J11" s="64"/>
      <c r="K11" s="63"/>
      <c r="L11" s="62"/>
      <c r="M11" s="63"/>
      <c r="N11" s="63"/>
      <c r="O11" s="65"/>
      <c r="P11" s="65"/>
      <c r="Q11" s="64"/>
    </row>
    <row r="12" spans="1:17" x14ac:dyDescent="0.2">
      <c r="A12" s="74"/>
      <c r="B12" s="67" t="s">
        <v>40</v>
      </c>
      <c r="C12" s="68" t="s">
        <v>2</v>
      </c>
      <c r="D12" s="69">
        <v>210.79900000000001</v>
      </c>
      <c r="E12" s="70">
        <v>3405.0925714285718</v>
      </c>
      <c r="F12" s="63"/>
      <c r="G12" s="69">
        <f t="shared" si="1"/>
        <v>6.1906980670296853E-2</v>
      </c>
      <c r="H12" s="89"/>
      <c r="I12" s="80">
        <f>G12/G10</f>
        <v>0.22664962564655572</v>
      </c>
      <c r="J12" s="64"/>
      <c r="K12" s="53"/>
      <c r="L12" s="43"/>
      <c r="M12" s="43"/>
      <c r="N12" s="43"/>
      <c r="O12" s="43"/>
      <c r="P12" s="43"/>
      <c r="Q12"/>
    </row>
    <row r="13" spans="1:17" ht="16" thickBot="1" x14ac:dyDescent="0.25">
      <c r="A13" s="84"/>
      <c r="B13" s="84"/>
      <c r="C13" s="76" t="s">
        <v>4</v>
      </c>
      <c r="D13" s="77">
        <v>105.456</v>
      </c>
      <c r="E13" s="78">
        <v>3415.8514285714286</v>
      </c>
      <c r="F13" s="63"/>
      <c r="G13" s="77">
        <f t="shared" si="1"/>
        <v>3.0872537112688073E-2</v>
      </c>
      <c r="H13" s="90"/>
      <c r="I13" s="78">
        <f>G13/G10</f>
        <v>0.11302843239304433</v>
      </c>
      <c r="J13" s="64"/>
      <c r="K13" s="53"/>
      <c r="L13" s="43"/>
      <c r="M13" s="43"/>
      <c r="N13" s="43"/>
      <c r="O13" s="43"/>
      <c r="P13" s="43"/>
      <c r="Q13"/>
    </row>
    <row r="14" spans="1:17" ht="16" thickBot="1" x14ac:dyDescent="0.25">
      <c r="A14" s="86"/>
      <c r="B14" s="63"/>
      <c r="C14" s="63"/>
      <c r="D14" s="63"/>
      <c r="E14" s="63"/>
      <c r="F14" s="63"/>
      <c r="G14" s="63"/>
      <c r="H14" s="63"/>
      <c r="I14" s="63"/>
      <c r="J14" s="64"/>
      <c r="K14" s="53"/>
      <c r="L14" s="43"/>
      <c r="M14" s="43"/>
      <c r="N14" s="43"/>
      <c r="O14" s="43"/>
      <c r="P14" s="43"/>
      <c r="Q14"/>
    </row>
    <row r="15" spans="1:17" x14ac:dyDescent="0.2">
      <c r="A15" s="67" t="s">
        <v>20</v>
      </c>
      <c r="B15" s="67" t="s">
        <v>1</v>
      </c>
      <c r="C15" s="68" t="s">
        <v>2</v>
      </c>
      <c r="D15" s="69">
        <v>1596.4918</v>
      </c>
      <c r="E15" s="70">
        <v>5219.3919999999998</v>
      </c>
      <c r="F15" s="63"/>
      <c r="G15" s="69">
        <f>D15/E15</f>
        <v>0.30587696804532022</v>
      </c>
      <c r="H15" s="88">
        <f>G15/H4</f>
        <v>1.1110362118441424</v>
      </c>
      <c r="I15" s="72"/>
      <c r="J15" s="64"/>
      <c r="K15" s="53"/>
      <c r="L15" s="43"/>
      <c r="M15" s="43"/>
      <c r="N15" s="43"/>
      <c r="O15" s="43"/>
      <c r="P15" s="43"/>
      <c r="Q15"/>
    </row>
    <row r="16" spans="1:17" ht="16" thickBot="1" x14ac:dyDescent="0.25">
      <c r="A16" s="74"/>
      <c r="B16" s="75"/>
      <c r="C16" s="76" t="s">
        <v>4</v>
      </c>
      <c r="D16" s="77">
        <v>1466.558</v>
      </c>
      <c r="E16" s="78">
        <v>5225.8119999999999</v>
      </c>
      <c r="F16" s="63"/>
      <c r="G16" s="77">
        <f t="shared" ref="G16:G18" si="2">D16/E16</f>
        <v>0.28063734401467177</v>
      </c>
      <c r="H16" s="91"/>
      <c r="I16" s="80">
        <f>G16/G15</f>
        <v>0.91748439187186914</v>
      </c>
      <c r="J16" s="64"/>
      <c r="K16" s="63"/>
      <c r="L16" s="63"/>
      <c r="M16" s="63"/>
      <c r="N16" s="63"/>
      <c r="O16" s="65"/>
      <c r="P16" s="65"/>
      <c r="Q16"/>
    </row>
    <row r="17" spans="1:17" x14ac:dyDescent="0.2">
      <c r="A17" s="74"/>
      <c r="B17" s="67" t="s">
        <v>40</v>
      </c>
      <c r="C17" s="92" t="s">
        <v>2</v>
      </c>
      <c r="D17" s="93">
        <v>146.53960000000001</v>
      </c>
      <c r="E17" s="80">
        <v>5681.4524000000001</v>
      </c>
      <c r="F17" s="63"/>
      <c r="G17" s="69">
        <f t="shared" si="2"/>
        <v>2.5792630067621444E-2</v>
      </c>
      <c r="H17" s="91"/>
      <c r="I17" s="80">
        <f>G17/G15</f>
        <v>8.432354430752656E-2</v>
      </c>
      <c r="J17" s="64"/>
      <c r="K17" s="63"/>
      <c r="L17" s="63"/>
      <c r="M17" s="63"/>
      <c r="N17" s="63"/>
      <c r="O17" s="64"/>
      <c r="P17" s="64"/>
      <c r="Q17"/>
    </row>
    <row r="18" spans="1:17" ht="16" thickBot="1" x14ac:dyDescent="0.25">
      <c r="A18" s="84"/>
      <c r="B18" s="84"/>
      <c r="C18" s="76" t="s">
        <v>4</v>
      </c>
      <c r="D18" s="77">
        <v>125.05340000000001</v>
      </c>
      <c r="E18" s="78">
        <v>6242.6324000000004</v>
      </c>
      <c r="F18" s="63"/>
      <c r="G18" s="77">
        <f t="shared" si="2"/>
        <v>2.0032158228634446E-2</v>
      </c>
      <c r="H18" s="94"/>
      <c r="I18" s="78">
        <f>G18/G15</f>
        <v>6.5490900987570877E-2</v>
      </c>
      <c r="J18" s="64"/>
      <c r="K18" s="63"/>
      <c r="L18" s="63"/>
      <c r="M18" s="63"/>
      <c r="N18" s="63"/>
      <c r="O18" s="64"/>
      <c r="P18" s="64"/>
      <c r="Q18" s="64"/>
    </row>
    <row r="19" spans="1:17" x14ac:dyDescent="0.2">
      <c r="B19" s="64"/>
      <c r="C19" s="64"/>
      <c r="D19" s="64"/>
      <c r="E19" s="64"/>
      <c r="F19" s="64"/>
      <c r="G19" s="64"/>
      <c r="H19" s="64"/>
      <c r="I19" s="64"/>
      <c r="J19" s="64"/>
      <c r="K19" s="63"/>
      <c r="L19" s="63"/>
      <c r="M19" s="63"/>
      <c r="N19" s="63"/>
      <c r="O19" s="64"/>
      <c r="P19" s="64"/>
      <c r="Q19" s="64"/>
    </row>
    <row r="20" spans="1:17" x14ac:dyDescent="0.2">
      <c r="B20" s="64"/>
      <c r="C20" s="64"/>
      <c r="D20" s="64"/>
      <c r="E20" s="64"/>
      <c r="F20" s="64"/>
      <c r="G20" s="64"/>
      <c r="H20" s="64"/>
      <c r="I20" s="64"/>
      <c r="J20" s="64"/>
      <c r="K20" s="63"/>
      <c r="L20" s="63"/>
      <c r="M20" s="63"/>
      <c r="N20" s="63"/>
      <c r="O20" s="64"/>
      <c r="P20" s="64"/>
      <c r="Q20" s="64"/>
    </row>
    <row r="21" spans="1:17" x14ac:dyDescent="0.2"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2" spans="1:17" x14ac:dyDescent="0.2"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</row>
    <row r="23" spans="1:17" x14ac:dyDescent="0.2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</row>
    <row r="24" spans="1:17" x14ac:dyDescent="0.2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</row>
    <row r="25" spans="1:17" x14ac:dyDescent="0.2">
      <c r="B25" s="64"/>
      <c r="C25" s="64"/>
      <c r="D25" s="64"/>
      <c r="E25" s="64"/>
      <c r="F25" s="64"/>
      <c r="G25" s="64"/>
      <c r="H25" s="64"/>
      <c r="I25" s="64"/>
      <c r="J25" s="64"/>
      <c r="Q25" s="64"/>
    </row>
    <row r="26" spans="1:17" x14ac:dyDescent="0.2">
      <c r="B26" s="64"/>
      <c r="C26" s="64"/>
      <c r="D26" s="64"/>
      <c r="E26" s="64"/>
      <c r="F26" s="64"/>
      <c r="G26" s="64"/>
      <c r="H26" s="64"/>
      <c r="I26" s="64"/>
      <c r="J26" s="64"/>
      <c r="Q26" s="64"/>
    </row>
    <row r="27" spans="1:17" x14ac:dyDescent="0.2">
      <c r="B27" s="64"/>
      <c r="C27" s="64"/>
      <c r="D27" s="64"/>
      <c r="E27" s="64"/>
      <c r="F27" s="64"/>
      <c r="G27" s="64"/>
      <c r="H27" s="64"/>
      <c r="I27" s="64"/>
      <c r="J27" s="64"/>
      <c r="Q27" s="64"/>
    </row>
    <row r="28" spans="1:17" x14ac:dyDescent="0.2">
      <c r="B28" s="64"/>
      <c r="C28" s="64"/>
      <c r="D28" s="64"/>
      <c r="E28" s="64"/>
      <c r="F28" s="64"/>
      <c r="G28" s="64"/>
      <c r="H28" s="64"/>
      <c r="I28" s="64"/>
      <c r="J28" s="64"/>
      <c r="Q28" s="64"/>
    </row>
    <row r="29" spans="1:17" x14ac:dyDescent="0.2">
      <c r="B29" s="64"/>
      <c r="C29" s="64"/>
      <c r="D29" s="64"/>
      <c r="E29" s="64"/>
      <c r="F29" s="64"/>
      <c r="G29" s="64"/>
      <c r="H29" s="64"/>
      <c r="I29" s="64"/>
      <c r="J29" s="64"/>
      <c r="Q29" s="64"/>
    </row>
  </sheetData>
  <mergeCells count="14">
    <mergeCell ref="A10:A13"/>
    <mergeCell ref="B10:B11"/>
    <mergeCell ref="B12:B13"/>
    <mergeCell ref="A15:A18"/>
    <mergeCell ref="B15:B16"/>
    <mergeCell ref="H16:H18"/>
    <mergeCell ref="B17:B18"/>
    <mergeCell ref="A1:E1"/>
    <mergeCell ref="G1:I1"/>
    <mergeCell ref="K1:P1"/>
    <mergeCell ref="A5:A8"/>
    <mergeCell ref="B5:B6"/>
    <mergeCell ref="H6:H8"/>
    <mergeCell ref="B7:B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CB6EA-B8C2-FF43-A8D8-8DFEAF003945}">
  <dimension ref="A1:Q38"/>
  <sheetViews>
    <sheetView workbookViewId="0">
      <selection activeCell="M15" sqref="M15"/>
    </sheetView>
  </sheetViews>
  <sheetFormatPr baseColWidth="10" defaultColWidth="8.83203125" defaultRowHeight="15" x14ac:dyDescent="0.2"/>
  <cols>
    <col min="1" max="3" width="8.83203125" style="57"/>
    <col min="4" max="4" width="20.1640625" style="57" customWidth="1"/>
    <col min="5" max="7" width="8.83203125" style="57"/>
    <col min="8" max="8" width="16" style="57" customWidth="1"/>
    <col min="9" max="9" width="17.33203125" style="57" customWidth="1"/>
    <col min="10" max="10" width="8.83203125" style="57"/>
    <col min="11" max="11" width="26" style="57" customWidth="1"/>
    <col min="12" max="12" width="11.1640625" style="57" customWidth="1"/>
    <col min="13" max="13" width="17.83203125" style="57" customWidth="1"/>
    <col min="14" max="15" width="8.83203125" style="57"/>
    <col min="16" max="16" width="16.6640625" style="57" customWidth="1"/>
    <col min="17" max="16384" width="8.83203125" style="57"/>
  </cols>
  <sheetData>
    <row r="1" spans="1:17" ht="32.25" customHeight="1" thickBot="1" x14ac:dyDescent="0.25">
      <c r="A1" s="54" t="s">
        <v>13</v>
      </c>
      <c r="B1" s="55"/>
      <c r="C1" s="55"/>
      <c r="D1" s="55"/>
      <c r="E1" s="55"/>
      <c r="F1" s="56"/>
      <c r="G1" s="54" t="s">
        <v>14</v>
      </c>
      <c r="H1" s="55"/>
      <c r="I1" s="55"/>
      <c r="K1" s="58" t="s">
        <v>0</v>
      </c>
      <c r="L1" s="59"/>
      <c r="M1" s="59"/>
      <c r="N1" s="59"/>
      <c r="O1" s="59"/>
      <c r="P1" s="60"/>
    </row>
    <row r="2" spans="1:17" x14ac:dyDescent="0.2">
      <c r="A2" s="56"/>
      <c r="B2" s="56"/>
      <c r="C2" s="56"/>
      <c r="D2" s="56"/>
      <c r="E2" s="56"/>
      <c r="F2" s="56"/>
      <c r="G2" s="56"/>
      <c r="H2" s="61" t="s">
        <v>15</v>
      </c>
      <c r="I2" s="61" t="s">
        <v>49</v>
      </c>
      <c r="K2" s="56"/>
      <c r="L2" s="56"/>
      <c r="M2" s="56"/>
      <c r="N2" s="56"/>
      <c r="O2" s="62"/>
      <c r="P2" s="62"/>
    </row>
    <row r="3" spans="1:17" x14ac:dyDescent="0.2">
      <c r="A3" s="56"/>
      <c r="B3" s="63"/>
      <c r="C3" s="63"/>
      <c r="D3" s="61" t="s">
        <v>63</v>
      </c>
      <c r="E3" s="61" t="s">
        <v>16</v>
      </c>
      <c r="F3" s="63"/>
      <c r="G3" s="61" t="s">
        <v>64</v>
      </c>
      <c r="H3" s="61" t="s">
        <v>17</v>
      </c>
      <c r="I3" s="63"/>
      <c r="J3" s="64"/>
      <c r="K3" s="63" t="s">
        <v>3</v>
      </c>
      <c r="L3" s="63"/>
      <c r="M3" s="63"/>
      <c r="N3" s="63"/>
      <c r="O3" s="65"/>
      <c r="P3" s="65"/>
      <c r="Q3" s="64"/>
    </row>
    <row r="4" spans="1:17" ht="16" thickBot="1" x14ac:dyDescent="0.25">
      <c r="A4" s="56"/>
      <c r="B4" s="63"/>
      <c r="C4" s="63"/>
      <c r="D4" s="63"/>
      <c r="E4" s="63"/>
      <c r="F4" s="63"/>
      <c r="G4" s="63"/>
      <c r="H4" s="66">
        <f>AVERAGE(G5,G10,G15)</f>
        <v>0.18962050174994194</v>
      </c>
      <c r="I4" s="63"/>
      <c r="J4" s="64"/>
      <c r="K4" s="63"/>
      <c r="L4" s="63"/>
      <c r="M4" s="63"/>
      <c r="N4" s="63"/>
      <c r="O4" s="65"/>
      <c r="P4" s="65"/>
      <c r="Q4" s="64"/>
    </row>
    <row r="5" spans="1:17" ht="16" thickBot="1" x14ac:dyDescent="0.25">
      <c r="A5" s="67" t="s">
        <v>18</v>
      </c>
      <c r="B5" s="67" t="s">
        <v>1</v>
      </c>
      <c r="C5" s="68" t="s">
        <v>2</v>
      </c>
      <c r="D5" s="69">
        <v>878.23400000000004</v>
      </c>
      <c r="E5" s="70">
        <v>4636.933</v>
      </c>
      <c r="F5" s="63"/>
      <c r="G5" s="69">
        <f>D5/E5</f>
        <v>0.18939976057450045</v>
      </c>
      <c r="H5" s="71">
        <f>G5/H4</f>
        <v>0.99883587917232397</v>
      </c>
      <c r="I5" s="72"/>
      <c r="J5" s="64"/>
      <c r="K5" s="73" t="s">
        <v>5</v>
      </c>
      <c r="L5" s="73" t="s">
        <v>6</v>
      </c>
      <c r="M5" s="73" t="s">
        <v>7</v>
      </c>
      <c r="N5" s="73" t="s">
        <v>8</v>
      </c>
      <c r="O5" s="73" t="s">
        <v>9</v>
      </c>
      <c r="P5" s="73" t="s">
        <v>10</v>
      </c>
      <c r="Q5" s="64"/>
    </row>
    <row r="6" spans="1:17" ht="16" thickBot="1" x14ac:dyDescent="0.25">
      <c r="A6" s="74"/>
      <c r="B6" s="75"/>
      <c r="C6" s="76" t="s">
        <v>4</v>
      </c>
      <c r="D6" s="77">
        <v>884.577</v>
      </c>
      <c r="E6" s="78">
        <v>5057.1750000000002</v>
      </c>
      <c r="F6" s="63"/>
      <c r="G6" s="77">
        <f t="shared" ref="G6:G8" si="0">D6/E6</f>
        <v>0.17491524418277002</v>
      </c>
      <c r="H6" s="79"/>
      <c r="I6" s="80">
        <f>G6/G5</f>
        <v>0.92352410400205898</v>
      </c>
      <c r="J6" s="64"/>
      <c r="K6" s="81" t="s">
        <v>46</v>
      </c>
      <c r="L6" s="81">
        <v>-0.16400000000000001</v>
      </c>
      <c r="M6" s="81" t="s">
        <v>65</v>
      </c>
      <c r="N6" s="95" t="s">
        <v>27</v>
      </c>
      <c r="O6" s="95" t="s">
        <v>28</v>
      </c>
      <c r="P6" s="95">
        <v>0.8669</v>
      </c>
      <c r="Q6" s="64"/>
    </row>
    <row r="7" spans="1:17" x14ac:dyDescent="0.2">
      <c r="A7" s="74"/>
      <c r="B7" s="67" t="s">
        <v>40</v>
      </c>
      <c r="C7" s="68" t="s">
        <v>2</v>
      </c>
      <c r="D7" s="69">
        <v>919.577</v>
      </c>
      <c r="E7" s="70">
        <v>5308.8109999999997</v>
      </c>
      <c r="F7" s="63"/>
      <c r="G7" s="69">
        <f t="shared" si="0"/>
        <v>0.1732171290332242</v>
      </c>
      <c r="H7" s="79"/>
      <c r="I7" s="80">
        <f>G7/G5</f>
        <v>0.91455833158294408</v>
      </c>
      <c r="J7" s="64"/>
      <c r="K7" s="81" t="s">
        <v>47</v>
      </c>
      <c r="L7" s="81">
        <v>8.0589999999999995E-2</v>
      </c>
      <c r="M7" s="81" t="s">
        <v>66</v>
      </c>
      <c r="N7" s="97" t="s">
        <v>27</v>
      </c>
      <c r="O7" s="97" t="s">
        <v>28</v>
      </c>
      <c r="P7" s="97">
        <v>0.98040000000000005</v>
      </c>
      <c r="Q7" s="64"/>
    </row>
    <row r="8" spans="1:17" ht="16" thickBot="1" x14ac:dyDescent="0.25">
      <c r="A8" s="84"/>
      <c r="B8" s="84"/>
      <c r="C8" s="76" t="s">
        <v>4</v>
      </c>
      <c r="D8" s="77">
        <v>680.99099999999999</v>
      </c>
      <c r="E8" s="78">
        <v>4797.74</v>
      </c>
      <c r="F8" s="63"/>
      <c r="G8" s="77">
        <f t="shared" si="0"/>
        <v>0.1419399550621751</v>
      </c>
      <c r="H8" s="85"/>
      <c r="I8" s="78">
        <f>G8/G5</f>
        <v>0.74941992868223817</v>
      </c>
      <c r="J8" s="64"/>
      <c r="K8" s="81" t="s">
        <v>43</v>
      </c>
      <c r="L8" s="81">
        <v>2.291E-2</v>
      </c>
      <c r="M8" s="81" t="s">
        <v>67</v>
      </c>
      <c r="N8" s="95" t="s">
        <v>27</v>
      </c>
      <c r="O8" s="95" t="s">
        <v>28</v>
      </c>
      <c r="P8" s="95">
        <v>0.99950000000000006</v>
      </c>
      <c r="Q8" s="64"/>
    </row>
    <row r="9" spans="1:17" ht="16" thickBot="1" x14ac:dyDescent="0.25">
      <c r="A9" s="86"/>
      <c r="B9" s="63"/>
      <c r="C9" s="63"/>
      <c r="D9" s="56"/>
      <c r="E9" s="56"/>
      <c r="F9" s="63"/>
      <c r="G9" s="63"/>
      <c r="H9" s="63"/>
      <c r="I9" s="63"/>
      <c r="J9" s="64"/>
      <c r="K9" s="87" t="s">
        <v>48</v>
      </c>
      <c r="L9" s="87">
        <v>-0.22159999999999999</v>
      </c>
      <c r="M9" s="87" t="s">
        <v>68</v>
      </c>
      <c r="N9" s="87" t="s">
        <v>27</v>
      </c>
      <c r="O9" s="87" t="s">
        <v>28</v>
      </c>
      <c r="P9" s="87">
        <v>0.73370000000000002</v>
      </c>
      <c r="Q9" s="64"/>
    </row>
    <row r="10" spans="1:17" x14ac:dyDescent="0.2">
      <c r="A10" s="67" t="s">
        <v>19</v>
      </c>
      <c r="B10" s="67" t="s">
        <v>1</v>
      </c>
      <c r="C10" s="68" t="s">
        <v>2</v>
      </c>
      <c r="D10" s="69">
        <v>793.11300000000006</v>
      </c>
      <c r="E10" s="70">
        <v>4154.9857142857145</v>
      </c>
      <c r="F10" s="63"/>
      <c r="G10" s="69">
        <f>D10/E10</f>
        <v>0.19088224473867885</v>
      </c>
      <c r="H10" s="88">
        <f>G10/H4</f>
        <v>1.0066540430865476</v>
      </c>
      <c r="I10" s="72"/>
      <c r="J10" s="64"/>
      <c r="K10" s="63"/>
      <c r="L10" s="62"/>
      <c r="M10" s="62"/>
      <c r="N10" s="63"/>
      <c r="O10" s="65"/>
      <c r="P10" s="65"/>
      <c r="Q10" s="64"/>
    </row>
    <row r="11" spans="1:17" ht="16" thickBot="1" x14ac:dyDescent="0.25">
      <c r="A11" s="74"/>
      <c r="B11" s="75"/>
      <c r="C11" s="76" t="s">
        <v>4</v>
      </c>
      <c r="D11" s="77">
        <v>861.82</v>
      </c>
      <c r="E11" s="78">
        <v>3198.7777142857144</v>
      </c>
      <c r="F11" s="63"/>
      <c r="G11" s="77">
        <f t="shared" ref="G11:G13" si="1">D11/E11</f>
        <v>0.26942165945170843</v>
      </c>
      <c r="H11" s="89"/>
      <c r="I11" s="80">
        <f>G11/G10</f>
        <v>1.4114547941352609</v>
      </c>
      <c r="J11" s="64"/>
      <c r="K11" s="63"/>
      <c r="L11" s="62"/>
      <c r="M11" s="63"/>
      <c r="N11" s="63"/>
      <c r="O11" s="65"/>
      <c r="P11" s="65"/>
      <c r="Q11" s="64"/>
    </row>
    <row r="12" spans="1:17" x14ac:dyDescent="0.2">
      <c r="A12" s="74"/>
      <c r="B12" s="67" t="s">
        <v>40</v>
      </c>
      <c r="C12" s="68" t="s">
        <v>2</v>
      </c>
      <c r="D12" s="69">
        <v>715.40599999999995</v>
      </c>
      <c r="E12" s="70">
        <v>3405.0925714285718</v>
      </c>
      <c r="F12" s="63"/>
      <c r="G12" s="69">
        <f t="shared" si="1"/>
        <v>0.21009884019096101</v>
      </c>
      <c r="H12" s="89"/>
      <c r="I12" s="80">
        <f>G12/G10</f>
        <v>1.1006725139815388</v>
      </c>
      <c r="J12" s="64"/>
      <c r="K12" s="53"/>
      <c r="L12" s="43"/>
      <c r="M12" s="43"/>
      <c r="N12" s="43"/>
      <c r="O12" s="43"/>
      <c r="P12" s="43"/>
      <c r="Q12"/>
    </row>
    <row r="13" spans="1:17" ht="16" thickBot="1" x14ac:dyDescent="0.25">
      <c r="A13" s="84"/>
      <c r="B13" s="84"/>
      <c r="C13" s="76" t="s">
        <v>4</v>
      </c>
      <c r="D13" s="77">
        <v>1040.77</v>
      </c>
      <c r="E13" s="78">
        <v>3415.8514285714286</v>
      </c>
      <c r="F13" s="63"/>
      <c r="G13" s="77">
        <f t="shared" si="1"/>
        <v>0.30468831029787175</v>
      </c>
      <c r="H13" s="90"/>
      <c r="I13" s="78">
        <f>G13/G10</f>
        <v>1.596210850909656</v>
      </c>
      <c r="J13" s="64"/>
      <c r="K13" s="53"/>
      <c r="L13" s="43"/>
      <c r="M13" s="43"/>
      <c r="N13" s="43"/>
      <c r="O13" s="43"/>
      <c r="P13" s="43"/>
      <c r="Q13"/>
    </row>
    <row r="14" spans="1:17" ht="16" thickBot="1" x14ac:dyDescent="0.25">
      <c r="A14" s="86"/>
      <c r="B14" s="63"/>
      <c r="C14" s="63"/>
      <c r="D14" s="63"/>
      <c r="E14" s="63"/>
      <c r="F14" s="63"/>
      <c r="G14" s="63"/>
      <c r="H14" s="63"/>
      <c r="I14" s="63"/>
      <c r="J14" s="64"/>
      <c r="K14" s="53"/>
      <c r="L14" s="43"/>
      <c r="M14" s="43"/>
      <c r="N14" s="43"/>
      <c r="O14" s="43"/>
      <c r="P14" s="43"/>
      <c r="Q14"/>
    </row>
    <row r="15" spans="1:17" x14ac:dyDescent="0.2">
      <c r="A15" s="67" t="s">
        <v>20</v>
      </c>
      <c r="B15" s="67" t="s">
        <v>1</v>
      </c>
      <c r="C15" s="68" t="s">
        <v>2</v>
      </c>
      <c r="D15" s="69">
        <v>984.27033333333338</v>
      </c>
      <c r="E15" s="70">
        <v>5219.3919999999998</v>
      </c>
      <c r="F15" s="63"/>
      <c r="G15" s="69">
        <f>D15/E15</f>
        <v>0.18857949993664652</v>
      </c>
      <c r="H15" s="88">
        <f>G15/H4</f>
        <v>0.99451007774112832</v>
      </c>
      <c r="I15" s="72"/>
      <c r="J15" s="64"/>
      <c r="K15" s="53"/>
      <c r="L15" s="43"/>
      <c r="M15" s="43"/>
      <c r="N15" s="43"/>
      <c r="O15" s="43"/>
      <c r="P15" s="43"/>
      <c r="Q15"/>
    </row>
    <row r="16" spans="1:17" ht="16" thickBot="1" x14ac:dyDescent="0.25">
      <c r="A16" s="74"/>
      <c r="B16" s="75"/>
      <c r="C16" s="76" t="s">
        <v>4</v>
      </c>
      <c r="D16" s="77">
        <v>1140.1183333333333</v>
      </c>
      <c r="E16" s="78">
        <v>5225.8119999999999</v>
      </c>
      <c r="F16" s="63"/>
      <c r="G16" s="77">
        <f t="shared" ref="G16:G18" si="2">D16/E16</f>
        <v>0.21817056054319087</v>
      </c>
      <c r="H16" s="91"/>
      <c r="I16" s="80">
        <f>G16/G15</f>
        <v>1.1569155746859308</v>
      </c>
      <c r="J16" s="64"/>
      <c r="K16" s="53"/>
      <c r="L16" s="43"/>
      <c r="M16" s="43"/>
      <c r="N16" s="43"/>
      <c r="O16" s="43"/>
      <c r="P16" s="43"/>
      <c r="Q16"/>
    </row>
    <row r="17" spans="1:17" x14ac:dyDescent="0.2">
      <c r="A17" s="74"/>
      <c r="B17" s="67" t="s">
        <v>40</v>
      </c>
      <c r="C17" s="92" t="s">
        <v>2</v>
      </c>
      <c r="D17" s="93">
        <v>796.06133333333344</v>
      </c>
      <c r="E17" s="80">
        <v>5681.4524000000001</v>
      </c>
      <c r="F17" s="63"/>
      <c r="G17" s="69">
        <f t="shared" si="2"/>
        <v>0.14011581498655756</v>
      </c>
      <c r="H17" s="91"/>
      <c r="I17" s="80">
        <f>G17/G15</f>
        <v>0.74300661012267832</v>
      </c>
      <c r="J17" s="64"/>
      <c r="K17" s="63"/>
      <c r="L17" s="63"/>
      <c r="M17" s="63"/>
      <c r="N17" s="63"/>
      <c r="O17" s="64"/>
      <c r="P17" s="64"/>
      <c r="Q17"/>
    </row>
    <row r="18" spans="1:17" ht="16" thickBot="1" x14ac:dyDescent="0.25">
      <c r="A18" s="84"/>
      <c r="B18" s="84"/>
      <c r="C18" s="76" t="s">
        <v>4</v>
      </c>
      <c r="D18" s="77">
        <v>1268.5159999999998</v>
      </c>
      <c r="E18" s="78">
        <v>6242.6324000000004</v>
      </c>
      <c r="F18" s="63"/>
      <c r="G18" s="77">
        <f t="shared" si="2"/>
        <v>0.20320209788421945</v>
      </c>
      <c r="H18" s="94"/>
      <c r="I18" s="78">
        <f>G18/G15</f>
        <v>1.0775407610715131</v>
      </c>
      <c r="J18" s="64"/>
      <c r="K18" s="63"/>
      <c r="L18" s="63"/>
      <c r="M18" s="63"/>
      <c r="N18" s="63"/>
      <c r="O18" s="64"/>
      <c r="P18" s="64"/>
      <c r="Q18"/>
    </row>
    <row r="19" spans="1:17" x14ac:dyDescent="0.2"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</row>
    <row r="20" spans="1:17" x14ac:dyDescent="0.2"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</row>
    <row r="21" spans="1:17" x14ac:dyDescent="0.2"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2" spans="1:17" x14ac:dyDescent="0.2"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</row>
    <row r="23" spans="1:17" x14ac:dyDescent="0.2">
      <c r="B23" s="64"/>
      <c r="C23" s="64"/>
      <c r="D23" s="64"/>
      <c r="E23" s="64"/>
      <c r="F23" s="64"/>
      <c r="G23" s="64"/>
      <c r="H23"/>
      <c r="I23" s="64"/>
      <c r="J23" s="64"/>
      <c r="Q23" s="64"/>
    </row>
    <row r="24" spans="1:17" x14ac:dyDescent="0.2">
      <c r="B24" s="64"/>
      <c r="C24" s="64"/>
      <c r="D24" s="64"/>
      <c r="E24" s="64"/>
      <c r="F24" s="64"/>
      <c r="G24" s="64"/>
      <c r="H24"/>
      <c r="I24" s="64"/>
      <c r="J24" s="64"/>
      <c r="Q24" s="64"/>
    </row>
    <row r="25" spans="1:17" x14ac:dyDescent="0.2">
      <c r="B25" s="64"/>
      <c r="C25" s="64"/>
      <c r="D25" s="64"/>
      <c r="E25" s="64"/>
      <c r="F25" s="64"/>
      <c r="G25" s="64"/>
      <c r="H25"/>
      <c r="I25" s="64"/>
      <c r="J25" s="64"/>
      <c r="Q25" s="64"/>
    </row>
    <row r="26" spans="1:17" x14ac:dyDescent="0.2">
      <c r="B26" s="64"/>
      <c r="C26" s="64"/>
      <c r="D26" s="64"/>
      <c r="E26" s="64"/>
      <c r="F26" s="64"/>
      <c r="G26" s="64"/>
      <c r="H26"/>
      <c r="I26" s="64"/>
      <c r="J26" s="64"/>
      <c r="Q26" s="64"/>
    </row>
    <row r="27" spans="1:17" x14ac:dyDescent="0.2">
      <c r="B27" s="64"/>
      <c r="C27" s="64"/>
      <c r="D27" s="64"/>
      <c r="E27" s="64"/>
      <c r="F27" s="64"/>
      <c r="G27" s="64"/>
      <c r="H27"/>
      <c r="I27" s="64"/>
      <c r="J27" s="64"/>
      <c r="Q27" s="64"/>
    </row>
    <row r="28" spans="1:17" x14ac:dyDescent="0.2">
      <c r="B28" s="64"/>
      <c r="C28" s="64"/>
      <c r="D28" s="64"/>
      <c r="E28" s="64"/>
      <c r="F28" s="64"/>
      <c r="G28" s="64"/>
      <c r="H28"/>
      <c r="I28" s="64"/>
      <c r="J28" s="64"/>
      <c r="Q28" s="64"/>
    </row>
    <row r="29" spans="1:17" x14ac:dyDescent="0.2">
      <c r="B29" s="64"/>
      <c r="C29" s="64"/>
      <c r="D29" s="64"/>
      <c r="E29" s="64"/>
      <c r="F29" s="64"/>
      <c r="G29" s="64"/>
      <c r="H29"/>
      <c r="I29" s="64"/>
      <c r="J29" s="64"/>
      <c r="Q29" s="64"/>
    </row>
    <row r="30" spans="1:17" x14ac:dyDescent="0.2">
      <c r="H30"/>
    </row>
    <row r="31" spans="1:17" ht="16" x14ac:dyDescent="0.2">
      <c r="H31" s="96"/>
    </row>
    <row r="32" spans="1:17" ht="16" x14ac:dyDescent="0.2">
      <c r="H32" s="96"/>
    </row>
    <row r="33" spans="8:8" ht="16" x14ac:dyDescent="0.2">
      <c r="H33" s="96"/>
    </row>
    <row r="34" spans="8:8" ht="16" x14ac:dyDescent="0.2">
      <c r="H34" s="96"/>
    </row>
    <row r="35" spans="8:8" x14ac:dyDescent="0.2">
      <c r="H35"/>
    </row>
    <row r="36" spans="8:8" x14ac:dyDescent="0.2">
      <c r="H36"/>
    </row>
    <row r="37" spans="8:8" x14ac:dyDescent="0.2">
      <c r="H37"/>
    </row>
    <row r="38" spans="8:8" x14ac:dyDescent="0.2">
      <c r="H38"/>
    </row>
  </sheetData>
  <mergeCells count="14">
    <mergeCell ref="A10:A13"/>
    <mergeCell ref="B10:B11"/>
    <mergeCell ref="B12:B13"/>
    <mergeCell ref="A15:A18"/>
    <mergeCell ref="B15:B16"/>
    <mergeCell ref="H16:H18"/>
    <mergeCell ref="B17:B18"/>
    <mergeCell ref="A1:E1"/>
    <mergeCell ref="G1:I1"/>
    <mergeCell ref="K1:P1"/>
    <mergeCell ref="A5:A8"/>
    <mergeCell ref="B5:B6"/>
    <mergeCell ref="H6:H8"/>
    <mergeCell ref="B7:B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0"/>
  <sheetViews>
    <sheetView zoomScale="83" zoomScaleNormal="83" workbookViewId="0">
      <selection activeCell="G19" sqref="G19"/>
    </sheetView>
  </sheetViews>
  <sheetFormatPr baseColWidth="10" defaultColWidth="12.5" defaultRowHeight="16" x14ac:dyDescent="0.2"/>
  <cols>
    <col min="1" max="1" width="12.5" style="12"/>
    <col min="2" max="2" width="15" style="12" customWidth="1"/>
    <col min="3" max="3" width="18.83203125" style="12" customWidth="1"/>
    <col min="4" max="5" width="12.5" style="12"/>
    <col min="6" max="6" width="17.33203125" style="12" customWidth="1"/>
    <col min="7" max="7" width="18.6640625" style="12" customWidth="1"/>
    <col min="8" max="9" width="12.5" style="12"/>
    <col min="10" max="10" width="31.33203125" customWidth="1"/>
    <col min="11" max="11" width="23.1640625" customWidth="1"/>
    <col min="12" max="16384" width="12.5" style="12"/>
  </cols>
  <sheetData>
    <row r="1" spans="1:11" ht="17" thickBot="1" x14ac:dyDescent="0.25"/>
    <row r="2" spans="1:11" ht="26.25" customHeight="1" thickBot="1" x14ac:dyDescent="0.25">
      <c r="A2" s="14"/>
      <c r="B2" s="41" t="s">
        <v>21</v>
      </c>
      <c r="C2" s="42"/>
      <c r="D2" s="15"/>
      <c r="E2" s="14"/>
      <c r="F2" s="41" t="s">
        <v>22</v>
      </c>
      <c r="G2" s="42"/>
      <c r="H2" s="14"/>
      <c r="J2" s="11"/>
    </row>
    <row r="3" spans="1:11" ht="28" customHeight="1" thickBot="1" x14ac:dyDescent="0.25">
      <c r="A3" s="14"/>
      <c r="B3" s="98" t="s">
        <v>84</v>
      </c>
      <c r="C3" s="19" t="s">
        <v>85</v>
      </c>
      <c r="D3" s="14"/>
      <c r="E3" s="14"/>
      <c r="F3" s="19" t="s">
        <v>84</v>
      </c>
      <c r="G3" s="19" t="s">
        <v>23</v>
      </c>
      <c r="J3" s="30" t="s">
        <v>31</v>
      </c>
      <c r="K3" s="31"/>
    </row>
    <row r="4" spans="1:11" x14ac:dyDescent="0.2">
      <c r="A4" s="16" t="s">
        <v>24</v>
      </c>
      <c r="B4" s="44">
        <v>0.3453</v>
      </c>
      <c r="C4" s="50">
        <v>0.5272</v>
      </c>
      <c r="D4" s="13"/>
      <c r="E4" s="16" t="s">
        <v>24</v>
      </c>
      <c r="F4" s="20">
        <f>B4/B8*100</f>
        <v>95.439469320066351</v>
      </c>
      <c r="G4" s="20">
        <f>C4/B4*100</f>
        <v>152.67883000289604</v>
      </c>
      <c r="H4" s="14"/>
      <c r="J4" s="23" t="s">
        <v>32</v>
      </c>
      <c r="K4" s="24" t="s">
        <v>69</v>
      </c>
    </row>
    <row r="5" spans="1:11" x14ac:dyDescent="0.2">
      <c r="A5" s="17" t="s">
        <v>25</v>
      </c>
      <c r="B5" s="46">
        <v>0.37209999999999999</v>
      </c>
      <c r="C5" s="51">
        <v>0.5907</v>
      </c>
      <c r="D5" s="13"/>
      <c r="E5" s="17" t="s">
        <v>25</v>
      </c>
      <c r="F5" s="20">
        <f>B5*100/B8</f>
        <v>102.84687672747376</v>
      </c>
      <c r="G5" s="20">
        <f>C5/B5*100</f>
        <v>158.74764848159097</v>
      </c>
      <c r="H5" s="14"/>
      <c r="J5" s="23" t="s">
        <v>33</v>
      </c>
      <c r="K5" s="25" t="s">
        <v>54</v>
      </c>
    </row>
    <row r="6" spans="1:11" ht="17" thickBot="1" x14ac:dyDescent="0.25">
      <c r="A6" s="18" t="s">
        <v>26</v>
      </c>
      <c r="B6" s="48">
        <v>0.36799999999999999</v>
      </c>
      <c r="C6" s="52">
        <v>0.59360000000000002</v>
      </c>
      <c r="D6" s="13"/>
      <c r="E6" s="18" t="s">
        <v>26</v>
      </c>
      <c r="F6" s="21">
        <f>B6*100/B8</f>
        <v>101.71365395245992</v>
      </c>
      <c r="G6" s="21">
        <f>C6/B6*100</f>
        <v>161.30434782608697</v>
      </c>
      <c r="H6" s="14"/>
      <c r="J6" s="23" t="s">
        <v>70</v>
      </c>
      <c r="K6" s="26" t="s">
        <v>29</v>
      </c>
    </row>
    <row r="7" spans="1:11" x14ac:dyDescent="0.2">
      <c r="A7" s="14"/>
      <c r="B7" s="14"/>
      <c r="C7" s="14"/>
      <c r="D7" s="14"/>
      <c r="E7" s="14"/>
      <c r="F7" s="14"/>
      <c r="G7" s="14"/>
      <c r="H7" s="14"/>
      <c r="J7" s="23" t="s">
        <v>34</v>
      </c>
      <c r="K7" s="26" t="s">
        <v>35</v>
      </c>
    </row>
    <row r="8" spans="1:11" ht="17" thickBot="1" x14ac:dyDescent="0.25">
      <c r="A8" s="14"/>
      <c r="B8" s="22">
        <f>AVERAGE(B4:B6)</f>
        <v>0.36179999999999995</v>
      </c>
      <c r="C8" s="14"/>
      <c r="D8" s="14"/>
      <c r="E8" s="14"/>
      <c r="F8" s="14"/>
      <c r="G8" s="14"/>
      <c r="H8" s="14"/>
      <c r="J8" s="23" t="s">
        <v>36</v>
      </c>
      <c r="K8" s="27" t="s">
        <v>71</v>
      </c>
    </row>
    <row r="9" spans="1:11" ht="17" thickBot="1" x14ac:dyDescent="0.25">
      <c r="A9" s="14"/>
      <c r="B9" s="14"/>
      <c r="C9" s="14"/>
      <c r="D9" s="14"/>
      <c r="E9" s="14"/>
      <c r="F9" s="14"/>
      <c r="G9" s="14"/>
      <c r="H9" s="14"/>
      <c r="J9" s="30" t="s">
        <v>37</v>
      </c>
      <c r="K9" s="31"/>
    </row>
    <row r="10" spans="1:11" x14ac:dyDescent="0.2">
      <c r="A10" s="14"/>
      <c r="B10" s="14"/>
      <c r="C10" s="14"/>
      <c r="D10" s="14"/>
      <c r="E10" s="14"/>
      <c r="F10" s="14"/>
      <c r="G10" s="14"/>
      <c r="H10" s="14"/>
      <c r="J10" s="23" t="s">
        <v>72</v>
      </c>
      <c r="K10" s="28" t="s">
        <v>73</v>
      </c>
    </row>
    <row r="11" spans="1:11" x14ac:dyDescent="0.2">
      <c r="A11" s="14"/>
      <c r="B11" s="14"/>
      <c r="C11" s="14"/>
      <c r="D11" s="14"/>
      <c r="E11" s="14"/>
      <c r="F11" s="14"/>
      <c r="G11" s="14"/>
      <c r="H11" s="14"/>
      <c r="J11" s="23" t="s">
        <v>74</v>
      </c>
      <c r="K11" s="26" t="s">
        <v>75</v>
      </c>
    </row>
    <row r="12" spans="1:11" x14ac:dyDescent="0.2">
      <c r="A12" s="14"/>
      <c r="B12" s="14"/>
      <c r="C12" s="14"/>
      <c r="D12" s="14"/>
      <c r="E12" s="14"/>
      <c r="F12" s="14"/>
      <c r="G12" s="14"/>
      <c r="H12" s="14"/>
      <c r="J12" s="23" t="s">
        <v>76</v>
      </c>
      <c r="K12" s="26" t="s">
        <v>77</v>
      </c>
    </row>
    <row r="13" spans="1:11" x14ac:dyDescent="0.2">
      <c r="A13" s="14"/>
      <c r="B13" s="14"/>
      <c r="C13" s="14"/>
      <c r="D13" s="14"/>
      <c r="E13" s="14"/>
      <c r="F13" s="14"/>
      <c r="G13" s="14"/>
      <c r="H13" s="14"/>
      <c r="J13" s="23" t="s">
        <v>38</v>
      </c>
      <c r="K13" s="26" t="s">
        <v>78</v>
      </c>
    </row>
    <row r="14" spans="1:11" ht="17" thickBot="1" x14ac:dyDescent="0.25">
      <c r="A14" s="14"/>
      <c r="B14" s="14"/>
      <c r="C14" s="14"/>
      <c r="D14" s="14"/>
      <c r="E14" s="14"/>
      <c r="F14" s="14"/>
      <c r="G14" s="14"/>
      <c r="H14" s="14"/>
      <c r="J14" s="29" t="s">
        <v>79</v>
      </c>
      <c r="K14" s="27">
        <v>0.9859</v>
      </c>
    </row>
    <row r="15" spans="1:11" x14ac:dyDescent="0.2">
      <c r="A15" s="14"/>
      <c r="B15" s="14"/>
      <c r="C15" s="14"/>
      <c r="D15" s="14"/>
      <c r="E15" s="14"/>
      <c r="F15" s="14"/>
      <c r="G15" s="14"/>
      <c r="H15" s="14"/>
      <c r="J15" s="11"/>
    </row>
    <row r="16" spans="1:11" x14ac:dyDescent="0.2">
      <c r="A16" s="14"/>
      <c r="B16" s="14"/>
      <c r="C16" s="14"/>
      <c r="D16" s="14"/>
      <c r="E16" s="14"/>
      <c r="F16" s="14"/>
      <c r="G16" s="14"/>
      <c r="H16" s="14"/>
      <c r="J16" s="11"/>
    </row>
    <row r="17" spans="1:12" x14ac:dyDescent="0.2">
      <c r="A17" s="14"/>
      <c r="B17" s="14"/>
      <c r="C17" s="14"/>
      <c r="D17" s="14"/>
      <c r="E17" s="14"/>
      <c r="F17" s="14"/>
      <c r="G17" s="14"/>
      <c r="H17" s="14"/>
      <c r="J17" s="53"/>
      <c r="K17" s="43"/>
    </row>
    <row r="18" spans="1:12" x14ac:dyDescent="0.2">
      <c r="J18" s="53"/>
      <c r="K18" s="43"/>
    </row>
    <row r="19" spans="1:12" x14ac:dyDescent="0.2">
      <c r="J19" s="53"/>
      <c r="K19" s="43"/>
      <c r="L19"/>
    </row>
    <row r="20" spans="1:12" x14ac:dyDescent="0.2">
      <c r="J20" s="53"/>
      <c r="K20" s="43"/>
      <c r="L20"/>
    </row>
    <row r="21" spans="1:12" x14ac:dyDescent="0.2">
      <c r="J21" s="53"/>
      <c r="K21" s="43"/>
      <c r="L21"/>
    </row>
    <row r="22" spans="1:12" x14ac:dyDescent="0.2">
      <c r="J22" s="53"/>
      <c r="K22" s="43"/>
      <c r="L22"/>
    </row>
    <row r="23" spans="1:12" x14ac:dyDescent="0.2">
      <c r="J23" s="53"/>
      <c r="K23" s="43"/>
      <c r="L23"/>
    </row>
    <row r="24" spans="1:12" x14ac:dyDescent="0.2">
      <c r="J24" s="53"/>
      <c r="K24" s="43"/>
      <c r="L24"/>
    </row>
    <row r="25" spans="1:12" x14ac:dyDescent="0.2">
      <c r="J25" s="53"/>
      <c r="K25" s="43"/>
      <c r="L25"/>
    </row>
    <row r="26" spans="1:12" x14ac:dyDescent="0.2">
      <c r="J26" s="53"/>
      <c r="K26" s="43"/>
      <c r="L26"/>
    </row>
    <row r="27" spans="1:12" x14ac:dyDescent="0.2">
      <c r="J27" s="53"/>
      <c r="K27" s="43"/>
      <c r="L27"/>
    </row>
    <row r="28" spans="1:12" x14ac:dyDescent="0.2">
      <c r="J28" s="53"/>
      <c r="K28" s="43"/>
      <c r="L28"/>
    </row>
    <row r="29" spans="1:12" x14ac:dyDescent="0.2">
      <c r="L29"/>
    </row>
    <row r="30" spans="1:12" x14ac:dyDescent="0.2">
      <c r="L30"/>
    </row>
  </sheetData>
  <mergeCells count="2">
    <mergeCell ref="B2:C2"/>
    <mergeCell ref="F2:G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C7070-7E8D-DF4E-A9FD-34F0C3BD9C5B}">
  <dimension ref="A1:L30"/>
  <sheetViews>
    <sheetView zoomScale="83" workbookViewId="0">
      <selection activeCell="J24" sqref="J24"/>
    </sheetView>
  </sheetViews>
  <sheetFormatPr baseColWidth="10" defaultColWidth="12.5" defaultRowHeight="16" x14ac:dyDescent="0.2"/>
  <cols>
    <col min="1" max="1" width="12.5" style="12"/>
    <col min="2" max="2" width="15" style="12" customWidth="1"/>
    <col min="3" max="3" width="18.83203125" style="12" customWidth="1"/>
    <col min="4" max="5" width="12.5" style="12"/>
    <col min="6" max="6" width="17.33203125" style="12" customWidth="1"/>
    <col min="7" max="7" width="18.6640625" style="12" customWidth="1"/>
    <col min="8" max="9" width="12.5" style="12"/>
    <col min="10" max="10" width="31.33203125" customWidth="1"/>
    <col min="11" max="11" width="23.1640625" customWidth="1"/>
    <col min="12" max="16384" width="12.5" style="12"/>
  </cols>
  <sheetData>
    <row r="1" spans="1:11" ht="17" thickBot="1" x14ac:dyDescent="0.25"/>
    <row r="2" spans="1:11" ht="26.25" customHeight="1" thickBot="1" x14ac:dyDescent="0.25">
      <c r="A2" s="14"/>
      <c r="B2" s="41" t="s">
        <v>80</v>
      </c>
      <c r="C2" s="42"/>
      <c r="D2" s="15"/>
      <c r="E2" s="14"/>
      <c r="F2" s="41" t="s">
        <v>22</v>
      </c>
      <c r="G2" s="42"/>
      <c r="H2" s="14"/>
      <c r="J2" s="11"/>
    </row>
    <row r="3" spans="1:11" ht="28" customHeight="1" thickBot="1" x14ac:dyDescent="0.25">
      <c r="A3" s="14"/>
      <c r="B3" s="98" t="s">
        <v>82</v>
      </c>
      <c r="C3" s="19" t="s">
        <v>81</v>
      </c>
      <c r="D3" s="14"/>
      <c r="E3" s="14"/>
      <c r="F3" s="19" t="s">
        <v>1</v>
      </c>
      <c r="G3" s="19" t="s">
        <v>83</v>
      </c>
      <c r="J3" s="30" t="s">
        <v>31</v>
      </c>
      <c r="K3" s="31"/>
    </row>
    <row r="4" spans="1:11" x14ac:dyDescent="0.2">
      <c r="A4" s="16" t="s">
        <v>24</v>
      </c>
      <c r="B4" s="44">
        <v>561.77336849999995</v>
      </c>
      <c r="C4" s="50">
        <v>505.59603170000003</v>
      </c>
      <c r="D4" s="13"/>
      <c r="E4" s="16" t="s">
        <v>24</v>
      </c>
      <c r="F4" s="20">
        <f>B4/B8*100</f>
        <v>100.58612346709378</v>
      </c>
      <c r="G4" s="20">
        <f>C4/B4*100</f>
        <v>90.0000000089004</v>
      </c>
      <c r="H4" s="14"/>
      <c r="J4" s="23" t="s">
        <v>32</v>
      </c>
      <c r="K4" s="24">
        <v>0.62339999999999995</v>
      </c>
    </row>
    <row r="5" spans="1:11" x14ac:dyDescent="0.2">
      <c r="A5" s="17" t="s">
        <v>25</v>
      </c>
      <c r="B5" s="46">
        <v>532.50255110000001</v>
      </c>
      <c r="C5" s="51">
        <v>516.52747450000004</v>
      </c>
      <c r="D5" s="13"/>
      <c r="E5" s="17" t="s">
        <v>25</v>
      </c>
      <c r="F5" s="20">
        <f>B5*100/B8</f>
        <v>95.345152253309465</v>
      </c>
      <c r="G5" s="20">
        <f>C5/B5*100</f>
        <v>96.999999987417908</v>
      </c>
      <c r="H5" s="14"/>
      <c r="J5" s="23" t="s">
        <v>33</v>
      </c>
      <c r="K5" s="25" t="s">
        <v>28</v>
      </c>
    </row>
    <row r="6" spans="1:11" ht="17" thickBot="1" x14ac:dyDescent="0.25">
      <c r="A6" s="18" t="s">
        <v>26</v>
      </c>
      <c r="B6" s="48">
        <v>581.22368949999998</v>
      </c>
      <c r="C6" s="52">
        <v>610.28487399999995</v>
      </c>
      <c r="D6" s="13"/>
      <c r="E6" s="18" t="s">
        <v>26</v>
      </c>
      <c r="F6" s="21">
        <f>B6*100/B8</f>
        <v>104.06872427959672</v>
      </c>
      <c r="G6" s="21">
        <f>C6/B6*100</f>
        <v>105.00000000430127</v>
      </c>
      <c r="H6" s="14"/>
      <c r="J6" s="23" t="s">
        <v>70</v>
      </c>
      <c r="K6" s="26" t="s">
        <v>27</v>
      </c>
    </row>
    <row r="7" spans="1:11" x14ac:dyDescent="0.2">
      <c r="A7" s="14"/>
      <c r="B7" s="14"/>
      <c r="C7" s="14"/>
      <c r="D7" s="14"/>
      <c r="E7" s="14"/>
      <c r="F7" s="14"/>
      <c r="G7" s="14"/>
      <c r="H7" s="14"/>
      <c r="J7" s="23" t="s">
        <v>34</v>
      </c>
      <c r="K7" s="26" t="s">
        <v>35</v>
      </c>
    </row>
    <row r="8" spans="1:11" ht="17" thickBot="1" x14ac:dyDescent="0.25">
      <c r="A8" s="14"/>
      <c r="B8" s="22">
        <f>AVERAGE(B4:B6)</f>
        <v>558.49986969999998</v>
      </c>
      <c r="C8" s="14"/>
      <c r="D8" s="14"/>
      <c r="E8" s="14"/>
      <c r="F8" s="14"/>
      <c r="G8" s="14"/>
      <c r="H8" s="14"/>
      <c r="J8" s="23" t="s">
        <v>36</v>
      </c>
      <c r="K8" s="27" t="s">
        <v>86</v>
      </c>
    </row>
    <row r="9" spans="1:11" ht="17" thickBot="1" x14ac:dyDescent="0.25">
      <c r="A9" s="14"/>
      <c r="B9" s="14"/>
      <c r="C9" s="14"/>
      <c r="D9" s="14"/>
      <c r="E9" s="14"/>
      <c r="F9" s="14"/>
      <c r="G9" s="14"/>
      <c r="H9" s="14"/>
      <c r="J9" s="30" t="s">
        <v>37</v>
      </c>
      <c r="K9" s="31"/>
    </row>
    <row r="10" spans="1:11" x14ac:dyDescent="0.2">
      <c r="A10" s="14"/>
      <c r="B10" s="14"/>
      <c r="C10" s="14"/>
      <c r="D10" s="14"/>
      <c r="E10" s="14"/>
      <c r="F10" s="14"/>
      <c r="G10" s="14"/>
      <c r="H10" s="14"/>
      <c r="J10" s="23" t="s">
        <v>72</v>
      </c>
      <c r="K10" s="28" t="s">
        <v>87</v>
      </c>
    </row>
    <row r="11" spans="1:11" x14ac:dyDescent="0.2">
      <c r="A11" s="14"/>
      <c r="B11" s="14"/>
      <c r="C11" s="14"/>
      <c r="D11" s="14"/>
      <c r="E11" s="14"/>
      <c r="F11" s="14"/>
      <c r="G11" s="14"/>
      <c r="H11" s="14"/>
      <c r="J11" s="23" t="s">
        <v>74</v>
      </c>
      <c r="K11" s="26" t="s">
        <v>88</v>
      </c>
    </row>
    <row r="12" spans="1:11" x14ac:dyDescent="0.2">
      <c r="A12" s="14"/>
      <c r="B12" s="14"/>
      <c r="C12" s="14"/>
      <c r="D12" s="14"/>
      <c r="E12" s="14"/>
      <c r="F12" s="14"/>
      <c r="G12" s="14"/>
      <c r="H12" s="14"/>
      <c r="J12" s="23" t="s">
        <v>76</v>
      </c>
      <c r="K12" s="26" t="s">
        <v>89</v>
      </c>
    </row>
    <row r="13" spans="1:11" x14ac:dyDescent="0.2">
      <c r="A13" s="14"/>
      <c r="B13" s="14"/>
      <c r="C13" s="14"/>
      <c r="D13" s="14"/>
      <c r="E13" s="14"/>
      <c r="F13" s="14"/>
      <c r="G13" s="14"/>
      <c r="H13" s="14"/>
      <c r="J13" s="23" t="s">
        <v>38</v>
      </c>
      <c r="K13" s="26" t="s">
        <v>90</v>
      </c>
    </row>
    <row r="14" spans="1:11" ht="17" thickBot="1" x14ac:dyDescent="0.25">
      <c r="A14" s="14"/>
      <c r="B14" s="14"/>
      <c r="C14" s="14"/>
      <c r="D14" s="14"/>
      <c r="E14" s="14"/>
      <c r="F14" s="14"/>
      <c r="G14" s="14"/>
      <c r="H14" s="14"/>
      <c r="J14" s="29" t="s">
        <v>79</v>
      </c>
      <c r="K14" s="27">
        <v>6.5879999999999994E-2</v>
      </c>
    </row>
    <row r="15" spans="1:11" x14ac:dyDescent="0.2">
      <c r="A15" s="14"/>
      <c r="B15" s="14"/>
      <c r="C15" s="14"/>
      <c r="D15" s="14"/>
      <c r="E15" s="14"/>
      <c r="F15" s="14"/>
      <c r="G15" s="14"/>
      <c r="H15" s="14"/>
      <c r="J15" s="11"/>
    </row>
    <row r="16" spans="1:11" x14ac:dyDescent="0.2">
      <c r="A16" s="14"/>
      <c r="B16" s="14"/>
      <c r="C16" s="14"/>
      <c r="D16" s="14"/>
      <c r="E16" s="14"/>
      <c r="F16" s="14"/>
      <c r="G16" s="14"/>
      <c r="H16" s="14"/>
      <c r="J16" s="11"/>
    </row>
    <row r="17" spans="1:12" x14ac:dyDescent="0.2">
      <c r="A17" s="14"/>
      <c r="B17" s="14"/>
      <c r="C17" s="14"/>
      <c r="D17" s="14"/>
      <c r="E17" s="14"/>
      <c r="F17" s="14"/>
      <c r="G17" s="14"/>
      <c r="H17" s="14"/>
      <c r="J17" s="53"/>
      <c r="K17" s="43"/>
    </row>
    <row r="18" spans="1:12" x14ac:dyDescent="0.2">
      <c r="J18" s="53"/>
      <c r="K18" s="43"/>
    </row>
    <row r="19" spans="1:12" x14ac:dyDescent="0.2">
      <c r="G19" s="53"/>
      <c r="H19" s="43"/>
      <c r="I19"/>
      <c r="J19" s="53"/>
      <c r="K19" s="43"/>
      <c r="L19"/>
    </row>
    <row r="20" spans="1:12" x14ac:dyDescent="0.2">
      <c r="G20" s="53"/>
      <c r="H20" s="43"/>
      <c r="I20"/>
      <c r="J20" s="53"/>
      <c r="K20" s="43"/>
      <c r="L20"/>
    </row>
    <row r="21" spans="1:12" x14ac:dyDescent="0.2">
      <c r="G21" s="53"/>
      <c r="H21" s="43"/>
      <c r="I21"/>
      <c r="J21" s="53"/>
      <c r="K21" s="43"/>
      <c r="L21"/>
    </row>
    <row r="22" spans="1:12" x14ac:dyDescent="0.2">
      <c r="G22" s="53"/>
      <c r="H22" s="43"/>
      <c r="I22"/>
      <c r="J22" s="53"/>
      <c r="K22" s="43"/>
      <c r="L22"/>
    </row>
    <row r="23" spans="1:12" x14ac:dyDescent="0.2">
      <c r="G23" s="53"/>
      <c r="H23" s="43"/>
      <c r="I23"/>
      <c r="J23" s="53"/>
      <c r="K23" s="43"/>
      <c r="L23"/>
    </row>
    <row r="24" spans="1:12" x14ac:dyDescent="0.2">
      <c r="G24" s="53"/>
      <c r="H24" s="43"/>
      <c r="I24"/>
      <c r="J24" s="53"/>
      <c r="K24" s="43"/>
      <c r="L24"/>
    </row>
    <row r="25" spans="1:12" x14ac:dyDescent="0.2">
      <c r="G25" s="53"/>
      <c r="H25" s="43"/>
      <c r="I25"/>
      <c r="J25" s="53"/>
      <c r="K25" s="43"/>
      <c r="L25"/>
    </row>
    <row r="26" spans="1:12" x14ac:dyDescent="0.2">
      <c r="G26" s="53"/>
      <c r="H26" s="43"/>
      <c r="I26"/>
      <c r="J26" s="53"/>
      <c r="K26" s="43"/>
      <c r="L26"/>
    </row>
    <row r="27" spans="1:12" x14ac:dyDescent="0.2">
      <c r="G27" s="53"/>
      <c r="H27" s="43"/>
      <c r="I27"/>
      <c r="J27" s="53"/>
      <c r="K27" s="43"/>
      <c r="L27"/>
    </row>
    <row r="28" spans="1:12" x14ac:dyDescent="0.2">
      <c r="G28" s="53"/>
      <c r="H28" s="43"/>
      <c r="I28"/>
      <c r="J28" s="53"/>
      <c r="K28" s="43"/>
      <c r="L28"/>
    </row>
    <row r="29" spans="1:12" x14ac:dyDescent="0.2">
      <c r="G29" s="53"/>
      <c r="H29" s="43"/>
      <c r="I29"/>
      <c r="L29"/>
    </row>
    <row r="30" spans="1:12" x14ac:dyDescent="0.2">
      <c r="G30" s="53"/>
      <c r="H30" s="43"/>
      <c r="I30"/>
      <c r="L30"/>
    </row>
  </sheetData>
  <mergeCells count="2">
    <mergeCell ref="B2:C2"/>
    <mergeCell ref="F2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2D7B1-1BC6-5E4D-95E6-978C753E884D}">
  <dimension ref="A1:Q38"/>
  <sheetViews>
    <sheetView topLeftCell="B3" workbookViewId="0">
      <selection activeCell="Q17" sqref="Q17"/>
    </sheetView>
  </sheetViews>
  <sheetFormatPr baseColWidth="10" defaultColWidth="8.83203125" defaultRowHeight="15" x14ac:dyDescent="0.2"/>
  <cols>
    <col min="1" max="3" width="8.83203125" style="57"/>
    <col min="4" max="4" width="20.1640625" style="57" customWidth="1"/>
    <col min="5" max="7" width="8.83203125" style="57"/>
    <col min="8" max="8" width="16" style="57" customWidth="1"/>
    <col min="9" max="9" width="17.33203125" style="57" customWidth="1"/>
    <col min="10" max="10" width="8.83203125" style="57"/>
    <col min="11" max="11" width="26" style="57" customWidth="1"/>
    <col min="12" max="12" width="11.1640625" style="57" customWidth="1"/>
    <col min="13" max="13" width="17.83203125" style="57" customWidth="1"/>
    <col min="14" max="15" width="8.83203125" style="57"/>
    <col min="16" max="16" width="16.6640625" style="57" customWidth="1"/>
    <col min="17" max="16384" width="8.83203125" style="57"/>
  </cols>
  <sheetData>
    <row r="1" spans="1:17" ht="32.25" customHeight="1" thickBot="1" x14ac:dyDescent="0.25">
      <c r="A1" s="54" t="s">
        <v>13</v>
      </c>
      <c r="B1" s="55"/>
      <c r="C1" s="55"/>
      <c r="D1" s="55"/>
      <c r="E1" s="55"/>
      <c r="F1" s="56"/>
      <c r="G1" s="54" t="s">
        <v>14</v>
      </c>
      <c r="H1" s="55"/>
      <c r="I1" s="55"/>
      <c r="K1" s="58" t="s">
        <v>0</v>
      </c>
      <c r="L1" s="59"/>
      <c r="M1" s="59"/>
      <c r="N1" s="59"/>
      <c r="O1" s="59"/>
      <c r="P1" s="60"/>
    </row>
    <row r="2" spans="1:17" x14ac:dyDescent="0.2">
      <c r="A2" s="56"/>
      <c r="B2" s="56"/>
      <c r="C2" s="56"/>
      <c r="D2" s="56"/>
      <c r="E2" s="56"/>
      <c r="F2" s="56"/>
      <c r="G2" s="56"/>
      <c r="H2" s="61" t="s">
        <v>15</v>
      </c>
      <c r="I2" s="61" t="s">
        <v>49</v>
      </c>
      <c r="K2" s="56"/>
      <c r="L2" s="56"/>
      <c r="M2" s="56"/>
      <c r="N2" s="56"/>
      <c r="O2" s="62"/>
      <c r="P2" s="62"/>
    </row>
    <row r="3" spans="1:17" x14ac:dyDescent="0.2">
      <c r="A3" s="56"/>
      <c r="B3" s="63"/>
      <c r="C3" s="63"/>
      <c r="D3" s="61" t="s">
        <v>50</v>
      </c>
      <c r="E3" s="61" t="s">
        <v>16</v>
      </c>
      <c r="F3" s="63"/>
      <c r="G3" s="61" t="s">
        <v>51</v>
      </c>
      <c r="H3" s="61" t="s">
        <v>17</v>
      </c>
      <c r="I3" s="63"/>
      <c r="J3" s="64"/>
      <c r="K3" s="63" t="s">
        <v>3</v>
      </c>
      <c r="L3" s="63"/>
      <c r="M3" s="63"/>
      <c r="N3" s="63"/>
      <c r="O3" s="65"/>
      <c r="P3" s="65"/>
      <c r="Q3" s="64"/>
    </row>
    <row r="4" spans="1:17" ht="16" thickBot="1" x14ac:dyDescent="0.25">
      <c r="A4" s="56"/>
      <c r="B4" s="63"/>
      <c r="C4" s="63"/>
      <c r="D4" s="63"/>
      <c r="E4" s="63"/>
      <c r="F4" s="63"/>
      <c r="G4" s="63"/>
      <c r="H4" s="66">
        <f>AVERAGE(G5,G10,G15)</f>
        <v>0.56062909635283165</v>
      </c>
      <c r="I4" s="63"/>
      <c r="J4" s="64"/>
      <c r="K4" s="63"/>
      <c r="L4" s="63"/>
      <c r="M4" s="63"/>
      <c r="N4" s="63"/>
      <c r="O4" s="65"/>
      <c r="P4" s="65"/>
      <c r="Q4" s="64"/>
    </row>
    <row r="5" spans="1:17" ht="16" thickBot="1" x14ac:dyDescent="0.25">
      <c r="A5" s="67" t="s">
        <v>18</v>
      </c>
      <c r="B5" s="67" t="s">
        <v>2</v>
      </c>
      <c r="C5" s="68" t="s">
        <v>2</v>
      </c>
      <c r="D5" s="69">
        <v>17957.936000000002</v>
      </c>
      <c r="E5" s="70">
        <v>30954.927</v>
      </c>
      <c r="F5" s="63"/>
      <c r="G5" s="69">
        <f>D5/E5</f>
        <v>0.58013175091642122</v>
      </c>
      <c r="H5" s="71">
        <f>G5/H4</f>
        <v>1.0347870895222242</v>
      </c>
      <c r="I5" s="72"/>
      <c r="J5" s="64"/>
      <c r="K5" s="73" t="s">
        <v>5</v>
      </c>
      <c r="L5" s="73" t="s">
        <v>6</v>
      </c>
      <c r="M5" s="73" t="s">
        <v>7</v>
      </c>
      <c r="N5" s="73" t="s">
        <v>8</v>
      </c>
      <c r="O5" s="73" t="s">
        <v>9</v>
      </c>
      <c r="P5" s="73" t="s">
        <v>10</v>
      </c>
      <c r="Q5" s="64"/>
    </row>
    <row r="6" spans="1:17" ht="16" thickBot="1" x14ac:dyDescent="0.25">
      <c r="A6" s="74"/>
      <c r="B6" s="75"/>
      <c r="C6" s="76" t="s">
        <v>4</v>
      </c>
      <c r="D6" s="77">
        <v>22840.643</v>
      </c>
      <c r="E6" s="78">
        <v>30460.756000000001</v>
      </c>
      <c r="F6" s="63"/>
      <c r="G6" s="77">
        <f t="shared" ref="G6:G8" si="0">D6/E6</f>
        <v>0.74983834938305538</v>
      </c>
      <c r="H6" s="79"/>
      <c r="I6" s="80">
        <f>G6/G5</f>
        <v>1.2925311331409675</v>
      </c>
      <c r="J6" s="64"/>
      <c r="K6" s="81" t="s">
        <v>52</v>
      </c>
      <c r="L6" s="81">
        <v>-0.40849999999999997</v>
      </c>
      <c r="M6" s="81" t="s">
        <v>92</v>
      </c>
      <c r="N6" s="95" t="s">
        <v>29</v>
      </c>
      <c r="O6" s="95" t="s">
        <v>39</v>
      </c>
      <c r="P6" s="95">
        <v>7.4999999999999997E-3</v>
      </c>
      <c r="Q6" s="64"/>
    </row>
    <row r="7" spans="1:17" x14ac:dyDescent="0.2">
      <c r="A7" s="74"/>
      <c r="B7" s="67" t="s">
        <v>91</v>
      </c>
      <c r="C7" s="68" t="s">
        <v>2</v>
      </c>
      <c r="D7" s="69">
        <v>10536.865</v>
      </c>
      <c r="E7" s="70">
        <v>33695.413</v>
      </c>
      <c r="F7" s="63"/>
      <c r="G7" s="69">
        <f t="shared" si="0"/>
        <v>0.31270918092026351</v>
      </c>
      <c r="H7" s="79"/>
      <c r="I7" s="80">
        <f>G7/G5</f>
        <v>0.53903131560422912</v>
      </c>
      <c r="J7" s="64"/>
      <c r="K7" s="81" t="s">
        <v>93</v>
      </c>
      <c r="L7" s="81">
        <v>0</v>
      </c>
      <c r="M7" s="81" t="s">
        <v>94</v>
      </c>
      <c r="N7" s="97" t="s">
        <v>27</v>
      </c>
      <c r="O7" s="97" t="s">
        <v>28</v>
      </c>
      <c r="P7" s="97" t="s">
        <v>95</v>
      </c>
      <c r="Q7" s="64"/>
    </row>
    <row r="8" spans="1:17" ht="16" thickBot="1" x14ac:dyDescent="0.25">
      <c r="A8" s="84"/>
      <c r="B8" s="84"/>
      <c r="C8" s="76" t="s">
        <v>4</v>
      </c>
      <c r="D8" s="77">
        <v>9835.9150000000009</v>
      </c>
      <c r="E8" s="78">
        <v>34723.120000000003</v>
      </c>
      <c r="F8" s="63"/>
      <c r="G8" s="77">
        <f t="shared" si="0"/>
        <v>0.28326702784772795</v>
      </c>
      <c r="H8" s="85"/>
      <c r="I8" s="78">
        <f>G8/G5</f>
        <v>0.48828051110848064</v>
      </c>
      <c r="J8" s="64"/>
      <c r="K8" s="81" t="s">
        <v>97</v>
      </c>
      <c r="L8" s="81">
        <v>0.80200000000000005</v>
      </c>
      <c r="M8" s="81" t="s">
        <v>98</v>
      </c>
      <c r="N8" s="95" t="s">
        <v>29</v>
      </c>
      <c r="O8" s="95" t="s">
        <v>54</v>
      </c>
      <c r="P8" s="95" t="s">
        <v>69</v>
      </c>
      <c r="Q8" s="64"/>
    </row>
    <row r="9" spans="1:17" ht="16" thickBot="1" x14ac:dyDescent="0.25">
      <c r="A9" s="86"/>
      <c r="B9" s="63"/>
      <c r="C9" s="63"/>
      <c r="D9" s="56"/>
      <c r="E9" s="56"/>
      <c r="F9" s="63"/>
      <c r="G9" s="63"/>
      <c r="H9" s="63"/>
      <c r="I9" s="63"/>
      <c r="J9" s="64"/>
      <c r="K9" s="87" t="s">
        <v>99</v>
      </c>
      <c r="L9" s="87">
        <v>0.39340000000000003</v>
      </c>
      <c r="M9" s="87" t="s">
        <v>96</v>
      </c>
      <c r="N9" s="87" t="s">
        <v>29</v>
      </c>
      <c r="O9" s="87" t="s">
        <v>39</v>
      </c>
      <c r="P9" s="87">
        <v>9.4000000000000004E-3</v>
      </c>
      <c r="Q9" s="64"/>
    </row>
    <row r="10" spans="1:17" x14ac:dyDescent="0.2">
      <c r="A10" s="67" t="s">
        <v>19</v>
      </c>
      <c r="B10" s="67" t="s">
        <v>2</v>
      </c>
      <c r="C10" s="68" t="s">
        <v>2</v>
      </c>
      <c r="D10" s="69">
        <v>16960.986000000001</v>
      </c>
      <c r="E10" s="70">
        <v>32743.413</v>
      </c>
      <c r="F10" s="63"/>
      <c r="G10" s="69">
        <f>D10/E10</f>
        <v>0.51799688688531031</v>
      </c>
      <c r="H10" s="88">
        <f>G10/H4</f>
        <v>0.92395648077335824</v>
      </c>
      <c r="I10" s="72"/>
      <c r="J10" s="64"/>
      <c r="K10" s="63"/>
      <c r="L10" s="62"/>
      <c r="M10" s="62"/>
      <c r="N10" s="63"/>
      <c r="O10" s="65"/>
      <c r="P10" s="65"/>
      <c r="Q10" s="64"/>
    </row>
    <row r="11" spans="1:17" ht="16" thickBot="1" x14ac:dyDescent="0.25">
      <c r="A11" s="74"/>
      <c r="B11" s="75"/>
      <c r="C11" s="76" t="s">
        <v>4</v>
      </c>
      <c r="D11" s="77">
        <v>24670.714</v>
      </c>
      <c r="E11" s="78">
        <v>30064.271000000001</v>
      </c>
      <c r="F11" s="63"/>
      <c r="G11" s="77">
        <f t="shared" ref="G11:G13" si="1">D11/E11</f>
        <v>0.82059910915518286</v>
      </c>
      <c r="H11" s="89"/>
      <c r="I11" s="80">
        <f>G11/G10</f>
        <v>1.5841776851003966</v>
      </c>
      <c r="J11" s="64"/>
      <c r="K11" s="63"/>
      <c r="L11" s="62"/>
      <c r="M11" s="63"/>
      <c r="N11" s="63"/>
      <c r="O11" s="65"/>
      <c r="P11" s="65"/>
      <c r="Q11" s="64"/>
    </row>
    <row r="12" spans="1:17" x14ac:dyDescent="0.2">
      <c r="A12" s="74"/>
      <c r="B12" s="67" t="s">
        <v>91</v>
      </c>
      <c r="C12" s="68" t="s">
        <v>2</v>
      </c>
      <c r="D12" s="69">
        <v>11053.744000000001</v>
      </c>
      <c r="E12" s="70">
        <v>31792.605</v>
      </c>
      <c r="F12" s="63"/>
      <c r="G12" s="69">
        <f t="shared" si="1"/>
        <v>0.34768286524492098</v>
      </c>
      <c r="H12" s="89"/>
      <c r="I12" s="80">
        <f>G12/G10</f>
        <v>0.67120647642405895</v>
      </c>
      <c r="J12" s="64"/>
      <c r="K12" s="53"/>
      <c r="L12" s="43"/>
      <c r="M12" s="43"/>
      <c r="N12" s="43"/>
      <c r="O12" s="43"/>
      <c r="P12" s="43"/>
      <c r="Q12"/>
    </row>
    <row r="13" spans="1:17" ht="16" thickBot="1" x14ac:dyDescent="0.25">
      <c r="A13" s="84"/>
      <c r="B13" s="84"/>
      <c r="C13" s="76" t="s">
        <v>4</v>
      </c>
      <c r="D13" s="77">
        <v>10018.621999999999</v>
      </c>
      <c r="E13" s="78">
        <v>32135.999</v>
      </c>
      <c r="F13" s="63"/>
      <c r="G13" s="77">
        <f t="shared" si="1"/>
        <v>0.31175698007707803</v>
      </c>
      <c r="H13" s="90"/>
      <c r="I13" s="78">
        <f>G13/G10</f>
        <v>0.60185106893529294</v>
      </c>
      <c r="J13" s="64"/>
      <c r="K13"/>
    </row>
    <row r="14" spans="1:17" ht="16" thickBot="1" x14ac:dyDescent="0.25">
      <c r="A14" s="86"/>
      <c r="B14" s="63"/>
      <c r="C14" s="63"/>
      <c r="D14" s="63"/>
      <c r="E14" s="63"/>
      <c r="F14" s="63"/>
      <c r="G14" s="63"/>
      <c r="H14" s="63"/>
      <c r="I14" s="63"/>
      <c r="J14" s="64"/>
      <c r="K14"/>
    </row>
    <row r="15" spans="1:17" x14ac:dyDescent="0.2">
      <c r="A15" s="67" t="s">
        <v>20</v>
      </c>
      <c r="B15" s="67" t="s">
        <v>2</v>
      </c>
      <c r="C15" s="68" t="s">
        <v>2</v>
      </c>
      <c r="D15" s="69">
        <v>14443.06</v>
      </c>
      <c r="E15" s="70">
        <v>24741.491999999998</v>
      </c>
      <c r="F15" s="63"/>
      <c r="G15" s="69">
        <f>D15/E15</f>
        <v>0.58375865125676341</v>
      </c>
      <c r="H15" s="88">
        <f>G15/H4</f>
        <v>1.0412564297044176</v>
      </c>
      <c r="I15" s="72"/>
      <c r="J15" s="64"/>
      <c r="K15"/>
    </row>
    <row r="16" spans="1:17" ht="16" thickBot="1" x14ac:dyDescent="0.25">
      <c r="A16" s="74"/>
      <c r="B16" s="75"/>
      <c r="C16" s="76" t="s">
        <v>4</v>
      </c>
      <c r="D16" s="77">
        <v>18911.323499999999</v>
      </c>
      <c r="E16" s="78">
        <v>24015.977999999999</v>
      </c>
      <c r="F16" s="63"/>
      <c r="G16" s="77">
        <f t="shared" ref="G16:G18" si="2">D16/E16</f>
        <v>0.78744756928075132</v>
      </c>
      <c r="H16" s="91"/>
      <c r="I16" s="80">
        <f>G16/G15</f>
        <v>1.3489265942105864</v>
      </c>
      <c r="J16" s="64"/>
      <c r="K16"/>
    </row>
    <row r="17" spans="1:17" x14ac:dyDescent="0.2">
      <c r="A17" s="74"/>
      <c r="B17" s="67" t="s">
        <v>91</v>
      </c>
      <c r="C17" s="92" t="s">
        <v>2</v>
      </c>
      <c r="D17" s="93">
        <v>10621.403</v>
      </c>
      <c r="E17" s="80">
        <v>23282.643</v>
      </c>
      <c r="F17" s="63"/>
      <c r="G17" s="69">
        <f t="shared" si="2"/>
        <v>0.45619404120056301</v>
      </c>
      <c r="H17" s="91"/>
      <c r="I17" s="80">
        <f>G17/G15</f>
        <v>0.78147713994204815</v>
      </c>
      <c r="J17" s="64"/>
      <c r="K17"/>
    </row>
    <row r="18" spans="1:17" ht="16" thickBot="1" x14ac:dyDescent="0.25">
      <c r="A18" s="84"/>
      <c r="B18" s="84"/>
      <c r="C18" s="76" t="s">
        <v>4</v>
      </c>
      <c r="D18" s="77">
        <v>14080.403</v>
      </c>
      <c r="E18" s="78">
        <v>33059.370999999999</v>
      </c>
      <c r="F18" s="63"/>
      <c r="G18" s="77">
        <f t="shared" si="2"/>
        <v>0.42591261037604133</v>
      </c>
      <c r="H18" s="94"/>
      <c r="I18" s="78">
        <f>G18/G15</f>
        <v>0.72960393727630724</v>
      </c>
      <c r="J18" s="64"/>
      <c r="K18" s="64"/>
      <c r="L18" s="64"/>
      <c r="M18" s="64"/>
      <c r="N18" s="64"/>
      <c r="O18" s="64"/>
      <c r="P18" s="64"/>
      <c r="Q18"/>
    </row>
    <row r="19" spans="1:17" x14ac:dyDescent="0.2"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</row>
    <row r="20" spans="1:17" x14ac:dyDescent="0.2">
      <c r="B20" s="64"/>
      <c r="C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</row>
    <row r="21" spans="1:17" x14ac:dyDescent="0.2">
      <c r="B21" s="64"/>
      <c r="C21" s="64"/>
      <c r="D21"/>
      <c r="E21" s="64"/>
      <c r="F21" s="64"/>
      <c r="G21" s="64"/>
      <c r="H21" s="64"/>
      <c r="I21" s="64"/>
      <c r="J21" s="64"/>
      <c r="Q21" s="64"/>
    </row>
    <row r="22" spans="1:17" x14ac:dyDescent="0.2">
      <c r="B22" s="64"/>
      <c r="C22" s="64"/>
      <c r="D22"/>
      <c r="E22" s="64"/>
      <c r="F22" s="64"/>
      <c r="G22" s="64"/>
      <c r="H22" s="64"/>
      <c r="I22" s="64"/>
      <c r="J22" s="64"/>
      <c r="Q22" s="64"/>
    </row>
    <row r="23" spans="1:17" x14ac:dyDescent="0.2">
      <c r="B23" s="64"/>
      <c r="C23" s="64"/>
      <c r="D23"/>
      <c r="E23" s="64"/>
      <c r="F23" s="64"/>
      <c r="G23" s="64"/>
      <c r="H23"/>
      <c r="I23" s="64"/>
      <c r="J23" s="64"/>
      <c r="Q23" s="64"/>
    </row>
    <row r="24" spans="1:17" x14ac:dyDescent="0.2">
      <c r="B24" s="64"/>
      <c r="C24" s="64"/>
      <c r="D24"/>
      <c r="E24" s="64"/>
      <c r="F24" s="64"/>
      <c r="G24" s="64"/>
      <c r="H24"/>
      <c r="I24" s="64"/>
      <c r="J24" s="64"/>
      <c r="Q24" s="64"/>
    </row>
    <row r="25" spans="1:17" x14ac:dyDescent="0.2">
      <c r="B25" s="64"/>
      <c r="C25" s="64"/>
      <c r="D25"/>
      <c r="E25" s="64"/>
      <c r="F25" s="64"/>
      <c r="G25" s="64"/>
      <c r="H25"/>
      <c r="I25" s="64"/>
      <c r="J25" s="64"/>
      <c r="Q25" s="64"/>
    </row>
    <row r="26" spans="1:17" x14ac:dyDescent="0.2">
      <c r="B26" s="64"/>
      <c r="C26" s="64"/>
      <c r="D26"/>
      <c r="E26" s="64"/>
      <c r="F26" s="64"/>
      <c r="G26" s="64"/>
      <c r="H26"/>
      <c r="I26" s="64"/>
      <c r="J26" s="64"/>
      <c r="Q26" s="64"/>
    </row>
    <row r="27" spans="1:17" x14ac:dyDescent="0.2">
      <c r="B27" s="64"/>
      <c r="C27" s="64"/>
      <c r="D27"/>
      <c r="E27" s="64"/>
      <c r="F27" s="64"/>
      <c r="G27" s="64"/>
      <c r="H27"/>
      <c r="I27" s="64"/>
      <c r="J27" s="64"/>
      <c r="Q27" s="64"/>
    </row>
    <row r="28" spans="1:17" x14ac:dyDescent="0.2">
      <c r="B28" s="64"/>
      <c r="C28" s="64"/>
      <c r="D28"/>
      <c r="E28" s="64"/>
      <c r="F28" s="64"/>
      <c r="G28" s="64"/>
      <c r="H28"/>
      <c r="I28" s="64"/>
      <c r="J28" s="64"/>
      <c r="Q28" s="64"/>
    </row>
    <row r="29" spans="1:17" x14ac:dyDescent="0.2">
      <c r="B29" s="64"/>
      <c r="C29" s="64"/>
      <c r="D29"/>
      <c r="E29" s="64"/>
      <c r="F29" s="64"/>
      <c r="G29" s="64"/>
      <c r="H29"/>
      <c r="I29" s="64"/>
      <c r="J29" s="64"/>
      <c r="Q29" s="64"/>
    </row>
    <row r="30" spans="1:17" x14ac:dyDescent="0.2">
      <c r="D30"/>
      <c r="H30"/>
    </row>
    <row r="31" spans="1:17" ht="16" x14ac:dyDescent="0.2">
      <c r="D31"/>
      <c r="H31" s="96"/>
    </row>
    <row r="32" spans="1:17" ht="16" x14ac:dyDescent="0.2">
      <c r="D32"/>
      <c r="H32" s="96"/>
    </row>
    <row r="33" spans="8:8" ht="16" x14ac:dyDescent="0.2">
      <c r="H33" s="96"/>
    </row>
    <row r="34" spans="8:8" ht="16" x14ac:dyDescent="0.2">
      <c r="H34" s="96"/>
    </row>
    <row r="35" spans="8:8" x14ac:dyDescent="0.2">
      <c r="H35"/>
    </row>
    <row r="36" spans="8:8" x14ac:dyDescent="0.2">
      <c r="H36"/>
    </row>
    <row r="37" spans="8:8" x14ac:dyDescent="0.2">
      <c r="H37"/>
    </row>
    <row r="38" spans="8:8" x14ac:dyDescent="0.2">
      <c r="H38"/>
    </row>
  </sheetData>
  <mergeCells count="14">
    <mergeCell ref="A10:A13"/>
    <mergeCell ref="B10:B11"/>
    <mergeCell ref="B12:B13"/>
    <mergeCell ref="A15:A18"/>
    <mergeCell ref="B15:B16"/>
    <mergeCell ref="H16:H18"/>
    <mergeCell ref="B17:B18"/>
    <mergeCell ref="A1:E1"/>
    <mergeCell ref="G1:I1"/>
    <mergeCell ref="K1:P1"/>
    <mergeCell ref="A5:A8"/>
    <mergeCell ref="B5:B6"/>
    <mergeCell ref="H6:H8"/>
    <mergeCell ref="B7:B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7FEF4-BBED-4246-B27A-8A9BA908C0B3}">
  <dimension ref="A1:M20"/>
  <sheetViews>
    <sheetView tabSelected="1" workbookViewId="0">
      <selection activeCell="I18" sqref="I18"/>
    </sheetView>
  </sheetViews>
  <sheetFormatPr baseColWidth="10" defaultColWidth="9.1640625" defaultRowHeight="15" x14ac:dyDescent="0.2"/>
  <cols>
    <col min="1" max="4" width="9.1640625" style="99"/>
    <col min="5" max="5" width="18.6640625" style="99" customWidth="1"/>
    <col min="6" max="6" width="9.1640625" style="99"/>
    <col min="7" max="7" width="31.5" style="57" customWidth="1"/>
    <col min="8" max="8" width="11.1640625" style="57" customWidth="1"/>
    <col min="9" max="9" width="17.83203125" style="57" customWidth="1"/>
    <col min="10" max="11" width="9.1640625" style="57"/>
    <col min="12" max="12" width="16.6640625" style="57" customWidth="1"/>
    <col min="13" max="16384" width="9.1640625" style="99"/>
  </cols>
  <sheetData>
    <row r="1" spans="1:13" ht="27.75" customHeight="1" thickBot="1" x14ac:dyDescent="0.2">
      <c r="A1" s="100"/>
      <c r="B1" s="56"/>
      <c r="C1" s="56"/>
      <c r="D1" s="56"/>
      <c r="E1" s="56"/>
      <c r="G1" s="101" t="s">
        <v>0</v>
      </c>
      <c r="H1" s="102"/>
      <c r="I1" s="102"/>
      <c r="J1" s="102"/>
      <c r="K1" s="102"/>
      <c r="L1" s="103"/>
    </row>
    <row r="2" spans="1:13" ht="19.5" customHeight="1" x14ac:dyDescent="0.2">
      <c r="A2" s="56"/>
      <c r="B2" s="56"/>
      <c r="C2" s="56"/>
      <c r="D2" s="56"/>
      <c r="E2" s="61"/>
      <c r="G2" s="56"/>
      <c r="H2" s="56"/>
      <c r="I2" s="56"/>
      <c r="J2" s="56"/>
    </row>
    <row r="3" spans="1:13" ht="17.25" customHeight="1" x14ac:dyDescent="0.15">
      <c r="A3" s="56"/>
      <c r="B3" s="63"/>
      <c r="C3" s="63"/>
      <c r="D3" s="61" t="s">
        <v>100</v>
      </c>
      <c r="E3" s="104" t="s">
        <v>101</v>
      </c>
      <c r="G3" s="63" t="s">
        <v>3</v>
      </c>
      <c r="H3" s="63"/>
      <c r="I3" s="63"/>
      <c r="J3" s="63"/>
      <c r="K3" s="64"/>
      <c r="L3" s="64"/>
    </row>
    <row r="4" spans="1:13" ht="18.75" customHeight="1" thickBot="1" x14ac:dyDescent="0.2">
      <c r="A4" s="56"/>
      <c r="B4" s="63"/>
      <c r="C4" s="63"/>
      <c r="D4" s="63"/>
      <c r="E4" s="66">
        <f>AVERAGE(D5,D10,D15)</f>
        <v>1200.5425600000001</v>
      </c>
      <c r="G4" s="63"/>
      <c r="H4" s="63"/>
      <c r="I4" s="63"/>
      <c r="J4" s="63"/>
      <c r="K4" s="64"/>
      <c r="L4" s="64"/>
    </row>
    <row r="5" spans="1:13" ht="13" thickBot="1" x14ac:dyDescent="0.2">
      <c r="A5" s="67" t="s">
        <v>18</v>
      </c>
      <c r="B5" s="67" t="s">
        <v>2</v>
      </c>
      <c r="C5" s="68" t="s">
        <v>2</v>
      </c>
      <c r="D5" s="69">
        <v>1454.0848800000001</v>
      </c>
      <c r="E5" s="105">
        <f>D5/E4</f>
        <v>1.2111897807271406</v>
      </c>
      <c r="G5" s="73" t="s">
        <v>5</v>
      </c>
      <c r="H5" s="73" t="s">
        <v>6</v>
      </c>
      <c r="I5" s="73" t="s">
        <v>7</v>
      </c>
      <c r="J5" s="73" t="s">
        <v>8</v>
      </c>
      <c r="K5" s="73" t="s">
        <v>9</v>
      </c>
      <c r="L5" s="73" t="s">
        <v>10</v>
      </c>
    </row>
    <row r="6" spans="1:13" ht="13" thickBot="1" x14ac:dyDescent="0.2">
      <c r="A6" s="74"/>
      <c r="B6" s="75"/>
      <c r="C6" s="76" t="s">
        <v>112</v>
      </c>
      <c r="D6" s="53">
        <v>2017.7518805920004</v>
      </c>
      <c r="E6" s="93">
        <f>D6/$E$4</f>
        <v>1.6807000000000001</v>
      </c>
      <c r="G6" s="81" t="s">
        <v>103</v>
      </c>
      <c r="H6" s="81">
        <v>-0.61499999999999999</v>
      </c>
      <c r="I6" s="81" t="s">
        <v>107</v>
      </c>
      <c r="J6" s="82" t="s">
        <v>29</v>
      </c>
      <c r="K6" s="82" t="s">
        <v>53</v>
      </c>
      <c r="L6" s="82">
        <v>2.75E-2</v>
      </c>
    </row>
    <row r="7" spans="1:13" ht="12" x14ac:dyDescent="0.15">
      <c r="A7" s="74"/>
      <c r="B7" s="67" t="s">
        <v>111</v>
      </c>
      <c r="C7" s="68" t="s">
        <v>2</v>
      </c>
      <c r="D7" s="69">
        <v>2023.9466802016</v>
      </c>
      <c r="E7" s="93">
        <f>D7/$E$4</f>
        <v>1.6858599999999999</v>
      </c>
      <c r="G7" s="81" t="s">
        <v>104</v>
      </c>
      <c r="H7" s="81">
        <v>-0.41649999999999998</v>
      </c>
      <c r="I7" s="81" t="s">
        <v>108</v>
      </c>
      <c r="J7" s="81" t="s">
        <v>27</v>
      </c>
      <c r="K7" s="81" t="s">
        <v>28</v>
      </c>
      <c r="L7" s="106">
        <v>0.14230000000000001</v>
      </c>
    </row>
    <row r="8" spans="1:13" ht="13" thickBot="1" x14ac:dyDescent="0.2">
      <c r="A8" s="84"/>
      <c r="B8" s="84"/>
      <c r="C8" s="76" t="s">
        <v>112</v>
      </c>
      <c r="D8" s="77">
        <v>1385.3420762608</v>
      </c>
      <c r="E8" s="77">
        <f>D8/$E$4</f>
        <v>1.1539299999999999</v>
      </c>
      <c r="G8" s="81" t="s">
        <v>105</v>
      </c>
      <c r="H8" s="81">
        <v>0.32350000000000001</v>
      </c>
      <c r="I8" s="81" t="s">
        <v>109</v>
      </c>
      <c r="J8" s="95" t="s">
        <v>27</v>
      </c>
      <c r="K8" s="95" t="s">
        <v>28</v>
      </c>
      <c r="L8" s="95">
        <v>0.29630000000000001</v>
      </c>
    </row>
    <row r="9" spans="1:13" ht="13" thickBot="1" x14ac:dyDescent="0.2">
      <c r="A9" s="86"/>
      <c r="B9" s="63"/>
      <c r="C9" s="63"/>
      <c r="D9" s="56"/>
      <c r="E9" s="63"/>
      <c r="G9" s="87" t="s">
        <v>106</v>
      </c>
      <c r="H9" s="87">
        <v>0.125</v>
      </c>
      <c r="I9" s="87" t="s">
        <v>110</v>
      </c>
      <c r="J9" s="87" t="s">
        <v>27</v>
      </c>
      <c r="K9" s="87" t="s">
        <v>28</v>
      </c>
      <c r="L9" s="87">
        <v>0.87929999999999997</v>
      </c>
    </row>
    <row r="10" spans="1:13" x14ac:dyDescent="0.2">
      <c r="A10" s="67" t="s">
        <v>19</v>
      </c>
      <c r="B10" s="67" t="s">
        <v>2</v>
      </c>
      <c r="C10" s="68" t="s">
        <v>2</v>
      </c>
      <c r="D10" s="69">
        <v>1272.6000000000001</v>
      </c>
      <c r="E10" s="105">
        <f>D10/E4</f>
        <v>1.0600207292942618</v>
      </c>
      <c r="G10" s="63"/>
      <c r="J10" s="63"/>
      <c r="K10" s="64"/>
      <c r="L10" s="64"/>
    </row>
    <row r="11" spans="1:13" ht="16" thickBot="1" x14ac:dyDescent="0.25">
      <c r="A11" s="74"/>
      <c r="B11" s="75"/>
      <c r="C11" s="76" t="s">
        <v>112</v>
      </c>
      <c r="D11" s="77">
        <v>2091.4051666480004</v>
      </c>
      <c r="E11" s="93">
        <f>D11/$E$4</f>
        <v>1.7420500000000003</v>
      </c>
      <c r="G11" s="107"/>
    </row>
    <row r="12" spans="1:13" x14ac:dyDescent="0.2">
      <c r="A12" s="74"/>
      <c r="B12" s="67" t="s">
        <v>111</v>
      </c>
      <c r="C12" s="68" t="s">
        <v>2</v>
      </c>
      <c r="D12" s="69">
        <v>1608.8951063584002</v>
      </c>
      <c r="E12" s="93">
        <f>D12/$E$4</f>
        <v>1.3401400000000001</v>
      </c>
      <c r="G12" s="107"/>
    </row>
    <row r="13" spans="1:13" ht="16" thickBot="1" x14ac:dyDescent="0.25">
      <c r="A13" s="84"/>
      <c r="B13" s="84"/>
      <c r="C13" s="76" t="s">
        <v>112</v>
      </c>
      <c r="D13" s="77">
        <v>1670.1707986208003</v>
      </c>
      <c r="E13" s="77">
        <f>D13/$E$4</f>
        <v>1.3911800000000001</v>
      </c>
      <c r="G13" s="53"/>
      <c r="H13" s="43"/>
      <c r="I13" s="43"/>
      <c r="J13" s="43"/>
      <c r="K13" s="43"/>
      <c r="L13" s="43"/>
      <c r="M13"/>
    </row>
    <row r="14" spans="1:13" ht="16" thickBot="1" x14ac:dyDescent="0.25">
      <c r="A14" s="86"/>
      <c r="B14" s="63"/>
      <c r="C14" s="63"/>
      <c r="D14" s="63"/>
      <c r="E14" s="63"/>
      <c r="G14" s="43"/>
      <c r="H14" s="43"/>
      <c r="I14" s="43"/>
      <c r="J14" s="43"/>
      <c r="K14" s="43"/>
      <c r="L14" s="43"/>
      <c r="M14"/>
    </row>
    <row r="15" spans="1:13" x14ac:dyDescent="0.2">
      <c r="A15" s="67" t="s">
        <v>20</v>
      </c>
      <c r="B15" s="67" t="s">
        <v>2</v>
      </c>
      <c r="C15" s="68" t="s">
        <v>2</v>
      </c>
      <c r="D15" s="69">
        <v>874.94280000000003</v>
      </c>
      <c r="E15" s="105">
        <f>D15/E4</f>
        <v>0.7287894899785976</v>
      </c>
      <c r="G15" s="43"/>
      <c r="H15" s="43"/>
      <c r="I15" s="43"/>
      <c r="J15" s="43"/>
      <c r="K15" s="43"/>
      <c r="L15" s="43"/>
      <c r="M15"/>
    </row>
    <row r="16" spans="1:13" ht="16" thickBot="1" x14ac:dyDescent="0.25">
      <c r="A16" s="74"/>
      <c r="B16" s="75"/>
      <c r="C16" s="76" t="s">
        <v>112</v>
      </c>
      <c r="D16" s="77">
        <v>1673.5323177888001</v>
      </c>
      <c r="E16" s="93">
        <f>D16/$E$4</f>
        <v>1.39398</v>
      </c>
      <c r="G16" s="53"/>
      <c r="H16" s="43"/>
      <c r="I16" s="43"/>
      <c r="J16" s="43"/>
      <c r="K16" s="43"/>
      <c r="L16" s="43"/>
      <c r="M16"/>
    </row>
    <row r="17" spans="1:13" x14ac:dyDescent="0.2">
      <c r="A17" s="74"/>
      <c r="B17" s="67" t="s">
        <v>111</v>
      </c>
      <c r="C17" s="68" t="s">
        <v>2</v>
      </c>
      <c r="D17" s="93">
        <v>1434.7924243072</v>
      </c>
      <c r="E17" s="93">
        <f>D17/$E$4</f>
        <v>1.19512</v>
      </c>
      <c r="G17" s="53"/>
      <c r="H17" s="53"/>
      <c r="I17" s="53"/>
      <c r="J17" s="43"/>
      <c r="K17" s="43"/>
      <c r="L17" s="43"/>
      <c r="M17"/>
    </row>
    <row r="18" spans="1:13" ht="16" thickBot="1" x14ac:dyDescent="0.25">
      <c r="A18" s="84"/>
      <c r="B18" s="84"/>
      <c r="C18" s="76" t="s">
        <v>112</v>
      </c>
      <c r="D18" s="77">
        <v>1561.9899085392001</v>
      </c>
      <c r="E18" s="77">
        <f>D18/$E$4</f>
        <v>1.3010699999999999</v>
      </c>
      <c r="G18" s="53"/>
      <c r="H18" s="43"/>
      <c r="I18" s="43"/>
      <c r="J18" s="43"/>
      <c r="K18" s="43"/>
      <c r="L18" s="43"/>
      <c r="M18"/>
    </row>
    <row r="19" spans="1:13" x14ac:dyDescent="0.2">
      <c r="A19" s="56"/>
      <c r="B19" s="63"/>
      <c r="C19" s="63"/>
      <c r="D19" s="63"/>
      <c r="E19" s="63"/>
      <c r="G19" s="53"/>
      <c r="H19" s="43"/>
      <c r="I19" s="43"/>
      <c r="J19" s="43"/>
      <c r="K19" s="43"/>
      <c r="L19" s="43"/>
      <c r="M19"/>
    </row>
    <row r="20" spans="1:13" ht="12" x14ac:dyDescent="0.15">
      <c r="A20" s="56"/>
      <c r="B20" s="63"/>
      <c r="C20" s="63"/>
      <c r="D20" s="63"/>
      <c r="E20" s="63" t="s">
        <v>102</v>
      </c>
      <c r="G20" s="63"/>
      <c r="H20" s="63"/>
      <c r="I20" s="63"/>
      <c r="J20" s="63"/>
      <c r="K20" s="64"/>
      <c r="L20" s="64"/>
    </row>
  </sheetData>
  <mergeCells count="10">
    <mergeCell ref="A15:A18"/>
    <mergeCell ref="B15:B16"/>
    <mergeCell ref="B17:B18"/>
    <mergeCell ref="A5:A8"/>
    <mergeCell ref="B5:B6"/>
    <mergeCell ref="B7:B8"/>
    <mergeCell ref="A10:A13"/>
    <mergeCell ref="B10:B11"/>
    <mergeCell ref="B12:B13"/>
    <mergeCell ref="G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Fig S3-a</vt:lpstr>
      <vt:lpstr>FigS3-c</vt:lpstr>
      <vt:lpstr>FigS3-d</vt:lpstr>
      <vt:lpstr>FigS3-f</vt:lpstr>
      <vt:lpstr>FigS3-h</vt:lpstr>
      <vt:lpstr>FigS3_j</vt:lpstr>
      <vt:lpstr>FigS3-k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2020-04-07T08:00:02Z</dcterms:modified>
</cp:coreProperties>
</file>