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"/>
    </mc:Choice>
  </mc:AlternateContent>
  <xr:revisionPtr revIDLastSave="0" documentId="10_ncr:8100000_{3FBEAB9B-C63D-4D40-8A93-28356F61D0E5}" xr6:coauthVersionLast="33" xr6:coauthVersionMax="36" xr10:uidLastSave="{00000000-0000-0000-0000-000000000000}"/>
  <bookViews>
    <workbookView xWindow="5580" yWindow="2340" windowWidth="27640" windowHeight="16940" xr2:uid="{DAF5465F-BC4D-9440-A043-09274C74CD3F}"/>
  </bookViews>
  <sheets>
    <sheet name="For Prism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/>
  <c r="F5" i="2"/>
  <c r="G5" i="2"/>
  <c r="I5" i="2"/>
  <c r="J5" i="2"/>
  <c r="L5" i="2"/>
  <c r="M5" i="2"/>
  <c r="O5" i="2"/>
  <c r="P5" i="2"/>
  <c r="R5" i="2"/>
  <c r="S5" i="2"/>
  <c r="C6" i="2"/>
  <c r="D6" i="2"/>
  <c r="F6" i="2"/>
  <c r="G6" i="2"/>
  <c r="I6" i="2"/>
  <c r="J6" i="2"/>
  <c r="L6" i="2"/>
  <c r="M6" i="2"/>
  <c r="O6" i="2"/>
  <c r="P6" i="2"/>
  <c r="R6" i="2"/>
  <c r="S6" i="2"/>
  <c r="C7" i="2"/>
  <c r="D7" i="2"/>
  <c r="F7" i="2"/>
  <c r="G7" i="2"/>
  <c r="I7" i="2"/>
  <c r="J7" i="2"/>
  <c r="L7" i="2"/>
  <c r="M7" i="2"/>
  <c r="O7" i="2"/>
  <c r="P7" i="2"/>
  <c r="R7" i="2"/>
  <c r="S7" i="2"/>
  <c r="C8" i="2"/>
  <c r="D8" i="2"/>
  <c r="F8" i="2"/>
  <c r="G8" i="2"/>
  <c r="I8" i="2"/>
  <c r="J8" i="2"/>
  <c r="L8" i="2"/>
  <c r="M8" i="2"/>
  <c r="O8" i="2"/>
  <c r="P8" i="2"/>
  <c r="R8" i="2"/>
  <c r="S8" i="2"/>
  <c r="C9" i="2"/>
  <c r="D9" i="2"/>
  <c r="F9" i="2"/>
  <c r="G9" i="2"/>
  <c r="I9" i="2"/>
  <c r="J9" i="2"/>
  <c r="L9" i="2"/>
  <c r="M9" i="2"/>
  <c r="O9" i="2"/>
  <c r="P9" i="2"/>
  <c r="R9" i="2"/>
  <c r="S9" i="2"/>
  <c r="C10" i="2"/>
  <c r="D10" i="2"/>
  <c r="F10" i="2"/>
  <c r="G10" i="2"/>
  <c r="I10" i="2"/>
  <c r="J10" i="2"/>
  <c r="L10" i="2"/>
  <c r="M10" i="2"/>
  <c r="O10" i="2"/>
  <c r="P10" i="2"/>
  <c r="R10" i="2"/>
  <c r="S10" i="2"/>
  <c r="C11" i="2"/>
  <c r="D11" i="2"/>
  <c r="F11" i="2"/>
  <c r="G11" i="2"/>
  <c r="I11" i="2"/>
  <c r="J11" i="2"/>
  <c r="L11" i="2"/>
  <c r="M11" i="2"/>
  <c r="O11" i="2"/>
  <c r="P11" i="2"/>
  <c r="R11" i="2"/>
  <c r="S11" i="2"/>
  <c r="C12" i="2"/>
  <c r="D12" i="2"/>
  <c r="F12" i="2"/>
  <c r="G12" i="2"/>
  <c r="I12" i="2"/>
  <c r="J12" i="2"/>
  <c r="L12" i="2"/>
  <c r="M12" i="2"/>
  <c r="O12" i="2"/>
  <c r="P12" i="2"/>
  <c r="R12" i="2"/>
  <c r="S12" i="2"/>
  <c r="C13" i="2"/>
  <c r="D13" i="2"/>
  <c r="F13" i="2"/>
  <c r="G13" i="2"/>
  <c r="I13" i="2"/>
  <c r="J13" i="2"/>
  <c r="L13" i="2"/>
  <c r="M13" i="2"/>
  <c r="O13" i="2"/>
  <c r="P13" i="2"/>
  <c r="R13" i="2"/>
  <c r="S13" i="2"/>
  <c r="C14" i="2"/>
  <c r="D14" i="2"/>
  <c r="F14" i="2"/>
  <c r="G14" i="2"/>
  <c r="I14" i="2"/>
  <c r="J14" i="2"/>
  <c r="L14" i="2"/>
  <c r="M14" i="2"/>
  <c r="O14" i="2"/>
  <c r="P14" i="2"/>
  <c r="R14" i="2"/>
  <c r="S14" i="2"/>
  <c r="C15" i="2"/>
  <c r="D15" i="2"/>
  <c r="F15" i="2"/>
  <c r="G15" i="2"/>
  <c r="I15" i="2"/>
  <c r="J15" i="2"/>
  <c r="L15" i="2"/>
  <c r="M15" i="2"/>
  <c r="O15" i="2"/>
  <c r="P15" i="2"/>
  <c r="R15" i="2"/>
  <c r="S15" i="2"/>
  <c r="C16" i="2"/>
  <c r="D16" i="2"/>
  <c r="F16" i="2"/>
  <c r="G16" i="2"/>
  <c r="I16" i="2"/>
  <c r="J16" i="2"/>
  <c r="L16" i="2"/>
  <c r="M16" i="2"/>
  <c r="O16" i="2"/>
  <c r="P16" i="2"/>
  <c r="R16" i="2"/>
  <c r="S16" i="2"/>
  <c r="B17" i="2"/>
  <c r="E17" i="2"/>
  <c r="H17" i="2"/>
  <c r="K17" i="2"/>
  <c r="N17" i="2"/>
  <c r="Q17" i="2"/>
  <c r="C25" i="2"/>
  <c r="D25" i="2"/>
  <c r="F25" i="2"/>
  <c r="G25" i="2"/>
  <c r="I25" i="2"/>
  <c r="J25" i="2"/>
  <c r="L25" i="2"/>
  <c r="M25" i="2"/>
  <c r="O25" i="2"/>
  <c r="P25" i="2"/>
  <c r="R25" i="2"/>
  <c r="S25" i="2"/>
  <c r="C26" i="2"/>
  <c r="D26" i="2"/>
  <c r="F26" i="2"/>
  <c r="G26" i="2"/>
  <c r="I26" i="2"/>
  <c r="J26" i="2"/>
  <c r="L26" i="2"/>
  <c r="M26" i="2"/>
  <c r="O26" i="2"/>
  <c r="P26" i="2"/>
  <c r="R26" i="2"/>
  <c r="S26" i="2"/>
  <c r="C27" i="2"/>
  <c r="D27" i="2"/>
  <c r="F27" i="2"/>
  <c r="G27" i="2"/>
  <c r="I27" i="2"/>
  <c r="J27" i="2"/>
  <c r="L27" i="2"/>
  <c r="M27" i="2"/>
  <c r="O27" i="2"/>
  <c r="P27" i="2"/>
  <c r="R27" i="2"/>
  <c r="S27" i="2"/>
  <c r="C28" i="2"/>
  <c r="D28" i="2"/>
  <c r="F28" i="2"/>
  <c r="G28" i="2"/>
  <c r="I28" i="2"/>
  <c r="J28" i="2"/>
  <c r="L28" i="2"/>
  <c r="M28" i="2"/>
  <c r="O28" i="2"/>
  <c r="P28" i="2"/>
  <c r="R28" i="2"/>
  <c r="S28" i="2"/>
  <c r="C29" i="2"/>
  <c r="D29" i="2"/>
  <c r="F29" i="2"/>
  <c r="G29" i="2"/>
  <c r="I29" i="2"/>
  <c r="J29" i="2"/>
  <c r="L29" i="2"/>
  <c r="M29" i="2"/>
  <c r="O29" i="2"/>
  <c r="P29" i="2"/>
  <c r="R29" i="2"/>
  <c r="S29" i="2"/>
  <c r="C30" i="2"/>
  <c r="D30" i="2"/>
  <c r="F30" i="2"/>
  <c r="G30" i="2"/>
  <c r="I30" i="2"/>
  <c r="J30" i="2"/>
  <c r="L30" i="2"/>
  <c r="M30" i="2"/>
  <c r="O30" i="2"/>
  <c r="P30" i="2"/>
  <c r="R30" i="2"/>
  <c r="S30" i="2" s="1"/>
  <c r="S31" i="2" s="1"/>
  <c r="S32" i="2" s="1"/>
  <c r="S33" i="2" s="1"/>
  <c r="S34" i="2" s="1"/>
  <c r="S35" i="2" s="1"/>
  <c r="S36" i="2" s="1"/>
  <c r="C31" i="2"/>
  <c r="D31" i="2"/>
  <c r="F31" i="2"/>
  <c r="G31" i="2"/>
  <c r="I31" i="2"/>
  <c r="J31" i="2"/>
  <c r="L31" i="2"/>
  <c r="M31" i="2"/>
  <c r="M32" i="2" s="1"/>
  <c r="M33" i="2" s="1"/>
  <c r="M34" i="2" s="1"/>
  <c r="M35" i="2" s="1"/>
  <c r="M36" i="2" s="1"/>
  <c r="O31" i="2"/>
  <c r="P31" i="2"/>
  <c r="R31" i="2"/>
  <c r="C32" i="2"/>
  <c r="D32" i="2"/>
  <c r="F32" i="2"/>
  <c r="G32" i="2"/>
  <c r="I32" i="2"/>
  <c r="J32" i="2"/>
  <c r="L32" i="2"/>
  <c r="O32" i="2"/>
  <c r="P32" i="2"/>
  <c r="R32" i="2"/>
  <c r="C33" i="2"/>
  <c r="D33" i="2"/>
  <c r="F33" i="2"/>
  <c r="G33" i="2"/>
  <c r="I33" i="2"/>
  <c r="J33" i="2"/>
  <c r="L33" i="2"/>
  <c r="O33" i="2"/>
  <c r="P33" i="2"/>
  <c r="R33" i="2"/>
  <c r="C34" i="2"/>
  <c r="D34" i="2"/>
  <c r="F34" i="2"/>
  <c r="G34" i="2"/>
  <c r="I34" i="2"/>
  <c r="J34" i="2"/>
  <c r="L34" i="2"/>
  <c r="O34" i="2"/>
  <c r="P34" i="2"/>
  <c r="R34" i="2"/>
  <c r="C35" i="2"/>
  <c r="D35" i="2"/>
  <c r="F35" i="2"/>
  <c r="G35" i="2"/>
  <c r="I35" i="2"/>
  <c r="J35" i="2"/>
  <c r="L35" i="2"/>
  <c r="O35" i="2"/>
  <c r="P35" i="2"/>
  <c r="R35" i="2"/>
  <c r="C36" i="2"/>
  <c r="D36" i="2"/>
  <c r="F36" i="2"/>
  <c r="G36" i="2"/>
  <c r="I36" i="2"/>
  <c r="J36" i="2"/>
  <c r="L36" i="2"/>
  <c r="O36" i="2"/>
  <c r="P36" i="2"/>
  <c r="R36" i="2"/>
  <c r="B37" i="2"/>
  <c r="E37" i="2"/>
  <c r="H37" i="2"/>
  <c r="K37" i="2"/>
  <c r="N37" i="2"/>
  <c r="Q37" i="2"/>
  <c r="C45" i="2"/>
  <c r="D45" i="2"/>
  <c r="F45" i="2"/>
  <c r="G45" i="2"/>
  <c r="I45" i="2"/>
  <c r="J45" i="2"/>
  <c r="L45" i="2"/>
  <c r="M45" i="2"/>
  <c r="O45" i="2"/>
  <c r="P45" i="2"/>
  <c r="R45" i="2"/>
  <c r="S45" i="2"/>
  <c r="C46" i="2"/>
  <c r="D46" i="2"/>
  <c r="F46" i="2"/>
  <c r="G46" i="2"/>
  <c r="I46" i="2"/>
  <c r="J46" i="2"/>
  <c r="L46" i="2"/>
  <c r="M46" i="2"/>
  <c r="O46" i="2"/>
  <c r="P46" i="2"/>
  <c r="R46" i="2"/>
  <c r="S46" i="2"/>
  <c r="C47" i="2"/>
  <c r="D47" i="2"/>
  <c r="F47" i="2"/>
  <c r="G47" i="2"/>
  <c r="I47" i="2"/>
  <c r="J47" i="2"/>
  <c r="L47" i="2"/>
  <c r="M47" i="2"/>
  <c r="O47" i="2"/>
  <c r="P47" i="2"/>
  <c r="R47" i="2"/>
  <c r="S47" i="2"/>
  <c r="C48" i="2"/>
  <c r="D48" i="2"/>
  <c r="F48" i="2"/>
  <c r="G48" i="2"/>
  <c r="I48" i="2"/>
  <c r="J48" i="2"/>
  <c r="L48" i="2"/>
  <c r="M48" i="2"/>
  <c r="O48" i="2"/>
  <c r="P48" i="2"/>
  <c r="R48" i="2"/>
  <c r="S48" i="2"/>
  <c r="C49" i="2"/>
  <c r="D49" i="2"/>
  <c r="F49" i="2"/>
  <c r="G49" i="2"/>
  <c r="I49" i="2"/>
  <c r="J49" i="2"/>
  <c r="L49" i="2"/>
  <c r="M49" i="2"/>
  <c r="O49" i="2"/>
  <c r="P49" i="2"/>
  <c r="R49" i="2"/>
  <c r="S49" i="2"/>
  <c r="C50" i="2"/>
  <c r="D50" i="2"/>
  <c r="F50" i="2"/>
  <c r="G50" i="2"/>
  <c r="I50" i="2"/>
  <c r="J50" i="2"/>
  <c r="L50" i="2"/>
  <c r="M50" i="2"/>
  <c r="O50" i="2"/>
  <c r="P50" i="2"/>
  <c r="R50" i="2"/>
  <c r="S50" i="2"/>
  <c r="C51" i="2"/>
  <c r="D51" i="2"/>
  <c r="F51" i="2"/>
  <c r="G51" i="2"/>
  <c r="I51" i="2"/>
  <c r="J51" i="2"/>
  <c r="L51" i="2"/>
  <c r="M51" i="2"/>
  <c r="O51" i="2"/>
  <c r="P51" i="2"/>
  <c r="R51" i="2"/>
  <c r="S51" i="2"/>
  <c r="C52" i="2"/>
  <c r="D52" i="2"/>
  <c r="F52" i="2"/>
  <c r="G52" i="2"/>
  <c r="I52" i="2"/>
  <c r="J52" i="2"/>
  <c r="L52" i="2"/>
  <c r="M52" i="2"/>
  <c r="O52" i="2"/>
  <c r="P52" i="2"/>
  <c r="R52" i="2"/>
  <c r="S52" i="2"/>
  <c r="C53" i="2"/>
  <c r="D53" i="2"/>
  <c r="F53" i="2"/>
  <c r="G53" i="2"/>
  <c r="I53" i="2"/>
  <c r="J53" i="2"/>
  <c r="L53" i="2"/>
  <c r="M53" i="2"/>
  <c r="O53" i="2"/>
  <c r="P53" i="2"/>
  <c r="R53" i="2"/>
  <c r="S53" i="2"/>
  <c r="C54" i="2"/>
  <c r="D54" i="2"/>
  <c r="F54" i="2"/>
  <c r="G54" i="2"/>
  <c r="I54" i="2"/>
  <c r="J54" i="2"/>
  <c r="L54" i="2"/>
  <c r="M54" i="2"/>
  <c r="O54" i="2"/>
  <c r="P54" i="2"/>
  <c r="R54" i="2"/>
  <c r="S54" i="2"/>
  <c r="C55" i="2"/>
  <c r="D55" i="2"/>
  <c r="F55" i="2"/>
  <c r="G55" i="2"/>
  <c r="I55" i="2"/>
  <c r="J55" i="2"/>
  <c r="L55" i="2"/>
  <c r="M55" i="2"/>
  <c r="O55" i="2"/>
  <c r="P55" i="2"/>
  <c r="R55" i="2"/>
  <c r="S55" i="2"/>
  <c r="C56" i="2"/>
  <c r="D56" i="2"/>
  <c r="F56" i="2"/>
  <c r="G56" i="2"/>
  <c r="I56" i="2"/>
  <c r="J56" i="2"/>
  <c r="L56" i="2"/>
  <c r="M56" i="2"/>
  <c r="O56" i="2"/>
  <c r="P56" i="2"/>
  <c r="R56" i="2"/>
  <c r="S56" i="2"/>
  <c r="B57" i="2"/>
  <c r="E57" i="2"/>
  <c r="H57" i="2"/>
  <c r="K57" i="2"/>
  <c r="N57" i="2"/>
  <c r="Q57" i="2"/>
  <c r="C65" i="2"/>
  <c r="D65" i="2"/>
  <c r="F65" i="2"/>
  <c r="G65" i="2"/>
  <c r="I65" i="2"/>
  <c r="J65" i="2"/>
  <c r="L65" i="2"/>
  <c r="M65" i="2"/>
  <c r="O65" i="2"/>
  <c r="P65" i="2"/>
  <c r="R65" i="2"/>
  <c r="S65" i="2"/>
  <c r="C66" i="2"/>
  <c r="D66" i="2"/>
  <c r="F66" i="2"/>
  <c r="G66" i="2"/>
  <c r="I66" i="2"/>
  <c r="J66" i="2"/>
  <c r="L66" i="2"/>
  <c r="M66" i="2"/>
  <c r="O66" i="2"/>
  <c r="P66" i="2"/>
  <c r="R66" i="2"/>
  <c r="S66" i="2"/>
  <c r="C67" i="2"/>
  <c r="D67" i="2"/>
  <c r="F67" i="2"/>
  <c r="G67" i="2"/>
  <c r="I67" i="2"/>
  <c r="J67" i="2"/>
  <c r="L67" i="2"/>
  <c r="M67" i="2"/>
  <c r="O67" i="2"/>
  <c r="P67" i="2"/>
  <c r="R67" i="2"/>
  <c r="S67" i="2"/>
  <c r="C68" i="2"/>
  <c r="D68" i="2"/>
  <c r="F68" i="2"/>
  <c r="G68" i="2"/>
  <c r="I68" i="2"/>
  <c r="J68" i="2"/>
  <c r="L68" i="2"/>
  <c r="M68" i="2"/>
  <c r="O68" i="2"/>
  <c r="P68" i="2"/>
  <c r="R68" i="2"/>
  <c r="S68" i="2"/>
  <c r="C69" i="2"/>
  <c r="D69" i="2"/>
  <c r="F69" i="2"/>
  <c r="G69" i="2"/>
  <c r="I69" i="2"/>
  <c r="J69" i="2"/>
  <c r="L69" i="2"/>
  <c r="M69" i="2"/>
  <c r="O69" i="2"/>
  <c r="P69" i="2"/>
  <c r="R69" i="2"/>
  <c r="S69" i="2"/>
  <c r="C70" i="2"/>
  <c r="D70" i="2"/>
  <c r="F70" i="2"/>
  <c r="G70" i="2"/>
  <c r="I70" i="2"/>
  <c r="J70" i="2"/>
  <c r="L70" i="2"/>
  <c r="M70" i="2"/>
  <c r="O70" i="2"/>
  <c r="P70" i="2"/>
  <c r="R70" i="2"/>
  <c r="S70" i="2"/>
  <c r="C71" i="2"/>
  <c r="D71" i="2"/>
  <c r="F71" i="2"/>
  <c r="G71" i="2"/>
  <c r="I71" i="2"/>
  <c r="J71" i="2"/>
  <c r="L71" i="2"/>
  <c r="M71" i="2"/>
  <c r="O71" i="2"/>
  <c r="P71" i="2"/>
  <c r="R71" i="2"/>
  <c r="S71" i="2"/>
  <c r="C72" i="2"/>
  <c r="D72" i="2"/>
  <c r="D73" i="2" s="1"/>
  <c r="D74" i="2" s="1"/>
  <c r="D75" i="2" s="1"/>
  <c r="D76" i="2" s="1"/>
  <c r="F72" i="2"/>
  <c r="G72" i="2"/>
  <c r="I72" i="2"/>
  <c r="J72" i="2"/>
  <c r="L72" i="2"/>
  <c r="M72" i="2"/>
  <c r="O72" i="2"/>
  <c r="P72" i="2"/>
  <c r="R72" i="2"/>
  <c r="S72" i="2"/>
  <c r="C73" i="2"/>
  <c r="F73" i="2"/>
  <c r="G73" i="2"/>
  <c r="I73" i="2"/>
  <c r="J73" i="2"/>
  <c r="L73" i="2"/>
  <c r="M73" i="2"/>
  <c r="O73" i="2"/>
  <c r="P73" i="2"/>
  <c r="R73" i="2"/>
  <c r="S73" i="2"/>
  <c r="C74" i="2"/>
  <c r="F74" i="2"/>
  <c r="G74" i="2"/>
  <c r="I74" i="2"/>
  <c r="J74" i="2"/>
  <c r="L74" i="2"/>
  <c r="M74" i="2"/>
  <c r="O74" i="2"/>
  <c r="P74" i="2"/>
  <c r="R74" i="2"/>
  <c r="S74" i="2"/>
  <c r="C75" i="2"/>
  <c r="F75" i="2"/>
  <c r="G75" i="2"/>
  <c r="I75" i="2"/>
  <c r="J75" i="2"/>
  <c r="L75" i="2"/>
  <c r="M75" i="2"/>
  <c r="O75" i="2"/>
  <c r="P75" i="2"/>
  <c r="R75" i="2"/>
  <c r="S75" i="2"/>
  <c r="C76" i="2"/>
  <c r="F76" i="2"/>
  <c r="G76" i="2"/>
  <c r="I76" i="2"/>
  <c r="J76" i="2"/>
  <c r="L76" i="2"/>
  <c r="M76" i="2"/>
  <c r="O76" i="2"/>
  <c r="P76" i="2"/>
  <c r="R76" i="2"/>
  <c r="S76" i="2"/>
  <c r="B77" i="2"/>
  <c r="E77" i="2"/>
  <c r="H77" i="2"/>
  <c r="K77" i="2"/>
  <c r="N77" i="2"/>
  <c r="Q77" i="2"/>
  <c r="C85" i="2"/>
  <c r="D85" i="2"/>
  <c r="F85" i="2"/>
  <c r="G85" i="2"/>
  <c r="I85" i="2"/>
  <c r="J85" i="2"/>
  <c r="L85" i="2"/>
  <c r="M85" i="2"/>
  <c r="O85" i="2"/>
  <c r="P85" i="2"/>
  <c r="R85" i="2"/>
  <c r="S85" i="2"/>
  <c r="C86" i="2"/>
  <c r="D86" i="2"/>
  <c r="F86" i="2"/>
  <c r="G86" i="2"/>
  <c r="I86" i="2"/>
  <c r="J86" i="2"/>
  <c r="L86" i="2"/>
  <c r="M86" i="2"/>
  <c r="O86" i="2"/>
  <c r="P86" i="2"/>
  <c r="R86" i="2"/>
  <c r="S86" i="2"/>
  <c r="C87" i="2"/>
  <c r="D87" i="2"/>
  <c r="F87" i="2"/>
  <c r="G87" i="2"/>
  <c r="I87" i="2"/>
  <c r="J87" i="2"/>
  <c r="L87" i="2"/>
  <c r="M87" i="2"/>
  <c r="O87" i="2"/>
  <c r="P87" i="2"/>
  <c r="R87" i="2"/>
  <c r="S87" i="2"/>
  <c r="C88" i="2"/>
  <c r="D88" i="2"/>
  <c r="F88" i="2"/>
  <c r="G88" i="2"/>
  <c r="I88" i="2"/>
  <c r="J88" i="2"/>
  <c r="L88" i="2"/>
  <c r="M88" i="2"/>
  <c r="O88" i="2"/>
  <c r="P88" i="2"/>
  <c r="R88" i="2"/>
  <c r="S88" i="2"/>
  <c r="C89" i="2"/>
  <c r="D89" i="2"/>
  <c r="F89" i="2"/>
  <c r="G89" i="2"/>
  <c r="I89" i="2"/>
  <c r="J89" i="2"/>
  <c r="L89" i="2"/>
  <c r="M89" i="2"/>
  <c r="O89" i="2"/>
  <c r="P89" i="2"/>
  <c r="R89" i="2"/>
  <c r="S89" i="2"/>
  <c r="C90" i="2"/>
  <c r="D90" i="2"/>
  <c r="D91" i="2" s="1"/>
  <c r="D92" i="2" s="1"/>
  <c r="D93" i="2" s="1"/>
  <c r="D94" i="2" s="1"/>
  <c r="D95" i="2" s="1"/>
  <c r="D96" i="2" s="1"/>
  <c r="F90" i="2"/>
  <c r="G90" i="2"/>
  <c r="I90" i="2"/>
  <c r="J90" i="2"/>
  <c r="L90" i="2"/>
  <c r="M90" i="2"/>
  <c r="O90" i="2"/>
  <c r="P90" i="2"/>
  <c r="R90" i="2"/>
  <c r="S90" i="2"/>
  <c r="C91" i="2"/>
  <c r="F91" i="2"/>
  <c r="G91" i="2"/>
  <c r="I91" i="2"/>
  <c r="J91" i="2"/>
  <c r="L91" i="2"/>
  <c r="M91" i="2"/>
  <c r="O91" i="2"/>
  <c r="P91" i="2"/>
  <c r="R91" i="2"/>
  <c r="S91" i="2"/>
  <c r="C92" i="2"/>
  <c r="F92" i="2"/>
  <c r="G92" i="2"/>
  <c r="I92" i="2"/>
  <c r="J92" i="2"/>
  <c r="L92" i="2"/>
  <c r="M92" i="2"/>
  <c r="O92" i="2"/>
  <c r="P92" i="2"/>
  <c r="R92" i="2"/>
  <c r="S92" i="2"/>
  <c r="C93" i="2"/>
  <c r="F93" i="2"/>
  <c r="G93" i="2"/>
  <c r="I93" i="2"/>
  <c r="J93" i="2"/>
  <c r="L93" i="2"/>
  <c r="M93" i="2"/>
  <c r="O93" i="2"/>
  <c r="P93" i="2"/>
  <c r="R93" i="2"/>
  <c r="S93" i="2"/>
  <c r="C94" i="2"/>
  <c r="F94" i="2"/>
  <c r="G94" i="2"/>
  <c r="I94" i="2"/>
  <c r="J94" i="2"/>
  <c r="L94" i="2"/>
  <c r="M94" i="2"/>
  <c r="O94" i="2"/>
  <c r="P94" i="2"/>
  <c r="R94" i="2"/>
  <c r="S94" i="2"/>
  <c r="C95" i="2"/>
  <c r="F95" i="2"/>
  <c r="G95" i="2"/>
  <c r="I95" i="2"/>
  <c r="J95" i="2"/>
  <c r="L95" i="2"/>
  <c r="M95" i="2"/>
  <c r="O95" i="2"/>
  <c r="P95" i="2"/>
  <c r="R95" i="2"/>
  <c r="S95" i="2"/>
  <c r="C96" i="2"/>
  <c r="F96" i="2"/>
  <c r="G96" i="2"/>
  <c r="I96" i="2"/>
  <c r="J96" i="2"/>
  <c r="L96" i="2"/>
  <c r="M96" i="2"/>
  <c r="O96" i="2"/>
  <c r="P96" i="2"/>
  <c r="R96" i="2"/>
  <c r="S96" i="2"/>
  <c r="B97" i="2"/>
  <c r="E97" i="2"/>
  <c r="H97" i="2"/>
  <c r="K97" i="2"/>
  <c r="N97" i="2"/>
  <c r="Q97" i="2"/>
  <c r="C105" i="2"/>
  <c r="D105" i="2"/>
  <c r="F105" i="2"/>
  <c r="G105" i="2"/>
  <c r="I105" i="2"/>
  <c r="J105" i="2"/>
  <c r="L105" i="2"/>
  <c r="M105" i="2"/>
  <c r="O105" i="2"/>
  <c r="P105" i="2"/>
  <c r="R105" i="2"/>
  <c r="S105" i="2"/>
  <c r="C106" i="2"/>
  <c r="D106" i="2"/>
  <c r="F106" i="2"/>
  <c r="G106" i="2"/>
  <c r="I106" i="2"/>
  <c r="J106" i="2"/>
  <c r="L106" i="2"/>
  <c r="M106" i="2"/>
  <c r="O106" i="2"/>
  <c r="P106" i="2"/>
  <c r="R106" i="2"/>
  <c r="S106" i="2"/>
  <c r="C107" i="2"/>
  <c r="D107" i="2"/>
  <c r="F107" i="2"/>
  <c r="G107" i="2"/>
  <c r="I107" i="2"/>
  <c r="J107" i="2"/>
  <c r="L107" i="2"/>
  <c r="M107" i="2"/>
  <c r="O107" i="2"/>
  <c r="P107" i="2"/>
  <c r="R107" i="2"/>
  <c r="S107" i="2"/>
  <c r="C108" i="2"/>
  <c r="D108" i="2"/>
  <c r="F108" i="2"/>
  <c r="G108" i="2"/>
  <c r="I108" i="2"/>
  <c r="J108" i="2"/>
  <c r="L108" i="2"/>
  <c r="M108" i="2"/>
  <c r="O108" i="2"/>
  <c r="P108" i="2"/>
  <c r="R108" i="2"/>
  <c r="S108" i="2"/>
  <c r="C109" i="2"/>
  <c r="D109" i="2"/>
  <c r="F109" i="2"/>
  <c r="G109" i="2"/>
  <c r="I109" i="2"/>
  <c r="J109" i="2"/>
  <c r="L109" i="2"/>
  <c r="M109" i="2"/>
  <c r="O109" i="2"/>
  <c r="P109" i="2"/>
  <c r="R109" i="2"/>
  <c r="S109" i="2"/>
  <c r="C110" i="2"/>
  <c r="D110" i="2"/>
  <c r="F110" i="2"/>
  <c r="G110" i="2"/>
  <c r="I110" i="2"/>
  <c r="J110" i="2"/>
  <c r="L110" i="2"/>
  <c r="M110" i="2"/>
  <c r="O110" i="2"/>
  <c r="P110" i="2"/>
  <c r="R110" i="2"/>
  <c r="S110" i="2"/>
  <c r="C111" i="2"/>
  <c r="D111" i="2"/>
  <c r="F111" i="2"/>
  <c r="G111" i="2"/>
  <c r="I111" i="2"/>
  <c r="J111" i="2"/>
  <c r="L111" i="2"/>
  <c r="M111" i="2"/>
  <c r="O111" i="2"/>
  <c r="P111" i="2"/>
  <c r="R111" i="2"/>
  <c r="S111" i="2"/>
  <c r="C112" i="2"/>
  <c r="D112" i="2"/>
  <c r="F112" i="2"/>
  <c r="G112" i="2"/>
  <c r="I112" i="2"/>
  <c r="J112" i="2"/>
  <c r="L112" i="2"/>
  <c r="M112" i="2"/>
  <c r="O112" i="2"/>
  <c r="P112" i="2"/>
  <c r="R112" i="2"/>
  <c r="S112" i="2"/>
  <c r="C113" i="2"/>
  <c r="D113" i="2"/>
  <c r="F113" i="2"/>
  <c r="G113" i="2"/>
  <c r="I113" i="2"/>
  <c r="J113" i="2"/>
  <c r="L113" i="2"/>
  <c r="M113" i="2"/>
  <c r="O113" i="2"/>
  <c r="P113" i="2"/>
  <c r="R113" i="2"/>
  <c r="S113" i="2"/>
  <c r="C114" i="2"/>
  <c r="D114" i="2"/>
  <c r="F114" i="2"/>
  <c r="G114" i="2"/>
  <c r="I114" i="2"/>
  <c r="J114" i="2"/>
  <c r="L114" i="2"/>
  <c r="M114" i="2"/>
  <c r="O114" i="2"/>
  <c r="P114" i="2"/>
  <c r="R114" i="2"/>
  <c r="S114" i="2"/>
  <c r="C115" i="2"/>
  <c r="D115" i="2"/>
  <c r="F115" i="2"/>
  <c r="G115" i="2"/>
  <c r="I115" i="2"/>
  <c r="J115" i="2"/>
  <c r="L115" i="2"/>
  <c r="M115" i="2"/>
  <c r="O115" i="2"/>
  <c r="P115" i="2"/>
  <c r="R115" i="2"/>
  <c r="S115" i="2"/>
  <c r="C116" i="2"/>
  <c r="D116" i="2"/>
  <c r="F116" i="2"/>
  <c r="G116" i="2"/>
  <c r="I116" i="2"/>
  <c r="J116" i="2"/>
  <c r="L116" i="2"/>
  <c r="M116" i="2"/>
  <c r="O116" i="2"/>
  <c r="P116" i="2"/>
  <c r="R116" i="2"/>
  <c r="S116" i="2"/>
  <c r="B117" i="2"/>
  <c r="E117" i="2"/>
  <c r="H117" i="2"/>
  <c r="K117" i="2"/>
  <c r="N117" i="2"/>
  <c r="Q117" i="2"/>
</calcChain>
</file>

<file path=xl/sharedStrings.xml><?xml version="1.0" encoding="utf-8"?>
<sst xmlns="http://schemas.openxmlformats.org/spreadsheetml/2006/main" count="162" uniqueCount="18">
  <si>
    <t>total number of animals</t>
  </si>
  <si>
    <t>accumulative percentage</t>
  </si>
  <si>
    <t>percentage</t>
  </si>
  <si>
    <t>total count of pupae</t>
  </si>
  <si>
    <t># of pupae found</t>
  </si>
  <si>
    <t>Time (hours after egg laying)</t>
  </si>
  <si>
    <t>Experiment 5</t>
  </si>
  <si>
    <t>Experiment 3</t>
  </si>
  <si>
    <t>Experiment 2</t>
  </si>
  <si>
    <t>Experiment 1</t>
  </si>
  <si>
    <t>w*;UAS-crbRNAi/+; fkhGAL4/UAS-ptenRNAi</t>
  </si>
  <si>
    <t>w*;UAS-crbRNAi/+; fkhGAL4/+</t>
  </si>
  <si>
    <t>w*;; fkhGAL4/+</t>
  </si>
  <si>
    <t>w*;; fkhGAL4/UAS-ptenRNAi</t>
  </si>
  <si>
    <t>w*;; fkhGAL4/UAS-pi3kRNAi</t>
  </si>
  <si>
    <t>w*;UAS-crbRNAi/+; fkhGAL4/UAS-pi3kRNAi</t>
  </si>
  <si>
    <t>Experiment 4</t>
  </si>
  <si>
    <t>Experiment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</si>
</sst>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0"/>
      <color rgb="FF000000"/>
      <name val="Helvetica Neue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1" fontId="0" fillId="0" borderId="3" xfId="0" applyNumberFormat="1" applyBorder="1"/>
    <xf numFmtId="0" fontId="0" fillId="0" borderId="4" xfId="0" applyBorder="1"/>
    <xf numFmtId="2" fontId="0" fillId="0" borderId="5" xfId="0" applyNumberFormat="1" applyBorder="1"/>
    <xf numFmtId="2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1" fontId="0" fillId="0" borderId="5" xfId="0" applyNumberFormat="1" applyBorder="1"/>
    <xf numFmtId="1" fontId="0" fillId="0" borderId="0" xfId="0" applyNumberFormat="1" applyBorder="1"/>
    <xf numFmtId="1" fontId="0" fillId="0" borderId="6" xfId="0" applyNumberFormat="1" applyBorder="1"/>
    <xf numFmtId="0" fontId="0" fillId="0" borderId="5" xfId="0" applyBorder="1"/>
    <xf numFmtId="0" fontId="0" fillId="0" borderId="0" xfId="0" applyBorder="1"/>
    <xf numFmtId="0" fontId="0" fillId="0" borderId="11" xfId="0" applyBorder="1"/>
    <xf numFmtId="0" fontId="1" fillId="0" borderId="0" xfId="0" applyFont="1"/>
    <xf numFmtId="0" fontId="2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Experiment1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'For Prism'!$B$2</c:f>
              <c:strCache>
                <c:ptCount val="1"/>
                <c:pt idx="0">
                  <c:v>w*;; fkhGAL4/+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'For Prism'!$D$4:$D$16</c:f>
              <c:numCache>
                <c:formatCode>0.00</c:formatCode>
                <c:ptCount val="13"/>
                <c:pt idx="0">
                  <c:v>0</c:v>
                </c:pt>
                <c:pt idx="1">
                  <c:v>44.444444444444443</c:v>
                </c:pt>
                <c:pt idx="2">
                  <c:v>50</c:v>
                </c:pt>
                <c:pt idx="3">
                  <c:v>61.111111111111114</c:v>
                </c:pt>
                <c:pt idx="4">
                  <c:v>66.666666666666671</c:v>
                </c:pt>
                <c:pt idx="5">
                  <c:v>83.333333333333343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07-F649-A23B-EA010DF8203D}"/>
            </c:ext>
          </c:extLst>
        </c:ser>
        <c:ser>
          <c:idx val="1"/>
          <c:order val="1"/>
          <c:tx>
            <c:strRef>
              <c:f>'For Prism'!$E$2</c:f>
              <c:strCache>
                <c:ptCount val="1"/>
                <c:pt idx="0">
                  <c:v>w*;UAS-crbRNAi/+; fkhGAL4/+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'For Prism'!$G$4:$G$16</c:f>
              <c:numCache>
                <c:formatCode>0.00</c:formatCode>
                <c:ptCount val="13"/>
                <c:pt idx="0" formatCode="0">
                  <c:v>0</c:v>
                </c:pt>
                <c:pt idx="1">
                  <c:v>13.333333333333334</c:v>
                </c:pt>
                <c:pt idx="2">
                  <c:v>53.333333333333336</c:v>
                </c:pt>
                <c:pt idx="3">
                  <c:v>73.333333333333343</c:v>
                </c:pt>
                <c:pt idx="4">
                  <c:v>86.666666666666671</c:v>
                </c:pt>
                <c:pt idx="5">
                  <c:v>93.333333333333343</c:v>
                </c:pt>
                <c:pt idx="6">
                  <c:v>100.00000000000001</c:v>
                </c:pt>
                <c:pt idx="7">
                  <c:v>100.00000000000001</c:v>
                </c:pt>
                <c:pt idx="8">
                  <c:v>100.00000000000001</c:v>
                </c:pt>
                <c:pt idx="9">
                  <c:v>100.00000000000001</c:v>
                </c:pt>
                <c:pt idx="10">
                  <c:v>100.00000000000001</c:v>
                </c:pt>
                <c:pt idx="11">
                  <c:v>100.00000000000001</c:v>
                </c:pt>
                <c:pt idx="12">
                  <c:v>100.00000000000001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07-F649-A23B-EA010DF8203D}"/>
            </c:ext>
          </c:extLst>
        </c:ser>
        <c:ser>
          <c:idx val="2"/>
          <c:order val="2"/>
          <c:tx>
            <c:strRef>
              <c:f>'For Prism'!$H$2</c:f>
              <c:strCache>
                <c:ptCount val="1"/>
                <c:pt idx="0">
                  <c:v>w*;; fkhGAL4/UAS-ptenRNAi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'For Prism'!$J$4:$J$16</c:f>
              <c:numCache>
                <c:formatCode>0.00</c:formatCode>
                <c:ptCount val="1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41.666666666666671</c:v>
                </c:pt>
                <c:pt idx="4">
                  <c:v>58.333333333333336</c:v>
                </c:pt>
                <c:pt idx="5">
                  <c:v>66.666666666666671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07-F649-A23B-EA010DF8203D}"/>
            </c:ext>
          </c:extLst>
        </c:ser>
        <c:ser>
          <c:idx val="3"/>
          <c:order val="3"/>
          <c:tx>
            <c:strRef>
              <c:f>'For Prism'!$K$2</c:f>
              <c:strCache>
                <c:ptCount val="1"/>
                <c:pt idx="0">
                  <c:v>w*;UAS-crbRNAi/+; fkhGAL4/UAS-ptenRNAi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'For Prism'!$M$4:$M$16</c:f>
              <c:numCache>
                <c:formatCode>0.00</c:formatCode>
                <c:ptCount val="13"/>
                <c:pt idx="0" formatCode="0">
                  <c:v>0</c:v>
                </c:pt>
                <c:pt idx="1">
                  <c:v>0</c:v>
                </c:pt>
                <c:pt idx="2">
                  <c:v>9.0909090909090917</c:v>
                </c:pt>
                <c:pt idx="3">
                  <c:v>27.272727272727273</c:v>
                </c:pt>
                <c:pt idx="4">
                  <c:v>54.545454545454547</c:v>
                </c:pt>
                <c:pt idx="5">
                  <c:v>81.818181818181813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907-F649-A23B-EA010DF8203D}"/>
            </c:ext>
          </c:extLst>
        </c:ser>
        <c:ser>
          <c:idx val="4"/>
          <c:order val="4"/>
          <c:tx>
            <c:strRef>
              <c:f>'For Prism'!$N$2</c:f>
              <c:strCache>
                <c:ptCount val="1"/>
                <c:pt idx="0">
                  <c:v>w*;; fkhGAL4/UAS-pi3kRNAi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'For Prism'!$P$4:$P$16</c:f>
              <c:numCache>
                <c:formatCode>0.00</c:formatCode>
                <c:ptCount val="13"/>
                <c:pt idx="0" formatCode="0">
                  <c:v>0</c:v>
                </c:pt>
                <c:pt idx="1">
                  <c:v>0</c:v>
                </c:pt>
                <c:pt idx="2">
                  <c:v>15.384615384615385</c:v>
                </c:pt>
                <c:pt idx="3">
                  <c:v>15.384615384615385</c:v>
                </c:pt>
                <c:pt idx="4">
                  <c:v>23.076923076923077</c:v>
                </c:pt>
                <c:pt idx="5">
                  <c:v>38.46153846153846</c:v>
                </c:pt>
                <c:pt idx="6">
                  <c:v>92.307692307692307</c:v>
                </c:pt>
                <c:pt idx="7">
                  <c:v>92.307692307692307</c:v>
                </c:pt>
                <c:pt idx="8">
                  <c:v>92.307692307692307</c:v>
                </c:pt>
                <c:pt idx="9">
                  <c:v>92.307692307692307</c:v>
                </c:pt>
                <c:pt idx="10">
                  <c:v>92.307692307692307</c:v>
                </c:pt>
                <c:pt idx="11">
                  <c:v>92.307692307692307</c:v>
                </c:pt>
                <c:pt idx="12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907-F649-A23B-EA010DF8203D}"/>
            </c:ext>
          </c:extLst>
        </c:ser>
        <c:ser>
          <c:idx val="5"/>
          <c:order val="5"/>
          <c:tx>
            <c:strRef>
              <c:f>'For Prism'!$Q$2</c:f>
              <c:strCache>
                <c:ptCount val="1"/>
                <c:pt idx="0">
                  <c:v>w*;UAS-crbRNAi/+; fkhGAL4/UAS-pi3kRNAi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yVal>
            <c:numRef>
              <c:f>'For Prism'!$S$4:$S$16</c:f>
              <c:numCache>
                <c:formatCode>0.00</c:formatCode>
                <c:ptCount val="13"/>
                <c:pt idx="0" formatCode="0">
                  <c:v>0</c:v>
                </c:pt>
                <c:pt idx="1">
                  <c:v>0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37.5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907-F649-A23B-EA010DF82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5090239"/>
        <c:axId val="2145091967"/>
      </c:scatterChart>
      <c:valAx>
        <c:axId val="2145090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5091967"/>
        <c:crosses val="autoZero"/>
        <c:crossBetween val="midCat"/>
      </c:valAx>
      <c:valAx>
        <c:axId val="214509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5090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882650</xdr:colOff>
      <xdr:row>118</xdr:row>
      <xdr:rowOff>95250</xdr:rowOff>
    </xdr:from>
    <xdr:to>
      <xdr:col>4</xdr:col>
      <xdr:colOff>1187450</xdr:colOff>
      <xdr:row>131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D06EC6-0B80-8448-83C6-E37B53234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94B55-6ECF-BC4A-9C01-A58256835EEE}">
  <dimension ref="A1:V118"/>
  <sheetViews>
    <sheetView tabSelected="1" topLeftCell="A90" workbookViewId="0">
      <selection activeCell="H126" sqref="H126"/>
    </sheetView>
  </sheetViews>
  <sheetFormatPr baseColWidth="10" defaultRowHeight="16" x14ac:dyDescent="0.2"/>
  <cols>
    <col min="1" max="1" width="26.5" customWidth="1"/>
    <col min="2" max="2" width="17.1640625" customWidth="1"/>
    <col min="3" max="3" width="14.1640625" customWidth="1"/>
    <col min="4" max="4" width="24.6640625" customWidth="1"/>
    <col min="5" max="5" width="20.6640625" customWidth="1"/>
    <col min="6" max="6" width="16" customWidth="1"/>
    <col min="7" max="7" width="23.33203125" customWidth="1"/>
    <col min="8" max="8" width="18.6640625" customWidth="1"/>
    <col min="9" max="9" width="15" customWidth="1"/>
    <col min="10" max="10" width="22.5" customWidth="1"/>
    <col min="11" max="11" width="21.1640625" customWidth="1"/>
    <col min="12" max="12" width="12" customWidth="1"/>
    <col min="13" max="13" width="21.5" customWidth="1"/>
    <col min="14" max="14" width="18.5" customWidth="1"/>
    <col min="15" max="15" width="15.33203125" customWidth="1"/>
    <col min="16" max="16" width="23.5" customWidth="1"/>
    <col min="17" max="17" width="18.6640625" customWidth="1"/>
    <col min="18" max="18" width="14.83203125" customWidth="1"/>
    <col min="19" max="19" width="22.83203125" customWidth="1"/>
  </cols>
  <sheetData>
    <row r="1" spans="1:22" ht="16" customHeight="1" x14ac:dyDescent="0.2">
      <c r="A1" s="22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1"/>
      <c r="U1" s="1"/>
      <c r="V1" s="1"/>
    </row>
    <row r="2" spans="1:22" x14ac:dyDescent="0.2">
      <c r="A2" s="16"/>
      <c r="B2" s="19" t="s">
        <v>12</v>
      </c>
      <c r="C2" s="20"/>
      <c r="D2" s="21"/>
      <c r="E2" s="19" t="s">
        <v>11</v>
      </c>
      <c r="F2" s="20"/>
      <c r="G2" s="21"/>
      <c r="H2" s="19" t="s">
        <v>13</v>
      </c>
      <c r="I2" s="20"/>
      <c r="J2" s="21"/>
      <c r="K2" s="25" t="s">
        <v>10</v>
      </c>
      <c r="L2" s="26"/>
      <c r="M2" s="27"/>
      <c r="N2" s="19" t="s">
        <v>14</v>
      </c>
      <c r="O2" s="20"/>
      <c r="P2" s="21"/>
      <c r="Q2" s="25" t="s">
        <v>15</v>
      </c>
      <c r="R2" s="26"/>
      <c r="S2" s="27"/>
    </row>
    <row r="3" spans="1:22" x14ac:dyDescent="0.2">
      <c r="A3" s="9" t="s">
        <v>5</v>
      </c>
      <c r="B3" s="8" t="s">
        <v>4</v>
      </c>
      <c r="C3" s="15" t="s">
        <v>2</v>
      </c>
      <c r="D3" s="14" t="s">
        <v>1</v>
      </c>
      <c r="E3" s="8" t="s">
        <v>3</v>
      </c>
      <c r="F3" s="15" t="s">
        <v>2</v>
      </c>
      <c r="G3" s="14" t="s">
        <v>1</v>
      </c>
      <c r="H3" s="8" t="s">
        <v>3</v>
      </c>
      <c r="I3" s="15" t="s">
        <v>2</v>
      </c>
      <c r="J3" s="14" t="s">
        <v>1</v>
      </c>
      <c r="K3" s="8" t="s">
        <v>3</v>
      </c>
      <c r="L3" s="15" t="s">
        <v>2</v>
      </c>
      <c r="M3" s="14" t="s">
        <v>1</v>
      </c>
      <c r="N3" s="8" t="s">
        <v>3</v>
      </c>
      <c r="O3" s="15" t="s">
        <v>2</v>
      </c>
      <c r="P3" s="14" t="s">
        <v>1</v>
      </c>
      <c r="Q3" s="8" t="s">
        <v>3</v>
      </c>
      <c r="R3" s="15" t="s">
        <v>2</v>
      </c>
      <c r="S3" s="14" t="s">
        <v>1</v>
      </c>
    </row>
    <row r="4" spans="1:22" x14ac:dyDescent="0.2">
      <c r="A4" s="9">
        <v>72</v>
      </c>
      <c r="B4" s="13">
        <v>0</v>
      </c>
      <c r="C4" s="7">
        <v>0</v>
      </c>
      <c r="D4" s="6">
        <v>0</v>
      </c>
      <c r="E4" s="13">
        <v>0</v>
      </c>
      <c r="F4" s="12">
        <v>0</v>
      </c>
      <c r="G4" s="11">
        <v>0</v>
      </c>
      <c r="H4" s="13">
        <v>0</v>
      </c>
      <c r="I4" s="12">
        <v>0</v>
      </c>
      <c r="J4" s="11">
        <v>0</v>
      </c>
      <c r="K4" s="13">
        <v>0</v>
      </c>
      <c r="L4" s="12">
        <v>0</v>
      </c>
      <c r="M4" s="11">
        <v>0</v>
      </c>
      <c r="N4" s="13">
        <v>0</v>
      </c>
      <c r="O4" s="12">
        <v>0</v>
      </c>
      <c r="P4" s="11">
        <v>0</v>
      </c>
      <c r="Q4" s="13">
        <v>0</v>
      </c>
      <c r="R4" s="12">
        <v>0</v>
      </c>
      <c r="S4" s="11">
        <v>0</v>
      </c>
    </row>
    <row r="5" spans="1:22" x14ac:dyDescent="0.2">
      <c r="A5" s="9">
        <v>94</v>
      </c>
      <c r="B5" s="10">
        <v>8</v>
      </c>
      <c r="C5" s="7">
        <f t="shared" ref="C5:C16" si="0">(B5/18)*100</f>
        <v>44.444444444444443</v>
      </c>
      <c r="D5" s="6">
        <f t="shared" ref="D5:D16" si="1">C5+D4</f>
        <v>44.444444444444443</v>
      </c>
      <c r="E5" s="10">
        <v>2</v>
      </c>
      <c r="F5" s="7">
        <f t="shared" ref="F5:F16" si="2">(E5/15)*100</f>
        <v>13.333333333333334</v>
      </c>
      <c r="G5" s="6">
        <f t="shared" ref="G5:G16" si="3">F5+G4</f>
        <v>13.333333333333334</v>
      </c>
      <c r="H5" s="8">
        <v>0</v>
      </c>
      <c r="I5" s="7">
        <f t="shared" ref="I5:I16" si="4">(H5/12)*100</f>
        <v>0</v>
      </c>
      <c r="J5" s="6">
        <f t="shared" ref="J5:J16" si="5">I5+J4</f>
        <v>0</v>
      </c>
      <c r="K5" s="8">
        <v>0</v>
      </c>
      <c r="L5" s="7">
        <f t="shared" ref="L5:L16" si="6">(K5/11)*100</f>
        <v>0</v>
      </c>
      <c r="M5" s="6">
        <f t="shared" ref="M5:M16" si="7">L5+M4</f>
        <v>0</v>
      </c>
      <c r="N5" s="8">
        <v>0</v>
      </c>
      <c r="O5" s="7">
        <f t="shared" ref="O5:O16" si="8">(N5/13)*100</f>
        <v>0</v>
      </c>
      <c r="P5" s="6">
        <f t="shared" ref="P5:P16" si="9">O5+P4</f>
        <v>0</v>
      </c>
      <c r="Q5" s="8">
        <v>0</v>
      </c>
      <c r="R5" s="7">
        <f t="shared" ref="R5:R16" si="10">(Q5/8)*100</f>
        <v>0</v>
      </c>
      <c r="S5" s="6">
        <f t="shared" ref="S5:S16" si="11">R5+S4</f>
        <v>0</v>
      </c>
    </row>
    <row r="6" spans="1:22" x14ac:dyDescent="0.2">
      <c r="A6" s="9">
        <v>97</v>
      </c>
      <c r="B6" s="8">
        <v>1</v>
      </c>
      <c r="C6" s="7">
        <f t="shared" si="0"/>
        <v>5.5555555555555554</v>
      </c>
      <c r="D6" s="6">
        <f t="shared" si="1"/>
        <v>50</v>
      </c>
      <c r="E6" s="8">
        <v>6</v>
      </c>
      <c r="F6" s="7">
        <f t="shared" si="2"/>
        <v>40</v>
      </c>
      <c r="G6" s="6">
        <f t="shared" si="3"/>
        <v>53.333333333333336</v>
      </c>
      <c r="H6" s="8">
        <v>0</v>
      </c>
      <c r="I6" s="7">
        <f t="shared" si="4"/>
        <v>0</v>
      </c>
      <c r="J6" s="6">
        <f t="shared" si="5"/>
        <v>0</v>
      </c>
      <c r="K6" s="8">
        <v>1</v>
      </c>
      <c r="L6" s="7">
        <f t="shared" si="6"/>
        <v>9.0909090909090917</v>
      </c>
      <c r="M6" s="6">
        <f t="shared" si="7"/>
        <v>9.0909090909090917</v>
      </c>
      <c r="N6" s="8">
        <v>2</v>
      </c>
      <c r="O6" s="7">
        <f t="shared" si="8"/>
        <v>15.384615384615385</v>
      </c>
      <c r="P6" s="6">
        <f t="shared" si="9"/>
        <v>15.384615384615385</v>
      </c>
      <c r="Q6" s="8">
        <v>1</v>
      </c>
      <c r="R6" s="7">
        <f t="shared" si="10"/>
        <v>12.5</v>
      </c>
      <c r="S6" s="6">
        <f t="shared" si="11"/>
        <v>12.5</v>
      </c>
    </row>
    <row r="7" spans="1:22" x14ac:dyDescent="0.2">
      <c r="A7" s="9">
        <v>100</v>
      </c>
      <c r="B7" s="8">
        <v>2</v>
      </c>
      <c r="C7" s="7">
        <f t="shared" si="0"/>
        <v>11.111111111111111</v>
      </c>
      <c r="D7" s="6">
        <f t="shared" si="1"/>
        <v>61.111111111111114</v>
      </c>
      <c r="E7" s="8">
        <v>3</v>
      </c>
      <c r="F7" s="7">
        <f t="shared" si="2"/>
        <v>20</v>
      </c>
      <c r="G7" s="6">
        <f t="shared" si="3"/>
        <v>73.333333333333343</v>
      </c>
      <c r="H7" s="8">
        <v>5</v>
      </c>
      <c r="I7" s="7">
        <f t="shared" si="4"/>
        <v>41.666666666666671</v>
      </c>
      <c r="J7" s="6">
        <f t="shared" si="5"/>
        <v>41.666666666666671</v>
      </c>
      <c r="K7" s="8">
        <v>2</v>
      </c>
      <c r="L7" s="7">
        <f t="shared" si="6"/>
        <v>18.181818181818183</v>
      </c>
      <c r="M7" s="6">
        <f t="shared" si="7"/>
        <v>27.272727272727273</v>
      </c>
      <c r="N7" s="8">
        <v>0</v>
      </c>
      <c r="O7" s="7">
        <f t="shared" si="8"/>
        <v>0</v>
      </c>
      <c r="P7" s="6">
        <f t="shared" si="9"/>
        <v>15.384615384615385</v>
      </c>
      <c r="Q7" s="8">
        <v>0</v>
      </c>
      <c r="R7" s="7">
        <f t="shared" si="10"/>
        <v>0</v>
      </c>
      <c r="S7" s="6">
        <f t="shared" si="11"/>
        <v>12.5</v>
      </c>
    </row>
    <row r="8" spans="1:22" x14ac:dyDescent="0.2">
      <c r="A8" s="9">
        <v>102</v>
      </c>
      <c r="B8" s="8">
        <v>1</v>
      </c>
      <c r="C8" s="7">
        <f t="shared" si="0"/>
        <v>5.5555555555555554</v>
      </c>
      <c r="D8" s="6">
        <f t="shared" si="1"/>
        <v>66.666666666666671</v>
      </c>
      <c r="E8" s="8">
        <v>2</v>
      </c>
      <c r="F8" s="7">
        <f t="shared" si="2"/>
        <v>13.333333333333334</v>
      </c>
      <c r="G8" s="6">
        <f t="shared" si="3"/>
        <v>86.666666666666671</v>
      </c>
      <c r="H8" s="8">
        <v>2</v>
      </c>
      <c r="I8" s="7">
        <f t="shared" si="4"/>
        <v>16.666666666666664</v>
      </c>
      <c r="J8" s="6">
        <f t="shared" si="5"/>
        <v>58.333333333333336</v>
      </c>
      <c r="K8" s="8">
        <v>3</v>
      </c>
      <c r="L8" s="7">
        <f t="shared" si="6"/>
        <v>27.27272727272727</v>
      </c>
      <c r="M8" s="6">
        <f t="shared" si="7"/>
        <v>54.545454545454547</v>
      </c>
      <c r="N8" s="8">
        <v>1</v>
      </c>
      <c r="O8" s="7">
        <f t="shared" si="8"/>
        <v>7.6923076923076925</v>
      </c>
      <c r="P8" s="6">
        <f t="shared" si="9"/>
        <v>23.076923076923077</v>
      </c>
      <c r="Q8" s="8">
        <v>0</v>
      </c>
      <c r="R8" s="7">
        <f t="shared" si="10"/>
        <v>0</v>
      </c>
      <c r="S8" s="6">
        <f t="shared" si="11"/>
        <v>12.5</v>
      </c>
    </row>
    <row r="9" spans="1:22" x14ac:dyDescent="0.2">
      <c r="A9" s="9">
        <v>104</v>
      </c>
      <c r="B9" s="10">
        <v>3</v>
      </c>
      <c r="C9" s="7">
        <f t="shared" si="0"/>
        <v>16.666666666666664</v>
      </c>
      <c r="D9" s="6">
        <f t="shared" si="1"/>
        <v>83.333333333333343</v>
      </c>
      <c r="E9" s="10">
        <v>1</v>
      </c>
      <c r="F9" s="7">
        <f t="shared" si="2"/>
        <v>6.666666666666667</v>
      </c>
      <c r="G9" s="6">
        <f t="shared" si="3"/>
        <v>93.333333333333343</v>
      </c>
      <c r="H9" s="10">
        <v>1</v>
      </c>
      <c r="I9" s="7">
        <f t="shared" si="4"/>
        <v>8.3333333333333321</v>
      </c>
      <c r="J9" s="6">
        <f t="shared" si="5"/>
        <v>66.666666666666671</v>
      </c>
      <c r="K9" s="10">
        <v>3</v>
      </c>
      <c r="L9" s="7">
        <f t="shared" si="6"/>
        <v>27.27272727272727</v>
      </c>
      <c r="M9" s="6">
        <f t="shared" si="7"/>
        <v>81.818181818181813</v>
      </c>
      <c r="N9" s="10">
        <v>2</v>
      </c>
      <c r="O9" s="7">
        <f t="shared" si="8"/>
        <v>15.384615384615385</v>
      </c>
      <c r="P9" s="6">
        <f t="shared" si="9"/>
        <v>38.46153846153846</v>
      </c>
      <c r="Q9" s="10">
        <v>2</v>
      </c>
      <c r="R9" s="7">
        <f t="shared" si="10"/>
        <v>25</v>
      </c>
      <c r="S9" s="6">
        <f t="shared" si="11"/>
        <v>37.5</v>
      </c>
    </row>
    <row r="10" spans="1:22" x14ac:dyDescent="0.2">
      <c r="A10" s="9">
        <v>118</v>
      </c>
      <c r="B10" s="10">
        <v>3</v>
      </c>
      <c r="C10" s="7">
        <f t="shared" si="0"/>
        <v>16.666666666666664</v>
      </c>
      <c r="D10" s="6">
        <f t="shared" si="1"/>
        <v>100</v>
      </c>
      <c r="E10" s="10">
        <v>1</v>
      </c>
      <c r="F10" s="7">
        <f t="shared" si="2"/>
        <v>6.666666666666667</v>
      </c>
      <c r="G10" s="6">
        <f t="shared" si="3"/>
        <v>100.00000000000001</v>
      </c>
      <c r="H10" s="10">
        <v>4</v>
      </c>
      <c r="I10" s="7">
        <f t="shared" si="4"/>
        <v>33.333333333333329</v>
      </c>
      <c r="J10" s="6">
        <f t="shared" si="5"/>
        <v>100</v>
      </c>
      <c r="K10" s="10">
        <v>2</v>
      </c>
      <c r="L10" s="7">
        <f t="shared" si="6"/>
        <v>18.181818181818183</v>
      </c>
      <c r="M10" s="6">
        <f t="shared" si="7"/>
        <v>100</v>
      </c>
      <c r="N10" s="10">
        <v>7</v>
      </c>
      <c r="O10" s="7">
        <f t="shared" si="8"/>
        <v>53.846153846153847</v>
      </c>
      <c r="P10" s="6">
        <f t="shared" si="9"/>
        <v>92.307692307692307</v>
      </c>
      <c r="Q10" s="10">
        <v>5</v>
      </c>
      <c r="R10" s="7">
        <f t="shared" si="10"/>
        <v>62.5</v>
      </c>
      <c r="S10" s="6">
        <f t="shared" si="11"/>
        <v>100</v>
      </c>
    </row>
    <row r="11" spans="1:22" x14ac:dyDescent="0.2">
      <c r="A11" s="9">
        <v>121</v>
      </c>
      <c r="B11" s="8">
        <v>0</v>
      </c>
      <c r="C11" s="7">
        <f t="shared" si="0"/>
        <v>0</v>
      </c>
      <c r="D11" s="6">
        <f t="shared" si="1"/>
        <v>100</v>
      </c>
      <c r="E11" s="8">
        <v>0</v>
      </c>
      <c r="F11" s="7">
        <f t="shared" si="2"/>
        <v>0</v>
      </c>
      <c r="G11" s="6">
        <f t="shared" si="3"/>
        <v>100.00000000000001</v>
      </c>
      <c r="H11" s="8">
        <v>0</v>
      </c>
      <c r="I11" s="7">
        <f t="shared" si="4"/>
        <v>0</v>
      </c>
      <c r="J11" s="6">
        <f t="shared" si="5"/>
        <v>100</v>
      </c>
      <c r="K11" s="8">
        <v>0</v>
      </c>
      <c r="L11" s="7">
        <f t="shared" si="6"/>
        <v>0</v>
      </c>
      <c r="M11" s="6">
        <f t="shared" si="7"/>
        <v>100</v>
      </c>
      <c r="N11" s="8">
        <v>0</v>
      </c>
      <c r="O11" s="7">
        <f t="shared" si="8"/>
        <v>0</v>
      </c>
      <c r="P11" s="6">
        <f t="shared" si="9"/>
        <v>92.307692307692307</v>
      </c>
      <c r="Q11" s="8">
        <v>0</v>
      </c>
      <c r="R11" s="7">
        <f t="shared" si="10"/>
        <v>0</v>
      </c>
      <c r="S11" s="6">
        <f t="shared" si="11"/>
        <v>100</v>
      </c>
    </row>
    <row r="12" spans="1:22" x14ac:dyDescent="0.2">
      <c r="A12" s="9">
        <v>124</v>
      </c>
      <c r="B12" s="8">
        <v>0</v>
      </c>
      <c r="C12" s="7">
        <f t="shared" si="0"/>
        <v>0</v>
      </c>
      <c r="D12" s="6">
        <f t="shared" si="1"/>
        <v>100</v>
      </c>
      <c r="E12" s="8">
        <v>0</v>
      </c>
      <c r="F12" s="7">
        <f t="shared" si="2"/>
        <v>0</v>
      </c>
      <c r="G12" s="6">
        <f t="shared" si="3"/>
        <v>100.00000000000001</v>
      </c>
      <c r="H12" s="8">
        <v>0</v>
      </c>
      <c r="I12" s="7">
        <f t="shared" si="4"/>
        <v>0</v>
      </c>
      <c r="J12" s="6">
        <f t="shared" si="5"/>
        <v>100</v>
      </c>
      <c r="K12" s="8">
        <v>0</v>
      </c>
      <c r="L12" s="7">
        <f t="shared" si="6"/>
        <v>0</v>
      </c>
      <c r="M12" s="6">
        <f t="shared" si="7"/>
        <v>100</v>
      </c>
      <c r="N12" s="8">
        <v>0</v>
      </c>
      <c r="O12" s="7">
        <f t="shared" si="8"/>
        <v>0</v>
      </c>
      <c r="P12" s="6">
        <f t="shared" si="9"/>
        <v>92.307692307692307</v>
      </c>
      <c r="Q12" s="8">
        <v>0</v>
      </c>
      <c r="R12" s="7">
        <f t="shared" si="10"/>
        <v>0</v>
      </c>
      <c r="S12" s="6">
        <f t="shared" si="11"/>
        <v>100</v>
      </c>
    </row>
    <row r="13" spans="1:22" x14ac:dyDescent="0.2">
      <c r="A13" s="9">
        <v>126</v>
      </c>
      <c r="B13" s="8">
        <v>0</v>
      </c>
      <c r="C13" s="7">
        <f t="shared" si="0"/>
        <v>0</v>
      </c>
      <c r="D13" s="6">
        <f t="shared" si="1"/>
        <v>100</v>
      </c>
      <c r="E13" s="8">
        <v>0</v>
      </c>
      <c r="F13" s="7">
        <f t="shared" si="2"/>
        <v>0</v>
      </c>
      <c r="G13" s="6">
        <f t="shared" si="3"/>
        <v>100.00000000000001</v>
      </c>
      <c r="H13" s="8">
        <v>0</v>
      </c>
      <c r="I13" s="7">
        <f t="shared" si="4"/>
        <v>0</v>
      </c>
      <c r="J13" s="6">
        <f t="shared" si="5"/>
        <v>100</v>
      </c>
      <c r="K13" s="8">
        <v>0</v>
      </c>
      <c r="L13" s="7">
        <f t="shared" si="6"/>
        <v>0</v>
      </c>
      <c r="M13" s="6">
        <f t="shared" si="7"/>
        <v>100</v>
      </c>
      <c r="N13" s="8">
        <v>0</v>
      </c>
      <c r="O13" s="7">
        <f t="shared" si="8"/>
        <v>0</v>
      </c>
      <c r="P13" s="6">
        <f t="shared" si="9"/>
        <v>92.307692307692307</v>
      </c>
      <c r="Q13" s="8">
        <v>0</v>
      </c>
      <c r="R13" s="7">
        <f t="shared" si="10"/>
        <v>0</v>
      </c>
      <c r="S13" s="6">
        <f t="shared" si="11"/>
        <v>100</v>
      </c>
    </row>
    <row r="14" spans="1:22" x14ac:dyDescent="0.2">
      <c r="A14" s="9">
        <v>128</v>
      </c>
      <c r="B14" s="8">
        <v>0</v>
      </c>
      <c r="C14" s="7">
        <f t="shared" si="0"/>
        <v>0</v>
      </c>
      <c r="D14" s="6">
        <f t="shared" si="1"/>
        <v>100</v>
      </c>
      <c r="E14" s="8">
        <v>0</v>
      </c>
      <c r="F14" s="7">
        <f t="shared" si="2"/>
        <v>0</v>
      </c>
      <c r="G14" s="6">
        <f t="shared" si="3"/>
        <v>100.00000000000001</v>
      </c>
      <c r="H14" s="8">
        <v>0</v>
      </c>
      <c r="I14" s="7">
        <f t="shared" si="4"/>
        <v>0</v>
      </c>
      <c r="J14" s="6">
        <f t="shared" si="5"/>
        <v>100</v>
      </c>
      <c r="K14" s="8">
        <v>0</v>
      </c>
      <c r="L14" s="7">
        <f t="shared" si="6"/>
        <v>0</v>
      </c>
      <c r="M14" s="6">
        <f t="shared" si="7"/>
        <v>100</v>
      </c>
      <c r="N14" s="8">
        <v>0</v>
      </c>
      <c r="O14" s="7">
        <f t="shared" si="8"/>
        <v>0</v>
      </c>
      <c r="P14" s="6">
        <f t="shared" si="9"/>
        <v>92.307692307692307</v>
      </c>
      <c r="Q14" s="8">
        <v>0</v>
      </c>
      <c r="R14" s="7">
        <f t="shared" si="10"/>
        <v>0</v>
      </c>
      <c r="S14" s="6">
        <f t="shared" si="11"/>
        <v>100</v>
      </c>
    </row>
    <row r="15" spans="1:22" x14ac:dyDescent="0.2">
      <c r="A15" s="9">
        <v>142</v>
      </c>
      <c r="B15" s="8">
        <v>0</v>
      </c>
      <c r="C15" s="7">
        <f t="shared" si="0"/>
        <v>0</v>
      </c>
      <c r="D15" s="6">
        <f t="shared" si="1"/>
        <v>100</v>
      </c>
      <c r="E15" s="8">
        <v>0</v>
      </c>
      <c r="F15" s="7">
        <f t="shared" si="2"/>
        <v>0</v>
      </c>
      <c r="G15" s="6">
        <f t="shared" si="3"/>
        <v>100.00000000000001</v>
      </c>
      <c r="H15" s="8">
        <v>0</v>
      </c>
      <c r="I15" s="7">
        <f t="shared" si="4"/>
        <v>0</v>
      </c>
      <c r="J15" s="6">
        <f t="shared" si="5"/>
        <v>100</v>
      </c>
      <c r="K15" s="8">
        <v>0</v>
      </c>
      <c r="L15" s="7">
        <f t="shared" si="6"/>
        <v>0</v>
      </c>
      <c r="M15" s="6">
        <f t="shared" si="7"/>
        <v>100</v>
      </c>
      <c r="N15" s="8">
        <v>0</v>
      </c>
      <c r="O15" s="7">
        <f t="shared" si="8"/>
        <v>0</v>
      </c>
      <c r="P15" s="6">
        <f t="shared" si="9"/>
        <v>92.307692307692307</v>
      </c>
      <c r="Q15" s="8">
        <v>0</v>
      </c>
      <c r="R15" s="7">
        <f t="shared" si="10"/>
        <v>0</v>
      </c>
      <c r="S15" s="6">
        <f t="shared" si="11"/>
        <v>100</v>
      </c>
    </row>
    <row r="16" spans="1:22" x14ac:dyDescent="0.2">
      <c r="A16" s="9">
        <v>145</v>
      </c>
      <c r="B16" s="8">
        <v>0</v>
      </c>
      <c r="C16" s="7">
        <f t="shared" si="0"/>
        <v>0</v>
      </c>
      <c r="D16" s="6">
        <f t="shared" si="1"/>
        <v>100</v>
      </c>
      <c r="E16" s="8">
        <v>0</v>
      </c>
      <c r="F16" s="7">
        <f t="shared" si="2"/>
        <v>0</v>
      </c>
      <c r="G16" s="6">
        <f t="shared" si="3"/>
        <v>100.00000000000001</v>
      </c>
      <c r="H16" s="8">
        <v>0</v>
      </c>
      <c r="I16" s="7">
        <f t="shared" si="4"/>
        <v>0</v>
      </c>
      <c r="J16" s="6">
        <f t="shared" si="5"/>
        <v>100</v>
      </c>
      <c r="K16" s="8">
        <v>0</v>
      </c>
      <c r="L16" s="7">
        <f t="shared" si="6"/>
        <v>0</v>
      </c>
      <c r="M16" s="6">
        <f t="shared" si="7"/>
        <v>100</v>
      </c>
      <c r="N16" s="8">
        <v>1</v>
      </c>
      <c r="O16" s="7">
        <f t="shared" si="8"/>
        <v>7.6923076923076925</v>
      </c>
      <c r="P16" s="6">
        <f t="shared" si="9"/>
        <v>100</v>
      </c>
      <c r="Q16" s="8">
        <v>0</v>
      </c>
      <c r="R16" s="7">
        <f t="shared" si="10"/>
        <v>0</v>
      </c>
      <c r="S16" s="6">
        <f t="shared" si="11"/>
        <v>100</v>
      </c>
    </row>
    <row r="17" spans="1:19" x14ac:dyDescent="0.2">
      <c r="A17" s="5" t="s">
        <v>0</v>
      </c>
      <c r="B17" s="4">
        <f>SUM(B4:B16)</f>
        <v>18</v>
      </c>
      <c r="C17" s="3"/>
      <c r="D17" s="2"/>
      <c r="E17" s="4">
        <f>SUM(E4:E16)</f>
        <v>15</v>
      </c>
      <c r="F17" s="3"/>
      <c r="G17" s="2"/>
      <c r="H17" s="4">
        <f>SUM(H4:H16)</f>
        <v>12</v>
      </c>
      <c r="I17" s="3"/>
      <c r="J17" s="2"/>
      <c r="K17" s="4">
        <f>SUM(K4:K16)</f>
        <v>11</v>
      </c>
      <c r="L17" s="3"/>
      <c r="M17" s="2"/>
      <c r="N17" s="4">
        <f>SUM(N4:N16)</f>
        <v>13</v>
      </c>
      <c r="O17" s="3"/>
      <c r="P17" s="2"/>
      <c r="Q17" s="4">
        <f>SUM(Q4:Q16)</f>
        <v>8</v>
      </c>
      <c r="R17" s="3"/>
      <c r="S17" s="2"/>
    </row>
    <row r="21" spans="1:19" x14ac:dyDescent="0.2">
      <c r="A21" s="22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</row>
    <row r="22" spans="1:19" x14ac:dyDescent="0.2">
      <c r="A22" s="16"/>
      <c r="B22" s="19" t="s">
        <v>12</v>
      </c>
      <c r="C22" s="20"/>
      <c r="D22" s="21"/>
      <c r="E22" s="19" t="s">
        <v>11</v>
      </c>
      <c r="F22" s="20"/>
      <c r="G22" s="21"/>
      <c r="H22" s="19" t="s">
        <v>13</v>
      </c>
      <c r="I22" s="20"/>
      <c r="J22" s="21"/>
      <c r="K22" s="25" t="s">
        <v>10</v>
      </c>
      <c r="L22" s="26"/>
      <c r="M22" s="27"/>
      <c r="N22" s="19" t="s">
        <v>14</v>
      </c>
      <c r="O22" s="20"/>
      <c r="P22" s="21"/>
      <c r="Q22" s="25" t="s">
        <v>15</v>
      </c>
      <c r="R22" s="26"/>
      <c r="S22" s="27"/>
    </row>
    <row r="23" spans="1:19" x14ac:dyDescent="0.2">
      <c r="A23" s="9" t="s">
        <v>5</v>
      </c>
      <c r="B23" s="8" t="s">
        <v>4</v>
      </c>
      <c r="C23" s="15" t="s">
        <v>2</v>
      </c>
      <c r="D23" s="14" t="s">
        <v>1</v>
      </c>
      <c r="E23" s="8" t="s">
        <v>3</v>
      </c>
      <c r="F23" s="15" t="s">
        <v>2</v>
      </c>
      <c r="G23" s="14" t="s">
        <v>1</v>
      </c>
      <c r="H23" s="8" t="s">
        <v>3</v>
      </c>
      <c r="I23" s="15" t="s">
        <v>2</v>
      </c>
      <c r="J23" s="14" t="s">
        <v>1</v>
      </c>
      <c r="K23" s="8" t="s">
        <v>3</v>
      </c>
      <c r="L23" s="15" t="s">
        <v>2</v>
      </c>
      <c r="M23" s="14" t="s">
        <v>1</v>
      </c>
      <c r="N23" s="8" t="s">
        <v>3</v>
      </c>
      <c r="O23" s="15" t="s">
        <v>2</v>
      </c>
      <c r="P23" s="14" t="s">
        <v>1</v>
      </c>
      <c r="Q23" s="8" t="s">
        <v>3</v>
      </c>
      <c r="R23" s="15" t="s">
        <v>2</v>
      </c>
      <c r="S23" s="14" t="s">
        <v>1</v>
      </c>
    </row>
    <row r="24" spans="1:19" x14ac:dyDescent="0.2">
      <c r="A24" s="9">
        <v>72</v>
      </c>
      <c r="B24" s="13">
        <v>0</v>
      </c>
      <c r="C24" s="7">
        <v>0</v>
      </c>
      <c r="D24" s="6">
        <v>0</v>
      </c>
      <c r="E24" s="13">
        <v>0</v>
      </c>
      <c r="F24" s="12">
        <v>0</v>
      </c>
      <c r="G24" s="11">
        <v>0</v>
      </c>
      <c r="H24" s="13">
        <v>0</v>
      </c>
      <c r="I24" s="12">
        <v>0</v>
      </c>
      <c r="J24" s="11">
        <v>0</v>
      </c>
      <c r="K24" s="13">
        <v>0</v>
      </c>
      <c r="L24" s="12">
        <v>0</v>
      </c>
      <c r="M24" s="11">
        <v>0</v>
      </c>
      <c r="N24" s="13">
        <v>0</v>
      </c>
      <c r="O24" s="12">
        <v>0</v>
      </c>
      <c r="P24" s="11">
        <v>0</v>
      </c>
      <c r="Q24" s="13">
        <v>0</v>
      </c>
      <c r="R24" s="12">
        <v>0</v>
      </c>
      <c r="S24" s="11">
        <v>0</v>
      </c>
    </row>
    <row r="25" spans="1:19" x14ac:dyDescent="0.2">
      <c r="A25" s="9">
        <v>94</v>
      </c>
      <c r="B25" s="10">
        <v>3</v>
      </c>
      <c r="C25" s="7">
        <f t="shared" ref="C25:C36" si="12">(B25/12)*100</f>
        <v>25</v>
      </c>
      <c r="D25" s="6">
        <f t="shared" ref="D25:D36" si="13">C25+D24</f>
        <v>25</v>
      </c>
      <c r="E25" s="10">
        <v>4</v>
      </c>
      <c r="F25" s="7">
        <f t="shared" ref="F25:F36" si="14">(E25/16)*100</f>
        <v>25</v>
      </c>
      <c r="G25" s="6">
        <f t="shared" ref="G25:G36" si="15">F25+G24</f>
        <v>25</v>
      </c>
      <c r="H25" s="8">
        <v>0</v>
      </c>
      <c r="I25" s="7">
        <f t="shared" ref="I25:I36" si="16">(H25/13)*100</f>
        <v>0</v>
      </c>
      <c r="J25" s="6">
        <f t="shared" ref="J25:J36" si="17">I25+J24</f>
        <v>0</v>
      </c>
      <c r="K25" s="8">
        <v>1</v>
      </c>
      <c r="L25" s="7">
        <f t="shared" ref="L25:L36" si="18">(K25/11)*100</f>
        <v>9.0909090909090917</v>
      </c>
      <c r="M25" s="6">
        <f t="shared" ref="M25:M36" si="19">L25+M24</f>
        <v>9.0909090909090917</v>
      </c>
      <c r="N25" s="8">
        <v>0</v>
      </c>
      <c r="O25" s="7">
        <f t="shared" ref="O25:O36" si="20">(N25/26)*100</f>
        <v>0</v>
      </c>
      <c r="P25" s="6">
        <f t="shared" ref="P25:P36" si="21">O25+P24</f>
        <v>0</v>
      </c>
      <c r="Q25" s="8">
        <v>0</v>
      </c>
      <c r="R25" s="7">
        <f t="shared" ref="R25:R36" si="22">(Q25/6)*100</f>
        <v>0</v>
      </c>
      <c r="S25" s="6">
        <f t="shared" ref="S25:S36" si="23">R25+S24</f>
        <v>0</v>
      </c>
    </row>
    <row r="26" spans="1:19" x14ac:dyDescent="0.2">
      <c r="A26" s="9">
        <v>97</v>
      </c>
      <c r="B26" s="8">
        <v>2</v>
      </c>
      <c r="C26" s="7">
        <f t="shared" si="12"/>
        <v>16.666666666666664</v>
      </c>
      <c r="D26" s="6">
        <f t="shared" si="13"/>
        <v>41.666666666666664</v>
      </c>
      <c r="E26" s="8">
        <v>2</v>
      </c>
      <c r="F26" s="7">
        <f t="shared" si="14"/>
        <v>12.5</v>
      </c>
      <c r="G26" s="6">
        <f t="shared" si="15"/>
        <v>37.5</v>
      </c>
      <c r="H26" s="8">
        <v>2</v>
      </c>
      <c r="I26" s="7">
        <f t="shared" si="16"/>
        <v>15.384615384615385</v>
      </c>
      <c r="J26" s="6">
        <f t="shared" si="17"/>
        <v>15.384615384615385</v>
      </c>
      <c r="K26" s="8">
        <v>2</v>
      </c>
      <c r="L26" s="7">
        <f t="shared" si="18"/>
        <v>18.181818181818183</v>
      </c>
      <c r="M26" s="6">
        <f t="shared" si="19"/>
        <v>27.272727272727273</v>
      </c>
      <c r="N26" s="8">
        <v>0</v>
      </c>
      <c r="O26" s="7">
        <f t="shared" si="20"/>
        <v>0</v>
      </c>
      <c r="P26" s="6">
        <f t="shared" si="21"/>
        <v>0</v>
      </c>
      <c r="Q26" s="8">
        <v>1</v>
      </c>
      <c r="R26" s="7">
        <f t="shared" si="22"/>
        <v>16.666666666666664</v>
      </c>
      <c r="S26" s="6">
        <f t="shared" si="23"/>
        <v>16.666666666666664</v>
      </c>
    </row>
    <row r="27" spans="1:19" x14ac:dyDescent="0.2">
      <c r="A27" s="9">
        <v>100</v>
      </c>
      <c r="B27" s="8">
        <v>4</v>
      </c>
      <c r="C27" s="7">
        <f t="shared" si="12"/>
        <v>33.333333333333329</v>
      </c>
      <c r="D27" s="6">
        <f t="shared" si="13"/>
        <v>75</v>
      </c>
      <c r="E27" s="8">
        <v>7</v>
      </c>
      <c r="F27" s="7">
        <f t="shared" si="14"/>
        <v>43.75</v>
      </c>
      <c r="G27" s="6">
        <f t="shared" si="15"/>
        <v>81.25</v>
      </c>
      <c r="H27" s="8">
        <v>1</v>
      </c>
      <c r="I27" s="7">
        <f t="shared" si="16"/>
        <v>7.6923076923076925</v>
      </c>
      <c r="J27" s="6">
        <f t="shared" si="17"/>
        <v>23.076923076923077</v>
      </c>
      <c r="K27" s="8">
        <v>2</v>
      </c>
      <c r="L27" s="7">
        <f t="shared" si="18"/>
        <v>18.181818181818183</v>
      </c>
      <c r="M27" s="6">
        <f t="shared" si="19"/>
        <v>45.454545454545453</v>
      </c>
      <c r="N27" s="8">
        <v>0</v>
      </c>
      <c r="O27" s="7">
        <f t="shared" si="20"/>
        <v>0</v>
      </c>
      <c r="P27" s="6">
        <f t="shared" si="21"/>
        <v>0</v>
      </c>
      <c r="Q27" s="8">
        <v>0</v>
      </c>
      <c r="R27" s="7">
        <f t="shared" si="22"/>
        <v>0</v>
      </c>
      <c r="S27" s="6">
        <f t="shared" si="23"/>
        <v>16.666666666666664</v>
      </c>
    </row>
    <row r="28" spans="1:19" x14ac:dyDescent="0.2">
      <c r="A28" s="9">
        <v>102</v>
      </c>
      <c r="B28" s="8">
        <v>1</v>
      </c>
      <c r="C28" s="7">
        <f t="shared" si="12"/>
        <v>8.3333333333333321</v>
      </c>
      <c r="D28" s="6">
        <f t="shared" si="13"/>
        <v>83.333333333333329</v>
      </c>
      <c r="E28" s="8">
        <v>0</v>
      </c>
      <c r="F28" s="7">
        <f t="shared" si="14"/>
        <v>0</v>
      </c>
      <c r="G28" s="6">
        <f t="shared" si="15"/>
        <v>81.25</v>
      </c>
      <c r="H28" s="8">
        <v>5</v>
      </c>
      <c r="I28" s="7">
        <f t="shared" si="16"/>
        <v>38.461538461538467</v>
      </c>
      <c r="J28" s="6">
        <f t="shared" si="17"/>
        <v>61.538461538461547</v>
      </c>
      <c r="K28" s="8">
        <v>2</v>
      </c>
      <c r="L28" s="7">
        <f t="shared" si="18"/>
        <v>18.181818181818183</v>
      </c>
      <c r="M28" s="6">
        <f t="shared" si="19"/>
        <v>63.63636363636364</v>
      </c>
      <c r="N28" s="8">
        <v>0</v>
      </c>
      <c r="O28" s="7">
        <f t="shared" si="20"/>
        <v>0</v>
      </c>
      <c r="P28" s="6">
        <f t="shared" si="21"/>
        <v>0</v>
      </c>
      <c r="Q28" s="8">
        <v>0</v>
      </c>
      <c r="R28" s="7">
        <f t="shared" si="22"/>
        <v>0</v>
      </c>
      <c r="S28" s="6">
        <f t="shared" si="23"/>
        <v>16.666666666666664</v>
      </c>
    </row>
    <row r="29" spans="1:19" x14ac:dyDescent="0.2">
      <c r="A29" s="9">
        <v>104</v>
      </c>
      <c r="B29" s="10">
        <v>1</v>
      </c>
      <c r="C29" s="7">
        <f t="shared" si="12"/>
        <v>8.3333333333333321</v>
      </c>
      <c r="D29" s="6">
        <f t="shared" si="13"/>
        <v>91.666666666666657</v>
      </c>
      <c r="E29" s="10">
        <v>2</v>
      </c>
      <c r="F29" s="7">
        <f t="shared" si="14"/>
        <v>12.5</v>
      </c>
      <c r="G29" s="6">
        <f t="shared" si="15"/>
        <v>93.75</v>
      </c>
      <c r="H29" s="10">
        <v>1</v>
      </c>
      <c r="I29" s="7">
        <f t="shared" si="16"/>
        <v>7.6923076923076925</v>
      </c>
      <c r="J29" s="6">
        <f t="shared" si="17"/>
        <v>69.230769230769241</v>
      </c>
      <c r="K29" s="10">
        <v>2</v>
      </c>
      <c r="L29" s="7">
        <f t="shared" si="18"/>
        <v>18.181818181818183</v>
      </c>
      <c r="M29" s="6">
        <f t="shared" si="19"/>
        <v>81.818181818181827</v>
      </c>
      <c r="N29" s="10">
        <v>0</v>
      </c>
      <c r="O29" s="7">
        <f t="shared" si="20"/>
        <v>0</v>
      </c>
      <c r="P29" s="6">
        <f t="shared" si="21"/>
        <v>0</v>
      </c>
      <c r="Q29" s="10">
        <v>0</v>
      </c>
      <c r="R29" s="7">
        <f t="shared" si="22"/>
        <v>0</v>
      </c>
      <c r="S29" s="6">
        <f t="shared" si="23"/>
        <v>16.666666666666664</v>
      </c>
    </row>
    <row r="30" spans="1:19" x14ac:dyDescent="0.2">
      <c r="A30" s="9">
        <v>118</v>
      </c>
      <c r="B30" s="10">
        <v>1</v>
      </c>
      <c r="C30" s="7">
        <f t="shared" si="12"/>
        <v>8.3333333333333321</v>
      </c>
      <c r="D30" s="6">
        <f t="shared" si="13"/>
        <v>99.999999999999986</v>
      </c>
      <c r="E30" s="10">
        <v>1</v>
      </c>
      <c r="F30" s="7">
        <f t="shared" si="14"/>
        <v>6.25</v>
      </c>
      <c r="G30" s="6">
        <f t="shared" si="15"/>
        <v>100</v>
      </c>
      <c r="H30" s="10">
        <v>3</v>
      </c>
      <c r="I30" s="7">
        <f t="shared" si="16"/>
        <v>23.076923076923077</v>
      </c>
      <c r="J30" s="6">
        <f t="shared" si="17"/>
        <v>92.307692307692321</v>
      </c>
      <c r="K30" s="10">
        <v>2</v>
      </c>
      <c r="L30" s="7">
        <f t="shared" si="18"/>
        <v>18.181818181818183</v>
      </c>
      <c r="M30" s="6">
        <f t="shared" si="19"/>
        <v>100.00000000000001</v>
      </c>
      <c r="N30" s="10">
        <v>24</v>
      </c>
      <c r="O30" s="7">
        <f t="shared" si="20"/>
        <v>92.307692307692307</v>
      </c>
      <c r="P30" s="6">
        <f t="shared" si="21"/>
        <v>92.307692307692307</v>
      </c>
      <c r="Q30" s="10">
        <v>5</v>
      </c>
      <c r="R30" s="7">
        <f t="shared" si="22"/>
        <v>83.333333333333343</v>
      </c>
      <c r="S30" s="6">
        <f t="shared" si="23"/>
        <v>100</v>
      </c>
    </row>
    <row r="31" spans="1:19" x14ac:dyDescent="0.2">
      <c r="A31" s="9">
        <v>121</v>
      </c>
      <c r="B31" s="8">
        <v>0</v>
      </c>
      <c r="C31" s="7">
        <f t="shared" si="12"/>
        <v>0</v>
      </c>
      <c r="D31" s="6">
        <f t="shared" si="13"/>
        <v>99.999999999999986</v>
      </c>
      <c r="E31" s="8">
        <v>0</v>
      </c>
      <c r="F31" s="7">
        <f t="shared" si="14"/>
        <v>0</v>
      </c>
      <c r="G31" s="6">
        <f t="shared" si="15"/>
        <v>100</v>
      </c>
      <c r="H31" s="8">
        <v>0</v>
      </c>
      <c r="I31" s="7">
        <f t="shared" si="16"/>
        <v>0</v>
      </c>
      <c r="J31" s="6">
        <f t="shared" si="17"/>
        <v>92.307692307692321</v>
      </c>
      <c r="K31" s="8">
        <v>0</v>
      </c>
      <c r="L31" s="7">
        <f t="shared" si="18"/>
        <v>0</v>
      </c>
      <c r="M31" s="6">
        <f t="shared" si="19"/>
        <v>100.00000000000001</v>
      </c>
      <c r="N31" s="8">
        <v>1</v>
      </c>
      <c r="O31" s="7">
        <f t="shared" si="20"/>
        <v>3.8461538461538463</v>
      </c>
      <c r="P31" s="6">
        <f t="shared" si="21"/>
        <v>96.153846153846146</v>
      </c>
      <c r="Q31" s="8">
        <v>0</v>
      </c>
      <c r="R31" s="7">
        <f t="shared" si="22"/>
        <v>0</v>
      </c>
      <c r="S31" s="6">
        <f t="shared" si="23"/>
        <v>100</v>
      </c>
    </row>
    <row r="32" spans="1:19" x14ac:dyDescent="0.2">
      <c r="A32" s="9">
        <v>124</v>
      </c>
      <c r="B32" s="8">
        <v>0</v>
      </c>
      <c r="C32" s="7">
        <f t="shared" si="12"/>
        <v>0</v>
      </c>
      <c r="D32" s="6">
        <f t="shared" si="13"/>
        <v>99.999999999999986</v>
      </c>
      <c r="E32" s="8">
        <v>0</v>
      </c>
      <c r="F32" s="7">
        <f t="shared" si="14"/>
        <v>0</v>
      </c>
      <c r="G32" s="6">
        <f t="shared" si="15"/>
        <v>100</v>
      </c>
      <c r="H32" s="8">
        <v>0</v>
      </c>
      <c r="I32" s="7">
        <f t="shared" si="16"/>
        <v>0</v>
      </c>
      <c r="J32" s="6">
        <f t="shared" si="17"/>
        <v>92.307692307692321</v>
      </c>
      <c r="K32" s="8">
        <v>0</v>
      </c>
      <c r="L32" s="7">
        <f t="shared" si="18"/>
        <v>0</v>
      </c>
      <c r="M32" s="6">
        <f t="shared" si="19"/>
        <v>100.00000000000001</v>
      </c>
      <c r="N32" s="8">
        <v>1</v>
      </c>
      <c r="O32" s="7">
        <f t="shared" si="20"/>
        <v>3.8461538461538463</v>
      </c>
      <c r="P32" s="6">
        <f t="shared" si="21"/>
        <v>99.999999999999986</v>
      </c>
      <c r="Q32" s="8">
        <v>0</v>
      </c>
      <c r="R32" s="7">
        <f t="shared" si="22"/>
        <v>0</v>
      </c>
      <c r="S32" s="6">
        <f t="shared" si="23"/>
        <v>100</v>
      </c>
    </row>
    <row r="33" spans="1:19" x14ac:dyDescent="0.2">
      <c r="A33" s="9">
        <v>126</v>
      </c>
      <c r="B33" s="8">
        <v>0</v>
      </c>
      <c r="C33" s="7">
        <f t="shared" si="12"/>
        <v>0</v>
      </c>
      <c r="D33" s="6">
        <f t="shared" si="13"/>
        <v>99.999999999999986</v>
      </c>
      <c r="E33" s="8">
        <v>0</v>
      </c>
      <c r="F33" s="7">
        <f t="shared" si="14"/>
        <v>0</v>
      </c>
      <c r="G33" s="6">
        <f t="shared" si="15"/>
        <v>100</v>
      </c>
      <c r="H33" s="8">
        <v>1</v>
      </c>
      <c r="I33" s="7">
        <f t="shared" si="16"/>
        <v>7.6923076923076925</v>
      </c>
      <c r="J33" s="6">
        <f t="shared" si="17"/>
        <v>100.00000000000001</v>
      </c>
      <c r="K33" s="8">
        <v>0</v>
      </c>
      <c r="L33" s="7">
        <f t="shared" si="18"/>
        <v>0</v>
      </c>
      <c r="M33" s="6">
        <f t="shared" si="19"/>
        <v>100.00000000000001</v>
      </c>
      <c r="N33" s="8">
        <v>0</v>
      </c>
      <c r="O33" s="7">
        <f t="shared" si="20"/>
        <v>0</v>
      </c>
      <c r="P33" s="6">
        <f t="shared" si="21"/>
        <v>99.999999999999986</v>
      </c>
      <c r="Q33" s="8">
        <v>0</v>
      </c>
      <c r="R33" s="7">
        <f t="shared" si="22"/>
        <v>0</v>
      </c>
      <c r="S33" s="6">
        <f t="shared" si="23"/>
        <v>100</v>
      </c>
    </row>
    <row r="34" spans="1:19" x14ac:dyDescent="0.2">
      <c r="A34" s="9">
        <v>128</v>
      </c>
      <c r="B34" s="8">
        <v>0</v>
      </c>
      <c r="C34" s="7">
        <f t="shared" si="12"/>
        <v>0</v>
      </c>
      <c r="D34" s="6">
        <f t="shared" si="13"/>
        <v>99.999999999999986</v>
      </c>
      <c r="E34" s="8">
        <v>0</v>
      </c>
      <c r="F34" s="7">
        <f t="shared" si="14"/>
        <v>0</v>
      </c>
      <c r="G34" s="6">
        <f t="shared" si="15"/>
        <v>100</v>
      </c>
      <c r="H34" s="8">
        <v>0</v>
      </c>
      <c r="I34" s="7">
        <f t="shared" si="16"/>
        <v>0</v>
      </c>
      <c r="J34" s="6">
        <f t="shared" si="17"/>
        <v>100.00000000000001</v>
      </c>
      <c r="K34" s="8">
        <v>0</v>
      </c>
      <c r="L34" s="7">
        <f t="shared" si="18"/>
        <v>0</v>
      </c>
      <c r="M34" s="6">
        <f t="shared" si="19"/>
        <v>100.00000000000001</v>
      </c>
      <c r="N34" s="8">
        <v>0</v>
      </c>
      <c r="O34" s="7">
        <f t="shared" si="20"/>
        <v>0</v>
      </c>
      <c r="P34" s="6">
        <f t="shared" si="21"/>
        <v>99.999999999999986</v>
      </c>
      <c r="Q34" s="8">
        <v>0</v>
      </c>
      <c r="R34" s="7">
        <f t="shared" si="22"/>
        <v>0</v>
      </c>
      <c r="S34" s="6">
        <f t="shared" si="23"/>
        <v>100</v>
      </c>
    </row>
    <row r="35" spans="1:19" x14ac:dyDescent="0.2">
      <c r="A35" s="9">
        <v>142</v>
      </c>
      <c r="B35" s="8">
        <v>0</v>
      </c>
      <c r="C35" s="7">
        <f t="shared" si="12"/>
        <v>0</v>
      </c>
      <c r="D35" s="6">
        <f t="shared" si="13"/>
        <v>99.999999999999986</v>
      </c>
      <c r="E35" s="8">
        <v>0</v>
      </c>
      <c r="F35" s="7">
        <f t="shared" si="14"/>
        <v>0</v>
      </c>
      <c r="G35" s="6">
        <f t="shared" si="15"/>
        <v>100</v>
      </c>
      <c r="H35" s="8">
        <v>0</v>
      </c>
      <c r="I35" s="7">
        <f t="shared" si="16"/>
        <v>0</v>
      </c>
      <c r="J35" s="6">
        <f t="shared" si="17"/>
        <v>100.00000000000001</v>
      </c>
      <c r="K35" s="8">
        <v>0</v>
      </c>
      <c r="L35" s="7">
        <f t="shared" si="18"/>
        <v>0</v>
      </c>
      <c r="M35" s="6">
        <f t="shared" si="19"/>
        <v>100.00000000000001</v>
      </c>
      <c r="N35" s="8">
        <v>0</v>
      </c>
      <c r="O35" s="7">
        <f t="shared" si="20"/>
        <v>0</v>
      </c>
      <c r="P35" s="6">
        <f t="shared" si="21"/>
        <v>99.999999999999986</v>
      </c>
      <c r="Q35" s="8">
        <v>0</v>
      </c>
      <c r="R35" s="7">
        <f t="shared" si="22"/>
        <v>0</v>
      </c>
      <c r="S35" s="6">
        <f t="shared" si="23"/>
        <v>100</v>
      </c>
    </row>
    <row r="36" spans="1:19" x14ac:dyDescent="0.2">
      <c r="A36" s="9">
        <v>145</v>
      </c>
      <c r="B36" s="8">
        <v>0</v>
      </c>
      <c r="C36" s="7">
        <f t="shared" si="12"/>
        <v>0</v>
      </c>
      <c r="D36" s="6">
        <f t="shared" si="13"/>
        <v>99.999999999999986</v>
      </c>
      <c r="E36" s="8">
        <v>0</v>
      </c>
      <c r="F36" s="7">
        <f t="shared" si="14"/>
        <v>0</v>
      </c>
      <c r="G36" s="6">
        <f t="shared" si="15"/>
        <v>100</v>
      </c>
      <c r="H36" s="8">
        <v>0</v>
      </c>
      <c r="I36" s="7">
        <f t="shared" si="16"/>
        <v>0</v>
      </c>
      <c r="J36" s="6">
        <f t="shared" si="17"/>
        <v>100.00000000000001</v>
      </c>
      <c r="K36" s="8">
        <v>0</v>
      </c>
      <c r="L36" s="7">
        <f t="shared" si="18"/>
        <v>0</v>
      </c>
      <c r="M36" s="6">
        <f t="shared" si="19"/>
        <v>100.00000000000001</v>
      </c>
      <c r="N36" s="8">
        <v>0</v>
      </c>
      <c r="O36" s="7">
        <f t="shared" si="20"/>
        <v>0</v>
      </c>
      <c r="P36" s="6">
        <f t="shared" si="21"/>
        <v>99.999999999999986</v>
      </c>
      <c r="Q36" s="8">
        <v>0</v>
      </c>
      <c r="R36" s="7">
        <f t="shared" si="22"/>
        <v>0</v>
      </c>
      <c r="S36" s="6">
        <f t="shared" si="23"/>
        <v>100</v>
      </c>
    </row>
    <row r="37" spans="1:19" x14ac:dyDescent="0.2">
      <c r="A37" s="5" t="s">
        <v>0</v>
      </c>
      <c r="B37" s="4">
        <f>SUM(B24:B36)</f>
        <v>12</v>
      </c>
      <c r="C37" s="3"/>
      <c r="D37" s="2"/>
      <c r="E37" s="4">
        <f>SUM(E24:E36)</f>
        <v>16</v>
      </c>
      <c r="F37" s="3"/>
      <c r="G37" s="2"/>
      <c r="H37" s="4">
        <f>SUM(H24:H36)</f>
        <v>13</v>
      </c>
      <c r="I37" s="3"/>
      <c r="J37" s="2"/>
      <c r="K37" s="4">
        <f>SUM(K24:K36)</f>
        <v>11</v>
      </c>
      <c r="L37" s="3"/>
      <c r="M37" s="2"/>
      <c r="N37" s="4">
        <f>SUM(N24:N36)</f>
        <v>26</v>
      </c>
      <c r="O37" s="3"/>
      <c r="P37" s="2"/>
      <c r="Q37" s="4">
        <f>SUM(Q24:Q36)</f>
        <v>6</v>
      </c>
      <c r="R37" s="3"/>
      <c r="S37" s="2"/>
    </row>
    <row r="38" spans="1:19" x14ac:dyDescent="0.2">
      <c r="A38" s="18"/>
      <c r="C38" s="17"/>
      <c r="D38" s="17"/>
      <c r="E38" s="17"/>
      <c r="F38" s="17"/>
      <c r="G38" s="17"/>
      <c r="H38" s="17"/>
    </row>
    <row r="39" spans="1:19" x14ac:dyDescent="0.2">
      <c r="A39" s="18"/>
      <c r="C39" s="17"/>
      <c r="D39" s="17"/>
      <c r="E39" s="17"/>
      <c r="F39" s="17"/>
      <c r="G39" s="17"/>
      <c r="H39" s="17"/>
    </row>
    <row r="40" spans="1:19" x14ac:dyDescent="0.2">
      <c r="A40" s="18"/>
      <c r="C40" s="17"/>
      <c r="D40" s="17"/>
      <c r="E40" s="17"/>
      <c r="F40" s="17"/>
      <c r="G40" s="17"/>
      <c r="H40" s="17"/>
    </row>
    <row r="41" spans="1:19" x14ac:dyDescent="0.2">
      <c r="A41" s="22" t="s">
        <v>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4"/>
    </row>
    <row r="42" spans="1:19" x14ac:dyDescent="0.2">
      <c r="A42" s="16"/>
      <c r="B42" s="19" t="s">
        <v>12</v>
      </c>
      <c r="C42" s="20"/>
      <c r="D42" s="21"/>
      <c r="E42" s="19" t="s">
        <v>11</v>
      </c>
      <c r="F42" s="20"/>
      <c r="G42" s="21"/>
      <c r="H42" s="19" t="s">
        <v>13</v>
      </c>
      <c r="I42" s="20"/>
      <c r="J42" s="21"/>
      <c r="K42" s="25" t="s">
        <v>10</v>
      </c>
      <c r="L42" s="26"/>
      <c r="M42" s="27"/>
      <c r="N42" s="19" t="s">
        <v>14</v>
      </c>
      <c r="O42" s="20"/>
      <c r="P42" s="21"/>
      <c r="Q42" s="25" t="s">
        <v>15</v>
      </c>
      <c r="R42" s="26"/>
      <c r="S42" s="27"/>
    </row>
    <row r="43" spans="1:19" x14ac:dyDescent="0.2">
      <c r="A43" s="9" t="s">
        <v>5</v>
      </c>
      <c r="B43" s="8" t="s">
        <v>4</v>
      </c>
      <c r="C43" s="15" t="s">
        <v>2</v>
      </c>
      <c r="D43" s="14" t="s">
        <v>1</v>
      </c>
      <c r="E43" s="8" t="s">
        <v>3</v>
      </c>
      <c r="F43" s="15" t="s">
        <v>2</v>
      </c>
      <c r="G43" s="14" t="s">
        <v>1</v>
      </c>
      <c r="H43" s="8" t="s">
        <v>3</v>
      </c>
      <c r="I43" s="15" t="s">
        <v>2</v>
      </c>
      <c r="J43" s="14" t="s">
        <v>1</v>
      </c>
      <c r="K43" s="8" t="s">
        <v>3</v>
      </c>
      <c r="L43" s="15" t="s">
        <v>2</v>
      </c>
      <c r="M43" s="14" t="s">
        <v>1</v>
      </c>
      <c r="N43" s="8" t="s">
        <v>3</v>
      </c>
      <c r="O43" s="15" t="s">
        <v>2</v>
      </c>
      <c r="P43" s="14" t="s">
        <v>1</v>
      </c>
      <c r="Q43" s="8" t="s">
        <v>3</v>
      </c>
      <c r="R43" s="15" t="s">
        <v>2</v>
      </c>
      <c r="S43" s="14" t="s">
        <v>1</v>
      </c>
    </row>
    <row r="44" spans="1:19" x14ac:dyDescent="0.2">
      <c r="A44" s="9">
        <v>72</v>
      </c>
      <c r="B44" s="13">
        <v>0</v>
      </c>
      <c r="C44" s="7">
        <v>0</v>
      </c>
      <c r="D44" s="6">
        <v>0</v>
      </c>
      <c r="E44" s="13">
        <v>0</v>
      </c>
      <c r="F44" s="12">
        <v>0</v>
      </c>
      <c r="G44" s="11">
        <v>0</v>
      </c>
      <c r="H44" s="13">
        <v>0</v>
      </c>
      <c r="I44" s="12">
        <v>0</v>
      </c>
      <c r="J44" s="11">
        <v>0</v>
      </c>
      <c r="K44" s="13">
        <v>0</v>
      </c>
      <c r="L44" s="12">
        <v>0</v>
      </c>
      <c r="M44" s="11">
        <v>0</v>
      </c>
      <c r="N44" s="13">
        <v>0</v>
      </c>
      <c r="O44" s="12">
        <v>0</v>
      </c>
      <c r="P44" s="11">
        <v>0</v>
      </c>
      <c r="Q44" s="13">
        <v>0</v>
      </c>
      <c r="R44" s="12">
        <v>0</v>
      </c>
      <c r="S44" s="11">
        <v>0</v>
      </c>
    </row>
    <row r="45" spans="1:19" x14ac:dyDescent="0.2">
      <c r="A45" s="9">
        <v>94</v>
      </c>
      <c r="B45" s="10">
        <v>9</v>
      </c>
      <c r="C45" s="7">
        <f t="shared" ref="C45:C56" si="24">(B45/16)*100</f>
        <v>56.25</v>
      </c>
      <c r="D45" s="6">
        <f t="shared" ref="D45:D56" si="25">C45+D44</f>
        <v>56.25</v>
      </c>
      <c r="E45" s="10">
        <v>11</v>
      </c>
      <c r="F45" s="7">
        <f t="shared" ref="F45:F56" si="26">(E45/16)*100</f>
        <v>68.75</v>
      </c>
      <c r="G45" s="6">
        <f t="shared" ref="G45:G56" si="27">F45+G44</f>
        <v>68.75</v>
      </c>
      <c r="H45" s="8">
        <v>5</v>
      </c>
      <c r="I45" s="7">
        <f t="shared" ref="I45:I56" si="28">(H45/11)*100</f>
        <v>45.454545454545453</v>
      </c>
      <c r="J45" s="6">
        <f t="shared" ref="J45:J56" si="29">I45+J44</f>
        <v>45.454545454545453</v>
      </c>
      <c r="K45" s="8">
        <v>5</v>
      </c>
      <c r="L45" s="7">
        <f t="shared" ref="L45:L56" si="30">(K45/10)*100</f>
        <v>50</v>
      </c>
      <c r="M45" s="6">
        <f t="shared" ref="M45:M56" si="31">L45+M44</f>
        <v>50</v>
      </c>
      <c r="N45" s="8">
        <v>5</v>
      </c>
      <c r="O45" s="7">
        <f t="shared" ref="O45:O56" si="32">(N45/11)*100</f>
        <v>45.454545454545453</v>
      </c>
      <c r="P45" s="6">
        <f t="shared" ref="P45:P56" si="33">O45+P44</f>
        <v>45.454545454545453</v>
      </c>
      <c r="Q45" s="8">
        <v>0</v>
      </c>
      <c r="R45" s="7">
        <f t="shared" ref="R45:R56" si="34">(Q45/3)*100</f>
        <v>0</v>
      </c>
      <c r="S45" s="6">
        <f t="shared" ref="S45:S56" si="35">R45+S44</f>
        <v>0</v>
      </c>
    </row>
    <row r="46" spans="1:19" x14ac:dyDescent="0.2">
      <c r="A46" s="9">
        <v>97</v>
      </c>
      <c r="B46" s="8">
        <v>3</v>
      </c>
      <c r="C46" s="7">
        <f t="shared" si="24"/>
        <v>18.75</v>
      </c>
      <c r="D46" s="6">
        <f t="shared" si="25"/>
        <v>75</v>
      </c>
      <c r="E46" s="8">
        <v>4</v>
      </c>
      <c r="F46" s="7">
        <f t="shared" si="26"/>
        <v>25</v>
      </c>
      <c r="G46" s="6">
        <f t="shared" si="27"/>
        <v>93.75</v>
      </c>
      <c r="H46" s="8">
        <v>2</v>
      </c>
      <c r="I46" s="7">
        <f t="shared" si="28"/>
        <v>18.181818181818183</v>
      </c>
      <c r="J46" s="6">
        <f t="shared" si="29"/>
        <v>63.63636363636364</v>
      </c>
      <c r="K46" s="8">
        <v>3</v>
      </c>
      <c r="L46" s="7">
        <f t="shared" si="30"/>
        <v>30</v>
      </c>
      <c r="M46" s="6">
        <f t="shared" si="31"/>
        <v>80</v>
      </c>
      <c r="N46" s="8">
        <v>0</v>
      </c>
      <c r="O46" s="7">
        <f t="shared" si="32"/>
        <v>0</v>
      </c>
      <c r="P46" s="6">
        <f t="shared" si="33"/>
        <v>45.454545454545453</v>
      </c>
      <c r="Q46" s="8">
        <v>0</v>
      </c>
      <c r="R46" s="7">
        <f t="shared" si="34"/>
        <v>0</v>
      </c>
      <c r="S46" s="6">
        <f t="shared" si="35"/>
        <v>0</v>
      </c>
    </row>
    <row r="47" spans="1:19" x14ac:dyDescent="0.2">
      <c r="A47" s="9">
        <v>100</v>
      </c>
      <c r="B47" s="8">
        <v>2</v>
      </c>
      <c r="C47" s="7">
        <f t="shared" si="24"/>
        <v>12.5</v>
      </c>
      <c r="D47" s="6">
        <f t="shared" si="25"/>
        <v>87.5</v>
      </c>
      <c r="E47" s="8">
        <v>0</v>
      </c>
      <c r="F47" s="7">
        <f t="shared" si="26"/>
        <v>0</v>
      </c>
      <c r="G47" s="6">
        <f t="shared" si="27"/>
        <v>93.75</v>
      </c>
      <c r="H47" s="8">
        <v>2</v>
      </c>
      <c r="I47" s="7">
        <f t="shared" si="28"/>
        <v>18.181818181818183</v>
      </c>
      <c r="J47" s="6">
        <f t="shared" si="29"/>
        <v>81.818181818181827</v>
      </c>
      <c r="K47" s="8">
        <v>2</v>
      </c>
      <c r="L47" s="7">
        <f t="shared" si="30"/>
        <v>20</v>
      </c>
      <c r="M47" s="6">
        <f t="shared" si="31"/>
        <v>100</v>
      </c>
      <c r="N47" s="8">
        <v>2</v>
      </c>
      <c r="O47" s="7">
        <f t="shared" si="32"/>
        <v>18.181818181818183</v>
      </c>
      <c r="P47" s="6">
        <f t="shared" si="33"/>
        <v>63.63636363636364</v>
      </c>
      <c r="Q47" s="8">
        <v>1</v>
      </c>
      <c r="R47" s="7">
        <f t="shared" si="34"/>
        <v>33.333333333333329</v>
      </c>
      <c r="S47" s="6">
        <f t="shared" si="35"/>
        <v>33.333333333333329</v>
      </c>
    </row>
    <row r="48" spans="1:19" x14ac:dyDescent="0.2">
      <c r="A48" s="9">
        <v>102</v>
      </c>
      <c r="B48" s="8">
        <v>0</v>
      </c>
      <c r="C48" s="7">
        <f t="shared" si="24"/>
        <v>0</v>
      </c>
      <c r="D48" s="6">
        <f t="shared" si="25"/>
        <v>87.5</v>
      </c>
      <c r="E48" s="8">
        <v>0</v>
      </c>
      <c r="F48" s="7">
        <f t="shared" si="26"/>
        <v>0</v>
      </c>
      <c r="G48" s="6">
        <f t="shared" si="27"/>
        <v>93.75</v>
      </c>
      <c r="H48" s="8">
        <v>1</v>
      </c>
      <c r="I48" s="7">
        <f t="shared" si="28"/>
        <v>9.0909090909090917</v>
      </c>
      <c r="J48" s="6">
        <f t="shared" si="29"/>
        <v>90.909090909090921</v>
      </c>
      <c r="K48" s="8">
        <v>0</v>
      </c>
      <c r="L48" s="7">
        <f t="shared" si="30"/>
        <v>0</v>
      </c>
      <c r="M48" s="6">
        <f t="shared" si="31"/>
        <v>100</v>
      </c>
      <c r="N48" s="8">
        <v>2</v>
      </c>
      <c r="O48" s="7">
        <f t="shared" si="32"/>
        <v>18.181818181818183</v>
      </c>
      <c r="P48" s="6">
        <f t="shared" si="33"/>
        <v>81.818181818181827</v>
      </c>
      <c r="Q48" s="8">
        <v>0</v>
      </c>
      <c r="R48" s="7">
        <f t="shared" si="34"/>
        <v>0</v>
      </c>
      <c r="S48" s="6">
        <f t="shared" si="35"/>
        <v>33.333333333333329</v>
      </c>
    </row>
    <row r="49" spans="1:19" x14ac:dyDescent="0.2">
      <c r="A49" s="9">
        <v>104</v>
      </c>
      <c r="B49" s="10">
        <v>0</v>
      </c>
      <c r="C49" s="7">
        <f t="shared" si="24"/>
        <v>0</v>
      </c>
      <c r="D49" s="6">
        <f t="shared" si="25"/>
        <v>87.5</v>
      </c>
      <c r="E49" s="10">
        <v>0</v>
      </c>
      <c r="F49" s="7">
        <f t="shared" si="26"/>
        <v>0</v>
      </c>
      <c r="G49" s="6">
        <f t="shared" si="27"/>
        <v>93.75</v>
      </c>
      <c r="H49" s="10">
        <v>0</v>
      </c>
      <c r="I49" s="7">
        <f t="shared" si="28"/>
        <v>0</v>
      </c>
      <c r="J49" s="6">
        <f t="shared" si="29"/>
        <v>90.909090909090921</v>
      </c>
      <c r="K49" s="10">
        <v>0</v>
      </c>
      <c r="L49" s="7">
        <f t="shared" si="30"/>
        <v>0</v>
      </c>
      <c r="M49" s="6">
        <f t="shared" si="31"/>
        <v>100</v>
      </c>
      <c r="N49" s="10">
        <v>0</v>
      </c>
      <c r="O49" s="7">
        <f t="shared" si="32"/>
        <v>0</v>
      </c>
      <c r="P49" s="6">
        <f t="shared" si="33"/>
        <v>81.818181818181827</v>
      </c>
      <c r="Q49" s="10">
        <v>0</v>
      </c>
      <c r="R49" s="7">
        <f t="shared" si="34"/>
        <v>0</v>
      </c>
      <c r="S49" s="6">
        <f t="shared" si="35"/>
        <v>33.333333333333329</v>
      </c>
    </row>
    <row r="50" spans="1:19" x14ac:dyDescent="0.2">
      <c r="A50" s="9">
        <v>118</v>
      </c>
      <c r="B50" s="10">
        <v>2</v>
      </c>
      <c r="C50" s="7">
        <f t="shared" si="24"/>
        <v>12.5</v>
      </c>
      <c r="D50" s="6">
        <f t="shared" si="25"/>
        <v>100</v>
      </c>
      <c r="E50" s="10">
        <v>1</v>
      </c>
      <c r="F50" s="7">
        <f t="shared" si="26"/>
        <v>6.25</v>
      </c>
      <c r="G50" s="6">
        <f t="shared" si="27"/>
        <v>100</v>
      </c>
      <c r="H50" s="10">
        <v>1</v>
      </c>
      <c r="I50" s="7">
        <f t="shared" si="28"/>
        <v>9.0909090909090917</v>
      </c>
      <c r="J50" s="6">
        <f t="shared" si="29"/>
        <v>100.00000000000001</v>
      </c>
      <c r="K50" s="10">
        <v>0</v>
      </c>
      <c r="L50" s="7">
        <f t="shared" si="30"/>
        <v>0</v>
      </c>
      <c r="M50" s="6">
        <f t="shared" si="31"/>
        <v>100</v>
      </c>
      <c r="N50" s="10">
        <v>2</v>
      </c>
      <c r="O50" s="7">
        <f t="shared" si="32"/>
        <v>18.181818181818183</v>
      </c>
      <c r="P50" s="6">
        <f t="shared" si="33"/>
        <v>100.00000000000001</v>
      </c>
      <c r="Q50" s="10">
        <v>1</v>
      </c>
      <c r="R50" s="7">
        <f t="shared" si="34"/>
        <v>33.333333333333329</v>
      </c>
      <c r="S50" s="6">
        <f t="shared" si="35"/>
        <v>66.666666666666657</v>
      </c>
    </row>
    <row r="51" spans="1:19" x14ac:dyDescent="0.2">
      <c r="A51" s="9">
        <v>121</v>
      </c>
      <c r="B51" s="8">
        <v>0</v>
      </c>
      <c r="C51" s="7">
        <f t="shared" si="24"/>
        <v>0</v>
      </c>
      <c r="D51" s="6">
        <f t="shared" si="25"/>
        <v>100</v>
      </c>
      <c r="E51" s="8">
        <v>0</v>
      </c>
      <c r="F51" s="7">
        <f t="shared" si="26"/>
        <v>0</v>
      </c>
      <c r="G51" s="6">
        <f t="shared" si="27"/>
        <v>100</v>
      </c>
      <c r="H51" s="8">
        <v>0</v>
      </c>
      <c r="I51" s="7">
        <f t="shared" si="28"/>
        <v>0</v>
      </c>
      <c r="J51" s="6">
        <f t="shared" si="29"/>
        <v>100.00000000000001</v>
      </c>
      <c r="K51" s="8">
        <v>0</v>
      </c>
      <c r="L51" s="7">
        <f t="shared" si="30"/>
        <v>0</v>
      </c>
      <c r="M51" s="6">
        <f t="shared" si="31"/>
        <v>100</v>
      </c>
      <c r="N51" s="8">
        <v>0</v>
      </c>
      <c r="O51" s="7">
        <f t="shared" si="32"/>
        <v>0</v>
      </c>
      <c r="P51" s="6">
        <f t="shared" si="33"/>
        <v>100.00000000000001</v>
      </c>
      <c r="Q51" s="8">
        <v>0</v>
      </c>
      <c r="R51" s="7">
        <f t="shared" si="34"/>
        <v>0</v>
      </c>
      <c r="S51" s="6">
        <f t="shared" si="35"/>
        <v>66.666666666666657</v>
      </c>
    </row>
    <row r="52" spans="1:19" x14ac:dyDescent="0.2">
      <c r="A52" s="9">
        <v>124</v>
      </c>
      <c r="B52" s="8">
        <v>0</v>
      </c>
      <c r="C52" s="7">
        <f t="shared" si="24"/>
        <v>0</v>
      </c>
      <c r="D52" s="6">
        <f t="shared" si="25"/>
        <v>100</v>
      </c>
      <c r="E52" s="8">
        <v>0</v>
      </c>
      <c r="F52" s="7">
        <f t="shared" si="26"/>
        <v>0</v>
      </c>
      <c r="G52" s="6">
        <f t="shared" si="27"/>
        <v>100</v>
      </c>
      <c r="H52" s="8">
        <v>0</v>
      </c>
      <c r="I52" s="7">
        <f t="shared" si="28"/>
        <v>0</v>
      </c>
      <c r="J52" s="6">
        <f t="shared" si="29"/>
        <v>100.00000000000001</v>
      </c>
      <c r="K52" s="8">
        <v>0</v>
      </c>
      <c r="L52" s="7">
        <f t="shared" si="30"/>
        <v>0</v>
      </c>
      <c r="M52" s="6">
        <f t="shared" si="31"/>
        <v>100</v>
      </c>
      <c r="N52" s="8">
        <v>0</v>
      </c>
      <c r="O52" s="7">
        <f t="shared" si="32"/>
        <v>0</v>
      </c>
      <c r="P52" s="6">
        <f t="shared" si="33"/>
        <v>100.00000000000001</v>
      </c>
      <c r="Q52" s="8">
        <v>0</v>
      </c>
      <c r="R52" s="7">
        <f t="shared" si="34"/>
        <v>0</v>
      </c>
      <c r="S52" s="6">
        <f t="shared" si="35"/>
        <v>66.666666666666657</v>
      </c>
    </row>
    <row r="53" spans="1:19" x14ac:dyDescent="0.2">
      <c r="A53" s="9">
        <v>126</v>
      </c>
      <c r="B53" s="8">
        <v>0</v>
      </c>
      <c r="C53" s="7">
        <f t="shared" si="24"/>
        <v>0</v>
      </c>
      <c r="D53" s="6">
        <f t="shared" si="25"/>
        <v>100</v>
      </c>
      <c r="E53" s="8">
        <v>0</v>
      </c>
      <c r="F53" s="7">
        <f t="shared" si="26"/>
        <v>0</v>
      </c>
      <c r="G53" s="6">
        <f t="shared" si="27"/>
        <v>100</v>
      </c>
      <c r="H53" s="8">
        <v>0</v>
      </c>
      <c r="I53" s="7">
        <f t="shared" si="28"/>
        <v>0</v>
      </c>
      <c r="J53" s="6">
        <f t="shared" si="29"/>
        <v>100.00000000000001</v>
      </c>
      <c r="K53" s="8">
        <v>0</v>
      </c>
      <c r="L53" s="7">
        <f t="shared" si="30"/>
        <v>0</v>
      </c>
      <c r="M53" s="6">
        <f t="shared" si="31"/>
        <v>100</v>
      </c>
      <c r="N53" s="8">
        <v>0</v>
      </c>
      <c r="O53" s="7">
        <f t="shared" si="32"/>
        <v>0</v>
      </c>
      <c r="P53" s="6">
        <f t="shared" si="33"/>
        <v>100.00000000000001</v>
      </c>
      <c r="Q53" s="8">
        <v>0</v>
      </c>
      <c r="R53" s="7">
        <f t="shared" si="34"/>
        <v>0</v>
      </c>
      <c r="S53" s="6">
        <f t="shared" si="35"/>
        <v>66.666666666666657</v>
      </c>
    </row>
    <row r="54" spans="1:19" x14ac:dyDescent="0.2">
      <c r="A54" s="9">
        <v>128</v>
      </c>
      <c r="B54" s="8">
        <v>0</v>
      </c>
      <c r="C54" s="7">
        <f t="shared" si="24"/>
        <v>0</v>
      </c>
      <c r="D54" s="6">
        <f t="shared" si="25"/>
        <v>100</v>
      </c>
      <c r="E54" s="8">
        <v>0</v>
      </c>
      <c r="F54" s="7">
        <f t="shared" si="26"/>
        <v>0</v>
      </c>
      <c r="G54" s="6">
        <f t="shared" si="27"/>
        <v>100</v>
      </c>
      <c r="H54" s="8">
        <v>0</v>
      </c>
      <c r="I54" s="7">
        <f t="shared" si="28"/>
        <v>0</v>
      </c>
      <c r="J54" s="6">
        <f t="shared" si="29"/>
        <v>100.00000000000001</v>
      </c>
      <c r="K54" s="8">
        <v>0</v>
      </c>
      <c r="L54" s="7">
        <f t="shared" si="30"/>
        <v>0</v>
      </c>
      <c r="M54" s="6">
        <f t="shared" si="31"/>
        <v>100</v>
      </c>
      <c r="N54" s="8">
        <v>0</v>
      </c>
      <c r="O54" s="7">
        <f t="shared" si="32"/>
        <v>0</v>
      </c>
      <c r="P54" s="6">
        <f t="shared" si="33"/>
        <v>100.00000000000001</v>
      </c>
      <c r="Q54" s="8">
        <v>0</v>
      </c>
      <c r="R54" s="7">
        <f t="shared" si="34"/>
        <v>0</v>
      </c>
      <c r="S54" s="6">
        <f t="shared" si="35"/>
        <v>66.666666666666657</v>
      </c>
    </row>
    <row r="55" spans="1:19" x14ac:dyDescent="0.2">
      <c r="A55" s="9">
        <v>142</v>
      </c>
      <c r="B55" s="8">
        <v>0</v>
      </c>
      <c r="C55" s="7">
        <f t="shared" si="24"/>
        <v>0</v>
      </c>
      <c r="D55" s="6">
        <f t="shared" si="25"/>
        <v>100</v>
      </c>
      <c r="E55" s="8">
        <v>0</v>
      </c>
      <c r="F55" s="7">
        <f t="shared" si="26"/>
        <v>0</v>
      </c>
      <c r="G55" s="6">
        <f t="shared" si="27"/>
        <v>100</v>
      </c>
      <c r="H55" s="8">
        <v>0</v>
      </c>
      <c r="I55" s="7">
        <f t="shared" si="28"/>
        <v>0</v>
      </c>
      <c r="J55" s="6">
        <f t="shared" si="29"/>
        <v>100.00000000000001</v>
      </c>
      <c r="K55" s="8">
        <v>0</v>
      </c>
      <c r="L55" s="7">
        <f t="shared" si="30"/>
        <v>0</v>
      </c>
      <c r="M55" s="6">
        <f t="shared" si="31"/>
        <v>100</v>
      </c>
      <c r="N55" s="8">
        <v>0</v>
      </c>
      <c r="O55" s="7">
        <f t="shared" si="32"/>
        <v>0</v>
      </c>
      <c r="P55" s="6">
        <f t="shared" si="33"/>
        <v>100.00000000000001</v>
      </c>
      <c r="Q55" s="8">
        <v>0</v>
      </c>
      <c r="R55" s="7">
        <f t="shared" si="34"/>
        <v>0</v>
      </c>
      <c r="S55" s="6">
        <f t="shared" si="35"/>
        <v>66.666666666666657</v>
      </c>
    </row>
    <row r="56" spans="1:19" x14ac:dyDescent="0.2">
      <c r="A56" s="9">
        <v>145</v>
      </c>
      <c r="B56" s="8">
        <v>0</v>
      </c>
      <c r="C56" s="7">
        <f t="shared" si="24"/>
        <v>0</v>
      </c>
      <c r="D56" s="6">
        <f t="shared" si="25"/>
        <v>100</v>
      </c>
      <c r="E56" s="8">
        <v>0</v>
      </c>
      <c r="F56" s="7">
        <f t="shared" si="26"/>
        <v>0</v>
      </c>
      <c r="G56" s="6">
        <f t="shared" si="27"/>
        <v>100</v>
      </c>
      <c r="H56" s="8">
        <v>0</v>
      </c>
      <c r="I56" s="7">
        <f t="shared" si="28"/>
        <v>0</v>
      </c>
      <c r="J56" s="6">
        <f t="shared" si="29"/>
        <v>100.00000000000001</v>
      </c>
      <c r="K56" s="8">
        <v>0</v>
      </c>
      <c r="L56" s="7">
        <f t="shared" si="30"/>
        <v>0</v>
      </c>
      <c r="M56" s="6">
        <f t="shared" si="31"/>
        <v>100</v>
      </c>
      <c r="N56" s="8">
        <v>0</v>
      </c>
      <c r="O56" s="7">
        <f t="shared" si="32"/>
        <v>0</v>
      </c>
      <c r="P56" s="6">
        <f t="shared" si="33"/>
        <v>100.00000000000001</v>
      </c>
      <c r="Q56" s="8">
        <v>1</v>
      </c>
      <c r="R56" s="7">
        <f t="shared" si="34"/>
        <v>33.333333333333329</v>
      </c>
      <c r="S56" s="6">
        <f t="shared" si="35"/>
        <v>99.999999999999986</v>
      </c>
    </row>
    <row r="57" spans="1:19" x14ac:dyDescent="0.2">
      <c r="A57" s="5" t="s">
        <v>0</v>
      </c>
      <c r="B57" s="4">
        <f>SUM(B44:B56)</f>
        <v>16</v>
      </c>
      <c r="C57" s="3"/>
      <c r="D57" s="2"/>
      <c r="E57" s="4">
        <f>SUM(E44:E56)</f>
        <v>16</v>
      </c>
      <c r="F57" s="3"/>
      <c r="G57" s="2"/>
      <c r="H57" s="4">
        <f>SUM(H44:H56)</f>
        <v>11</v>
      </c>
      <c r="I57" s="3"/>
      <c r="J57" s="2"/>
      <c r="K57" s="4">
        <f>SUM(K44:K56)</f>
        <v>10</v>
      </c>
      <c r="L57" s="3"/>
      <c r="M57" s="2"/>
      <c r="N57" s="4">
        <f>SUM(N44:N56)</f>
        <v>11</v>
      </c>
      <c r="O57" s="3"/>
      <c r="P57" s="2"/>
      <c r="Q57" s="4">
        <f>SUM(Q44:Q56)</f>
        <v>3</v>
      </c>
      <c r="R57" s="3"/>
      <c r="S57" s="2"/>
    </row>
    <row r="58" spans="1:19" x14ac:dyDescent="0.2">
      <c r="B58" s="18"/>
      <c r="C58" s="17"/>
      <c r="D58" s="17"/>
      <c r="E58" s="17"/>
      <c r="F58" s="17"/>
      <c r="G58" s="17"/>
      <c r="H58" s="17"/>
      <c r="I58" s="17"/>
    </row>
    <row r="59" spans="1:19" x14ac:dyDescent="0.2">
      <c r="B59" s="18"/>
      <c r="C59" s="17"/>
      <c r="D59" s="17"/>
      <c r="E59" s="17"/>
      <c r="F59" s="17"/>
      <c r="G59" s="17"/>
      <c r="H59" s="17"/>
      <c r="I59" s="17"/>
    </row>
    <row r="60" spans="1:19" x14ac:dyDescent="0.2">
      <c r="B60" s="18"/>
      <c r="C60" s="17"/>
      <c r="D60" s="17"/>
      <c r="E60" s="17"/>
      <c r="F60" s="17"/>
      <c r="G60" s="17"/>
      <c r="H60" s="17"/>
      <c r="I60" s="17"/>
    </row>
    <row r="61" spans="1:19" x14ac:dyDescent="0.2">
      <c r="A61" s="22" t="s">
        <v>16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/>
    </row>
    <row r="62" spans="1:19" x14ac:dyDescent="0.2">
      <c r="A62" s="16"/>
      <c r="B62" s="19" t="s">
        <v>12</v>
      </c>
      <c r="C62" s="20"/>
      <c r="D62" s="21"/>
      <c r="E62" s="19" t="s">
        <v>11</v>
      </c>
      <c r="F62" s="20"/>
      <c r="G62" s="21"/>
      <c r="H62" s="19" t="s">
        <v>13</v>
      </c>
      <c r="I62" s="20"/>
      <c r="J62" s="21"/>
      <c r="K62" s="25" t="s">
        <v>10</v>
      </c>
      <c r="L62" s="26"/>
      <c r="M62" s="27"/>
      <c r="N62" s="19" t="s">
        <v>14</v>
      </c>
      <c r="O62" s="20"/>
      <c r="P62" s="21"/>
      <c r="Q62" s="25" t="s">
        <v>15</v>
      </c>
      <c r="R62" s="26"/>
      <c r="S62" s="27"/>
    </row>
    <row r="63" spans="1:19" x14ac:dyDescent="0.2">
      <c r="A63" s="9" t="s">
        <v>5</v>
      </c>
      <c r="B63" s="8" t="s">
        <v>4</v>
      </c>
      <c r="C63" s="15" t="s">
        <v>2</v>
      </c>
      <c r="D63" s="14" t="s">
        <v>1</v>
      </c>
      <c r="E63" s="8" t="s">
        <v>3</v>
      </c>
      <c r="F63" s="15" t="s">
        <v>2</v>
      </c>
      <c r="G63" s="14" t="s">
        <v>1</v>
      </c>
      <c r="H63" s="8" t="s">
        <v>3</v>
      </c>
      <c r="I63" s="15" t="s">
        <v>2</v>
      </c>
      <c r="J63" s="14" t="s">
        <v>1</v>
      </c>
      <c r="K63" s="8" t="s">
        <v>3</v>
      </c>
      <c r="L63" s="15" t="s">
        <v>2</v>
      </c>
      <c r="M63" s="14" t="s">
        <v>1</v>
      </c>
      <c r="N63" s="8" t="s">
        <v>3</v>
      </c>
      <c r="O63" s="15" t="s">
        <v>2</v>
      </c>
      <c r="P63" s="14" t="s">
        <v>1</v>
      </c>
      <c r="Q63" s="8" t="s">
        <v>3</v>
      </c>
      <c r="R63" s="15" t="s">
        <v>2</v>
      </c>
      <c r="S63" s="14" t="s">
        <v>1</v>
      </c>
    </row>
    <row r="64" spans="1:19" x14ac:dyDescent="0.2">
      <c r="A64" s="9">
        <v>72</v>
      </c>
      <c r="B64" s="13">
        <v>0</v>
      </c>
      <c r="C64" s="7">
        <v>0</v>
      </c>
      <c r="D64" s="6">
        <v>0</v>
      </c>
      <c r="E64" s="13">
        <v>0</v>
      </c>
      <c r="F64" s="12">
        <v>0</v>
      </c>
      <c r="G64" s="11">
        <v>0</v>
      </c>
      <c r="H64" s="13">
        <v>0</v>
      </c>
      <c r="I64" s="12">
        <v>0</v>
      </c>
      <c r="J64" s="11">
        <v>0</v>
      </c>
      <c r="K64" s="13">
        <v>0</v>
      </c>
      <c r="L64" s="12">
        <v>0</v>
      </c>
      <c r="M64" s="11">
        <v>0</v>
      </c>
      <c r="N64" s="13">
        <v>0</v>
      </c>
      <c r="O64" s="12">
        <v>0</v>
      </c>
      <c r="P64" s="11">
        <v>0</v>
      </c>
      <c r="Q64" s="13">
        <v>0</v>
      </c>
      <c r="R64" s="12">
        <v>0</v>
      </c>
      <c r="S64" s="11">
        <v>0</v>
      </c>
    </row>
    <row r="65" spans="1:19" x14ac:dyDescent="0.2">
      <c r="A65" s="9">
        <v>94</v>
      </c>
      <c r="B65" s="10">
        <v>11</v>
      </c>
      <c r="C65" s="7">
        <f t="shared" ref="C65:C76" si="36">(B65/17)*100</f>
        <v>64.705882352941174</v>
      </c>
      <c r="D65" s="6">
        <f t="shared" ref="D65:D76" si="37">C65+D64</f>
        <v>64.705882352941174</v>
      </c>
      <c r="E65" s="10">
        <v>10</v>
      </c>
      <c r="F65" s="7">
        <f t="shared" ref="F65:F76" si="38">(E65/16)*100</f>
        <v>62.5</v>
      </c>
      <c r="G65" s="6">
        <f t="shared" ref="G65:G76" si="39">F65+G64</f>
        <v>62.5</v>
      </c>
      <c r="H65" s="8">
        <v>2</v>
      </c>
      <c r="I65" s="7">
        <f t="shared" ref="I65:I76" si="40">(H65/9)*100</f>
        <v>22.222222222222221</v>
      </c>
      <c r="J65" s="6">
        <f t="shared" ref="J65:J76" si="41">I65+J64</f>
        <v>22.222222222222221</v>
      </c>
      <c r="K65" s="8">
        <v>5</v>
      </c>
      <c r="L65" s="7">
        <f t="shared" ref="L65:L76" si="42">(K65/12)*100</f>
        <v>41.666666666666671</v>
      </c>
      <c r="M65" s="6">
        <f t="shared" ref="M65:M76" si="43">L65+M64</f>
        <v>41.666666666666671</v>
      </c>
      <c r="N65" s="8">
        <v>0</v>
      </c>
      <c r="O65" s="7">
        <f t="shared" ref="O65:O76" si="44">(N65/11)*100</f>
        <v>0</v>
      </c>
      <c r="P65" s="6">
        <f t="shared" ref="P65:P76" si="45">O65+P64</f>
        <v>0</v>
      </c>
      <c r="Q65" s="8">
        <v>0</v>
      </c>
      <c r="R65" s="7">
        <f t="shared" ref="R65:R76" si="46">(Q65/4)*100</f>
        <v>0</v>
      </c>
      <c r="S65" s="6">
        <f t="shared" ref="S65:S76" si="47">R65+S64</f>
        <v>0</v>
      </c>
    </row>
    <row r="66" spans="1:19" x14ac:dyDescent="0.2">
      <c r="A66" s="9">
        <v>97</v>
      </c>
      <c r="B66" s="8">
        <v>2</v>
      </c>
      <c r="C66" s="7">
        <f t="shared" si="36"/>
        <v>11.76470588235294</v>
      </c>
      <c r="D66" s="6">
        <f t="shared" si="37"/>
        <v>76.470588235294116</v>
      </c>
      <c r="E66" s="8">
        <v>2</v>
      </c>
      <c r="F66" s="7">
        <f t="shared" si="38"/>
        <v>12.5</v>
      </c>
      <c r="G66" s="6">
        <f t="shared" si="39"/>
        <v>75</v>
      </c>
      <c r="H66" s="8">
        <v>3</v>
      </c>
      <c r="I66" s="7">
        <f t="shared" si="40"/>
        <v>33.333333333333329</v>
      </c>
      <c r="J66" s="6">
        <f t="shared" si="41"/>
        <v>55.55555555555555</v>
      </c>
      <c r="K66" s="8">
        <v>4</v>
      </c>
      <c r="L66" s="7">
        <f t="shared" si="42"/>
        <v>33.333333333333329</v>
      </c>
      <c r="M66" s="6">
        <f t="shared" si="43"/>
        <v>75</v>
      </c>
      <c r="N66" s="8">
        <v>2</v>
      </c>
      <c r="O66" s="7">
        <f t="shared" si="44"/>
        <v>18.181818181818183</v>
      </c>
      <c r="P66" s="6">
        <f t="shared" si="45"/>
        <v>18.181818181818183</v>
      </c>
      <c r="Q66" s="8">
        <v>0</v>
      </c>
      <c r="R66" s="7">
        <f t="shared" si="46"/>
        <v>0</v>
      </c>
      <c r="S66" s="6">
        <f t="shared" si="47"/>
        <v>0</v>
      </c>
    </row>
    <row r="67" spans="1:19" x14ac:dyDescent="0.2">
      <c r="A67" s="9">
        <v>100</v>
      </c>
      <c r="B67" s="8">
        <v>2</v>
      </c>
      <c r="C67" s="7">
        <f t="shared" si="36"/>
        <v>11.76470588235294</v>
      </c>
      <c r="D67" s="6">
        <f t="shared" si="37"/>
        <v>88.235294117647058</v>
      </c>
      <c r="E67" s="8">
        <v>2</v>
      </c>
      <c r="F67" s="7">
        <f t="shared" si="38"/>
        <v>12.5</v>
      </c>
      <c r="G67" s="6">
        <f t="shared" si="39"/>
        <v>87.5</v>
      </c>
      <c r="H67" s="8">
        <v>1</v>
      </c>
      <c r="I67" s="7">
        <f t="shared" si="40"/>
        <v>11.111111111111111</v>
      </c>
      <c r="J67" s="6">
        <f t="shared" si="41"/>
        <v>66.666666666666657</v>
      </c>
      <c r="K67" s="8">
        <v>1</v>
      </c>
      <c r="L67" s="7">
        <f t="shared" si="42"/>
        <v>8.3333333333333321</v>
      </c>
      <c r="M67" s="6">
        <f t="shared" si="43"/>
        <v>83.333333333333329</v>
      </c>
      <c r="N67" s="8">
        <v>3</v>
      </c>
      <c r="O67" s="7">
        <f t="shared" si="44"/>
        <v>27.27272727272727</v>
      </c>
      <c r="P67" s="6">
        <f t="shared" si="45"/>
        <v>45.454545454545453</v>
      </c>
      <c r="Q67" s="8">
        <v>1</v>
      </c>
      <c r="R67" s="7">
        <f t="shared" si="46"/>
        <v>25</v>
      </c>
      <c r="S67" s="6">
        <f t="shared" si="47"/>
        <v>25</v>
      </c>
    </row>
    <row r="68" spans="1:19" x14ac:dyDescent="0.2">
      <c r="A68" s="9">
        <v>102</v>
      </c>
      <c r="B68" s="8">
        <v>1</v>
      </c>
      <c r="C68" s="7">
        <f t="shared" si="36"/>
        <v>5.8823529411764701</v>
      </c>
      <c r="D68" s="6">
        <f t="shared" si="37"/>
        <v>94.117647058823522</v>
      </c>
      <c r="E68" s="8">
        <v>2</v>
      </c>
      <c r="F68" s="7">
        <f t="shared" si="38"/>
        <v>12.5</v>
      </c>
      <c r="G68" s="6">
        <f t="shared" si="39"/>
        <v>100</v>
      </c>
      <c r="H68" s="8">
        <v>1</v>
      </c>
      <c r="I68" s="7">
        <f t="shared" si="40"/>
        <v>11.111111111111111</v>
      </c>
      <c r="J68" s="6">
        <f t="shared" si="41"/>
        <v>77.777777777777771</v>
      </c>
      <c r="K68" s="8">
        <v>1</v>
      </c>
      <c r="L68" s="7">
        <f t="shared" si="42"/>
        <v>8.3333333333333321</v>
      </c>
      <c r="M68" s="6">
        <f t="shared" si="43"/>
        <v>91.666666666666657</v>
      </c>
      <c r="N68" s="8">
        <v>3</v>
      </c>
      <c r="O68" s="7">
        <f t="shared" si="44"/>
        <v>27.27272727272727</v>
      </c>
      <c r="P68" s="6">
        <f t="shared" si="45"/>
        <v>72.72727272727272</v>
      </c>
      <c r="Q68" s="8">
        <v>2</v>
      </c>
      <c r="R68" s="7">
        <f t="shared" si="46"/>
        <v>50</v>
      </c>
      <c r="S68" s="6">
        <f t="shared" si="47"/>
        <v>75</v>
      </c>
    </row>
    <row r="69" spans="1:19" x14ac:dyDescent="0.2">
      <c r="A69" s="9">
        <v>104</v>
      </c>
      <c r="B69" s="10">
        <v>0</v>
      </c>
      <c r="C69" s="7">
        <f t="shared" si="36"/>
        <v>0</v>
      </c>
      <c r="D69" s="6">
        <f t="shared" si="37"/>
        <v>94.117647058823522</v>
      </c>
      <c r="E69" s="10">
        <v>0</v>
      </c>
      <c r="F69" s="7">
        <f t="shared" si="38"/>
        <v>0</v>
      </c>
      <c r="G69" s="6">
        <f t="shared" si="39"/>
        <v>100</v>
      </c>
      <c r="H69" s="10">
        <v>0</v>
      </c>
      <c r="I69" s="7">
        <f t="shared" si="40"/>
        <v>0</v>
      </c>
      <c r="J69" s="6">
        <f t="shared" si="41"/>
        <v>77.777777777777771</v>
      </c>
      <c r="K69" s="10">
        <v>0</v>
      </c>
      <c r="L69" s="7">
        <f t="shared" si="42"/>
        <v>0</v>
      </c>
      <c r="M69" s="6">
        <f t="shared" si="43"/>
        <v>91.666666666666657</v>
      </c>
      <c r="N69" s="10">
        <v>0</v>
      </c>
      <c r="O69" s="7">
        <f t="shared" si="44"/>
        <v>0</v>
      </c>
      <c r="P69" s="6">
        <f t="shared" si="45"/>
        <v>72.72727272727272</v>
      </c>
      <c r="Q69" s="10">
        <v>0</v>
      </c>
      <c r="R69" s="7">
        <f t="shared" si="46"/>
        <v>0</v>
      </c>
      <c r="S69" s="6">
        <f t="shared" si="47"/>
        <v>75</v>
      </c>
    </row>
    <row r="70" spans="1:19" x14ac:dyDescent="0.2">
      <c r="A70" s="9">
        <v>118</v>
      </c>
      <c r="B70" s="10">
        <v>1</v>
      </c>
      <c r="C70" s="7">
        <f t="shared" si="36"/>
        <v>5.8823529411764701</v>
      </c>
      <c r="D70" s="6">
        <f t="shared" si="37"/>
        <v>99.999999999999986</v>
      </c>
      <c r="E70" s="10">
        <v>0</v>
      </c>
      <c r="F70" s="7">
        <f t="shared" si="38"/>
        <v>0</v>
      </c>
      <c r="G70" s="6">
        <f t="shared" si="39"/>
        <v>100</v>
      </c>
      <c r="H70" s="10">
        <v>1</v>
      </c>
      <c r="I70" s="7">
        <f t="shared" si="40"/>
        <v>11.111111111111111</v>
      </c>
      <c r="J70" s="6">
        <f t="shared" si="41"/>
        <v>88.888888888888886</v>
      </c>
      <c r="K70" s="10">
        <v>1</v>
      </c>
      <c r="L70" s="7">
        <f t="shared" si="42"/>
        <v>8.3333333333333321</v>
      </c>
      <c r="M70" s="6">
        <f t="shared" si="43"/>
        <v>99.999999999999986</v>
      </c>
      <c r="N70" s="10">
        <v>3</v>
      </c>
      <c r="O70" s="7">
        <f t="shared" si="44"/>
        <v>27.27272727272727</v>
      </c>
      <c r="P70" s="6">
        <f t="shared" si="45"/>
        <v>99.999999999999986</v>
      </c>
      <c r="Q70" s="10">
        <v>1</v>
      </c>
      <c r="R70" s="7">
        <f t="shared" si="46"/>
        <v>25</v>
      </c>
      <c r="S70" s="6">
        <f t="shared" si="47"/>
        <v>100</v>
      </c>
    </row>
    <row r="71" spans="1:19" x14ac:dyDescent="0.2">
      <c r="A71" s="9">
        <v>121</v>
      </c>
      <c r="B71" s="8">
        <v>0</v>
      </c>
      <c r="C71" s="7">
        <f t="shared" si="36"/>
        <v>0</v>
      </c>
      <c r="D71" s="6">
        <f t="shared" si="37"/>
        <v>99.999999999999986</v>
      </c>
      <c r="E71" s="8">
        <v>0</v>
      </c>
      <c r="F71" s="7">
        <f t="shared" si="38"/>
        <v>0</v>
      </c>
      <c r="G71" s="6">
        <f t="shared" si="39"/>
        <v>100</v>
      </c>
      <c r="H71" s="8">
        <v>0</v>
      </c>
      <c r="I71" s="7">
        <f t="shared" si="40"/>
        <v>0</v>
      </c>
      <c r="J71" s="6">
        <f t="shared" si="41"/>
        <v>88.888888888888886</v>
      </c>
      <c r="K71" s="8">
        <v>0</v>
      </c>
      <c r="L71" s="7">
        <f t="shared" si="42"/>
        <v>0</v>
      </c>
      <c r="M71" s="6">
        <f t="shared" si="43"/>
        <v>99.999999999999986</v>
      </c>
      <c r="N71" s="8">
        <v>0</v>
      </c>
      <c r="O71" s="7">
        <f t="shared" si="44"/>
        <v>0</v>
      </c>
      <c r="P71" s="6">
        <f t="shared" si="45"/>
        <v>99.999999999999986</v>
      </c>
      <c r="Q71" s="8">
        <v>0</v>
      </c>
      <c r="R71" s="7">
        <f t="shared" si="46"/>
        <v>0</v>
      </c>
      <c r="S71" s="6">
        <f t="shared" si="47"/>
        <v>100</v>
      </c>
    </row>
    <row r="72" spans="1:19" x14ac:dyDescent="0.2">
      <c r="A72" s="9">
        <v>124</v>
      </c>
      <c r="B72" s="8">
        <v>0</v>
      </c>
      <c r="C72" s="7">
        <f t="shared" si="36"/>
        <v>0</v>
      </c>
      <c r="D72" s="6">
        <f t="shared" si="37"/>
        <v>99.999999999999986</v>
      </c>
      <c r="E72" s="8">
        <v>0</v>
      </c>
      <c r="F72" s="7">
        <f t="shared" si="38"/>
        <v>0</v>
      </c>
      <c r="G72" s="6">
        <f t="shared" si="39"/>
        <v>100</v>
      </c>
      <c r="H72" s="8">
        <v>0</v>
      </c>
      <c r="I72" s="7">
        <f t="shared" si="40"/>
        <v>0</v>
      </c>
      <c r="J72" s="6">
        <f t="shared" si="41"/>
        <v>88.888888888888886</v>
      </c>
      <c r="K72" s="8">
        <v>0</v>
      </c>
      <c r="L72" s="7">
        <f t="shared" si="42"/>
        <v>0</v>
      </c>
      <c r="M72" s="6">
        <f t="shared" si="43"/>
        <v>99.999999999999986</v>
      </c>
      <c r="N72" s="8">
        <v>0</v>
      </c>
      <c r="O72" s="7">
        <f t="shared" si="44"/>
        <v>0</v>
      </c>
      <c r="P72" s="6">
        <f t="shared" si="45"/>
        <v>99.999999999999986</v>
      </c>
      <c r="Q72" s="8">
        <v>0</v>
      </c>
      <c r="R72" s="7">
        <f t="shared" si="46"/>
        <v>0</v>
      </c>
      <c r="S72" s="6">
        <f t="shared" si="47"/>
        <v>100</v>
      </c>
    </row>
    <row r="73" spans="1:19" x14ac:dyDescent="0.2">
      <c r="A73" s="9">
        <v>126</v>
      </c>
      <c r="B73" s="8">
        <v>0</v>
      </c>
      <c r="C73" s="7">
        <f t="shared" si="36"/>
        <v>0</v>
      </c>
      <c r="D73" s="6">
        <f t="shared" si="37"/>
        <v>99.999999999999986</v>
      </c>
      <c r="E73" s="8">
        <v>0</v>
      </c>
      <c r="F73" s="7">
        <f t="shared" si="38"/>
        <v>0</v>
      </c>
      <c r="G73" s="6">
        <f t="shared" si="39"/>
        <v>100</v>
      </c>
      <c r="H73" s="8">
        <v>0</v>
      </c>
      <c r="I73" s="7">
        <f t="shared" si="40"/>
        <v>0</v>
      </c>
      <c r="J73" s="6">
        <f t="shared" si="41"/>
        <v>88.888888888888886</v>
      </c>
      <c r="K73" s="8">
        <v>0</v>
      </c>
      <c r="L73" s="7">
        <f t="shared" si="42"/>
        <v>0</v>
      </c>
      <c r="M73" s="6">
        <f t="shared" si="43"/>
        <v>99.999999999999986</v>
      </c>
      <c r="N73" s="8">
        <v>0</v>
      </c>
      <c r="O73" s="7">
        <f t="shared" si="44"/>
        <v>0</v>
      </c>
      <c r="P73" s="6">
        <f t="shared" si="45"/>
        <v>99.999999999999986</v>
      </c>
      <c r="Q73" s="8">
        <v>0</v>
      </c>
      <c r="R73" s="7">
        <f t="shared" si="46"/>
        <v>0</v>
      </c>
      <c r="S73" s="6">
        <f t="shared" si="47"/>
        <v>100</v>
      </c>
    </row>
    <row r="74" spans="1:19" x14ac:dyDescent="0.2">
      <c r="A74" s="9">
        <v>128</v>
      </c>
      <c r="B74" s="8">
        <v>0</v>
      </c>
      <c r="C74" s="7">
        <f t="shared" si="36"/>
        <v>0</v>
      </c>
      <c r="D74" s="6">
        <f t="shared" si="37"/>
        <v>99.999999999999986</v>
      </c>
      <c r="E74" s="8">
        <v>0</v>
      </c>
      <c r="F74" s="7">
        <f t="shared" si="38"/>
        <v>0</v>
      </c>
      <c r="G74" s="6">
        <f t="shared" si="39"/>
        <v>100</v>
      </c>
      <c r="H74" s="8">
        <v>0</v>
      </c>
      <c r="I74" s="7">
        <f t="shared" si="40"/>
        <v>0</v>
      </c>
      <c r="J74" s="6">
        <f t="shared" si="41"/>
        <v>88.888888888888886</v>
      </c>
      <c r="K74" s="8">
        <v>0</v>
      </c>
      <c r="L74" s="7">
        <f t="shared" si="42"/>
        <v>0</v>
      </c>
      <c r="M74" s="6">
        <f t="shared" si="43"/>
        <v>99.999999999999986</v>
      </c>
      <c r="N74" s="8">
        <v>0</v>
      </c>
      <c r="O74" s="7">
        <f t="shared" si="44"/>
        <v>0</v>
      </c>
      <c r="P74" s="6">
        <f t="shared" si="45"/>
        <v>99.999999999999986</v>
      </c>
      <c r="Q74" s="8">
        <v>0</v>
      </c>
      <c r="R74" s="7">
        <f t="shared" si="46"/>
        <v>0</v>
      </c>
      <c r="S74" s="6">
        <f t="shared" si="47"/>
        <v>100</v>
      </c>
    </row>
    <row r="75" spans="1:19" x14ac:dyDescent="0.2">
      <c r="A75" s="9">
        <v>142</v>
      </c>
      <c r="B75" s="8">
        <v>0</v>
      </c>
      <c r="C75" s="7">
        <f t="shared" si="36"/>
        <v>0</v>
      </c>
      <c r="D75" s="6">
        <f t="shared" si="37"/>
        <v>99.999999999999986</v>
      </c>
      <c r="E75" s="8">
        <v>0</v>
      </c>
      <c r="F75" s="7">
        <f t="shared" si="38"/>
        <v>0</v>
      </c>
      <c r="G75" s="6">
        <f t="shared" si="39"/>
        <v>100</v>
      </c>
      <c r="H75" s="8">
        <v>0</v>
      </c>
      <c r="I75" s="7">
        <f t="shared" si="40"/>
        <v>0</v>
      </c>
      <c r="J75" s="6">
        <f t="shared" si="41"/>
        <v>88.888888888888886</v>
      </c>
      <c r="K75" s="8">
        <v>0</v>
      </c>
      <c r="L75" s="7">
        <f t="shared" si="42"/>
        <v>0</v>
      </c>
      <c r="M75" s="6">
        <f t="shared" si="43"/>
        <v>99.999999999999986</v>
      </c>
      <c r="N75" s="8">
        <v>0</v>
      </c>
      <c r="O75" s="7">
        <f t="shared" si="44"/>
        <v>0</v>
      </c>
      <c r="P75" s="6">
        <f t="shared" si="45"/>
        <v>99.999999999999986</v>
      </c>
      <c r="Q75" s="8">
        <v>0</v>
      </c>
      <c r="R75" s="7">
        <f t="shared" si="46"/>
        <v>0</v>
      </c>
      <c r="S75" s="6">
        <f t="shared" si="47"/>
        <v>100</v>
      </c>
    </row>
    <row r="76" spans="1:19" x14ac:dyDescent="0.2">
      <c r="A76" s="9">
        <v>145</v>
      </c>
      <c r="B76" s="8">
        <v>0</v>
      </c>
      <c r="C76" s="7">
        <f t="shared" si="36"/>
        <v>0</v>
      </c>
      <c r="D76" s="6">
        <f t="shared" si="37"/>
        <v>99.999999999999986</v>
      </c>
      <c r="E76" s="8">
        <v>0</v>
      </c>
      <c r="F76" s="7">
        <f t="shared" si="38"/>
        <v>0</v>
      </c>
      <c r="G76" s="6">
        <f t="shared" si="39"/>
        <v>100</v>
      </c>
      <c r="H76" s="8">
        <v>1</v>
      </c>
      <c r="I76" s="7">
        <f t="shared" si="40"/>
        <v>11.111111111111111</v>
      </c>
      <c r="J76" s="6">
        <f t="shared" si="41"/>
        <v>100</v>
      </c>
      <c r="K76" s="8">
        <v>0</v>
      </c>
      <c r="L76" s="7">
        <f t="shared" si="42"/>
        <v>0</v>
      </c>
      <c r="M76" s="6">
        <f t="shared" si="43"/>
        <v>99.999999999999986</v>
      </c>
      <c r="N76" s="8">
        <v>0</v>
      </c>
      <c r="O76" s="7">
        <f t="shared" si="44"/>
        <v>0</v>
      </c>
      <c r="P76" s="6">
        <f t="shared" si="45"/>
        <v>99.999999999999986</v>
      </c>
      <c r="Q76" s="8">
        <v>0</v>
      </c>
      <c r="R76" s="7">
        <f t="shared" si="46"/>
        <v>0</v>
      </c>
      <c r="S76" s="6">
        <f t="shared" si="47"/>
        <v>100</v>
      </c>
    </row>
    <row r="77" spans="1:19" x14ac:dyDescent="0.2">
      <c r="A77" s="5" t="s">
        <v>0</v>
      </c>
      <c r="B77" s="4">
        <f>SUM(B64:B76)</f>
        <v>17</v>
      </c>
      <c r="C77" s="3"/>
      <c r="D77" s="2"/>
      <c r="E77" s="4">
        <f>SUM(E64:E76)</f>
        <v>16</v>
      </c>
      <c r="F77" s="3"/>
      <c r="G77" s="2"/>
      <c r="H77" s="4">
        <f>SUM(H64:H76)</f>
        <v>9</v>
      </c>
      <c r="I77" s="3"/>
      <c r="J77" s="2"/>
      <c r="K77" s="4">
        <f>SUM(K64:K76)</f>
        <v>12</v>
      </c>
      <c r="L77" s="3"/>
      <c r="M77" s="2"/>
      <c r="N77" s="4">
        <f>SUM(N64:N76)</f>
        <v>11</v>
      </c>
      <c r="O77" s="3"/>
      <c r="P77" s="2"/>
      <c r="Q77" s="4">
        <f>SUM(Q64:Q76)</f>
        <v>4</v>
      </c>
      <c r="R77" s="3"/>
      <c r="S77" s="2"/>
    </row>
    <row r="78" spans="1:19" x14ac:dyDescent="0.2">
      <c r="D78" s="18"/>
      <c r="E78" s="17"/>
      <c r="F78" s="17"/>
      <c r="H78" s="18"/>
      <c r="I78" s="17"/>
    </row>
    <row r="79" spans="1:19" x14ac:dyDescent="0.2">
      <c r="D79" s="18"/>
      <c r="E79" s="17"/>
      <c r="F79" s="17"/>
      <c r="H79" s="18"/>
      <c r="I79" s="17"/>
    </row>
    <row r="80" spans="1:19" x14ac:dyDescent="0.2">
      <c r="D80" s="18"/>
      <c r="E80" s="17"/>
      <c r="F80" s="17"/>
      <c r="I80" s="17"/>
      <c r="J80" s="17"/>
      <c r="K80" s="17"/>
      <c r="L80" s="18"/>
      <c r="M80" s="18"/>
      <c r="N80" s="18"/>
    </row>
    <row r="81" spans="1:19" x14ac:dyDescent="0.2">
      <c r="A81" s="22" t="s">
        <v>6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4"/>
    </row>
    <row r="82" spans="1:19" x14ac:dyDescent="0.2">
      <c r="A82" s="16"/>
      <c r="B82" s="19" t="s">
        <v>12</v>
      </c>
      <c r="C82" s="20"/>
      <c r="D82" s="21"/>
      <c r="E82" s="19" t="s">
        <v>11</v>
      </c>
      <c r="F82" s="20"/>
      <c r="G82" s="21"/>
      <c r="H82" s="19" t="s">
        <v>13</v>
      </c>
      <c r="I82" s="20"/>
      <c r="J82" s="21"/>
      <c r="K82" s="25" t="s">
        <v>10</v>
      </c>
      <c r="L82" s="26"/>
      <c r="M82" s="27"/>
      <c r="N82" s="19" t="s">
        <v>14</v>
      </c>
      <c r="O82" s="20"/>
      <c r="P82" s="21"/>
      <c r="Q82" s="25" t="s">
        <v>15</v>
      </c>
      <c r="R82" s="26"/>
      <c r="S82" s="27"/>
    </row>
    <row r="83" spans="1:19" x14ac:dyDescent="0.2">
      <c r="A83" s="9" t="s">
        <v>5</v>
      </c>
      <c r="B83" s="8" t="s">
        <v>4</v>
      </c>
      <c r="C83" s="15" t="s">
        <v>2</v>
      </c>
      <c r="D83" s="14" t="s">
        <v>1</v>
      </c>
      <c r="E83" s="8" t="s">
        <v>3</v>
      </c>
      <c r="F83" s="15" t="s">
        <v>2</v>
      </c>
      <c r="G83" s="14" t="s">
        <v>1</v>
      </c>
      <c r="H83" s="8" t="s">
        <v>3</v>
      </c>
      <c r="I83" s="15" t="s">
        <v>2</v>
      </c>
      <c r="J83" s="14" t="s">
        <v>1</v>
      </c>
      <c r="K83" s="8" t="s">
        <v>3</v>
      </c>
      <c r="L83" s="15" t="s">
        <v>2</v>
      </c>
      <c r="M83" s="14" t="s">
        <v>1</v>
      </c>
      <c r="N83" s="8" t="s">
        <v>3</v>
      </c>
      <c r="O83" s="15" t="s">
        <v>2</v>
      </c>
      <c r="P83" s="14" t="s">
        <v>1</v>
      </c>
      <c r="Q83" s="8" t="s">
        <v>3</v>
      </c>
      <c r="R83" s="15" t="s">
        <v>2</v>
      </c>
      <c r="S83" s="14" t="s">
        <v>1</v>
      </c>
    </row>
    <row r="84" spans="1:19" x14ac:dyDescent="0.2">
      <c r="A84" s="9">
        <v>72</v>
      </c>
      <c r="B84" s="13">
        <v>0</v>
      </c>
      <c r="C84" s="7">
        <v>0</v>
      </c>
      <c r="D84" s="6">
        <v>0</v>
      </c>
      <c r="E84" s="13">
        <v>0</v>
      </c>
      <c r="F84" s="12">
        <v>0</v>
      </c>
      <c r="G84" s="11">
        <v>0</v>
      </c>
      <c r="H84" s="13">
        <v>0</v>
      </c>
      <c r="I84" s="12">
        <v>0</v>
      </c>
      <c r="J84" s="11">
        <v>0</v>
      </c>
      <c r="K84" s="13">
        <v>0</v>
      </c>
      <c r="L84" s="12">
        <v>0</v>
      </c>
      <c r="M84" s="11">
        <v>0</v>
      </c>
      <c r="N84" s="13">
        <v>0</v>
      </c>
      <c r="O84" s="12">
        <v>0</v>
      </c>
      <c r="P84" s="11">
        <v>0</v>
      </c>
      <c r="Q84" s="13">
        <v>0</v>
      </c>
      <c r="R84" s="12">
        <v>0</v>
      </c>
      <c r="S84" s="11">
        <v>0</v>
      </c>
    </row>
    <row r="85" spans="1:19" x14ac:dyDescent="0.2">
      <c r="A85" s="9">
        <v>94</v>
      </c>
      <c r="B85" s="10">
        <v>13</v>
      </c>
      <c r="C85" s="7">
        <f t="shared" ref="C85:C96" si="48">(B85/40)*100</f>
        <v>32.5</v>
      </c>
      <c r="D85" s="6">
        <f t="shared" ref="D85:D96" si="49">C85+D84</f>
        <v>32.5</v>
      </c>
      <c r="E85" s="10">
        <v>2</v>
      </c>
      <c r="F85" s="7">
        <f t="shared" ref="F85:F96" si="50">(E85/22)*100</f>
        <v>9.0909090909090917</v>
      </c>
      <c r="G85" s="6">
        <f t="shared" ref="G85:G96" si="51">F85+G84</f>
        <v>9.0909090909090917</v>
      </c>
      <c r="H85" s="8">
        <v>4</v>
      </c>
      <c r="I85" s="7">
        <f t="shared" ref="I85:I96" si="52">(H85/28)*100</f>
        <v>14.285714285714285</v>
      </c>
      <c r="J85" s="6">
        <f t="shared" ref="J85:J96" si="53">I85+J84</f>
        <v>14.285714285714285</v>
      </c>
      <c r="K85" s="8">
        <v>2</v>
      </c>
      <c r="L85" s="7">
        <f t="shared" ref="L85:L96" si="54">(K85/20)*100</f>
        <v>10</v>
      </c>
      <c r="M85" s="6">
        <f t="shared" ref="M85:M96" si="55">L85+M84</f>
        <v>10</v>
      </c>
      <c r="N85" s="8">
        <v>0</v>
      </c>
      <c r="O85" s="7">
        <f t="shared" ref="O85:O96" si="56">(N85/33)*100</f>
        <v>0</v>
      </c>
      <c r="P85" s="6">
        <f t="shared" ref="P85:P96" si="57">O85+P84</f>
        <v>0</v>
      </c>
      <c r="Q85" s="8">
        <v>0</v>
      </c>
      <c r="R85" s="7">
        <f t="shared" ref="R85:R96" si="58">(Q85/34)*100</f>
        <v>0</v>
      </c>
      <c r="S85" s="6">
        <f t="shared" ref="S85:S96" si="59">R85+S84</f>
        <v>0</v>
      </c>
    </row>
    <row r="86" spans="1:19" x14ac:dyDescent="0.2">
      <c r="A86" s="9">
        <v>97</v>
      </c>
      <c r="B86" s="8">
        <v>10</v>
      </c>
      <c r="C86" s="7">
        <f t="shared" si="48"/>
        <v>25</v>
      </c>
      <c r="D86" s="6">
        <f t="shared" si="49"/>
        <v>57.5</v>
      </c>
      <c r="E86" s="8">
        <v>2</v>
      </c>
      <c r="F86" s="7">
        <f t="shared" si="50"/>
        <v>9.0909090909090917</v>
      </c>
      <c r="G86" s="6">
        <f t="shared" si="51"/>
        <v>18.181818181818183</v>
      </c>
      <c r="H86" s="8">
        <v>8</v>
      </c>
      <c r="I86" s="7">
        <f t="shared" si="52"/>
        <v>28.571428571428569</v>
      </c>
      <c r="J86" s="6">
        <f t="shared" si="53"/>
        <v>42.857142857142854</v>
      </c>
      <c r="K86" s="8">
        <v>1</v>
      </c>
      <c r="L86" s="7">
        <f t="shared" si="54"/>
        <v>5</v>
      </c>
      <c r="M86" s="6">
        <f t="shared" si="55"/>
        <v>15</v>
      </c>
      <c r="N86" s="8">
        <v>5</v>
      </c>
      <c r="O86" s="7">
        <f t="shared" si="56"/>
        <v>15.151515151515152</v>
      </c>
      <c r="P86" s="6">
        <f t="shared" si="57"/>
        <v>15.151515151515152</v>
      </c>
      <c r="Q86" s="8">
        <v>0</v>
      </c>
      <c r="R86" s="7">
        <f t="shared" si="58"/>
        <v>0</v>
      </c>
      <c r="S86" s="6">
        <f t="shared" si="59"/>
        <v>0</v>
      </c>
    </row>
    <row r="87" spans="1:19" x14ac:dyDescent="0.2">
      <c r="A87" s="9">
        <v>100</v>
      </c>
      <c r="B87" s="8">
        <v>2</v>
      </c>
      <c r="C87" s="7">
        <f t="shared" si="48"/>
        <v>5</v>
      </c>
      <c r="D87" s="6">
        <f t="shared" si="49"/>
        <v>62.5</v>
      </c>
      <c r="E87" s="8">
        <v>6</v>
      </c>
      <c r="F87" s="7">
        <f t="shared" si="50"/>
        <v>27.27272727272727</v>
      </c>
      <c r="G87" s="6">
        <f t="shared" si="51"/>
        <v>45.454545454545453</v>
      </c>
      <c r="H87" s="8">
        <v>9</v>
      </c>
      <c r="I87" s="7">
        <f t="shared" si="52"/>
        <v>32.142857142857146</v>
      </c>
      <c r="J87" s="6">
        <f t="shared" si="53"/>
        <v>75</v>
      </c>
      <c r="K87" s="8">
        <v>8</v>
      </c>
      <c r="L87" s="7">
        <f t="shared" si="54"/>
        <v>40</v>
      </c>
      <c r="M87" s="6">
        <f t="shared" si="55"/>
        <v>55</v>
      </c>
      <c r="N87" s="8">
        <v>9</v>
      </c>
      <c r="O87" s="7">
        <f t="shared" si="56"/>
        <v>27.27272727272727</v>
      </c>
      <c r="P87" s="6">
        <f t="shared" si="57"/>
        <v>42.424242424242422</v>
      </c>
      <c r="Q87" s="8">
        <v>1</v>
      </c>
      <c r="R87" s="7">
        <f t="shared" si="58"/>
        <v>2.9411764705882351</v>
      </c>
      <c r="S87" s="6">
        <f t="shared" si="59"/>
        <v>2.9411764705882351</v>
      </c>
    </row>
    <row r="88" spans="1:19" x14ac:dyDescent="0.2">
      <c r="A88" s="9">
        <v>102</v>
      </c>
      <c r="B88" s="8">
        <v>4</v>
      </c>
      <c r="C88" s="7">
        <f t="shared" si="48"/>
        <v>10</v>
      </c>
      <c r="D88" s="6">
        <f t="shared" si="49"/>
        <v>72.5</v>
      </c>
      <c r="E88" s="8">
        <v>10</v>
      </c>
      <c r="F88" s="7">
        <f t="shared" si="50"/>
        <v>45.454545454545453</v>
      </c>
      <c r="G88" s="6">
        <f t="shared" si="51"/>
        <v>90.909090909090907</v>
      </c>
      <c r="H88" s="8">
        <v>4</v>
      </c>
      <c r="I88" s="7">
        <f t="shared" si="52"/>
        <v>14.285714285714285</v>
      </c>
      <c r="J88" s="6">
        <f t="shared" si="53"/>
        <v>89.285714285714278</v>
      </c>
      <c r="K88" s="8">
        <v>4</v>
      </c>
      <c r="L88" s="7">
        <f t="shared" si="54"/>
        <v>20</v>
      </c>
      <c r="M88" s="6">
        <f t="shared" si="55"/>
        <v>75</v>
      </c>
      <c r="N88" s="8">
        <v>9</v>
      </c>
      <c r="O88" s="7">
        <f t="shared" si="56"/>
        <v>27.27272727272727</v>
      </c>
      <c r="P88" s="6">
        <f t="shared" si="57"/>
        <v>69.696969696969688</v>
      </c>
      <c r="Q88" s="8">
        <v>13</v>
      </c>
      <c r="R88" s="7">
        <f t="shared" si="58"/>
        <v>38.235294117647058</v>
      </c>
      <c r="S88" s="6">
        <f t="shared" si="59"/>
        <v>41.17647058823529</v>
      </c>
    </row>
    <row r="89" spans="1:19" x14ac:dyDescent="0.2">
      <c r="A89" s="9">
        <v>104</v>
      </c>
      <c r="B89" s="10">
        <v>3</v>
      </c>
      <c r="C89" s="7">
        <f t="shared" si="48"/>
        <v>7.5</v>
      </c>
      <c r="D89" s="6">
        <f t="shared" si="49"/>
        <v>80</v>
      </c>
      <c r="E89" s="10">
        <v>1</v>
      </c>
      <c r="F89" s="7">
        <f t="shared" si="50"/>
        <v>4.5454545454545459</v>
      </c>
      <c r="G89" s="6">
        <f t="shared" si="51"/>
        <v>95.454545454545453</v>
      </c>
      <c r="H89" s="10">
        <v>0</v>
      </c>
      <c r="I89" s="7">
        <f t="shared" si="52"/>
        <v>0</v>
      </c>
      <c r="J89" s="6">
        <f t="shared" si="53"/>
        <v>89.285714285714278</v>
      </c>
      <c r="K89" s="10">
        <v>0</v>
      </c>
      <c r="L89" s="7">
        <f t="shared" si="54"/>
        <v>0</v>
      </c>
      <c r="M89" s="6">
        <f t="shared" si="55"/>
        <v>75</v>
      </c>
      <c r="N89" s="10">
        <v>1</v>
      </c>
      <c r="O89" s="7">
        <f t="shared" si="56"/>
        <v>3.0303030303030303</v>
      </c>
      <c r="P89" s="6">
        <f t="shared" si="57"/>
        <v>72.72727272727272</v>
      </c>
      <c r="Q89" s="10">
        <v>0</v>
      </c>
      <c r="R89" s="7">
        <f t="shared" si="58"/>
        <v>0</v>
      </c>
      <c r="S89" s="6">
        <f t="shared" si="59"/>
        <v>41.17647058823529</v>
      </c>
    </row>
    <row r="90" spans="1:19" x14ac:dyDescent="0.2">
      <c r="A90" s="9">
        <v>118</v>
      </c>
      <c r="B90" s="10">
        <v>8</v>
      </c>
      <c r="C90" s="7">
        <f t="shared" si="48"/>
        <v>20</v>
      </c>
      <c r="D90" s="6">
        <f t="shared" si="49"/>
        <v>100</v>
      </c>
      <c r="E90" s="10">
        <v>1</v>
      </c>
      <c r="F90" s="7">
        <f t="shared" si="50"/>
        <v>4.5454545454545459</v>
      </c>
      <c r="G90" s="6">
        <f t="shared" si="51"/>
        <v>100</v>
      </c>
      <c r="H90" s="10">
        <v>3</v>
      </c>
      <c r="I90" s="7">
        <f t="shared" si="52"/>
        <v>10.714285714285714</v>
      </c>
      <c r="J90" s="6">
        <f t="shared" si="53"/>
        <v>99.999999999999986</v>
      </c>
      <c r="K90" s="10">
        <v>5</v>
      </c>
      <c r="L90" s="7">
        <f t="shared" si="54"/>
        <v>25</v>
      </c>
      <c r="M90" s="6">
        <f t="shared" si="55"/>
        <v>100</v>
      </c>
      <c r="N90" s="10">
        <v>7</v>
      </c>
      <c r="O90" s="7">
        <f t="shared" si="56"/>
        <v>21.212121212121211</v>
      </c>
      <c r="P90" s="6">
        <f t="shared" si="57"/>
        <v>93.939393939393938</v>
      </c>
      <c r="Q90" s="10">
        <v>20</v>
      </c>
      <c r="R90" s="7">
        <f t="shared" si="58"/>
        <v>58.82352941176471</v>
      </c>
      <c r="S90" s="6">
        <f t="shared" si="59"/>
        <v>100</v>
      </c>
    </row>
    <row r="91" spans="1:19" x14ac:dyDescent="0.2">
      <c r="A91" s="9">
        <v>121</v>
      </c>
      <c r="B91" s="8">
        <v>0</v>
      </c>
      <c r="C91" s="7">
        <f t="shared" si="48"/>
        <v>0</v>
      </c>
      <c r="D91" s="6">
        <f t="shared" si="49"/>
        <v>100</v>
      </c>
      <c r="E91" s="8">
        <v>0</v>
      </c>
      <c r="F91" s="7">
        <f t="shared" si="50"/>
        <v>0</v>
      </c>
      <c r="G91" s="6">
        <f t="shared" si="51"/>
        <v>100</v>
      </c>
      <c r="H91" s="8">
        <v>0</v>
      </c>
      <c r="I91" s="7">
        <f t="shared" si="52"/>
        <v>0</v>
      </c>
      <c r="J91" s="6">
        <f t="shared" si="53"/>
        <v>99.999999999999986</v>
      </c>
      <c r="K91" s="8">
        <v>0</v>
      </c>
      <c r="L91" s="7">
        <f t="shared" si="54"/>
        <v>0</v>
      </c>
      <c r="M91" s="6">
        <f t="shared" si="55"/>
        <v>100</v>
      </c>
      <c r="N91" s="8">
        <v>1</v>
      </c>
      <c r="O91" s="7">
        <f t="shared" si="56"/>
        <v>3.0303030303030303</v>
      </c>
      <c r="P91" s="6">
        <f t="shared" si="57"/>
        <v>96.969696969696969</v>
      </c>
      <c r="Q91" s="8">
        <v>0</v>
      </c>
      <c r="R91" s="7">
        <f t="shared" si="58"/>
        <v>0</v>
      </c>
      <c r="S91" s="6">
        <f t="shared" si="59"/>
        <v>100</v>
      </c>
    </row>
    <row r="92" spans="1:19" x14ac:dyDescent="0.2">
      <c r="A92" s="9">
        <v>124</v>
      </c>
      <c r="B92" s="8">
        <v>0</v>
      </c>
      <c r="C92" s="7">
        <f t="shared" si="48"/>
        <v>0</v>
      </c>
      <c r="D92" s="6">
        <f t="shared" si="49"/>
        <v>100</v>
      </c>
      <c r="E92" s="8">
        <v>0</v>
      </c>
      <c r="F92" s="7">
        <f t="shared" si="50"/>
        <v>0</v>
      </c>
      <c r="G92" s="6">
        <f t="shared" si="51"/>
        <v>100</v>
      </c>
      <c r="H92" s="8">
        <v>0</v>
      </c>
      <c r="I92" s="7">
        <f t="shared" si="52"/>
        <v>0</v>
      </c>
      <c r="J92" s="6">
        <f t="shared" si="53"/>
        <v>99.999999999999986</v>
      </c>
      <c r="K92" s="8">
        <v>0</v>
      </c>
      <c r="L92" s="7">
        <f t="shared" si="54"/>
        <v>0</v>
      </c>
      <c r="M92" s="6">
        <f t="shared" si="55"/>
        <v>100</v>
      </c>
      <c r="N92" s="8">
        <v>1</v>
      </c>
      <c r="O92" s="7">
        <f t="shared" si="56"/>
        <v>3.0303030303030303</v>
      </c>
      <c r="P92" s="6">
        <f t="shared" si="57"/>
        <v>100</v>
      </c>
      <c r="Q92" s="8">
        <v>0</v>
      </c>
      <c r="R92" s="7">
        <f t="shared" si="58"/>
        <v>0</v>
      </c>
      <c r="S92" s="6">
        <f t="shared" si="59"/>
        <v>100</v>
      </c>
    </row>
    <row r="93" spans="1:19" x14ac:dyDescent="0.2">
      <c r="A93" s="9">
        <v>126</v>
      </c>
      <c r="B93" s="8">
        <v>0</v>
      </c>
      <c r="C93" s="7">
        <f t="shared" si="48"/>
        <v>0</v>
      </c>
      <c r="D93" s="6">
        <f t="shared" si="49"/>
        <v>100</v>
      </c>
      <c r="E93" s="8">
        <v>0</v>
      </c>
      <c r="F93" s="7">
        <f t="shared" si="50"/>
        <v>0</v>
      </c>
      <c r="G93" s="6">
        <f t="shared" si="51"/>
        <v>100</v>
      </c>
      <c r="H93" s="8">
        <v>0</v>
      </c>
      <c r="I93" s="7">
        <f t="shared" si="52"/>
        <v>0</v>
      </c>
      <c r="J93" s="6">
        <f t="shared" si="53"/>
        <v>99.999999999999986</v>
      </c>
      <c r="K93" s="8">
        <v>0</v>
      </c>
      <c r="L93" s="7">
        <f t="shared" si="54"/>
        <v>0</v>
      </c>
      <c r="M93" s="6">
        <f t="shared" si="55"/>
        <v>100</v>
      </c>
      <c r="N93" s="8">
        <v>0</v>
      </c>
      <c r="O93" s="7">
        <f t="shared" si="56"/>
        <v>0</v>
      </c>
      <c r="P93" s="6">
        <f t="shared" si="57"/>
        <v>100</v>
      </c>
      <c r="Q93" s="8">
        <v>0</v>
      </c>
      <c r="R93" s="7">
        <f t="shared" si="58"/>
        <v>0</v>
      </c>
      <c r="S93" s="6">
        <f t="shared" si="59"/>
        <v>100</v>
      </c>
    </row>
    <row r="94" spans="1:19" x14ac:dyDescent="0.2">
      <c r="A94" s="9">
        <v>128</v>
      </c>
      <c r="B94" s="8">
        <v>0</v>
      </c>
      <c r="C94" s="7">
        <f t="shared" si="48"/>
        <v>0</v>
      </c>
      <c r="D94" s="6">
        <f t="shared" si="49"/>
        <v>100</v>
      </c>
      <c r="E94" s="8">
        <v>0</v>
      </c>
      <c r="F94" s="7">
        <f t="shared" si="50"/>
        <v>0</v>
      </c>
      <c r="G94" s="6">
        <f t="shared" si="51"/>
        <v>100</v>
      </c>
      <c r="H94" s="8">
        <v>0</v>
      </c>
      <c r="I94" s="7">
        <f t="shared" si="52"/>
        <v>0</v>
      </c>
      <c r="J94" s="6">
        <f t="shared" si="53"/>
        <v>99.999999999999986</v>
      </c>
      <c r="K94" s="8">
        <v>0</v>
      </c>
      <c r="L94" s="7">
        <f t="shared" si="54"/>
        <v>0</v>
      </c>
      <c r="M94" s="6">
        <f t="shared" si="55"/>
        <v>100</v>
      </c>
      <c r="N94" s="8">
        <v>0</v>
      </c>
      <c r="O94" s="7">
        <f t="shared" si="56"/>
        <v>0</v>
      </c>
      <c r="P94" s="6">
        <f t="shared" si="57"/>
        <v>100</v>
      </c>
      <c r="Q94" s="8">
        <v>0</v>
      </c>
      <c r="R94" s="7">
        <f t="shared" si="58"/>
        <v>0</v>
      </c>
      <c r="S94" s="6">
        <f t="shared" si="59"/>
        <v>100</v>
      </c>
    </row>
    <row r="95" spans="1:19" x14ac:dyDescent="0.2">
      <c r="A95" s="9">
        <v>142</v>
      </c>
      <c r="B95" s="8">
        <v>0</v>
      </c>
      <c r="C95" s="7">
        <f t="shared" si="48"/>
        <v>0</v>
      </c>
      <c r="D95" s="6">
        <f t="shared" si="49"/>
        <v>100</v>
      </c>
      <c r="E95" s="8">
        <v>0</v>
      </c>
      <c r="F95" s="7">
        <f t="shared" si="50"/>
        <v>0</v>
      </c>
      <c r="G95" s="6">
        <f t="shared" si="51"/>
        <v>100</v>
      </c>
      <c r="H95" s="8">
        <v>0</v>
      </c>
      <c r="I95" s="7">
        <f t="shared" si="52"/>
        <v>0</v>
      </c>
      <c r="J95" s="6">
        <f t="shared" si="53"/>
        <v>99.999999999999986</v>
      </c>
      <c r="K95" s="8">
        <v>0</v>
      </c>
      <c r="L95" s="7">
        <f t="shared" si="54"/>
        <v>0</v>
      </c>
      <c r="M95" s="6">
        <f t="shared" si="55"/>
        <v>100</v>
      </c>
      <c r="N95" s="8">
        <v>0</v>
      </c>
      <c r="O95" s="7">
        <f t="shared" si="56"/>
        <v>0</v>
      </c>
      <c r="P95" s="6">
        <f t="shared" si="57"/>
        <v>100</v>
      </c>
      <c r="Q95" s="8">
        <v>0</v>
      </c>
      <c r="R95" s="7">
        <f t="shared" si="58"/>
        <v>0</v>
      </c>
      <c r="S95" s="6">
        <f t="shared" si="59"/>
        <v>100</v>
      </c>
    </row>
    <row r="96" spans="1:19" x14ac:dyDescent="0.2">
      <c r="A96" s="9">
        <v>145</v>
      </c>
      <c r="B96" s="8">
        <v>0</v>
      </c>
      <c r="C96" s="7">
        <f t="shared" si="48"/>
        <v>0</v>
      </c>
      <c r="D96" s="6">
        <f t="shared" si="49"/>
        <v>100</v>
      </c>
      <c r="E96" s="8">
        <v>0</v>
      </c>
      <c r="F96" s="7">
        <f t="shared" si="50"/>
        <v>0</v>
      </c>
      <c r="G96" s="6">
        <f t="shared" si="51"/>
        <v>100</v>
      </c>
      <c r="H96" s="8">
        <v>0</v>
      </c>
      <c r="I96" s="7">
        <f t="shared" si="52"/>
        <v>0</v>
      </c>
      <c r="J96" s="6">
        <f t="shared" si="53"/>
        <v>99.999999999999986</v>
      </c>
      <c r="K96" s="8">
        <v>0</v>
      </c>
      <c r="L96" s="7">
        <f t="shared" si="54"/>
        <v>0</v>
      </c>
      <c r="M96" s="6">
        <f t="shared" si="55"/>
        <v>100</v>
      </c>
      <c r="N96" s="8">
        <v>0</v>
      </c>
      <c r="O96" s="7">
        <f t="shared" si="56"/>
        <v>0</v>
      </c>
      <c r="P96" s="6">
        <f t="shared" si="57"/>
        <v>100</v>
      </c>
      <c r="Q96" s="8">
        <v>0</v>
      </c>
      <c r="R96" s="7">
        <f t="shared" si="58"/>
        <v>0</v>
      </c>
      <c r="S96" s="6">
        <f t="shared" si="59"/>
        <v>100</v>
      </c>
    </row>
    <row r="97" spans="1:19" x14ac:dyDescent="0.2">
      <c r="A97" s="5" t="s">
        <v>0</v>
      </c>
      <c r="B97" s="4">
        <f>SUM(B84:B96)</f>
        <v>40</v>
      </c>
      <c r="C97" s="3"/>
      <c r="D97" s="2"/>
      <c r="E97" s="4">
        <f>SUM(E84:E96)</f>
        <v>22</v>
      </c>
      <c r="F97" s="3"/>
      <c r="G97" s="2"/>
      <c r="H97" s="4">
        <f>SUM(H84:H96)</f>
        <v>28</v>
      </c>
      <c r="I97" s="3"/>
      <c r="J97" s="2"/>
      <c r="K97" s="4">
        <f>SUM(K84:K96)</f>
        <v>20</v>
      </c>
      <c r="L97" s="3"/>
      <c r="M97" s="2"/>
      <c r="N97" s="4">
        <f>SUM(N84:N96)</f>
        <v>33</v>
      </c>
      <c r="O97" s="3"/>
      <c r="P97" s="2"/>
      <c r="Q97" s="4">
        <f>SUM(Q84:Q96)</f>
        <v>34</v>
      </c>
      <c r="R97" s="3"/>
      <c r="S97" s="2"/>
    </row>
    <row r="98" spans="1:19" x14ac:dyDescent="0.2">
      <c r="I98" s="17"/>
      <c r="J98" s="17"/>
      <c r="K98" s="17"/>
      <c r="L98" s="18"/>
      <c r="M98" s="17"/>
      <c r="N98" s="17"/>
    </row>
    <row r="99" spans="1:19" x14ac:dyDescent="0.2">
      <c r="I99" s="17"/>
      <c r="J99" s="17"/>
      <c r="K99" s="17"/>
      <c r="L99" s="18"/>
      <c r="M99" s="17"/>
      <c r="N99" s="17"/>
    </row>
    <row r="100" spans="1:19" x14ac:dyDescent="0.2">
      <c r="I100" s="17"/>
      <c r="J100" s="17"/>
      <c r="K100" s="17"/>
      <c r="L100" s="18"/>
      <c r="M100" s="17"/>
      <c r="N100" s="17"/>
    </row>
    <row r="101" spans="1:19" x14ac:dyDescent="0.2">
      <c r="A101" s="22" t="s">
        <v>17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4"/>
    </row>
    <row r="102" spans="1:19" x14ac:dyDescent="0.2">
      <c r="A102" s="16"/>
      <c r="B102" s="19" t="s">
        <v>12</v>
      </c>
      <c r="C102" s="20"/>
      <c r="D102" s="21"/>
      <c r="E102" s="19" t="s">
        <v>11</v>
      </c>
      <c r="F102" s="20"/>
      <c r="G102" s="21"/>
      <c r="H102" s="19" t="s">
        <v>13</v>
      </c>
      <c r="I102" s="20"/>
      <c r="J102" s="21"/>
      <c r="K102" s="25" t="s">
        <v>10</v>
      </c>
      <c r="L102" s="26"/>
      <c r="M102" s="27"/>
      <c r="N102" s="19" t="s">
        <v>14</v>
      </c>
      <c r="O102" s="20"/>
      <c r="P102" s="21"/>
      <c r="Q102" s="25" t="s">
        <v>15</v>
      </c>
      <c r="R102" s="26"/>
      <c r="S102" s="27"/>
    </row>
    <row r="103" spans="1:19" x14ac:dyDescent="0.2">
      <c r="A103" s="9" t="s">
        <v>5</v>
      </c>
      <c r="B103" s="8" t="s">
        <v>4</v>
      </c>
      <c r="C103" s="15" t="s">
        <v>2</v>
      </c>
      <c r="D103" s="14" t="s">
        <v>1</v>
      </c>
      <c r="E103" s="8" t="s">
        <v>3</v>
      </c>
      <c r="F103" s="15" t="s">
        <v>2</v>
      </c>
      <c r="G103" s="14" t="s">
        <v>1</v>
      </c>
      <c r="H103" s="8" t="s">
        <v>3</v>
      </c>
      <c r="I103" s="15" t="s">
        <v>2</v>
      </c>
      <c r="J103" s="14" t="s">
        <v>1</v>
      </c>
      <c r="K103" s="8" t="s">
        <v>3</v>
      </c>
      <c r="L103" s="15" t="s">
        <v>2</v>
      </c>
      <c r="M103" s="14" t="s">
        <v>1</v>
      </c>
      <c r="N103" s="8" t="s">
        <v>3</v>
      </c>
      <c r="O103" s="15" t="s">
        <v>2</v>
      </c>
      <c r="P103" s="14" t="s">
        <v>1</v>
      </c>
      <c r="Q103" s="8" t="s">
        <v>3</v>
      </c>
      <c r="R103" s="15" t="s">
        <v>2</v>
      </c>
      <c r="S103" s="14" t="s">
        <v>1</v>
      </c>
    </row>
    <row r="104" spans="1:19" x14ac:dyDescent="0.2">
      <c r="A104" s="9">
        <v>72</v>
      </c>
      <c r="B104" s="13">
        <v>0</v>
      </c>
      <c r="C104" s="7">
        <v>0</v>
      </c>
      <c r="D104" s="6">
        <v>0</v>
      </c>
      <c r="E104" s="13">
        <v>0</v>
      </c>
      <c r="F104" s="12">
        <v>0</v>
      </c>
      <c r="G104" s="11">
        <v>0</v>
      </c>
      <c r="H104" s="13">
        <v>0</v>
      </c>
      <c r="I104" s="12">
        <v>0</v>
      </c>
      <c r="J104" s="11">
        <v>0</v>
      </c>
      <c r="K104" s="13">
        <v>0</v>
      </c>
      <c r="L104" s="12">
        <v>0</v>
      </c>
      <c r="M104" s="11">
        <v>0</v>
      </c>
      <c r="N104" s="13">
        <v>0</v>
      </c>
      <c r="O104" s="12">
        <v>0</v>
      </c>
      <c r="P104" s="11">
        <v>0</v>
      </c>
      <c r="Q104" s="13">
        <v>0</v>
      </c>
      <c r="R104" s="12">
        <v>0</v>
      </c>
      <c r="S104" s="11">
        <v>0</v>
      </c>
    </row>
    <row r="105" spans="1:19" x14ac:dyDescent="0.2">
      <c r="A105" s="9">
        <v>94</v>
      </c>
      <c r="B105" s="10">
        <v>0</v>
      </c>
      <c r="C105" s="7">
        <f t="shared" ref="C105:C116" si="60">(B105/26)*100</f>
        <v>0</v>
      </c>
      <c r="D105" s="6">
        <f t="shared" ref="D105:D116" si="61">C105+D104</f>
        <v>0</v>
      </c>
      <c r="E105" s="10">
        <v>0</v>
      </c>
      <c r="F105" s="7">
        <f t="shared" ref="F105:F116" si="62">(E105/19)*100</f>
        <v>0</v>
      </c>
      <c r="G105" s="6">
        <f t="shared" ref="G105:G116" si="63">F105+G104</f>
        <v>0</v>
      </c>
      <c r="H105">
        <v>0</v>
      </c>
      <c r="I105" s="7">
        <f t="shared" ref="I105:I116" si="64">(H105/8)*100</f>
        <v>0</v>
      </c>
      <c r="J105" s="6">
        <f t="shared" ref="J105:J116" si="65">I105+J104</f>
        <v>0</v>
      </c>
      <c r="K105" s="8">
        <v>3</v>
      </c>
      <c r="L105" s="7">
        <f t="shared" ref="L105:L116" si="66">(K105/18)*100</f>
        <v>16.666666666666664</v>
      </c>
      <c r="M105" s="6">
        <f t="shared" ref="M105:M116" si="67">L105+M104</f>
        <v>16.666666666666664</v>
      </c>
      <c r="N105">
        <v>0</v>
      </c>
      <c r="O105" s="7">
        <f t="shared" ref="O105:O116" si="68">(N105/11)*100</f>
        <v>0</v>
      </c>
      <c r="P105" s="6">
        <f t="shared" ref="P105:P116" si="69">O105+P104</f>
        <v>0</v>
      </c>
      <c r="Q105">
        <v>0</v>
      </c>
      <c r="R105" s="7">
        <f t="shared" ref="R105:R116" si="70">(Q105/3)*100</f>
        <v>0</v>
      </c>
      <c r="S105" s="6">
        <f t="shared" ref="S105:S116" si="71">R105+S104</f>
        <v>0</v>
      </c>
    </row>
    <row r="106" spans="1:19" x14ac:dyDescent="0.2">
      <c r="A106" s="9">
        <v>97</v>
      </c>
      <c r="B106" s="8">
        <v>0</v>
      </c>
      <c r="C106" s="7">
        <f t="shared" si="60"/>
        <v>0</v>
      </c>
      <c r="D106" s="6">
        <f t="shared" si="61"/>
        <v>0</v>
      </c>
      <c r="E106" s="8">
        <v>6</v>
      </c>
      <c r="F106" s="7">
        <f t="shared" si="62"/>
        <v>31.578947368421051</v>
      </c>
      <c r="G106" s="6">
        <f t="shared" si="63"/>
        <v>31.578947368421051</v>
      </c>
      <c r="H106">
        <v>0</v>
      </c>
      <c r="I106" s="7">
        <f t="shared" si="64"/>
        <v>0</v>
      </c>
      <c r="J106" s="6">
        <f t="shared" si="65"/>
        <v>0</v>
      </c>
      <c r="K106" s="8">
        <v>5</v>
      </c>
      <c r="L106" s="7">
        <f t="shared" si="66"/>
        <v>27.777777777777779</v>
      </c>
      <c r="M106" s="6">
        <f t="shared" si="67"/>
        <v>44.444444444444443</v>
      </c>
      <c r="N106">
        <v>0</v>
      </c>
      <c r="O106" s="7">
        <f t="shared" si="68"/>
        <v>0</v>
      </c>
      <c r="P106" s="6">
        <f t="shared" si="69"/>
        <v>0</v>
      </c>
      <c r="Q106">
        <v>0</v>
      </c>
      <c r="R106" s="7">
        <f t="shared" si="70"/>
        <v>0</v>
      </c>
      <c r="S106" s="6">
        <f t="shared" si="71"/>
        <v>0</v>
      </c>
    </row>
    <row r="107" spans="1:19" x14ac:dyDescent="0.2">
      <c r="A107" s="9">
        <v>100</v>
      </c>
      <c r="B107" s="8">
        <v>0</v>
      </c>
      <c r="C107" s="7">
        <f t="shared" si="60"/>
        <v>0</v>
      </c>
      <c r="D107" s="6">
        <f t="shared" si="61"/>
        <v>0</v>
      </c>
      <c r="E107" s="8">
        <v>5</v>
      </c>
      <c r="F107" s="7">
        <f t="shared" si="62"/>
        <v>26.315789473684209</v>
      </c>
      <c r="G107" s="6">
        <f t="shared" si="63"/>
        <v>57.89473684210526</v>
      </c>
      <c r="H107">
        <v>0</v>
      </c>
      <c r="I107" s="7">
        <f t="shared" si="64"/>
        <v>0</v>
      </c>
      <c r="J107" s="6">
        <f t="shared" si="65"/>
        <v>0</v>
      </c>
      <c r="K107" s="8">
        <v>2</v>
      </c>
      <c r="L107" s="7">
        <f t="shared" si="66"/>
        <v>11.111111111111111</v>
      </c>
      <c r="M107" s="6">
        <f t="shared" si="67"/>
        <v>55.555555555555557</v>
      </c>
      <c r="N107">
        <v>2</v>
      </c>
      <c r="O107" s="7">
        <f t="shared" si="68"/>
        <v>18.181818181818183</v>
      </c>
      <c r="P107" s="6">
        <f t="shared" si="69"/>
        <v>18.181818181818183</v>
      </c>
      <c r="Q107">
        <v>0</v>
      </c>
      <c r="R107" s="7">
        <f t="shared" si="70"/>
        <v>0</v>
      </c>
      <c r="S107" s="6">
        <f t="shared" si="71"/>
        <v>0</v>
      </c>
    </row>
    <row r="108" spans="1:19" x14ac:dyDescent="0.2">
      <c r="A108" s="9">
        <v>102</v>
      </c>
      <c r="B108" s="8">
        <v>0</v>
      </c>
      <c r="C108" s="7">
        <f t="shared" si="60"/>
        <v>0</v>
      </c>
      <c r="D108" s="6">
        <f t="shared" si="61"/>
        <v>0</v>
      </c>
      <c r="E108" s="8">
        <v>0</v>
      </c>
      <c r="F108" s="7">
        <f t="shared" si="62"/>
        <v>0</v>
      </c>
      <c r="G108" s="6">
        <f t="shared" si="63"/>
        <v>57.89473684210526</v>
      </c>
      <c r="H108">
        <v>0</v>
      </c>
      <c r="I108" s="7">
        <f t="shared" si="64"/>
        <v>0</v>
      </c>
      <c r="J108" s="6">
        <f t="shared" si="65"/>
        <v>0</v>
      </c>
      <c r="K108" s="8">
        <v>1</v>
      </c>
      <c r="L108" s="7">
        <f t="shared" si="66"/>
        <v>5.5555555555555554</v>
      </c>
      <c r="M108" s="6">
        <f t="shared" si="67"/>
        <v>61.111111111111114</v>
      </c>
      <c r="N108">
        <v>3</v>
      </c>
      <c r="O108" s="7">
        <f t="shared" si="68"/>
        <v>27.27272727272727</v>
      </c>
      <c r="P108" s="6">
        <f t="shared" si="69"/>
        <v>45.454545454545453</v>
      </c>
      <c r="Q108">
        <v>0</v>
      </c>
      <c r="R108" s="7">
        <f t="shared" si="70"/>
        <v>0</v>
      </c>
      <c r="S108" s="6">
        <f t="shared" si="71"/>
        <v>0</v>
      </c>
    </row>
    <row r="109" spans="1:19" x14ac:dyDescent="0.2">
      <c r="A109" s="9">
        <v>104</v>
      </c>
      <c r="B109" s="10">
        <v>0</v>
      </c>
      <c r="C109" s="7">
        <f t="shared" si="60"/>
        <v>0</v>
      </c>
      <c r="D109" s="6">
        <f t="shared" si="61"/>
        <v>0</v>
      </c>
      <c r="E109" s="10">
        <v>1</v>
      </c>
      <c r="F109" s="7">
        <f t="shared" si="62"/>
        <v>5.2631578947368416</v>
      </c>
      <c r="G109" s="6">
        <f t="shared" si="63"/>
        <v>63.157894736842103</v>
      </c>
      <c r="H109">
        <v>0</v>
      </c>
      <c r="I109" s="7">
        <f t="shared" si="64"/>
        <v>0</v>
      </c>
      <c r="J109" s="6">
        <f t="shared" si="65"/>
        <v>0</v>
      </c>
      <c r="K109" s="10">
        <v>1</v>
      </c>
      <c r="L109" s="7">
        <f t="shared" si="66"/>
        <v>5.5555555555555554</v>
      </c>
      <c r="M109" s="6">
        <f t="shared" si="67"/>
        <v>66.666666666666671</v>
      </c>
      <c r="N109">
        <v>5</v>
      </c>
      <c r="O109" s="7">
        <f t="shared" si="68"/>
        <v>45.454545454545453</v>
      </c>
      <c r="P109" s="6">
        <f t="shared" si="69"/>
        <v>90.909090909090907</v>
      </c>
      <c r="Q109">
        <v>0</v>
      </c>
      <c r="R109" s="7">
        <f t="shared" si="70"/>
        <v>0</v>
      </c>
      <c r="S109" s="6">
        <f t="shared" si="71"/>
        <v>0</v>
      </c>
    </row>
    <row r="110" spans="1:19" x14ac:dyDescent="0.2">
      <c r="A110" s="9">
        <v>118</v>
      </c>
      <c r="B110" s="10">
        <v>18</v>
      </c>
      <c r="C110" s="7">
        <f t="shared" si="60"/>
        <v>69.230769230769226</v>
      </c>
      <c r="D110" s="6">
        <f t="shared" si="61"/>
        <v>69.230769230769226</v>
      </c>
      <c r="E110" s="10">
        <v>7</v>
      </c>
      <c r="F110" s="7">
        <f t="shared" si="62"/>
        <v>36.84210526315789</v>
      </c>
      <c r="G110" s="6">
        <f t="shared" si="63"/>
        <v>100</v>
      </c>
      <c r="H110">
        <v>6</v>
      </c>
      <c r="I110" s="7">
        <f t="shared" si="64"/>
        <v>75</v>
      </c>
      <c r="J110" s="6">
        <f t="shared" si="65"/>
        <v>75</v>
      </c>
      <c r="K110" s="10">
        <v>4</v>
      </c>
      <c r="L110" s="7">
        <f t="shared" si="66"/>
        <v>22.222222222222221</v>
      </c>
      <c r="M110" s="6">
        <f t="shared" si="67"/>
        <v>88.888888888888886</v>
      </c>
      <c r="N110">
        <v>1</v>
      </c>
      <c r="O110" s="7">
        <f t="shared" si="68"/>
        <v>9.0909090909090917</v>
      </c>
      <c r="P110" s="6">
        <f t="shared" si="69"/>
        <v>100</v>
      </c>
      <c r="Q110">
        <v>0</v>
      </c>
      <c r="R110" s="7">
        <f t="shared" si="70"/>
        <v>0</v>
      </c>
      <c r="S110" s="6">
        <f t="shared" si="71"/>
        <v>0</v>
      </c>
    </row>
    <row r="111" spans="1:19" x14ac:dyDescent="0.2">
      <c r="A111" s="9">
        <v>121</v>
      </c>
      <c r="B111" s="8">
        <v>1</v>
      </c>
      <c r="C111" s="7">
        <f t="shared" si="60"/>
        <v>3.8461538461538463</v>
      </c>
      <c r="D111" s="6">
        <f t="shared" si="61"/>
        <v>73.076923076923066</v>
      </c>
      <c r="E111" s="8">
        <v>0</v>
      </c>
      <c r="F111" s="7">
        <f t="shared" si="62"/>
        <v>0</v>
      </c>
      <c r="G111" s="6">
        <f t="shared" si="63"/>
        <v>100</v>
      </c>
      <c r="H111">
        <v>0</v>
      </c>
      <c r="I111" s="7">
        <f t="shared" si="64"/>
        <v>0</v>
      </c>
      <c r="J111" s="6">
        <f t="shared" si="65"/>
        <v>75</v>
      </c>
      <c r="K111" s="8">
        <v>0</v>
      </c>
      <c r="L111" s="7">
        <f t="shared" si="66"/>
        <v>0</v>
      </c>
      <c r="M111" s="6">
        <f t="shared" si="67"/>
        <v>88.888888888888886</v>
      </c>
      <c r="N111">
        <v>0</v>
      </c>
      <c r="O111" s="7">
        <f t="shared" si="68"/>
        <v>0</v>
      </c>
      <c r="P111" s="6">
        <f t="shared" si="69"/>
        <v>100</v>
      </c>
      <c r="Q111">
        <v>0</v>
      </c>
      <c r="R111" s="7">
        <f t="shared" si="70"/>
        <v>0</v>
      </c>
      <c r="S111" s="6">
        <f t="shared" si="71"/>
        <v>0</v>
      </c>
    </row>
    <row r="112" spans="1:19" x14ac:dyDescent="0.2">
      <c r="A112" s="9">
        <v>124</v>
      </c>
      <c r="B112" s="8">
        <v>2</v>
      </c>
      <c r="C112" s="7">
        <f t="shared" si="60"/>
        <v>7.6923076923076925</v>
      </c>
      <c r="D112" s="6">
        <f t="shared" si="61"/>
        <v>80.769230769230759</v>
      </c>
      <c r="E112" s="8">
        <v>0</v>
      </c>
      <c r="F112" s="7">
        <f t="shared" si="62"/>
        <v>0</v>
      </c>
      <c r="G112" s="6">
        <f t="shared" si="63"/>
        <v>100</v>
      </c>
      <c r="H112">
        <v>0</v>
      </c>
      <c r="I112" s="7">
        <f t="shared" si="64"/>
        <v>0</v>
      </c>
      <c r="J112" s="6">
        <f t="shared" si="65"/>
        <v>75</v>
      </c>
      <c r="K112" s="8">
        <v>0</v>
      </c>
      <c r="L112" s="7">
        <f t="shared" si="66"/>
        <v>0</v>
      </c>
      <c r="M112" s="6">
        <f t="shared" si="67"/>
        <v>88.888888888888886</v>
      </c>
      <c r="N112">
        <v>0</v>
      </c>
      <c r="O112" s="7">
        <f t="shared" si="68"/>
        <v>0</v>
      </c>
      <c r="P112" s="6">
        <f t="shared" si="69"/>
        <v>100</v>
      </c>
      <c r="Q112">
        <v>0</v>
      </c>
      <c r="R112" s="7">
        <f t="shared" si="70"/>
        <v>0</v>
      </c>
      <c r="S112" s="6">
        <f t="shared" si="71"/>
        <v>0</v>
      </c>
    </row>
    <row r="113" spans="1:19" x14ac:dyDescent="0.2">
      <c r="A113" s="9">
        <v>126</v>
      </c>
      <c r="B113" s="8">
        <v>2</v>
      </c>
      <c r="C113" s="7">
        <f t="shared" si="60"/>
        <v>7.6923076923076925</v>
      </c>
      <c r="D113" s="6">
        <f t="shared" si="61"/>
        <v>88.461538461538453</v>
      </c>
      <c r="E113" s="8">
        <v>0</v>
      </c>
      <c r="F113" s="7">
        <f t="shared" si="62"/>
        <v>0</v>
      </c>
      <c r="G113" s="6">
        <f t="shared" si="63"/>
        <v>100</v>
      </c>
      <c r="H113">
        <v>1</v>
      </c>
      <c r="I113" s="7">
        <f t="shared" si="64"/>
        <v>12.5</v>
      </c>
      <c r="J113" s="6">
        <f t="shared" si="65"/>
        <v>87.5</v>
      </c>
      <c r="K113" s="8">
        <v>1</v>
      </c>
      <c r="L113" s="7">
        <f t="shared" si="66"/>
        <v>5.5555555555555554</v>
      </c>
      <c r="M113" s="6">
        <f t="shared" si="67"/>
        <v>94.444444444444443</v>
      </c>
      <c r="N113">
        <v>0</v>
      </c>
      <c r="O113" s="7">
        <f t="shared" si="68"/>
        <v>0</v>
      </c>
      <c r="P113" s="6">
        <f t="shared" si="69"/>
        <v>100</v>
      </c>
      <c r="Q113">
        <v>0</v>
      </c>
      <c r="R113" s="7">
        <f t="shared" si="70"/>
        <v>0</v>
      </c>
      <c r="S113" s="6">
        <f t="shared" si="71"/>
        <v>0</v>
      </c>
    </row>
    <row r="114" spans="1:19" x14ac:dyDescent="0.2">
      <c r="A114" s="9">
        <v>128</v>
      </c>
      <c r="B114" s="8">
        <v>2</v>
      </c>
      <c r="C114" s="7">
        <f t="shared" si="60"/>
        <v>7.6923076923076925</v>
      </c>
      <c r="D114" s="6">
        <f t="shared" si="61"/>
        <v>96.153846153846146</v>
      </c>
      <c r="E114" s="8">
        <v>0</v>
      </c>
      <c r="F114" s="7">
        <f t="shared" si="62"/>
        <v>0</v>
      </c>
      <c r="G114" s="6">
        <f t="shared" si="63"/>
        <v>100</v>
      </c>
      <c r="H114">
        <v>1</v>
      </c>
      <c r="I114" s="7">
        <f t="shared" si="64"/>
        <v>12.5</v>
      </c>
      <c r="J114" s="6">
        <f t="shared" si="65"/>
        <v>100</v>
      </c>
      <c r="K114" s="8">
        <v>0</v>
      </c>
      <c r="L114" s="7">
        <f t="shared" si="66"/>
        <v>0</v>
      </c>
      <c r="M114" s="6">
        <f t="shared" si="67"/>
        <v>94.444444444444443</v>
      </c>
      <c r="N114">
        <v>0</v>
      </c>
      <c r="O114" s="7">
        <f t="shared" si="68"/>
        <v>0</v>
      </c>
      <c r="P114" s="6">
        <f t="shared" si="69"/>
        <v>100</v>
      </c>
      <c r="Q114">
        <v>1</v>
      </c>
      <c r="R114" s="7">
        <f t="shared" si="70"/>
        <v>33.333333333333329</v>
      </c>
      <c r="S114" s="6">
        <f t="shared" si="71"/>
        <v>33.333333333333329</v>
      </c>
    </row>
    <row r="115" spans="1:19" x14ac:dyDescent="0.2">
      <c r="A115" s="9">
        <v>142</v>
      </c>
      <c r="B115" s="8">
        <v>1</v>
      </c>
      <c r="C115" s="7">
        <f t="shared" si="60"/>
        <v>3.8461538461538463</v>
      </c>
      <c r="D115" s="6">
        <f t="shared" si="61"/>
        <v>99.999999999999986</v>
      </c>
      <c r="E115" s="8">
        <v>0</v>
      </c>
      <c r="F115" s="7">
        <f t="shared" si="62"/>
        <v>0</v>
      </c>
      <c r="G115" s="6">
        <f t="shared" si="63"/>
        <v>100</v>
      </c>
      <c r="H115">
        <v>0</v>
      </c>
      <c r="I115" s="7">
        <f t="shared" si="64"/>
        <v>0</v>
      </c>
      <c r="J115" s="6">
        <f t="shared" si="65"/>
        <v>100</v>
      </c>
      <c r="K115" s="8">
        <v>1</v>
      </c>
      <c r="L115" s="7">
        <f t="shared" si="66"/>
        <v>5.5555555555555554</v>
      </c>
      <c r="M115" s="6">
        <f t="shared" si="67"/>
        <v>100</v>
      </c>
      <c r="N115">
        <v>0</v>
      </c>
      <c r="O115" s="7">
        <f t="shared" si="68"/>
        <v>0</v>
      </c>
      <c r="P115" s="6">
        <f t="shared" si="69"/>
        <v>100</v>
      </c>
      <c r="Q115">
        <v>2</v>
      </c>
      <c r="R115" s="7">
        <f t="shared" si="70"/>
        <v>66.666666666666657</v>
      </c>
      <c r="S115" s="6">
        <f t="shared" si="71"/>
        <v>99.999999999999986</v>
      </c>
    </row>
    <row r="116" spans="1:19" x14ac:dyDescent="0.2">
      <c r="A116" s="9">
        <v>145</v>
      </c>
      <c r="B116" s="8">
        <v>0</v>
      </c>
      <c r="C116" s="7">
        <f t="shared" si="60"/>
        <v>0</v>
      </c>
      <c r="D116" s="6">
        <f t="shared" si="61"/>
        <v>99.999999999999986</v>
      </c>
      <c r="E116" s="8">
        <v>0</v>
      </c>
      <c r="F116" s="7">
        <f t="shared" si="62"/>
        <v>0</v>
      </c>
      <c r="G116" s="6">
        <f t="shared" si="63"/>
        <v>100</v>
      </c>
      <c r="H116" s="8">
        <v>0</v>
      </c>
      <c r="I116" s="7">
        <f t="shared" si="64"/>
        <v>0</v>
      </c>
      <c r="J116" s="6">
        <f t="shared" si="65"/>
        <v>100</v>
      </c>
      <c r="K116" s="8">
        <v>0</v>
      </c>
      <c r="L116" s="7">
        <f t="shared" si="66"/>
        <v>0</v>
      </c>
      <c r="M116" s="6">
        <f t="shared" si="67"/>
        <v>100</v>
      </c>
      <c r="N116" s="8">
        <v>0</v>
      </c>
      <c r="O116" s="7">
        <f t="shared" si="68"/>
        <v>0</v>
      </c>
      <c r="P116" s="6">
        <f t="shared" si="69"/>
        <v>100</v>
      </c>
      <c r="Q116" s="8">
        <v>0</v>
      </c>
      <c r="R116" s="7">
        <f t="shared" si="70"/>
        <v>0</v>
      </c>
      <c r="S116" s="6">
        <f t="shared" si="71"/>
        <v>99.999999999999986</v>
      </c>
    </row>
    <row r="117" spans="1:19" x14ac:dyDescent="0.2">
      <c r="A117" s="5" t="s">
        <v>0</v>
      </c>
      <c r="B117" s="4">
        <f>SUM(B104:B116)</f>
        <v>26</v>
      </c>
      <c r="C117" s="3"/>
      <c r="D117" s="2"/>
      <c r="E117" s="4">
        <f>SUM(E104:E116)</f>
        <v>19</v>
      </c>
      <c r="F117" s="3"/>
      <c r="G117" s="2"/>
      <c r="H117" s="4">
        <f>SUM(H104:H116)</f>
        <v>8</v>
      </c>
      <c r="I117" s="3"/>
      <c r="J117" s="2"/>
      <c r="K117" s="4">
        <f>SUM(K104:K116)</f>
        <v>18</v>
      </c>
      <c r="L117" s="3"/>
      <c r="M117" s="2"/>
      <c r="N117" s="4">
        <f>SUM(N104:N116)</f>
        <v>11</v>
      </c>
      <c r="O117" s="3"/>
      <c r="P117" s="2"/>
      <c r="Q117" s="4">
        <f>SUM(Q104:Q116)</f>
        <v>3</v>
      </c>
      <c r="R117" s="3"/>
      <c r="S117" s="2"/>
    </row>
    <row r="118" spans="1:19" x14ac:dyDescent="0.2">
      <c r="G118" s="1"/>
      <c r="H118" s="1"/>
      <c r="I118" s="1"/>
      <c r="J118" s="1"/>
      <c r="K118" s="1"/>
      <c r="L118" s="1"/>
      <c r="M118" s="1"/>
      <c r="N118" s="1"/>
      <c r="O118" s="1"/>
      <c r="P118" s="1"/>
    </row>
  </sheetData>
  <mergeCells count="42">
    <mergeCell ref="A101:S101"/>
    <mergeCell ref="B102:D102"/>
    <mergeCell ref="E102:G102"/>
    <mergeCell ref="H102:J102"/>
    <mergeCell ref="K102:M102"/>
    <mergeCell ref="N102:P102"/>
    <mergeCell ref="Q102:S102"/>
    <mergeCell ref="A81:S81"/>
    <mergeCell ref="B82:D82"/>
    <mergeCell ref="E82:G82"/>
    <mergeCell ref="H82:J82"/>
    <mergeCell ref="K82:M82"/>
    <mergeCell ref="N82:P82"/>
    <mergeCell ref="Q82:S82"/>
    <mergeCell ref="A61:S61"/>
    <mergeCell ref="B62:D62"/>
    <mergeCell ref="E62:G62"/>
    <mergeCell ref="H62:J62"/>
    <mergeCell ref="K62:M62"/>
    <mergeCell ref="N62:P62"/>
    <mergeCell ref="Q62:S62"/>
    <mergeCell ref="A41:S41"/>
    <mergeCell ref="B42:D42"/>
    <mergeCell ref="E42:G42"/>
    <mergeCell ref="H42:J42"/>
    <mergeCell ref="K42:M42"/>
    <mergeCell ref="N42:P42"/>
    <mergeCell ref="Q42:S42"/>
    <mergeCell ref="Q2:S2"/>
    <mergeCell ref="A1:S1"/>
    <mergeCell ref="A21:S21"/>
    <mergeCell ref="B22:D22"/>
    <mergeCell ref="E22:G22"/>
    <mergeCell ref="H22:J22"/>
    <mergeCell ref="K22:M22"/>
    <mergeCell ref="N22:P22"/>
    <mergeCell ref="Q22:S22"/>
    <mergeCell ref="B2:D2"/>
    <mergeCell ref="E2:G2"/>
    <mergeCell ref="H2:J2"/>
    <mergeCell ref="K2:M2"/>
    <mergeCell ref="N2:P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Prism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Lattner</dc:creator>
  <cp:lastModifiedBy>David</cp:lastModifiedBy>
  <dcterms:created xsi:type="dcterms:W3CDTF">2019-05-06T20:47:43Z</dcterms:created>
  <dcterms:modified xsi:type="dcterms:W3CDTF">2019-05-07T08:20:25Z</dcterms:modified>
</cp:coreProperties>
</file>