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em\OneDrive\Bureau\"/>
    </mc:Choice>
  </mc:AlternateContent>
  <xr:revisionPtr revIDLastSave="0" documentId="13_ncr:1_{5860F112-E632-42BE-9277-802BB1D1EA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gure 1-souce data 1" sheetId="1" r:id="rId1"/>
  </sheets>
  <definedNames>
    <definedName name="_xlnm.Print_Area" localSheetId="0">'Figure 1-souce data 1'!$A$1:$W$50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3" i="1" l="1"/>
  <c r="V23" i="1"/>
  <c r="L23" i="1"/>
  <c r="W22" i="1"/>
  <c r="V22" i="1"/>
  <c r="L22" i="1"/>
  <c r="W21" i="1"/>
  <c r="V21" i="1"/>
  <c r="L21" i="1"/>
  <c r="W20" i="1"/>
  <c r="V20" i="1"/>
  <c r="L20" i="1"/>
  <c r="U17" i="1"/>
  <c r="T17" i="1"/>
  <c r="S17" i="1"/>
  <c r="R17" i="1"/>
  <c r="Q17" i="1"/>
  <c r="P17" i="1"/>
  <c r="O17" i="1"/>
  <c r="N17" i="1"/>
  <c r="M17" i="1"/>
  <c r="K17" i="1"/>
  <c r="J17" i="1"/>
  <c r="I17" i="1"/>
  <c r="H17" i="1"/>
  <c r="G17" i="1"/>
  <c r="F17" i="1"/>
  <c r="E17" i="1"/>
  <c r="D17" i="1"/>
  <c r="C17" i="1"/>
  <c r="B17" i="1"/>
  <c r="L17" i="1" s="1"/>
  <c r="W16" i="1"/>
  <c r="V16" i="1"/>
  <c r="L16" i="1"/>
  <c r="W15" i="1"/>
  <c r="V15" i="1"/>
  <c r="L15" i="1"/>
  <c r="U12" i="1"/>
  <c r="T12" i="1"/>
  <c r="S12" i="1"/>
  <c r="R12" i="1"/>
  <c r="Q12" i="1"/>
  <c r="P12" i="1"/>
  <c r="O12" i="1"/>
  <c r="N12" i="1"/>
  <c r="M12" i="1"/>
  <c r="K12" i="1"/>
  <c r="J12" i="1"/>
  <c r="I12" i="1"/>
  <c r="H12" i="1"/>
  <c r="G12" i="1"/>
  <c r="G13" i="1" s="1"/>
  <c r="F12" i="1"/>
  <c r="E12" i="1"/>
  <c r="E13" i="1" s="1"/>
  <c r="D12" i="1"/>
  <c r="C12" i="1"/>
  <c r="W11" i="1"/>
  <c r="V11" i="1"/>
  <c r="L11" i="1"/>
  <c r="W10" i="1"/>
  <c r="V10" i="1"/>
  <c r="L10" i="1"/>
  <c r="U7" i="1"/>
  <c r="U24" i="1" s="1"/>
  <c r="T7" i="1"/>
  <c r="T24" i="1" s="1"/>
  <c r="S7" i="1"/>
  <c r="R7" i="1"/>
  <c r="Q7" i="1"/>
  <c r="Q24" i="1" s="1"/>
  <c r="P7" i="1"/>
  <c r="O7" i="1"/>
  <c r="N7" i="1"/>
  <c r="M7" i="1"/>
  <c r="M24" i="1" s="1"/>
  <c r="K7" i="1"/>
  <c r="J7" i="1"/>
  <c r="J24" i="1" s="1"/>
  <c r="I7" i="1"/>
  <c r="H7" i="1"/>
  <c r="G7" i="1"/>
  <c r="F7" i="1"/>
  <c r="F24" i="1" s="1"/>
  <c r="E7" i="1"/>
  <c r="D7" i="1"/>
  <c r="D24" i="1" s="1"/>
  <c r="C7" i="1"/>
  <c r="B7" i="1"/>
  <c r="B24" i="1" s="1"/>
  <c r="W6" i="1"/>
  <c r="V6" i="1"/>
  <c r="L6" i="1"/>
  <c r="W5" i="1"/>
  <c r="V5" i="1"/>
  <c r="L5" i="1"/>
  <c r="H24" i="1" l="1"/>
  <c r="P24" i="1"/>
  <c r="W12" i="1"/>
  <c r="E24" i="1"/>
  <c r="I24" i="1"/>
  <c r="N24" i="1"/>
  <c r="R24" i="1"/>
  <c r="L12" i="1"/>
  <c r="V12" i="1"/>
  <c r="V17" i="1"/>
  <c r="W17" i="1"/>
  <c r="C24" i="1"/>
  <c r="G24" i="1"/>
  <c r="K24" i="1"/>
  <c r="O24" i="1"/>
  <c r="S24" i="1"/>
  <c r="L7" i="1"/>
  <c r="W7" i="1"/>
  <c r="D13" i="1"/>
  <c r="V7" i="1"/>
  <c r="V24" i="1" l="1"/>
  <c r="W24" i="1"/>
  <c r="L24" i="1"/>
</calcChain>
</file>

<file path=xl/sharedStrings.xml><?xml version="1.0" encoding="utf-8"?>
<sst xmlns="http://schemas.openxmlformats.org/spreadsheetml/2006/main" count="129" uniqueCount="60">
  <si>
    <t>March-2016</t>
  </si>
  <si>
    <t>April-2016</t>
  </si>
  <si>
    <t>May-2016</t>
  </si>
  <si>
    <t>June-2016</t>
  </si>
  <si>
    <t>July-2016</t>
  </si>
  <si>
    <t>March-2017</t>
  </si>
  <si>
    <t>April-2017</t>
  </si>
  <si>
    <t>May-2017</t>
  </si>
  <si>
    <t>June-2017</t>
  </si>
  <si>
    <t>July-2017</t>
  </si>
  <si>
    <t>REGION 1</t>
  </si>
  <si>
    <t>C580Y</t>
  </si>
  <si>
    <t>WT</t>
  </si>
  <si>
    <t>Total</t>
  </si>
  <si>
    <t>% of mutants</t>
  </si>
  <si>
    <t>REGION 7</t>
  </si>
  <si>
    <t>REGION 8</t>
  </si>
  <si>
    <t>OTHER REGIONS ENTIRELY WILD-TYPE</t>
  </si>
  <si>
    <t>REGION 2</t>
  </si>
  <si>
    <t>REGION 3</t>
  </si>
  <si>
    <t>REGION 9</t>
  </si>
  <si>
    <t>REGION 10</t>
  </si>
  <si>
    <t>TOTAL NUMBER OF ANALYZED SAMPLES</t>
  </si>
  <si>
    <t>% of mutants among all isolates</t>
  </si>
  <si>
    <t>0.00%</t>
  </si>
  <si>
    <t>7.14%</t>
  </si>
  <si>
    <t>13.33%</t>
  </si>
  <si>
    <t>25.00%</t>
  </si>
  <si>
    <t>6.67%</t>
  </si>
  <si>
    <t>11.11%</t>
  </si>
  <si>
    <t>9.28%</t>
  </si>
  <si>
    <t>ND</t>
  </si>
  <si>
    <t>0.64%</t>
  </si>
  <si>
    <t>1.06%</t>
  </si>
  <si>
    <t>1.15%</t>
  </si>
  <si>
    <t>3.09%</t>
  </si>
  <si>
    <t>6.76%</t>
  </si>
  <si>
    <t>1.28%</t>
  </si>
  <si>
    <t>2.86%</t>
  </si>
  <si>
    <t>2.17%</t>
  </si>
  <si>
    <t>1.93%</t>
  </si>
  <si>
    <t>9.09%</t>
  </si>
  <si>
    <t>0.56%</t>
  </si>
  <si>
    <t>1.64%</t>
  </si>
  <si>
    <t>0.67%</t>
  </si>
  <si>
    <t>0.52%</t>
  </si>
  <si>
    <t>5.88%</t>
  </si>
  <si>
    <t>8.77%</t>
  </si>
  <si>
    <r>
      <t xml:space="preserve">ND: not determined, WT: propeller region of </t>
    </r>
    <r>
      <rPr>
        <i/>
        <sz val="9"/>
        <color theme="1"/>
        <rFont val="Calibri"/>
        <family val="2"/>
        <scheme val="minor"/>
      </rPr>
      <t>pfk13</t>
    </r>
    <r>
      <rPr>
        <sz val="9"/>
        <color theme="1"/>
        <rFont val="Calibri"/>
        <family val="2"/>
        <scheme val="minor"/>
      </rPr>
      <t xml:space="preserve"> wild-type</t>
    </r>
  </si>
  <si>
    <t>Aug.-2016</t>
  </si>
  <si>
    <t>Sept.-2016</t>
  </si>
  <si>
    <t>Oct.-2016</t>
  </si>
  <si>
    <t>Nov.-2016</t>
  </si>
  <si>
    <t>Dec.-2016</t>
  </si>
  <si>
    <t>Jan.-2017</t>
  </si>
  <si>
    <t>Feb.-2017</t>
  </si>
  <si>
    <t>Aug.-2017</t>
  </si>
  <si>
    <t>Sept.-2017</t>
  </si>
  <si>
    <t>2016-2017</t>
  </si>
  <si>
    <r>
      <t xml:space="preserve">Samples analyzed at the </t>
    </r>
    <r>
      <rPr>
        <b/>
        <i/>
        <sz val="11"/>
        <color theme="1"/>
        <rFont val="Calibri"/>
        <family val="2"/>
        <scheme val="minor"/>
      </rPr>
      <t>pfk13</t>
    </r>
    <r>
      <rPr>
        <b/>
        <sz val="11"/>
        <color theme="1"/>
        <rFont val="Calibri"/>
        <family val="2"/>
        <scheme val="minor"/>
      </rPr>
      <t xml:space="preserve"> gene level by region and month. Guyana 2016-2017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</si>
</sst>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8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2" fillId="0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/>
    <xf numFmtId="0" fontId="6" fillId="2" borderId="2" xfId="0" applyNumberFormat="1" applyFont="1" applyFill="1" applyBorder="1"/>
    <xf numFmtId="0" fontId="2" fillId="4" borderId="0" xfId="0" applyFont="1" applyFill="1" applyBorder="1" applyAlignment="1">
      <alignment horizontal="right"/>
    </xf>
    <xf numFmtId="0" fontId="0" fillId="3" borderId="0" xfId="0" applyFill="1" applyAlignment="1">
      <alignment horizontal="right"/>
    </xf>
    <xf numFmtId="16" fontId="2" fillId="4" borderId="0" xfId="0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horizontal="right"/>
    </xf>
    <xf numFmtId="0" fontId="5" fillId="5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right"/>
    </xf>
    <xf numFmtId="10" fontId="2" fillId="0" borderId="0" xfId="1" applyNumberFormat="1" applyFont="1" applyFill="1" applyAlignment="1">
      <alignment horizontal="right"/>
    </xf>
    <xf numFmtId="10" fontId="5" fillId="5" borderId="0" xfId="1" applyNumberFormat="1" applyFont="1" applyFill="1" applyAlignment="1">
      <alignment horizontal="right"/>
    </xf>
    <xf numFmtId="10" fontId="7" fillId="0" borderId="0" xfId="1" applyNumberFormat="1" applyFont="1" applyFill="1" applyAlignment="1">
      <alignment horizontal="right"/>
    </xf>
    <xf numFmtId="10" fontId="6" fillId="0" borderId="0" xfId="1" applyNumberFormat="1" applyFont="1" applyFill="1" applyAlignment="1">
      <alignment horizontal="right"/>
    </xf>
    <xf numFmtId="9" fontId="2" fillId="3" borderId="0" xfId="1" applyFont="1" applyFill="1" applyAlignment="1">
      <alignment horizontal="right"/>
    </xf>
    <xf numFmtId="0" fontId="2" fillId="3" borderId="0" xfId="0" applyNumberFormat="1" applyFont="1" applyFill="1" applyAlignment="1">
      <alignment horizontal="right"/>
    </xf>
    <xf numFmtId="0" fontId="6" fillId="2" borderId="2" xfId="0" applyNumberFormat="1" applyFont="1" applyFill="1" applyBorder="1" applyAlignment="1">
      <alignment horizontal="right"/>
    </xf>
    <xf numFmtId="10" fontId="6" fillId="2" borderId="2" xfId="1" applyNumberFormat="1" applyFont="1" applyFill="1" applyBorder="1" applyAlignment="1">
      <alignment horizontal="right"/>
    </xf>
    <xf numFmtId="10" fontId="8" fillId="2" borderId="2" xfId="1" applyNumberFormat="1" applyFont="1" applyFill="1" applyBorder="1" applyAlignment="1">
      <alignment horizontal="right"/>
    </xf>
    <xf numFmtId="0" fontId="9" fillId="0" borderId="0" xfId="0" applyFont="1"/>
    <xf numFmtId="10" fontId="4" fillId="0" borderId="0" xfId="1" applyNumberFormat="1" applyFont="1" applyFill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zoomScale="66" zoomScaleNormal="60" workbookViewId="0">
      <selection activeCell="O31" sqref="O31"/>
    </sheetView>
  </sheetViews>
  <sheetFormatPr baseColWidth="10" defaultRowHeight="15" x14ac:dyDescent="0.25"/>
  <cols>
    <col min="1" max="1" width="35.85546875" customWidth="1"/>
    <col min="2" max="11" width="10.7109375" customWidth="1"/>
    <col min="12" max="12" width="9.85546875" bestFit="1" customWidth="1"/>
    <col min="13" max="22" width="10.85546875" customWidth="1"/>
    <col min="23" max="23" width="14.5703125" bestFit="1" customWidth="1"/>
  </cols>
  <sheetData>
    <row r="1" spans="1:23" x14ac:dyDescent="0.25">
      <c r="A1" s="1" t="s">
        <v>59</v>
      </c>
    </row>
    <row r="3" spans="1:23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49</v>
      </c>
      <c r="H3" s="3" t="s">
        <v>50</v>
      </c>
      <c r="I3" s="3" t="s">
        <v>51</v>
      </c>
      <c r="J3" s="3" t="s">
        <v>52</v>
      </c>
      <c r="K3" s="3" t="s">
        <v>53</v>
      </c>
      <c r="L3" s="3">
        <v>2016</v>
      </c>
      <c r="M3" s="3" t="s">
        <v>54</v>
      </c>
      <c r="N3" s="3" t="s">
        <v>55</v>
      </c>
      <c r="O3" s="3" t="s">
        <v>5</v>
      </c>
      <c r="P3" s="3" t="s">
        <v>6</v>
      </c>
      <c r="Q3" s="4" t="s">
        <v>7</v>
      </c>
      <c r="R3" s="3" t="s">
        <v>8</v>
      </c>
      <c r="S3" s="3" t="s">
        <v>9</v>
      </c>
      <c r="T3" s="3" t="s">
        <v>56</v>
      </c>
      <c r="U3" s="3" t="s">
        <v>57</v>
      </c>
      <c r="V3" s="3">
        <v>2017</v>
      </c>
      <c r="W3" s="3" t="s">
        <v>58</v>
      </c>
    </row>
    <row r="4" spans="1:23" x14ac:dyDescent="0.25">
      <c r="A4" s="5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0"/>
      <c r="N4" s="10"/>
      <c r="O4" s="10"/>
      <c r="P4" s="10"/>
      <c r="Q4" s="12"/>
      <c r="R4" s="10"/>
      <c r="S4" s="10"/>
      <c r="T4" s="10"/>
      <c r="U4" s="10"/>
      <c r="V4" s="11"/>
      <c r="W4" s="10"/>
    </row>
    <row r="5" spans="1:23" x14ac:dyDescent="0.25">
      <c r="A5" s="6" t="s">
        <v>11</v>
      </c>
      <c r="B5" s="13">
        <v>0</v>
      </c>
      <c r="C5" s="13">
        <v>1</v>
      </c>
      <c r="D5" s="13">
        <v>2</v>
      </c>
      <c r="E5" s="13">
        <v>4</v>
      </c>
      <c r="F5" s="13">
        <v>1</v>
      </c>
      <c r="G5" s="13">
        <v>0</v>
      </c>
      <c r="H5" s="13">
        <v>1</v>
      </c>
      <c r="I5" s="13">
        <v>0</v>
      </c>
      <c r="J5" s="13">
        <v>0</v>
      </c>
      <c r="K5" s="13">
        <v>0</v>
      </c>
      <c r="L5" s="14">
        <f>SUM(B5:K5)</f>
        <v>9</v>
      </c>
      <c r="M5" s="13">
        <v>0</v>
      </c>
      <c r="N5" s="13">
        <v>0</v>
      </c>
      <c r="O5" s="13">
        <v>0</v>
      </c>
      <c r="P5" s="13">
        <v>1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4">
        <f>SUM(M5:U5)</f>
        <v>1</v>
      </c>
      <c r="W5" s="15">
        <f>SUM(B5:K5)+SUM(M5:U5)</f>
        <v>10</v>
      </c>
    </row>
    <row r="6" spans="1:23" x14ac:dyDescent="0.25">
      <c r="A6" s="6" t="s">
        <v>12</v>
      </c>
      <c r="B6" s="13">
        <v>2</v>
      </c>
      <c r="C6" s="13">
        <v>13</v>
      </c>
      <c r="D6" s="13">
        <v>13</v>
      </c>
      <c r="E6" s="13">
        <v>12</v>
      </c>
      <c r="F6" s="13">
        <v>14</v>
      </c>
      <c r="G6" s="13">
        <v>9</v>
      </c>
      <c r="H6" s="13">
        <v>8</v>
      </c>
      <c r="I6" s="13">
        <v>5</v>
      </c>
      <c r="J6" s="13">
        <v>5</v>
      </c>
      <c r="K6" s="13">
        <v>7</v>
      </c>
      <c r="L6" s="14">
        <f t="shared" ref="L6:L23" si="0">SUM(B6:K6)</f>
        <v>88</v>
      </c>
      <c r="M6" s="13">
        <v>10</v>
      </c>
      <c r="N6" s="13">
        <v>1</v>
      </c>
      <c r="O6" s="13">
        <v>0</v>
      </c>
      <c r="P6" s="13">
        <v>3</v>
      </c>
      <c r="Q6" s="13">
        <v>1</v>
      </c>
      <c r="R6" s="13">
        <v>0</v>
      </c>
      <c r="S6" s="13">
        <v>0</v>
      </c>
      <c r="T6" s="13">
        <v>1</v>
      </c>
      <c r="U6" s="13">
        <v>0</v>
      </c>
      <c r="V6" s="14">
        <f t="shared" ref="V6:V7" si="1">SUM(M6:U6)</f>
        <v>16</v>
      </c>
      <c r="W6" s="15">
        <f t="shared" ref="W6:W7" si="2">SUM(B6:K6)+SUM(M6:U6)</f>
        <v>104</v>
      </c>
    </row>
    <row r="7" spans="1:23" x14ac:dyDescent="0.25">
      <c r="A7" s="6" t="s">
        <v>13</v>
      </c>
      <c r="B7" s="13">
        <f>B5+B6</f>
        <v>2</v>
      </c>
      <c r="C7" s="13">
        <f t="shared" ref="C7:U7" si="3">C5+C6</f>
        <v>14</v>
      </c>
      <c r="D7" s="13">
        <f t="shared" si="3"/>
        <v>15</v>
      </c>
      <c r="E7" s="13">
        <f t="shared" si="3"/>
        <v>16</v>
      </c>
      <c r="F7" s="13">
        <f t="shared" si="3"/>
        <v>15</v>
      </c>
      <c r="G7" s="13">
        <f t="shared" si="3"/>
        <v>9</v>
      </c>
      <c r="H7" s="13">
        <f t="shared" si="3"/>
        <v>9</v>
      </c>
      <c r="I7" s="13">
        <f t="shared" si="3"/>
        <v>5</v>
      </c>
      <c r="J7" s="13">
        <f t="shared" si="3"/>
        <v>5</v>
      </c>
      <c r="K7" s="13">
        <f t="shared" si="3"/>
        <v>7</v>
      </c>
      <c r="L7" s="14">
        <f t="shared" si="0"/>
        <v>97</v>
      </c>
      <c r="M7" s="13">
        <f t="shared" si="3"/>
        <v>10</v>
      </c>
      <c r="N7" s="13">
        <f t="shared" si="3"/>
        <v>1</v>
      </c>
      <c r="O7" s="13">
        <f t="shared" si="3"/>
        <v>0</v>
      </c>
      <c r="P7" s="13">
        <f t="shared" si="3"/>
        <v>4</v>
      </c>
      <c r="Q7" s="13">
        <f t="shared" si="3"/>
        <v>1</v>
      </c>
      <c r="R7" s="13">
        <f t="shared" si="3"/>
        <v>0</v>
      </c>
      <c r="S7" s="13">
        <f t="shared" si="3"/>
        <v>0</v>
      </c>
      <c r="T7" s="13">
        <f t="shared" si="3"/>
        <v>1</v>
      </c>
      <c r="U7" s="13">
        <f t="shared" si="3"/>
        <v>0</v>
      </c>
      <c r="V7" s="14">
        <f t="shared" si="1"/>
        <v>17</v>
      </c>
      <c r="W7" s="15">
        <f t="shared" si="2"/>
        <v>114</v>
      </c>
    </row>
    <row r="8" spans="1:23" x14ac:dyDescent="0.25">
      <c r="A8" s="6" t="s">
        <v>14</v>
      </c>
      <c r="B8" s="16" t="s">
        <v>24</v>
      </c>
      <c r="C8" s="26" t="s">
        <v>25</v>
      </c>
      <c r="D8" s="26" t="s">
        <v>26</v>
      </c>
      <c r="E8" s="26" t="s">
        <v>27</v>
      </c>
      <c r="F8" s="26" t="s">
        <v>28</v>
      </c>
      <c r="G8" s="16" t="s">
        <v>24</v>
      </c>
      <c r="H8" s="26" t="s">
        <v>29</v>
      </c>
      <c r="I8" s="16" t="s">
        <v>24</v>
      </c>
      <c r="J8" s="16" t="s">
        <v>24</v>
      </c>
      <c r="K8" s="16" t="s">
        <v>24</v>
      </c>
      <c r="L8" s="17" t="s">
        <v>30</v>
      </c>
      <c r="M8" s="16" t="s">
        <v>24</v>
      </c>
      <c r="N8" s="16" t="s">
        <v>24</v>
      </c>
      <c r="O8" s="18" t="s">
        <v>31</v>
      </c>
      <c r="P8" s="26" t="s">
        <v>27</v>
      </c>
      <c r="Q8" s="16" t="s">
        <v>24</v>
      </c>
      <c r="R8" s="18" t="s">
        <v>31</v>
      </c>
      <c r="S8" s="18" t="s">
        <v>31</v>
      </c>
      <c r="T8" s="16" t="s">
        <v>24</v>
      </c>
      <c r="U8" s="18" t="s">
        <v>31</v>
      </c>
      <c r="V8" s="17" t="s">
        <v>46</v>
      </c>
      <c r="W8" s="19" t="s">
        <v>47</v>
      </c>
    </row>
    <row r="9" spans="1:23" x14ac:dyDescent="0.25">
      <c r="A9" s="7" t="s">
        <v>15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11"/>
      <c r="M9" s="20"/>
      <c r="N9" s="20"/>
      <c r="O9" s="20"/>
      <c r="P9" s="20"/>
      <c r="Q9" s="20"/>
      <c r="R9" s="20"/>
      <c r="S9" s="20"/>
      <c r="T9" s="20"/>
      <c r="U9" s="20"/>
      <c r="V9" s="11"/>
      <c r="W9" s="21"/>
    </row>
    <row r="10" spans="1:23" x14ac:dyDescent="0.25">
      <c r="A10" s="6" t="s">
        <v>11</v>
      </c>
      <c r="B10" s="13">
        <v>0</v>
      </c>
      <c r="C10" s="13">
        <v>0</v>
      </c>
      <c r="D10" s="13">
        <v>1</v>
      </c>
      <c r="E10" s="13">
        <v>1</v>
      </c>
      <c r="F10" s="13">
        <v>0</v>
      </c>
      <c r="G10" s="13">
        <v>1</v>
      </c>
      <c r="H10" s="13">
        <v>0</v>
      </c>
      <c r="I10" s="13">
        <v>0</v>
      </c>
      <c r="J10" s="13">
        <v>0</v>
      </c>
      <c r="K10" s="13">
        <v>0</v>
      </c>
      <c r="L10" s="14">
        <f t="shared" si="0"/>
        <v>3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4">
        <f>SUM(M10:U10)</f>
        <v>0</v>
      </c>
      <c r="W10" s="15">
        <f>SUM(B10:K10)+SUM(M10:U10)</f>
        <v>3</v>
      </c>
    </row>
    <row r="11" spans="1:23" x14ac:dyDescent="0.25">
      <c r="A11" s="6" t="s">
        <v>12</v>
      </c>
      <c r="B11" s="13">
        <v>10</v>
      </c>
      <c r="C11" s="13">
        <v>67</v>
      </c>
      <c r="D11" s="13">
        <v>73</v>
      </c>
      <c r="E11" s="13">
        <v>49</v>
      </c>
      <c r="F11" s="13">
        <v>49</v>
      </c>
      <c r="G11" s="13">
        <v>44</v>
      </c>
      <c r="H11" s="13">
        <v>27</v>
      </c>
      <c r="I11" s="13">
        <v>34</v>
      </c>
      <c r="J11" s="13">
        <v>44</v>
      </c>
      <c r="K11" s="13">
        <v>70</v>
      </c>
      <c r="L11" s="14">
        <f t="shared" si="0"/>
        <v>467</v>
      </c>
      <c r="M11" s="13">
        <v>71</v>
      </c>
      <c r="N11" s="13">
        <v>3</v>
      </c>
      <c r="O11" s="13">
        <v>0</v>
      </c>
      <c r="P11" s="13">
        <v>0</v>
      </c>
      <c r="Q11" s="13">
        <v>1</v>
      </c>
      <c r="R11" s="13">
        <v>0</v>
      </c>
      <c r="S11" s="13">
        <v>0</v>
      </c>
      <c r="T11" s="13">
        <v>17</v>
      </c>
      <c r="U11" s="13">
        <v>10</v>
      </c>
      <c r="V11" s="14">
        <f t="shared" ref="V11:V12" si="4">SUM(M11:U11)</f>
        <v>102</v>
      </c>
      <c r="W11" s="15">
        <f t="shared" ref="W11:W12" si="5">SUM(B11:K11)+SUM(M11:U11)</f>
        <v>569</v>
      </c>
    </row>
    <row r="12" spans="1:23" x14ac:dyDescent="0.25">
      <c r="A12" s="6" t="s">
        <v>13</v>
      </c>
      <c r="B12" s="13">
        <v>10</v>
      </c>
      <c r="C12" s="13">
        <f t="shared" ref="C12:U12" si="6">C10+C11</f>
        <v>67</v>
      </c>
      <c r="D12" s="13">
        <f t="shared" si="6"/>
        <v>74</v>
      </c>
      <c r="E12" s="13">
        <f t="shared" si="6"/>
        <v>50</v>
      </c>
      <c r="F12" s="13">
        <f t="shared" si="6"/>
        <v>49</v>
      </c>
      <c r="G12" s="13">
        <f t="shared" si="6"/>
        <v>45</v>
      </c>
      <c r="H12" s="13">
        <f t="shared" si="6"/>
        <v>27</v>
      </c>
      <c r="I12" s="13">
        <f t="shared" si="6"/>
        <v>34</v>
      </c>
      <c r="J12" s="13">
        <f t="shared" si="6"/>
        <v>44</v>
      </c>
      <c r="K12" s="13">
        <f t="shared" si="6"/>
        <v>70</v>
      </c>
      <c r="L12" s="14">
        <f t="shared" si="0"/>
        <v>470</v>
      </c>
      <c r="M12" s="13">
        <f t="shared" si="6"/>
        <v>71</v>
      </c>
      <c r="N12" s="13">
        <f t="shared" si="6"/>
        <v>3</v>
      </c>
      <c r="O12" s="13">
        <f t="shared" si="6"/>
        <v>0</v>
      </c>
      <c r="P12" s="13">
        <f t="shared" si="6"/>
        <v>0</v>
      </c>
      <c r="Q12" s="13">
        <f t="shared" si="6"/>
        <v>1</v>
      </c>
      <c r="R12" s="13">
        <f t="shared" si="6"/>
        <v>0</v>
      </c>
      <c r="S12" s="13">
        <f t="shared" si="6"/>
        <v>0</v>
      </c>
      <c r="T12" s="13">
        <f t="shared" si="6"/>
        <v>17</v>
      </c>
      <c r="U12" s="13">
        <f t="shared" si="6"/>
        <v>10</v>
      </c>
      <c r="V12" s="14">
        <f t="shared" si="4"/>
        <v>102</v>
      </c>
      <c r="W12" s="15">
        <f t="shared" si="5"/>
        <v>572</v>
      </c>
    </row>
    <row r="13" spans="1:23" x14ac:dyDescent="0.25">
      <c r="A13" s="6" t="s">
        <v>14</v>
      </c>
      <c r="B13" s="16" t="s">
        <v>24</v>
      </c>
      <c r="C13" s="16" t="s">
        <v>24</v>
      </c>
      <c r="D13" s="26">
        <f t="shared" ref="C13:W13" si="7">D10/D12</f>
        <v>1.3513513513513514E-2</v>
      </c>
      <c r="E13" s="26">
        <f t="shared" si="7"/>
        <v>0.02</v>
      </c>
      <c r="F13" s="16" t="s">
        <v>24</v>
      </c>
      <c r="G13" s="26">
        <f t="shared" si="7"/>
        <v>2.2222222222222223E-2</v>
      </c>
      <c r="H13" s="16" t="s">
        <v>24</v>
      </c>
      <c r="I13" s="16" t="s">
        <v>24</v>
      </c>
      <c r="J13" s="16" t="s">
        <v>24</v>
      </c>
      <c r="K13" s="16" t="s">
        <v>24</v>
      </c>
      <c r="L13" s="17" t="s">
        <v>32</v>
      </c>
      <c r="M13" s="16" t="s">
        <v>24</v>
      </c>
      <c r="N13" s="16" t="s">
        <v>24</v>
      </c>
      <c r="O13" s="18" t="s">
        <v>31</v>
      </c>
      <c r="P13" s="18" t="s">
        <v>31</v>
      </c>
      <c r="Q13" s="16" t="s">
        <v>24</v>
      </c>
      <c r="R13" s="18" t="s">
        <v>31</v>
      </c>
      <c r="S13" s="18" t="s">
        <v>31</v>
      </c>
      <c r="T13" s="16" t="s">
        <v>24</v>
      </c>
      <c r="U13" s="16" t="s">
        <v>24</v>
      </c>
      <c r="V13" s="17" t="s">
        <v>24</v>
      </c>
      <c r="W13" s="19" t="s">
        <v>45</v>
      </c>
    </row>
    <row r="14" spans="1:23" x14ac:dyDescent="0.25">
      <c r="A14" s="7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11"/>
      <c r="M14" s="20"/>
      <c r="N14" s="20"/>
      <c r="O14" s="20"/>
      <c r="P14" s="20"/>
      <c r="Q14" s="20"/>
      <c r="R14" s="20"/>
      <c r="S14" s="20"/>
      <c r="T14" s="20"/>
      <c r="U14" s="20"/>
      <c r="V14" s="11"/>
      <c r="W14" s="21"/>
    </row>
    <row r="15" spans="1:23" x14ac:dyDescent="0.25">
      <c r="A15" s="6" t="s">
        <v>11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1</v>
      </c>
      <c r="H15" s="13">
        <v>0</v>
      </c>
      <c r="I15" s="13">
        <v>0</v>
      </c>
      <c r="J15" s="13">
        <v>0</v>
      </c>
      <c r="K15" s="13">
        <v>0</v>
      </c>
      <c r="L15" s="14">
        <f t="shared" si="0"/>
        <v>1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4">
        <f>SUM(M15:U15)</f>
        <v>0</v>
      </c>
      <c r="W15" s="15">
        <f>SUM(B15:K15)+SUM(M15:U15)</f>
        <v>1</v>
      </c>
    </row>
    <row r="16" spans="1:23" x14ac:dyDescent="0.25">
      <c r="A16" s="6" t="s">
        <v>12</v>
      </c>
      <c r="B16" s="13">
        <v>0</v>
      </c>
      <c r="C16" s="13">
        <v>3</v>
      </c>
      <c r="D16" s="13">
        <v>7</v>
      </c>
      <c r="E16" s="13">
        <v>6</v>
      </c>
      <c r="F16" s="13">
        <v>10</v>
      </c>
      <c r="G16" s="13">
        <v>13</v>
      </c>
      <c r="H16" s="13">
        <v>9</v>
      </c>
      <c r="I16" s="13">
        <v>11</v>
      </c>
      <c r="J16" s="13">
        <v>16</v>
      </c>
      <c r="K16" s="13">
        <v>18</v>
      </c>
      <c r="L16" s="14">
        <f t="shared" si="0"/>
        <v>93</v>
      </c>
      <c r="M16" s="13">
        <v>4</v>
      </c>
      <c r="N16" s="13">
        <v>17</v>
      </c>
      <c r="O16" s="13">
        <v>12</v>
      </c>
      <c r="P16" s="13">
        <v>7</v>
      </c>
      <c r="Q16" s="13">
        <v>16</v>
      </c>
      <c r="R16" s="13">
        <v>0</v>
      </c>
      <c r="S16" s="13">
        <v>0</v>
      </c>
      <c r="T16" s="13">
        <v>0</v>
      </c>
      <c r="U16" s="13">
        <v>0</v>
      </c>
      <c r="V16" s="14">
        <f t="shared" ref="V16:V17" si="8">SUM(M16:U16)</f>
        <v>56</v>
      </c>
      <c r="W16" s="15">
        <f t="shared" ref="W16:W17" si="9">SUM(B16:K16)+SUM(M16:U16)</f>
        <v>149</v>
      </c>
    </row>
    <row r="17" spans="1:23" x14ac:dyDescent="0.25">
      <c r="A17" s="6" t="s">
        <v>13</v>
      </c>
      <c r="B17" s="13">
        <f>B15+B16</f>
        <v>0</v>
      </c>
      <c r="C17" s="13">
        <f t="shared" ref="C17:U17" si="10">C15+C16</f>
        <v>3</v>
      </c>
      <c r="D17" s="13">
        <f t="shared" si="10"/>
        <v>7</v>
      </c>
      <c r="E17" s="13">
        <f t="shared" si="10"/>
        <v>6</v>
      </c>
      <c r="F17" s="13">
        <f t="shared" si="10"/>
        <v>10</v>
      </c>
      <c r="G17" s="13">
        <f t="shared" si="10"/>
        <v>14</v>
      </c>
      <c r="H17" s="13">
        <f t="shared" si="10"/>
        <v>9</v>
      </c>
      <c r="I17" s="13">
        <f t="shared" si="10"/>
        <v>11</v>
      </c>
      <c r="J17" s="13">
        <f t="shared" si="10"/>
        <v>16</v>
      </c>
      <c r="K17" s="13">
        <f t="shared" si="10"/>
        <v>18</v>
      </c>
      <c r="L17" s="14">
        <f t="shared" si="0"/>
        <v>94</v>
      </c>
      <c r="M17" s="13">
        <f t="shared" si="10"/>
        <v>4</v>
      </c>
      <c r="N17" s="13">
        <f t="shared" si="10"/>
        <v>17</v>
      </c>
      <c r="O17" s="13">
        <f t="shared" si="10"/>
        <v>12</v>
      </c>
      <c r="P17" s="13">
        <f t="shared" si="10"/>
        <v>7</v>
      </c>
      <c r="Q17" s="13">
        <f t="shared" si="10"/>
        <v>16</v>
      </c>
      <c r="R17" s="13">
        <f t="shared" si="10"/>
        <v>0</v>
      </c>
      <c r="S17" s="13">
        <f t="shared" si="10"/>
        <v>0</v>
      </c>
      <c r="T17" s="13">
        <f t="shared" si="10"/>
        <v>0</v>
      </c>
      <c r="U17" s="13">
        <f t="shared" si="10"/>
        <v>0</v>
      </c>
      <c r="V17" s="14">
        <f t="shared" si="8"/>
        <v>56</v>
      </c>
      <c r="W17" s="15">
        <f t="shared" si="9"/>
        <v>150</v>
      </c>
    </row>
    <row r="18" spans="1:23" x14ac:dyDescent="0.25">
      <c r="A18" s="6" t="s">
        <v>14</v>
      </c>
      <c r="B18" s="16" t="s">
        <v>24</v>
      </c>
      <c r="C18" s="16" t="s">
        <v>24</v>
      </c>
      <c r="D18" s="16" t="s">
        <v>24</v>
      </c>
      <c r="E18" s="16" t="s">
        <v>24</v>
      </c>
      <c r="F18" s="16" t="s">
        <v>24</v>
      </c>
      <c r="G18" s="26" t="s">
        <v>25</v>
      </c>
      <c r="H18" s="16" t="s">
        <v>24</v>
      </c>
      <c r="I18" s="16" t="s">
        <v>24</v>
      </c>
      <c r="J18" s="16" t="s">
        <v>24</v>
      </c>
      <c r="K18" s="16" t="s">
        <v>24</v>
      </c>
      <c r="L18" s="17" t="s">
        <v>33</v>
      </c>
      <c r="M18" s="16" t="s">
        <v>24</v>
      </c>
      <c r="N18" s="16" t="s">
        <v>24</v>
      </c>
      <c r="O18" s="16" t="s">
        <v>24</v>
      </c>
      <c r="P18" s="16" t="s">
        <v>24</v>
      </c>
      <c r="Q18" s="16" t="s">
        <v>24</v>
      </c>
      <c r="R18" s="18" t="s">
        <v>31</v>
      </c>
      <c r="S18" s="18" t="s">
        <v>31</v>
      </c>
      <c r="T18" s="18" t="s">
        <v>31</v>
      </c>
      <c r="U18" s="18" t="s">
        <v>31</v>
      </c>
      <c r="V18" s="17" t="s">
        <v>24</v>
      </c>
      <c r="W18" s="19" t="s">
        <v>44</v>
      </c>
    </row>
    <row r="19" spans="1:23" x14ac:dyDescent="0.25">
      <c r="A19" s="8" t="s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1"/>
    </row>
    <row r="20" spans="1:23" x14ac:dyDescent="0.25">
      <c r="A20" s="6" t="s">
        <v>18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1</v>
      </c>
      <c r="I20" s="13">
        <v>0</v>
      </c>
      <c r="J20" s="13">
        <v>0</v>
      </c>
      <c r="K20" s="13">
        <v>0</v>
      </c>
      <c r="L20" s="14">
        <f t="shared" si="0"/>
        <v>1</v>
      </c>
      <c r="M20" s="13">
        <v>1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4">
        <f>SUM(M20:U20)</f>
        <v>1</v>
      </c>
      <c r="W20" s="15">
        <f>SUM(B20:K20)+SUM(M20:U20)</f>
        <v>2</v>
      </c>
    </row>
    <row r="21" spans="1:23" x14ac:dyDescent="0.25">
      <c r="A21" s="6" t="s">
        <v>19</v>
      </c>
      <c r="B21" s="13">
        <v>0</v>
      </c>
      <c r="C21" s="13">
        <v>3</v>
      </c>
      <c r="D21" s="13">
        <v>1</v>
      </c>
      <c r="E21" s="13">
        <v>1</v>
      </c>
      <c r="F21" s="13">
        <v>3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0"/>
        <v>8</v>
      </c>
      <c r="M21" s="13">
        <v>2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4">
        <f t="shared" ref="V21:V23" si="11">SUM(M21:U21)</f>
        <v>2</v>
      </c>
      <c r="W21" s="15">
        <f t="shared" ref="W21:W23" si="12">SUM(B21:K21)+SUM(M21:U21)</f>
        <v>10</v>
      </c>
    </row>
    <row r="22" spans="1:23" x14ac:dyDescent="0.25">
      <c r="A22" s="6" t="s">
        <v>20</v>
      </c>
      <c r="B22" s="13">
        <v>0</v>
      </c>
      <c r="C22" s="13">
        <v>0</v>
      </c>
      <c r="D22" s="13">
        <v>0</v>
      </c>
      <c r="E22" s="13">
        <v>1</v>
      </c>
      <c r="F22" s="13">
        <v>1</v>
      </c>
      <c r="G22" s="13">
        <v>2</v>
      </c>
      <c r="H22" s="13">
        <v>0</v>
      </c>
      <c r="I22" s="13">
        <v>0</v>
      </c>
      <c r="J22" s="13">
        <v>0</v>
      </c>
      <c r="K22" s="13">
        <v>0</v>
      </c>
      <c r="L22" s="14">
        <f t="shared" si="0"/>
        <v>4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4">
        <f t="shared" si="11"/>
        <v>0</v>
      </c>
      <c r="W22" s="15">
        <f t="shared" si="12"/>
        <v>4</v>
      </c>
    </row>
    <row r="23" spans="1:23" x14ac:dyDescent="0.25">
      <c r="A23" s="6" t="s">
        <v>21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0"/>
        <v>0</v>
      </c>
      <c r="M23" s="13">
        <v>0</v>
      </c>
      <c r="N23" s="13">
        <v>1</v>
      </c>
      <c r="O23" s="13">
        <v>1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4">
        <f t="shared" si="11"/>
        <v>2</v>
      </c>
      <c r="W23" s="15">
        <f t="shared" si="12"/>
        <v>2</v>
      </c>
    </row>
    <row r="24" spans="1:23" x14ac:dyDescent="0.25">
      <c r="A24" s="9" t="s">
        <v>22</v>
      </c>
      <c r="B24" s="22">
        <f t="shared" ref="B24:W24" si="13">B7+B20+B21+B12+B17+B22+B23</f>
        <v>12</v>
      </c>
      <c r="C24" s="22">
        <f t="shared" si="13"/>
        <v>87</v>
      </c>
      <c r="D24" s="22">
        <f t="shared" si="13"/>
        <v>97</v>
      </c>
      <c r="E24" s="22">
        <f t="shared" si="13"/>
        <v>74</v>
      </c>
      <c r="F24" s="22">
        <f t="shared" si="13"/>
        <v>78</v>
      </c>
      <c r="G24" s="22">
        <f t="shared" si="13"/>
        <v>70</v>
      </c>
      <c r="H24" s="22">
        <f t="shared" si="13"/>
        <v>46</v>
      </c>
      <c r="I24" s="22">
        <f t="shared" si="13"/>
        <v>50</v>
      </c>
      <c r="J24" s="22">
        <f t="shared" si="13"/>
        <v>65</v>
      </c>
      <c r="K24" s="22">
        <f t="shared" si="13"/>
        <v>95</v>
      </c>
      <c r="L24" s="22">
        <f t="shared" si="13"/>
        <v>674</v>
      </c>
      <c r="M24" s="22">
        <f t="shared" si="13"/>
        <v>88</v>
      </c>
      <c r="N24" s="22">
        <f t="shared" si="13"/>
        <v>22</v>
      </c>
      <c r="O24" s="22">
        <f t="shared" si="13"/>
        <v>13</v>
      </c>
      <c r="P24" s="22">
        <f t="shared" si="13"/>
        <v>11</v>
      </c>
      <c r="Q24" s="22">
        <f t="shared" si="13"/>
        <v>18</v>
      </c>
      <c r="R24" s="22">
        <f t="shared" si="13"/>
        <v>0</v>
      </c>
      <c r="S24" s="22">
        <f t="shared" si="13"/>
        <v>0</v>
      </c>
      <c r="T24" s="22">
        <f t="shared" si="13"/>
        <v>18</v>
      </c>
      <c r="U24" s="22">
        <f t="shared" si="13"/>
        <v>10</v>
      </c>
      <c r="V24" s="22">
        <f t="shared" si="13"/>
        <v>180</v>
      </c>
      <c r="W24" s="22">
        <f t="shared" si="13"/>
        <v>854</v>
      </c>
    </row>
    <row r="25" spans="1:23" x14ac:dyDescent="0.25">
      <c r="A25" s="9" t="s">
        <v>23</v>
      </c>
      <c r="B25" s="23" t="s">
        <v>24</v>
      </c>
      <c r="C25" s="23" t="s">
        <v>34</v>
      </c>
      <c r="D25" s="23" t="s">
        <v>35</v>
      </c>
      <c r="E25" s="23" t="s">
        <v>36</v>
      </c>
      <c r="F25" s="23" t="s">
        <v>37</v>
      </c>
      <c r="G25" s="23" t="s">
        <v>38</v>
      </c>
      <c r="H25" s="23" t="s">
        <v>39</v>
      </c>
      <c r="I25" s="23" t="s">
        <v>24</v>
      </c>
      <c r="J25" s="23" t="s">
        <v>24</v>
      </c>
      <c r="K25" s="23" t="s">
        <v>24</v>
      </c>
      <c r="L25" s="23" t="s">
        <v>40</v>
      </c>
      <c r="M25" s="23" t="s">
        <v>24</v>
      </c>
      <c r="N25" s="23" t="s">
        <v>24</v>
      </c>
      <c r="O25" s="23" t="s">
        <v>24</v>
      </c>
      <c r="P25" s="23" t="s">
        <v>41</v>
      </c>
      <c r="Q25" s="23" t="s">
        <v>24</v>
      </c>
      <c r="R25" s="24" t="s">
        <v>31</v>
      </c>
      <c r="S25" s="24" t="s">
        <v>31</v>
      </c>
      <c r="T25" s="23" t="s">
        <v>24</v>
      </c>
      <c r="U25" s="23" t="s">
        <v>24</v>
      </c>
      <c r="V25" s="23" t="s">
        <v>42</v>
      </c>
      <c r="W25" s="23" t="s">
        <v>43</v>
      </c>
    </row>
    <row r="27" spans="1:23" x14ac:dyDescent="0.25">
      <c r="A27" s="25" t="s">
        <v>48</v>
      </c>
    </row>
    <row r="29" spans="1:23" x14ac:dyDescent="0.25">
      <c r="A29" s="1"/>
      <c r="J29" s="1"/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Figure 1-souce data 1</vt:lpstr>
      <vt:lpstr>'Figure 1-souce data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lmathieu</dc:creator>
  <cp:lastModifiedBy>Lise Musset</cp:lastModifiedBy>
  <dcterms:created xsi:type="dcterms:W3CDTF">2020-01-15T11:04:39Z</dcterms:created>
  <dcterms:modified xsi:type="dcterms:W3CDTF">2020-04-29T13:58:00Z</dcterms:modified>
</cp:coreProperties>
</file>