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7500" windowHeight="3705"/>
  </bookViews>
  <sheets>
    <sheet name="Figure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/>
  <c r="E38" i="1"/>
  <c r="C39" i="1"/>
  <c r="C40" i="1" s="1"/>
  <c r="D39" i="1"/>
  <c r="E39" i="1"/>
  <c r="E40" i="1" s="1"/>
  <c r="D40" i="1"/>
  <c r="B40" i="1"/>
  <c r="B39" i="1"/>
  <c r="B38" i="1"/>
  <c r="C24" i="1"/>
  <c r="D24" i="1"/>
  <c r="E24" i="1"/>
  <c r="C25" i="1"/>
  <c r="D25" i="1"/>
  <c r="D26" i="1" s="1"/>
  <c r="E25" i="1"/>
  <c r="C26" i="1"/>
  <c r="E26" i="1"/>
  <c r="B24" i="1"/>
  <c r="B26" i="1"/>
  <c r="B25" i="1"/>
  <c r="C12" i="1"/>
  <c r="D12" i="1"/>
  <c r="E12" i="1"/>
  <c r="F12" i="1"/>
  <c r="G12" i="1"/>
  <c r="B12" i="1"/>
  <c r="C11" i="1"/>
  <c r="D11" i="1"/>
  <c r="E11" i="1"/>
  <c r="F11" i="1"/>
  <c r="G11" i="1"/>
  <c r="B11" i="1"/>
  <c r="D10" i="1"/>
  <c r="E10" i="1"/>
  <c r="F10" i="1"/>
  <c r="G10" i="1"/>
  <c r="C10" i="1"/>
  <c r="B10" i="1"/>
</calcChain>
</file>

<file path=xl/sharedStrings.xml><?xml version="1.0" encoding="utf-8"?>
<sst xmlns="http://schemas.openxmlformats.org/spreadsheetml/2006/main" count="76" uniqueCount="36">
  <si>
    <t>Figure 1A</t>
  </si>
  <si>
    <t>Col-0</t>
  </si>
  <si>
    <t>myb28myb29</t>
  </si>
  <si>
    <t>Midgut epithelium</t>
  </si>
  <si>
    <t>Hemolymph</t>
  </si>
  <si>
    <t>Integument+fat body</t>
  </si>
  <si>
    <t>Average</t>
  </si>
  <si>
    <t>STDEV</t>
  </si>
  <si>
    <t>StdEr</t>
  </si>
  <si>
    <t>Figure 1F</t>
  </si>
  <si>
    <t>EV control</t>
  </si>
  <si>
    <r>
      <t xml:space="preserve">gss1 </t>
    </r>
    <r>
      <rPr>
        <sz val="10"/>
        <color theme="1"/>
        <rFont val="Arial"/>
        <family val="2"/>
      </rPr>
      <t>gene transcripts in different tissues</t>
    </r>
  </si>
  <si>
    <r>
      <rPr>
        <i/>
        <sz val="10"/>
        <rFont val="Arial"/>
        <family val="2"/>
      </rPr>
      <t>gss1</t>
    </r>
    <r>
      <rPr>
        <sz val="10"/>
        <rFont val="Arial"/>
        <family val="2"/>
      </rPr>
      <t xml:space="preserve"> gene transcripts in Midgut epithelium</t>
    </r>
  </si>
  <si>
    <t>Figure 1G</t>
  </si>
  <si>
    <r>
      <rPr>
        <i/>
        <sz val="10"/>
        <rFont val="Arial"/>
        <family val="2"/>
      </rPr>
      <t xml:space="preserve">In vitro </t>
    </r>
    <r>
      <rPr>
        <sz val="10"/>
        <rFont val="Arial"/>
        <family val="2"/>
      </rPr>
      <t>enzyme assay</t>
    </r>
  </si>
  <si>
    <t>Tukey HSD tests in conjuction with a two-way ANOVA</t>
  </si>
  <si>
    <t>Plants</t>
  </si>
  <si>
    <t>Tissues</t>
  </si>
  <si>
    <t>Plants * Tisues</t>
  </si>
  <si>
    <t>Sum of Squares</t>
  </si>
  <si>
    <t>df</t>
  </si>
  <si>
    <t>Mean Square</t>
  </si>
  <si>
    <t>F</t>
  </si>
  <si>
    <t>Between Groups</t>
  </si>
  <si>
    <t>Total</t>
  </si>
  <si>
    <t>#</t>
  </si>
  <si>
    <t>Sig.</t>
  </si>
  <si>
    <t>Source</t>
  </si>
  <si>
    <t>Type III Sum of Squares</t>
  </si>
  <si>
    <t>Corrected Model</t>
  </si>
  <si>
    <t>Intercept</t>
  </si>
  <si>
    <t>Corrected 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</si>
  <si>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</si>
  <si>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</si>
  <si>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Residuals</t>
  </si>
  <si>
    <t>Tukey HSD tests in conjuction with a one-way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</si>
</sst>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.000"/>
    <numFmt numFmtId="165" formatCode="###0"/>
    <numFmt numFmtId="166" formatCode="#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1" fillId="0" borderId="1" xfId="1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Fill="1"/>
    <xf numFmtId="0" fontId="1" fillId="0" borderId="0" xfId="2" applyFont="1"/>
    <xf numFmtId="0" fontId="1" fillId="0" borderId="0" xfId="2" applyFont="1" applyFill="1"/>
    <xf numFmtId="0" fontId="6" fillId="0" borderId="1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right" vertical="top"/>
    </xf>
    <xf numFmtId="165" fontId="6" fillId="0" borderId="1" xfId="1" applyNumberFormat="1" applyFont="1" applyFill="1" applyBorder="1" applyAlignment="1">
      <alignment horizontal="right" vertical="top"/>
    </xf>
    <xf numFmtId="0" fontId="6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6" fillId="0" borderId="1" xfId="2" applyFont="1" applyBorder="1" applyAlignment="1">
      <alignment horizontal="left" vertical="top" wrapText="1"/>
    </xf>
    <xf numFmtId="166" fontId="6" fillId="0" borderId="1" xfId="2" applyNumberFormat="1" applyFont="1" applyBorder="1" applyAlignment="1">
      <alignment horizontal="right" vertical="top"/>
    </xf>
    <xf numFmtId="165" fontId="6" fillId="0" borderId="1" xfId="2" applyNumberFormat="1" applyFont="1" applyBorder="1" applyAlignment="1">
      <alignment horizontal="right" vertical="top"/>
    </xf>
    <xf numFmtId="0" fontId="7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left" vertical="top" wrapText="1"/>
    </xf>
    <xf numFmtId="164" fontId="6" fillId="0" borderId="1" xfId="3" applyNumberFormat="1" applyFont="1" applyBorder="1" applyAlignment="1">
      <alignment horizontal="right" vertical="top"/>
    </xf>
    <xf numFmtId="165" fontId="6" fillId="0" borderId="1" xfId="3" applyNumberFormat="1" applyFont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/>
    </xf>
    <xf numFmtId="0" fontId="8" fillId="0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top" wrapText="1"/>
    </xf>
    <xf numFmtId="166" fontId="7" fillId="0" borderId="1" xfId="2" applyNumberFormat="1" applyFont="1" applyBorder="1" applyAlignment="1">
      <alignment horizontal="right" vertical="top"/>
    </xf>
    <xf numFmtId="165" fontId="7" fillId="0" borderId="1" xfId="2" applyNumberFormat="1" applyFont="1" applyBorder="1" applyAlignment="1">
      <alignment horizontal="right" vertical="top"/>
    </xf>
    <xf numFmtId="164" fontId="7" fillId="0" borderId="1" xfId="2" applyNumberFormat="1" applyFont="1" applyBorder="1" applyAlignment="1">
      <alignment horizontal="right" vertical="top"/>
    </xf>
    <xf numFmtId="0" fontId="7" fillId="0" borderId="1" xfId="3" applyFont="1" applyBorder="1" applyAlignment="1">
      <alignment horizontal="left" vertical="top" wrapText="1"/>
    </xf>
    <xf numFmtId="164" fontId="7" fillId="0" borderId="1" xfId="3" applyNumberFormat="1" applyFont="1" applyBorder="1" applyAlignment="1">
      <alignment horizontal="right" vertical="top"/>
    </xf>
    <xf numFmtId="165" fontId="7" fillId="0" borderId="1" xfId="3" applyNumberFormat="1" applyFont="1" applyBorder="1" applyAlignment="1">
      <alignment horizontal="right" vertical="top"/>
    </xf>
    <xf numFmtId="0" fontId="8" fillId="0" borderId="1" xfId="3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_sp-ds4msob-160603-EnzymeAssays-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I29" sqref="I29:N29"/>
    </sheetView>
  </sheetViews>
  <sheetFormatPr defaultRowHeight="12.75" x14ac:dyDescent="0.2"/>
  <cols>
    <col min="1" max="1" width="8.85546875" style="2" customWidth="1"/>
    <col min="2" max="5" width="16.28515625" style="2" customWidth="1"/>
    <col min="6" max="6" width="17.42578125" style="2" customWidth="1"/>
    <col min="7" max="7" width="16.85546875" style="2" customWidth="1"/>
    <col min="8" max="8" width="9.140625" style="2"/>
    <col min="9" max="9" width="21.85546875" style="2" customWidth="1"/>
    <col min="10" max="10" width="24.28515625" style="2" customWidth="1"/>
    <col min="11" max="11" width="9.140625" style="2"/>
    <col min="12" max="12" width="16.28515625" style="2" customWidth="1"/>
    <col min="13" max="16384" width="9.140625" style="2"/>
  </cols>
  <sheetData>
    <row r="1" spans="1:14" x14ac:dyDescent="0.2">
      <c r="A1" s="39" t="s">
        <v>0</v>
      </c>
      <c r="B1" s="39"/>
      <c r="C1" s="39"/>
      <c r="D1" s="39"/>
      <c r="E1" s="39"/>
      <c r="F1" s="39"/>
      <c r="G1" s="39"/>
    </row>
    <row r="2" spans="1:14" x14ac:dyDescent="0.2">
      <c r="A2" s="41" t="s">
        <v>11</v>
      </c>
      <c r="B2" s="41"/>
      <c r="C2" s="41"/>
      <c r="D2" s="41"/>
      <c r="E2" s="41"/>
      <c r="F2" s="41"/>
      <c r="G2" s="41"/>
      <c r="I2" s="37" t="s">
        <v>15</v>
      </c>
      <c r="J2" s="37"/>
      <c r="K2" s="37"/>
      <c r="L2" s="37"/>
      <c r="M2" s="37"/>
      <c r="N2" s="37"/>
    </row>
    <row r="3" spans="1:14" ht="15" customHeight="1" x14ac:dyDescent="0.2">
      <c r="B3" s="2" t="s">
        <v>1</v>
      </c>
      <c r="C3" s="1" t="s">
        <v>2</v>
      </c>
      <c r="D3" s="2" t="s">
        <v>1</v>
      </c>
      <c r="E3" s="1" t="s">
        <v>2</v>
      </c>
      <c r="F3" s="2" t="s">
        <v>1</v>
      </c>
      <c r="G3" s="1" t="s">
        <v>2</v>
      </c>
      <c r="I3" s="10" t="s">
        <v>27</v>
      </c>
      <c r="J3" s="11" t="s">
        <v>28</v>
      </c>
      <c r="K3" s="11" t="s">
        <v>20</v>
      </c>
      <c r="L3" s="11" t="s">
        <v>21</v>
      </c>
      <c r="M3" s="11" t="s">
        <v>22</v>
      </c>
      <c r="N3" s="11" t="s">
        <v>26</v>
      </c>
    </row>
    <row r="4" spans="1:14" ht="15" customHeight="1" x14ac:dyDescent="0.2">
      <c r="A4" s="6" t="s">
        <v>25</v>
      </c>
      <c r="B4" s="38" t="s">
        <v>3</v>
      </c>
      <c r="C4" s="38"/>
      <c r="D4" s="38" t="s">
        <v>4</v>
      </c>
      <c r="E4" s="38"/>
      <c r="F4" s="38" t="s">
        <v>5</v>
      </c>
      <c r="G4" s="38"/>
      <c r="I4" s="12" t="s">
        <v>29</v>
      </c>
      <c r="J4" s="13">
        <v>47.987000000000002</v>
      </c>
      <c r="K4" s="14">
        <v>5</v>
      </c>
      <c r="L4" s="13">
        <v>9.5974970467050991</v>
      </c>
      <c r="M4" s="13">
        <v>349.03201330997399</v>
      </c>
      <c r="N4" s="13">
        <v>1.3823399856668176E-21</v>
      </c>
    </row>
    <row r="5" spans="1:14" ht="15" customHeight="1" x14ac:dyDescent="0.2">
      <c r="A5" s="6">
        <v>1</v>
      </c>
      <c r="B5" s="7">
        <v>3.4503481822053037</v>
      </c>
      <c r="C5" s="7">
        <v>0.23997155213974827</v>
      </c>
      <c r="D5" s="7">
        <v>0.11880103039839414</v>
      </c>
      <c r="E5" s="7">
        <v>9.9011042836090857E-2</v>
      </c>
      <c r="F5" s="7">
        <v>0.1208632464794091</v>
      </c>
      <c r="G5" s="7">
        <v>0.14374442072153223</v>
      </c>
      <c r="I5" s="12" t="s">
        <v>30</v>
      </c>
      <c r="J5" s="13">
        <v>15.06847267275611</v>
      </c>
      <c r="K5" s="14">
        <v>1</v>
      </c>
      <c r="L5" s="13">
        <v>15.06847267275611</v>
      </c>
      <c r="M5" s="13">
        <v>547.99489167688557</v>
      </c>
      <c r="N5" s="13">
        <v>4.8946315774704151E-18</v>
      </c>
    </row>
    <row r="6" spans="1:14" ht="15" customHeight="1" x14ac:dyDescent="0.2">
      <c r="A6" s="6">
        <v>2</v>
      </c>
      <c r="B6" s="7">
        <v>3.8925587269810999</v>
      </c>
      <c r="C6" s="7">
        <v>0.25341539574880495</v>
      </c>
      <c r="D6" s="7">
        <v>0.14349677328784183</v>
      </c>
      <c r="E6" s="7">
        <v>0.1477519280061016</v>
      </c>
      <c r="F6" s="7">
        <v>0.103227282985834</v>
      </c>
      <c r="G6" s="7">
        <v>0.12560946692220365</v>
      </c>
      <c r="I6" s="25" t="s">
        <v>16</v>
      </c>
      <c r="J6" s="26">
        <v>9.2950367482393847</v>
      </c>
      <c r="K6" s="27">
        <v>1</v>
      </c>
      <c r="L6" s="26">
        <v>9.2950367482393847</v>
      </c>
      <c r="M6" s="26">
        <v>338.03244473432471</v>
      </c>
      <c r="N6" s="26">
        <v>1.1983750521783619E-15</v>
      </c>
    </row>
    <row r="7" spans="1:14" ht="15" customHeight="1" x14ac:dyDescent="0.2">
      <c r="A7" s="6">
        <v>3</v>
      </c>
      <c r="B7" s="7">
        <v>3.8134172305197711</v>
      </c>
      <c r="C7" s="7">
        <v>0.10099731162456227</v>
      </c>
      <c r="D7" s="7">
        <v>0.15019523130176113</v>
      </c>
      <c r="E7" s="7">
        <v>0.13004181235673737</v>
      </c>
      <c r="F7" s="7">
        <v>0.1135094605328795</v>
      </c>
      <c r="G7" s="7">
        <v>0.17455680522248662</v>
      </c>
      <c r="I7" s="25" t="s">
        <v>17</v>
      </c>
      <c r="J7" s="26">
        <v>20.211827499092948</v>
      </c>
      <c r="K7" s="27">
        <v>2</v>
      </c>
      <c r="L7" s="26">
        <v>10.105913749546474</v>
      </c>
      <c r="M7" s="26">
        <v>367.52159497169117</v>
      </c>
      <c r="N7" s="26">
        <v>9.9847464832666356E-19</v>
      </c>
    </row>
    <row r="8" spans="1:14" ht="15" customHeight="1" x14ac:dyDescent="0.2">
      <c r="A8" s="6">
        <v>4</v>
      </c>
      <c r="B8" s="7">
        <v>2.8926673425826253</v>
      </c>
      <c r="C8" s="7">
        <v>0.24467617999679447</v>
      </c>
      <c r="D8" s="7">
        <v>0.15423673300154064</v>
      </c>
      <c r="E8" s="7">
        <v>0.10900038480279119</v>
      </c>
      <c r="F8" s="7">
        <v>0.11849953827423461</v>
      </c>
      <c r="G8" s="7">
        <v>9.2725098743143761E-2</v>
      </c>
      <c r="I8" s="25" t="s">
        <v>18</v>
      </c>
      <c r="J8" s="26">
        <v>18.480620986193141</v>
      </c>
      <c r="K8" s="27">
        <v>2</v>
      </c>
      <c r="L8" s="26">
        <v>9.2403104930965707</v>
      </c>
      <c r="M8" s="26">
        <v>336.04221593608099</v>
      </c>
      <c r="N8" s="26">
        <v>2.8222264096208652E-18</v>
      </c>
    </row>
    <row r="9" spans="1:14" ht="15" customHeight="1" x14ac:dyDescent="0.2">
      <c r="A9" s="6">
        <v>5</v>
      </c>
      <c r="B9" s="7">
        <v>3.6312314887593207</v>
      </c>
      <c r="C9" s="7">
        <v>0.1758768931512355</v>
      </c>
      <c r="D9" s="7">
        <v>0.12856312723314792</v>
      </c>
      <c r="E9" s="7">
        <v>8.2555879244746097E-2</v>
      </c>
      <c r="F9" s="7">
        <v>0.14858518637001628</v>
      </c>
      <c r="G9" s="7">
        <v>0.16143104559554139</v>
      </c>
      <c r="I9" s="25" t="s">
        <v>34</v>
      </c>
      <c r="J9" s="26">
        <v>0.65993926154950833</v>
      </c>
      <c r="K9" s="27">
        <v>24</v>
      </c>
      <c r="L9" s="26">
        <v>2.7497469231229515E-2</v>
      </c>
      <c r="M9" s="28"/>
      <c r="N9" s="28"/>
    </row>
    <row r="10" spans="1:14" ht="15" customHeight="1" x14ac:dyDescent="0.2">
      <c r="A10" s="6" t="s">
        <v>6</v>
      </c>
      <c r="B10" s="6">
        <f>AVERAGE(B5:B9)</f>
        <v>3.5360445942096241</v>
      </c>
      <c r="C10" s="6">
        <f>AVERAGE(C5:C9)</f>
        <v>0.2029874665322291</v>
      </c>
      <c r="D10" s="6">
        <f t="shared" ref="D10:G10" si="0">AVERAGE(D5:D9)</f>
        <v>0.13905857904453711</v>
      </c>
      <c r="E10" s="6">
        <f t="shared" si="0"/>
        <v>0.11367220944929342</v>
      </c>
      <c r="F10" s="6">
        <f t="shared" si="0"/>
        <v>0.12093694292847471</v>
      </c>
      <c r="G10" s="6">
        <f t="shared" si="0"/>
        <v>0.13961336744098155</v>
      </c>
      <c r="I10" s="12" t="s">
        <v>24</v>
      </c>
      <c r="J10" s="13">
        <v>63.715897167831123</v>
      </c>
      <c r="K10" s="14">
        <v>30</v>
      </c>
      <c r="L10" s="4"/>
      <c r="M10" s="4"/>
      <c r="N10" s="4"/>
    </row>
    <row r="11" spans="1:14" ht="15" customHeight="1" x14ac:dyDescent="0.2">
      <c r="A11" s="6" t="s">
        <v>7</v>
      </c>
      <c r="B11" s="3">
        <f>STDEV(B5:B9)</f>
        <v>0.39823881468127059</v>
      </c>
      <c r="C11" s="3">
        <f t="shared" ref="C11:G11" si="1">STDEV(C5:C9)</f>
        <v>6.4779862516763223E-2</v>
      </c>
      <c r="D11" s="3">
        <f t="shared" si="1"/>
        <v>1.4955113966952737E-2</v>
      </c>
      <c r="E11" s="3">
        <f t="shared" si="1"/>
        <v>2.5663168518544412E-2</v>
      </c>
      <c r="F11" s="3">
        <f t="shared" si="1"/>
        <v>1.6875805818084007E-2</v>
      </c>
      <c r="G11" s="3">
        <f t="shared" si="1"/>
        <v>3.204972502406634E-2</v>
      </c>
      <c r="I11" s="12" t="s">
        <v>31</v>
      </c>
      <c r="J11" s="13">
        <v>48.647424495075008</v>
      </c>
      <c r="K11" s="14">
        <v>29</v>
      </c>
      <c r="L11" s="4"/>
      <c r="M11" s="4"/>
      <c r="N11" s="4"/>
    </row>
    <row r="12" spans="1:14" ht="15" customHeight="1" x14ac:dyDescent="0.2">
      <c r="A12" s="6" t="s">
        <v>8</v>
      </c>
      <c r="B12" s="3">
        <f>B11/SQRT(5)</f>
        <v>0.17809781218125245</v>
      </c>
      <c r="C12" s="3">
        <f t="shared" ref="C12:G12" si="2">C11/SQRT(5)</f>
        <v>2.8970435232114632E-2</v>
      </c>
      <c r="D12" s="3">
        <f t="shared" si="2"/>
        <v>6.6881302882725729E-3</v>
      </c>
      <c r="E12" s="3">
        <f t="shared" si="2"/>
        <v>1.1476917865099575E-2</v>
      </c>
      <c r="F12" s="3">
        <f t="shared" si="2"/>
        <v>7.547089796864458E-3</v>
      </c>
      <c r="G12" s="3">
        <f t="shared" si="2"/>
        <v>1.4333072762797683E-2</v>
      </c>
    </row>
    <row r="13" spans="1:14" x14ac:dyDescent="0.2">
      <c r="A13" s="6"/>
      <c r="B13" s="3"/>
      <c r="C13" s="3"/>
      <c r="D13" s="3"/>
      <c r="E13" s="3"/>
      <c r="F13" s="3"/>
      <c r="G13" s="3"/>
    </row>
    <row r="15" spans="1:14" x14ac:dyDescent="0.2">
      <c r="A15" s="40" t="s">
        <v>9</v>
      </c>
      <c r="B15" s="40"/>
      <c r="C15" s="40"/>
      <c r="D15" s="40"/>
      <c r="E15" s="40"/>
    </row>
    <row r="16" spans="1:14" x14ac:dyDescent="0.2">
      <c r="A16" s="38" t="s">
        <v>12</v>
      </c>
      <c r="B16" s="38"/>
      <c r="C16" s="38"/>
      <c r="D16" s="38"/>
      <c r="E16" s="38"/>
      <c r="I16" s="37" t="s">
        <v>35</v>
      </c>
      <c r="J16" s="37"/>
      <c r="K16" s="37"/>
      <c r="L16" s="37"/>
      <c r="M16" s="37"/>
      <c r="N16" s="37"/>
    </row>
    <row r="17" spans="1:14" ht="15" customHeight="1" x14ac:dyDescent="0.2">
      <c r="B17" s="2" t="s">
        <v>1</v>
      </c>
      <c r="C17" s="2" t="s">
        <v>1</v>
      </c>
      <c r="D17" s="1" t="s">
        <v>2</v>
      </c>
      <c r="E17" s="1" t="s">
        <v>2</v>
      </c>
      <c r="I17" s="15"/>
      <c r="J17" s="16" t="s">
        <v>19</v>
      </c>
      <c r="K17" s="16" t="s">
        <v>20</v>
      </c>
      <c r="L17" s="16" t="s">
        <v>21</v>
      </c>
      <c r="M17" s="16" t="s">
        <v>22</v>
      </c>
      <c r="N17" s="11" t="s">
        <v>26</v>
      </c>
    </row>
    <row r="18" spans="1:14" x14ac:dyDescent="0.2">
      <c r="A18" s="1" t="s">
        <v>25</v>
      </c>
      <c r="B18" s="2" t="s">
        <v>10</v>
      </c>
      <c r="C18" s="2" t="s">
        <v>32</v>
      </c>
      <c r="D18" s="2" t="s">
        <v>10</v>
      </c>
      <c r="E18" s="2" t="s">
        <v>33</v>
      </c>
      <c r="I18" s="29" t="s">
        <v>23</v>
      </c>
      <c r="J18" s="30">
        <v>30.978629879726121</v>
      </c>
      <c r="K18" s="31">
        <v>3</v>
      </c>
      <c r="L18" s="30">
        <v>10.326209959908708</v>
      </c>
      <c r="M18" s="30">
        <v>185.50835219899082</v>
      </c>
      <c r="N18" s="32">
        <v>1.2265595542959463E-12</v>
      </c>
    </row>
    <row r="19" spans="1:14" x14ac:dyDescent="0.2">
      <c r="A19" s="8">
        <v>1</v>
      </c>
      <c r="B19" s="8">
        <v>2.2167132180400704</v>
      </c>
      <c r="C19" s="8">
        <v>9.6495242135436185E-2</v>
      </c>
      <c r="D19" s="8">
        <v>0.20722577488746621</v>
      </c>
      <c r="E19" s="8">
        <v>9.2571897320705601E-2</v>
      </c>
      <c r="I19" s="25" t="s">
        <v>34</v>
      </c>
      <c r="J19" s="32">
        <v>0.89063029993017284</v>
      </c>
      <c r="K19" s="31">
        <v>16</v>
      </c>
      <c r="L19" s="32">
        <v>5.5664393745635803E-2</v>
      </c>
      <c r="M19" s="29"/>
      <c r="N19" s="29"/>
    </row>
    <row r="20" spans="1:14" x14ac:dyDescent="0.2">
      <c r="A20" s="8">
        <v>2</v>
      </c>
      <c r="B20" s="8">
        <v>2.8929468224512975</v>
      </c>
      <c r="C20" s="8">
        <v>1.8740693462592151E-2</v>
      </c>
      <c r="D20" s="8">
        <v>0.29546008499421827</v>
      </c>
      <c r="E20" s="8">
        <v>9.0487990763136336E-2</v>
      </c>
      <c r="I20" s="17" t="s">
        <v>24</v>
      </c>
      <c r="J20" s="18">
        <v>31.869260179656294</v>
      </c>
      <c r="K20" s="19">
        <v>19</v>
      </c>
      <c r="L20" s="17"/>
      <c r="M20" s="17"/>
      <c r="N20" s="17"/>
    </row>
    <row r="21" spans="1:14" x14ac:dyDescent="0.2">
      <c r="A21" s="8">
        <v>3</v>
      </c>
      <c r="B21" s="8">
        <v>3.3383252775457453</v>
      </c>
      <c r="C21" s="8">
        <v>8.6231327562302507E-2</v>
      </c>
      <c r="D21" s="8">
        <v>0.10537036510927518</v>
      </c>
      <c r="E21" s="8">
        <v>6.6290942442394182E-2</v>
      </c>
    </row>
    <row r="22" spans="1:14" x14ac:dyDescent="0.2">
      <c r="A22" s="8">
        <v>4</v>
      </c>
      <c r="B22" s="8">
        <v>3.2494923183292466</v>
      </c>
      <c r="C22" s="8">
        <v>5.9734775770751883E-2</v>
      </c>
      <c r="D22" s="8">
        <v>0.10444285095768099</v>
      </c>
      <c r="E22" s="8">
        <v>2.383156620515078E-2</v>
      </c>
    </row>
    <row r="23" spans="1:14" x14ac:dyDescent="0.2">
      <c r="A23" s="9">
        <v>5</v>
      </c>
      <c r="B23" s="9">
        <v>3.2157689516575627</v>
      </c>
      <c r="C23" s="9">
        <v>3.3028937256435166E-2</v>
      </c>
      <c r="D23" s="9">
        <v>0.29185823039367353</v>
      </c>
      <c r="E23" s="9">
        <v>9.7435837960569371E-2</v>
      </c>
    </row>
    <row r="24" spans="1:14" x14ac:dyDescent="0.2">
      <c r="A24" s="9" t="s">
        <v>6</v>
      </c>
      <c r="B24" s="7">
        <f>AVERAGE(B19:B23)</f>
        <v>2.9826493176047846</v>
      </c>
      <c r="C24" s="7">
        <f t="shared" ref="C24:E24" si="3">AVERAGE(C19:C23)</f>
        <v>5.8846195237503583E-2</v>
      </c>
      <c r="D24" s="7">
        <f t="shared" si="3"/>
        <v>0.20087146126846286</v>
      </c>
      <c r="E24" s="7">
        <f t="shared" si="3"/>
        <v>7.4123646938391255E-2</v>
      </c>
    </row>
    <row r="25" spans="1:14" x14ac:dyDescent="0.2">
      <c r="A25" s="9" t="s">
        <v>7</v>
      </c>
      <c r="B25" s="3">
        <f>STDEV(B19:B23)</f>
        <v>0.46009781176115627</v>
      </c>
      <c r="C25" s="3">
        <f t="shared" ref="C25:E25" si="4">STDEV(C19:C23)</f>
        <v>3.3328545806905543E-2</v>
      </c>
      <c r="D25" s="3">
        <f t="shared" si="4"/>
        <v>9.4452254406420272E-2</v>
      </c>
      <c r="E25" s="3">
        <f t="shared" si="4"/>
        <v>3.0586895010109895E-2</v>
      </c>
    </row>
    <row r="26" spans="1:14" x14ac:dyDescent="0.2">
      <c r="A26" s="9" t="s">
        <v>8</v>
      </c>
      <c r="B26" s="3">
        <f>B25/SQRT(5)</f>
        <v>0.20576199667936954</v>
      </c>
      <c r="C26" s="3">
        <f t="shared" ref="C26:E26" si="5">C25/SQRT(5)</f>
        <v>1.4904978803091275E-2</v>
      </c>
      <c r="D26" s="3">
        <f t="shared" si="5"/>
        <v>4.2240332296171954E-2</v>
      </c>
      <c r="E26" s="3">
        <f t="shared" si="5"/>
        <v>1.3678875292650968E-2</v>
      </c>
    </row>
    <row r="28" spans="1:14" x14ac:dyDescent="0.2">
      <c r="A28" s="40" t="s">
        <v>13</v>
      </c>
      <c r="B28" s="40"/>
      <c r="C28" s="40"/>
      <c r="D28" s="40"/>
      <c r="E28" s="40"/>
    </row>
    <row r="29" spans="1:14" x14ac:dyDescent="0.2">
      <c r="A29" s="38" t="s">
        <v>14</v>
      </c>
      <c r="B29" s="38"/>
      <c r="C29" s="38"/>
      <c r="D29" s="38"/>
      <c r="E29" s="38"/>
      <c r="I29" s="37" t="s">
        <v>35</v>
      </c>
      <c r="J29" s="37"/>
      <c r="K29" s="37"/>
      <c r="L29" s="37"/>
      <c r="M29" s="37"/>
      <c r="N29" s="37"/>
    </row>
    <row r="30" spans="1:14" x14ac:dyDescent="0.2">
      <c r="A30" s="6"/>
      <c r="B30" s="2" t="s">
        <v>1</v>
      </c>
      <c r="C30" s="2" t="s">
        <v>1</v>
      </c>
      <c r="D30" s="1" t="s">
        <v>2</v>
      </c>
      <c r="E30" s="1" t="s">
        <v>2</v>
      </c>
      <c r="I30" s="20"/>
      <c r="J30" s="21" t="s">
        <v>19</v>
      </c>
      <c r="K30" s="21" t="s">
        <v>20</v>
      </c>
      <c r="L30" s="21" t="s">
        <v>21</v>
      </c>
      <c r="M30" s="21" t="s">
        <v>22</v>
      </c>
      <c r="N30" s="11" t="s">
        <v>26</v>
      </c>
    </row>
    <row r="31" spans="1:14" x14ac:dyDescent="0.2">
      <c r="A31" s="2" t="s">
        <v>25</v>
      </c>
      <c r="B31" s="2" t="s">
        <v>10</v>
      </c>
      <c r="C31" s="2" t="s">
        <v>32</v>
      </c>
      <c r="D31" s="2" t="s">
        <v>10</v>
      </c>
      <c r="E31" s="2" t="s">
        <v>33</v>
      </c>
      <c r="I31" s="33" t="s">
        <v>23</v>
      </c>
      <c r="J31" s="34">
        <v>51.244225324767477</v>
      </c>
      <c r="K31" s="35">
        <v>3</v>
      </c>
      <c r="L31" s="34">
        <v>17.081408441589158</v>
      </c>
      <c r="M31" s="34">
        <v>10.697426724822536</v>
      </c>
      <c r="N31" s="34">
        <v>2.0770102205865413E-4</v>
      </c>
    </row>
    <row r="32" spans="1:14" x14ac:dyDescent="0.2">
      <c r="A32" s="8">
        <v>1</v>
      </c>
      <c r="B32" s="3">
        <v>2.2106481481481484</v>
      </c>
      <c r="C32" s="3">
        <v>4.5486111111111107</v>
      </c>
      <c r="D32" s="3">
        <v>2.3495370370370372</v>
      </c>
      <c r="E32" s="3">
        <v>0.41319444444444448</v>
      </c>
      <c r="I32" s="25" t="s">
        <v>34</v>
      </c>
      <c r="J32" s="34">
        <v>31.935546521581859</v>
      </c>
      <c r="K32" s="35">
        <v>20</v>
      </c>
      <c r="L32" s="34">
        <v>1.596777326079093</v>
      </c>
      <c r="M32" s="36"/>
      <c r="N32" s="36"/>
    </row>
    <row r="33" spans="1:14" x14ac:dyDescent="0.2">
      <c r="A33" s="8">
        <v>2</v>
      </c>
      <c r="B33" s="3">
        <v>4.7800925925925926</v>
      </c>
      <c r="C33" s="3">
        <v>2.5578703703703702</v>
      </c>
      <c r="D33" s="3">
        <v>1.8981481481481481</v>
      </c>
      <c r="E33" s="3">
        <v>0.65277777777777779</v>
      </c>
      <c r="I33" s="22" t="s">
        <v>24</v>
      </c>
      <c r="J33" s="23">
        <v>83.17977184634934</v>
      </c>
      <c r="K33" s="24">
        <v>23</v>
      </c>
      <c r="L33" s="5"/>
      <c r="M33" s="5"/>
      <c r="N33" s="5"/>
    </row>
    <row r="34" spans="1:14" x14ac:dyDescent="0.2">
      <c r="A34" s="8">
        <v>3</v>
      </c>
      <c r="B34" s="3">
        <v>7.8587962962962958</v>
      </c>
      <c r="C34" s="3">
        <v>7.8009259259259256</v>
      </c>
      <c r="D34" s="3">
        <v>1.1238425925925926</v>
      </c>
      <c r="E34" s="3">
        <v>0.34722222222222221</v>
      </c>
    </row>
    <row r="35" spans="1:14" x14ac:dyDescent="0.2">
      <c r="A35" s="8">
        <v>4</v>
      </c>
      <c r="B35" s="3">
        <v>6.4930555555555554</v>
      </c>
      <c r="C35" s="3">
        <v>2.1875</v>
      </c>
      <c r="D35" s="3">
        <v>1.4236111111111109</v>
      </c>
      <c r="E35" s="3">
        <v>0.30208333333333331</v>
      </c>
    </row>
    <row r="36" spans="1:14" x14ac:dyDescent="0.2">
      <c r="A36" s="9">
        <v>5</v>
      </c>
      <c r="B36" s="3">
        <v>7.9861111111111107</v>
      </c>
      <c r="C36" s="3">
        <v>1.0590277777777777</v>
      </c>
      <c r="D36" s="3">
        <v>1.3541666666666667</v>
      </c>
      <c r="E36" s="3">
        <v>0.53356481481481477</v>
      </c>
    </row>
    <row r="37" spans="1:14" x14ac:dyDescent="0.2">
      <c r="A37" s="8">
        <v>6</v>
      </c>
      <c r="B37" s="3">
        <v>10.393518518518519</v>
      </c>
      <c r="C37" s="3">
        <v>1.2152777777777777</v>
      </c>
      <c r="D37" s="3">
        <v>2.9398148148148149</v>
      </c>
      <c r="E37" s="3">
        <v>1.1342592592592593</v>
      </c>
    </row>
    <row r="38" spans="1:14" x14ac:dyDescent="0.2">
      <c r="A38" s="9" t="s">
        <v>6</v>
      </c>
      <c r="B38" s="7">
        <f>AVERAGE(B32:B37)</f>
        <v>6.6203703703703702</v>
      </c>
      <c r="C38" s="7">
        <f t="shared" ref="C38:E38" si="6">AVERAGE(C32:C37)</f>
        <v>3.2282021604938271</v>
      </c>
      <c r="D38" s="7">
        <f t="shared" si="6"/>
        <v>1.8481867283950617</v>
      </c>
      <c r="E38" s="7">
        <f t="shared" si="6"/>
        <v>0.56385030864197538</v>
      </c>
    </row>
    <row r="39" spans="1:14" x14ac:dyDescent="0.2">
      <c r="A39" s="9" t="s">
        <v>7</v>
      </c>
      <c r="B39" s="3">
        <f>STDEV(B32:B37)</f>
        <v>2.8454902892616913</v>
      </c>
      <c r="C39" s="3">
        <f t="shared" ref="C39:E39" si="7">STDEV(C32:C37)</f>
        <v>2.5668217780238938</v>
      </c>
      <c r="D39" s="3">
        <f t="shared" si="7"/>
        <v>0.69202526800012176</v>
      </c>
      <c r="E39" s="3">
        <f t="shared" si="7"/>
        <v>0.3073559966725195</v>
      </c>
    </row>
    <row r="40" spans="1:14" x14ac:dyDescent="0.2">
      <c r="A40" s="9" t="s">
        <v>8</v>
      </c>
      <c r="B40" s="3">
        <f>B39/SQRT(6)</f>
        <v>1.1616665461226086</v>
      </c>
      <c r="C40" s="3">
        <f t="shared" ref="C40:E40" si="8">C39/SQRT(6)</f>
        <v>1.0479006028036679</v>
      </c>
      <c r="D40" s="3">
        <f t="shared" si="8"/>
        <v>0.2825181326188464</v>
      </c>
      <c r="E40" s="3">
        <f t="shared" si="8"/>
        <v>0.12547756020537287</v>
      </c>
    </row>
  </sheetData>
  <mergeCells count="12">
    <mergeCell ref="A1:G1"/>
    <mergeCell ref="A15:E15"/>
    <mergeCell ref="A2:G2"/>
    <mergeCell ref="A16:E16"/>
    <mergeCell ref="A28:E28"/>
    <mergeCell ref="I2:N2"/>
    <mergeCell ref="I16:N16"/>
    <mergeCell ref="I29:N29"/>
    <mergeCell ref="A29:E29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2019-08-15T11:31:25Z</dcterms:created>
  <dcterms:modified xsi:type="dcterms:W3CDTF">2019-12-10T14:16:36Z</dcterms:modified>
</cp:coreProperties>
</file>