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D60" i="1"/>
  <c r="C60" i="1"/>
  <c r="B60" i="1"/>
  <c r="E53" i="1"/>
  <c r="D53" i="1"/>
  <c r="C53" i="1"/>
  <c r="B53" i="1"/>
  <c r="E46" i="1"/>
  <c r="D46" i="1"/>
  <c r="C46" i="1"/>
  <c r="B46" i="1"/>
  <c r="Q36" i="1"/>
  <c r="Q37" i="1" s="1"/>
  <c r="P36" i="1"/>
  <c r="P37" i="1" s="1"/>
  <c r="O36" i="1"/>
  <c r="O37" i="1" s="1"/>
  <c r="N36" i="1"/>
  <c r="N37" i="1" s="1"/>
  <c r="K36" i="1"/>
  <c r="K37" i="1" s="1"/>
  <c r="J36" i="1"/>
  <c r="J37" i="1" s="1"/>
  <c r="I36" i="1"/>
  <c r="I37" i="1" s="1"/>
  <c r="H36" i="1"/>
  <c r="H37" i="1" s="1"/>
  <c r="E36" i="1"/>
  <c r="E37" i="1" s="1"/>
  <c r="D36" i="1"/>
  <c r="D37" i="1" s="1"/>
  <c r="C36" i="1"/>
  <c r="C37" i="1" s="1"/>
  <c r="B36" i="1"/>
  <c r="B37" i="1" s="1"/>
  <c r="Q35" i="1"/>
  <c r="P35" i="1"/>
  <c r="O35" i="1"/>
  <c r="N35" i="1"/>
  <c r="K35" i="1"/>
  <c r="J35" i="1"/>
  <c r="I35" i="1"/>
  <c r="H35" i="1"/>
  <c r="E35" i="1"/>
  <c r="D35" i="1"/>
  <c r="C35" i="1"/>
  <c r="B35" i="1"/>
</calcChain>
</file>

<file path=xl/sharedStrings.xml><?xml version="1.0" encoding="utf-8"?>
<sst xmlns="http://schemas.openxmlformats.org/spreadsheetml/2006/main" count="222" uniqueCount="61">
  <si>
    <t>Col-0</t>
  </si>
  <si>
    <t>myb28myb29</t>
  </si>
  <si>
    <t>EV control</t>
  </si>
  <si>
    <t>Av</t>
  </si>
  <si>
    <t>StDEV</t>
  </si>
  <si>
    <t>StdEr</t>
  </si>
  <si>
    <t>Figure 2A</t>
  </si>
  <si>
    <t>#</t>
  </si>
  <si>
    <t># pupae observed</t>
  </si>
  <si>
    <t># pupae died</t>
  </si>
  <si>
    <t>% pupae died</t>
  </si>
  <si>
    <t>Plutella pupal mortality</t>
  </si>
  <si>
    <t>#1</t>
  </si>
  <si>
    <t>#2</t>
  </si>
  <si>
    <t>#3</t>
  </si>
  <si>
    <t>Figure 2B</t>
  </si>
  <si>
    <t>Female</t>
  </si>
  <si>
    <t>Male</t>
  </si>
  <si>
    <t>Number of egg laid</t>
  </si>
  <si>
    <t>Egg hatching (%)</t>
  </si>
  <si>
    <t>4 dph</t>
  </si>
  <si>
    <t>6 dph</t>
  </si>
  <si>
    <t>8 dph</t>
  </si>
  <si>
    <t>Tukey HSD tests in conjuction with a one-way ANOVA</t>
  </si>
  <si>
    <t xml:space="preserve">Female </t>
  </si>
  <si>
    <t>Sum of Squares</t>
  </si>
  <si>
    <t>df</t>
  </si>
  <si>
    <t>Mean Square</t>
  </si>
  <si>
    <t>F</t>
  </si>
  <si>
    <t>Sig.</t>
  </si>
  <si>
    <t>Between Groups</t>
  </si>
  <si>
    <t>Total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</si>
  <si>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</si>
  <si>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</si>
  <si>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t>Tukey HSD tests in conjuction with a two-way ANOVA</t>
  </si>
  <si>
    <r>
      <rPr>
        <sz val="9"/>
        <color indexed="8"/>
        <rFont val="Arial"/>
        <family val="2"/>
      </rPr>
      <t>Source</t>
    </r>
  </si>
  <si>
    <r>
      <rPr>
        <sz val="9"/>
        <color indexed="8"/>
        <rFont val="Arial"/>
        <family val="2"/>
      </rPr>
      <t>Type III Sum of Squares</t>
    </r>
  </si>
  <si>
    <r>
      <rPr>
        <sz val="9"/>
        <color indexed="8"/>
        <rFont val="Arial"/>
        <family val="2"/>
      </rPr>
      <t>df</t>
    </r>
  </si>
  <si>
    <r>
      <rPr>
        <sz val="9"/>
        <color indexed="8"/>
        <rFont val="Arial"/>
        <family val="2"/>
      </rPr>
      <t>Mean Square</t>
    </r>
  </si>
  <si>
    <r>
      <rPr>
        <sz val="9"/>
        <color indexed="8"/>
        <rFont val="Arial"/>
        <family val="2"/>
      </rPr>
      <t>F</t>
    </r>
  </si>
  <si>
    <r>
      <rPr>
        <sz val="9"/>
        <color indexed="8"/>
        <rFont val="Arial"/>
        <family val="2"/>
      </rPr>
      <t>Sig.</t>
    </r>
  </si>
  <si>
    <r>
      <rPr>
        <sz val="9"/>
        <color indexed="8"/>
        <rFont val="Arial"/>
        <family val="2"/>
      </rPr>
      <t>Partial Eta Squared</t>
    </r>
  </si>
  <si>
    <r>
      <rPr>
        <sz val="9"/>
        <color indexed="8"/>
        <rFont val="Arial"/>
        <family val="2"/>
      </rPr>
      <t>Corrected Model</t>
    </r>
  </si>
  <si>
    <r>
      <rPr>
        <sz val="9"/>
        <color indexed="8"/>
        <rFont val="Arial"/>
        <family val="2"/>
      </rPr>
      <t>5.311</t>
    </r>
    <r>
      <rPr>
        <vertAlign val="superscript"/>
        <sz val="9"/>
        <color indexed="8"/>
        <rFont val="Arial"/>
        <family val="2"/>
      </rPr>
      <t>a</t>
    </r>
  </si>
  <si>
    <r>
      <rPr>
        <sz val="9"/>
        <color indexed="8"/>
        <rFont val="Arial"/>
        <family val="2"/>
      </rPr>
      <t>Intercept</t>
    </r>
  </si>
  <si>
    <r>
      <rPr>
        <sz val="9"/>
        <color indexed="8"/>
        <rFont val="Arial"/>
        <family val="2"/>
      </rPr>
      <t>Total</t>
    </r>
  </si>
  <si>
    <r>
      <rPr>
        <sz val="9"/>
        <color indexed="8"/>
        <rFont val="Arial"/>
        <family val="2"/>
      </rPr>
      <t>Corrected Total</t>
    </r>
  </si>
  <si>
    <t>RNAi</t>
  </si>
  <si>
    <r>
      <rPr>
        <sz val="9"/>
        <color indexed="8"/>
        <rFont val="Arial"/>
        <family val="2"/>
      </rPr>
      <t>94.098</t>
    </r>
    <r>
      <rPr>
        <vertAlign val="superscript"/>
        <sz val="9"/>
        <color indexed="8"/>
        <rFont val="Arial"/>
        <family val="2"/>
      </rPr>
      <t>a</t>
    </r>
  </si>
  <si>
    <r>
      <rPr>
        <sz val="9"/>
        <color indexed="8"/>
        <rFont val="Arial"/>
        <family val="2"/>
      </rPr>
      <t>436.819</t>
    </r>
    <r>
      <rPr>
        <vertAlign val="superscript"/>
        <sz val="9"/>
        <color indexed="8"/>
        <rFont val="Arial"/>
        <family val="2"/>
      </rPr>
      <t>a</t>
    </r>
  </si>
  <si>
    <t>Plants * RNAi</t>
  </si>
  <si>
    <t>Plants</t>
  </si>
  <si>
    <t>egg laid</t>
  </si>
  <si>
    <t>egg hatched</t>
  </si>
  <si>
    <t>Figure 2C &amp; 2E</t>
  </si>
  <si>
    <t>Figure 2D &amp; 2F</t>
  </si>
  <si>
    <t>X-squared</t>
  </si>
  <si>
    <r>
      <rPr>
        <b/>
        <i/>
        <sz val="10"/>
        <color theme="1"/>
        <rFont val="Arial"/>
        <family val="2"/>
      </rPr>
      <t>P-</t>
    </r>
    <r>
      <rPr>
        <b/>
        <sz val="10"/>
        <color theme="1"/>
        <rFont val="Arial"/>
        <family val="2"/>
      </rPr>
      <t>value</t>
    </r>
  </si>
  <si>
    <t>A two-sided proportions test</t>
  </si>
  <si>
    <t>Residuals</t>
  </si>
  <si>
    <t xml:space="preserve">Non-parametric Kruskal-Wallis tests with Dunn's post hoc tests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</si>
</sst>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#.000"/>
    <numFmt numFmtId="166" formatCode="###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68">
    <xf numFmtId="0" fontId="0" fillId="0" borderId="0" xfId="0"/>
    <xf numFmtId="0" fontId="1" fillId="0" borderId="1" xfId="2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left" vertical="top" wrapText="1"/>
    </xf>
    <xf numFmtId="165" fontId="5" fillId="0" borderId="1" xfId="2" applyNumberFormat="1" applyFont="1" applyBorder="1" applyAlignment="1">
      <alignment horizontal="right" vertical="top"/>
    </xf>
    <xf numFmtId="166" fontId="5" fillId="0" borderId="1" xfId="2" applyNumberFormat="1" applyFont="1" applyBorder="1" applyAlignment="1">
      <alignment horizontal="right" vertical="top"/>
    </xf>
    <xf numFmtId="0" fontId="2" fillId="0" borderId="1" xfId="0" applyFont="1" applyBorder="1"/>
    <xf numFmtId="0" fontId="6" fillId="0" borderId="0" xfId="0" applyFont="1" applyFill="1"/>
    <xf numFmtId="0" fontId="1" fillId="0" borderId="0" xfId="0" applyFont="1" applyFill="1"/>
    <xf numFmtId="0" fontId="2" fillId="0" borderId="0" xfId="0" applyFont="1" applyAlignment="1"/>
    <xf numFmtId="0" fontId="10" fillId="0" borderId="0" xfId="0" applyFont="1" applyAlignment="1"/>
    <xf numFmtId="0" fontId="8" fillId="0" borderId="2" xfId="3" applyFont="1" applyFill="1" applyBorder="1" applyAlignment="1">
      <alignment horizontal="left" wrapText="1"/>
    </xf>
    <xf numFmtId="0" fontId="8" fillId="0" borderId="3" xfId="3" applyFont="1" applyFill="1" applyBorder="1" applyAlignment="1">
      <alignment horizont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0" fontId="8" fillId="0" borderId="6" xfId="3" applyFont="1" applyFill="1" applyBorder="1" applyAlignment="1">
      <alignment horizontal="left" vertical="top" wrapText="1"/>
    </xf>
    <xf numFmtId="165" fontId="9" fillId="0" borderId="7" xfId="3" applyNumberFormat="1" applyFont="1" applyFill="1" applyBorder="1" applyAlignment="1">
      <alignment horizontal="right" vertical="top"/>
    </xf>
    <xf numFmtId="166" fontId="8" fillId="0" borderId="8" xfId="3" applyNumberFormat="1" applyFont="1" applyFill="1" applyBorder="1" applyAlignment="1">
      <alignment horizontal="right" vertical="top"/>
    </xf>
    <xf numFmtId="165" fontId="8" fillId="0" borderId="8" xfId="3" applyNumberFormat="1" applyFont="1" applyFill="1" applyBorder="1" applyAlignment="1">
      <alignment horizontal="right" vertical="top"/>
    </xf>
    <xf numFmtId="165" fontId="8" fillId="0" borderId="9" xfId="3" applyNumberFormat="1" applyFont="1" applyFill="1" applyBorder="1" applyAlignment="1">
      <alignment horizontal="right" vertical="top"/>
    </xf>
    <xf numFmtId="0" fontId="8" fillId="0" borderId="10" xfId="3" applyFont="1" applyFill="1" applyBorder="1" applyAlignment="1">
      <alignment horizontal="left" vertical="top" wrapText="1"/>
    </xf>
    <xf numFmtId="165" fontId="8" fillId="0" borderId="11" xfId="3" applyNumberFormat="1" applyFont="1" applyFill="1" applyBorder="1" applyAlignment="1">
      <alignment horizontal="right" vertical="top"/>
    </xf>
    <xf numFmtId="166" fontId="8" fillId="0" borderId="12" xfId="3" applyNumberFormat="1" applyFont="1" applyFill="1" applyBorder="1" applyAlignment="1">
      <alignment horizontal="right" vertical="top"/>
    </xf>
    <xf numFmtId="165" fontId="8" fillId="0" borderId="12" xfId="3" applyNumberFormat="1" applyFont="1" applyFill="1" applyBorder="1" applyAlignment="1">
      <alignment horizontal="right" vertical="top"/>
    </xf>
    <xf numFmtId="165" fontId="8" fillId="0" borderId="13" xfId="3" applyNumberFormat="1" applyFont="1" applyFill="1" applyBorder="1" applyAlignment="1">
      <alignment horizontal="right" vertical="top"/>
    </xf>
    <xf numFmtId="0" fontId="7" fillId="0" borderId="12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left" vertical="top" wrapText="1"/>
    </xf>
    <xf numFmtId="165" fontId="8" fillId="0" borderId="15" xfId="3" applyNumberFormat="1" applyFont="1" applyFill="1" applyBorder="1" applyAlignment="1">
      <alignment horizontal="right" vertical="top"/>
    </xf>
    <xf numFmtId="166" fontId="8" fillId="0" borderId="16" xfId="3" applyNumberFormat="1" applyFont="1" applyFill="1" applyBorder="1" applyAlignment="1">
      <alignment horizontal="right" vertical="top"/>
    </xf>
    <xf numFmtId="0" fontId="7" fillId="0" borderId="16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/>
    </xf>
    <xf numFmtId="11" fontId="2" fillId="0" borderId="1" xfId="0" applyNumberFormat="1" applyFont="1" applyBorder="1"/>
    <xf numFmtId="0" fontId="11" fillId="0" borderId="1" xfId="0" applyFont="1" applyBorder="1"/>
    <xf numFmtId="0" fontId="11" fillId="0" borderId="1" xfId="0" applyFont="1" applyBorder="1" applyAlignment="1"/>
    <xf numFmtId="0" fontId="10" fillId="0" borderId="0" xfId="0" applyFont="1" applyFill="1" applyAlignment="1"/>
    <xf numFmtId="165" fontId="8" fillId="0" borderId="18" xfId="3" applyNumberFormat="1" applyFont="1" applyFill="1" applyBorder="1" applyAlignment="1">
      <alignment horizontal="right" vertical="top"/>
    </xf>
    <xf numFmtId="0" fontId="8" fillId="0" borderId="19" xfId="3" applyFont="1" applyFill="1" applyBorder="1" applyAlignment="1">
      <alignment horizontal="center" wrapText="1"/>
    </xf>
    <xf numFmtId="165" fontId="9" fillId="0" borderId="20" xfId="3" applyNumberFormat="1" applyFont="1" applyFill="1" applyBorder="1" applyAlignment="1">
      <alignment horizontal="right" vertical="top"/>
    </xf>
    <xf numFmtId="165" fontId="8" fillId="0" borderId="21" xfId="3" applyNumberFormat="1" applyFont="1" applyFill="1" applyBorder="1" applyAlignment="1">
      <alignment horizontal="right" vertical="top"/>
    </xf>
    <xf numFmtId="0" fontId="8" fillId="0" borderId="22" xfId="3" applyFont="1" applyFill="1" applyBorder="1" applyAlignment="1">
      <alignment horizontal="left" wrapText="1"/>
    </xf>
    <xf numFmtId="0" fontId="8" fillId="0" borderId="23" xfId="3" applyFont="1" applyFill="1" applyBorder="1" applyAlignment="1">
      <alignment horizontal="left" vertical="top" wrapText="1"/>
    </xf>
    <xf numFmtId="0" fontId="8" fillId="0" borderId="24" xfId="3" applyFont="1" applyFill="1" applyBorder="1" applyAlignment="1">
      <alignment horizontal="left" vertical="top" wrapText="1"/>
    </xf>
    <xf numFmtId="0" fontId="8" fillId="0" borderId="25" xfId="3" applyFont="1" applyFill="1" applyBorder="1" applyAlignment="1">
      <alignment horizontal="left" vertical="top" wrapText="1"/>
    </xf>
    <xf numFmtId="0" fontId="13" fillId="0" borderId="10" xfId="3" applyFont="1" applyFill="1" applyBorder="1" applyAlignment="1">
      <alignment horizontal="left" vertical="top" wrapText="1"/>
    </xf>
    <xf numFmtId="165" fontId="13" fillId="0" borderId="11" xfId="3" applyNumberFormat="1" applyFont="1" applyFill="1" applyBorder="1" applyAlignment="1">
      <alignment horizontal="right" vertical="top"/>
    </xf>
    <xf numFmtId="166" fontId="13" fillId="0" borderId="12" xfId="3" applyNumberFormat="1" applyFont="1" applyFill="1" applyBorder="1" applyAlignment="1">
      <alignment horizontal="right" vertical="top"/>
    </xf>
    <xf numFmtId="165" fontId="13" fillId="0" borderId="12" xfId="3" applyNumberFormat="1" applyFont="1" applyFill="1" applyBorder="1" applyAlignment="1">
      <alignment horizontal="right" vertical="top"/>
    </xf>
    <xf numFmtId="165" fontId="13" fillId="0" borderId="13" xfId="3" applyNumberFormat="1" applyFont="1" applyFill="1" applyBorder="1" applyAlignment="1">
      <alignment horizontal="right" vertical="top"/>
    </xf>
    <xf numFmtId="0" fontId="4" fillId="0" borderId="24" xfId="1" applyFont="1" applyFill="1" applyBorder="1" applyAlignment="1">
      <alignment horizontal="left" vertical="top" wrapText="1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left" vertical="top" wrapText="1"/>
    </xf>
    <xf numFmtId="165" fontId="13" fillId="0" borderId="18" xfId="3" applyNumberFormat="1" applyFont="1" applyFill="1" applyBorder="1" applyAlignment="1">
      <alignment horizontal="right" vertical="top"/>
    </xf>
    <xf numFmtId="0" fontId="11" fillId="0" borderId="0" xfId="0" applyFont="1" applyFill="1"/>
    <xf numFmtId="0" fontId="4" fillId="0" borderId="1" xfId="2" applyFont="1" applyBorder="1" applyAlignment="1">
      <alignment horizontal="left" vertical="top" wrapText="1"/>
    </xf>
    <xf numFmtId="165" fontId="4" fillId="0" borderId="1" xfId="2" applyNumberFormat="1" applyFont="1" applyBorder="1" applyAlignment="1">
      <alignment horizontal="right" vertical="top"/>
    </xf>
    <xf numFmtId="166" fontId="4" fillId="0" borderId="1" xfId="2" applyNumberFormat="1" applyFont="1" applyBorder="1" applyAlignment="1">
      <alignment horizontal="right" vertical="top"/>
    </xf>
    <xf numFmtId="0" fontId="4" fillId="0" borderId="1" xfId="1" applyFont="1" applyFill="1" applyBorder="1" applyAlignment="1">
      <alignment horizontal="left" vertical="top" wrapText="1"/>
    </xf>
    <xf numFmtId="0" fontId="14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</cellXfs>
  <cellStyles count="4">
    <cellStyle name="Normal" xfId="0" builtinId="0"/>
    <cellStyle name="Normal 2" xfId="1"/>
    <cellStyle name="Normal_Fig 2A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tabSelected="1" topLeftCell="S58" zoomScaleNormal="100" workbookViewId="0">
      <selection activeCell="AA80" sqref="AA80:AC80"/>
    </sheetView>
  </sheetViews>
  <sheetFormatPr defaultRowHeight="12.75" x14ac:dyDescent="0.2"/>
  <cols>
    <col min="1" max="1" width="9.140625" style="2"/>
    <col min="2" max="2" width="9.140625" style="2" customWidth="1"/>
    <col min="3" max="18" width="9.140625" style="2"/>
    <col min="19" max="19" width="15" style="2" customWidth="1"/>
    <col min="20" max="24" width="9.140625" style="2" customWidth="1"/>
    <col min="25" max="25" width="9.140625" style="2"/>
    <col min="26" max="26" width="22.140625" style="2" customWidth="1"/>
    <col min="27" max="27" width="22.85546875" style="2" customWidth="1"/>
    <col min="28" max="28" width="26" style="2" customWidth="1"/>
    <col min="29" max="29" width="12.85546875" style="2" customWidth="1"/>
    <col min="30" max="31" width="9.140625" style="2"/>
    <col min="32" max="32" width="18" style="2" customWidth="1"/>
    <col min="33" max="34" width="9.140625" style="2"/>
    <col min="35" max="35" width="13.5703125" style="2" customWidth="1"/>
    <col min="36" max="36" width="25.7109375" style="2" customWidth="1"/>
    <col min="37" max="16384" width="9.140625" style="2"/>
  </cols>
  <sheetData>
    <row r="1" spans="1:25" x14ac:dyDescent="0.2">
      <c r="A1" s="67" t="s">
        <v>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25" ht="15" customHeight="1" x14ac:dyDescent="0.2">
      <c r="A2" s="65" t="s">
        <v>20</v>
      </c>
      <c r="B2" s="65"/>
      <c r="C2" s="65"/>
      <c r="D2" s="65"/>
      <c r="E2" s="65"/>
      <c r="G2" s="65" t="s">
        <v>21</v>
      </c>
      <c r="H2" s="65"/>
      <c r="I2" s="65"/>
      <c r="J2" s="65"/>
      <c r="K2" s="65"/>
      <c r="M2" s="65" t="s">
        <v>22</v>
      </c>
      <c r="N2" s="65"/>
      <c r="O2" s="65"/>
      <c r="P2" s="65"/>
      <c r="Q2" s="65"/>
    </row>
    <row r="3" spans="1:25" x14ac:dyDescent="0.2">
      <c r="B3" s="2" t="s">
        <v>0</v>
      </c>
      <c r="C3" s="2" t="s">
        <v>0</v>
      </c>
      <c r="D3" s="3" t="s">
        <v>1</v>
      </c>
      <c r="E3" s="3" t="s">
        <v>1</v>
      </c>
      <c r="H3" s="2" t="s">
        <v>0</v>
      </c>
      <c r="I3" s="2" t="s">
        <v>0</v>
      </c>
      <c r="J3" s="3" t="s">
        <v>1</v>
      </c>
      <c r="K3" s="3" t="s">
        <v>1</v>
      </c>
      <c r="N3" s="2" t="s">
        <v>0</v>
      </c>
      <c r="O3" s="2" t="s">
        <v>0</v>
      </c>
      <c r="P3" s="3" t="s">
        <v>1</v>
      </c>
      <c r="Q3" s="3" t="s">
        <v>1</v>
      </c>
      <c r="S3" s="66" t="s">
        <v>34</v>
      </c>
      <c r="T3" s="66"/>
      <c r="U3" s="66"/>
      <c r="V3" s="66"/>
      <c r="W3" s="66"/>
      <c r="X3" s="66"/>
      <c r="Y3" s="66"/>
    </row>
    <row r="4" spans="1:25" ht="13.5" thickBot="1" x14ac:dyDescent="0.25">
      <c r="A4" s="2" t="s">
        <v>7</v>
      </c>
      <c r="B4" s="2" t="s">
        <v>2</v>
      </c>
      <c r="C4" s="2" t="s">
        <v>32</v>
      </c>
      <c r="D4" s="2" t="s">
        <v>2</v>
      </c>
      <c r="E4" s="2" t="s">
        <v>33</v>
      </c>
      <c r="G4" s="2" t="s">
        <v>7</v>
      </c>
      <c r="H4" s="2" t="s">
        <v>2</v>
      </c>
      <c r="I4" s="2" t="s">
        <v>32</v>
      </c>
      <c r="J4" s="2" t="s">
        <v>2</v>
      </c>
      <c r="K4" s="2" t="s">
        <v>33</v>
      </c>
      <c r="M4" s="2" t="s">
        <v>7</v>
      </c>
      <c r="N4" s="2" t="s">
        <v>2</v>
      </c>
      <c r="O4" s="2" t="s">
        <v>32</v>
      </c>
      <c r="P4" s="2" t="s">
        <v>2</v>
      </c>
      <c r="Q4" s="2" t="s">
        <v>33</v>
      </c>
      <c r="S4" s="59" t="s">
        <v>20</v>
      </c>
      <c r="T4" s="4"/>
      <c r="U4" s="4"/>
      <c r="V4" s="4"/>
      <c r="W4" s="4"/>
      <c r="X4" s="4"/>
      <c r="Y4" s="4"/>
    </row>
    <row r="5" spans="1:25" ht="15" customHeight="1" thickBot="1" x14ac:dyDescent="0.25">
      <c r="A5" s="4">
        <v>1</v>
      </c>
      <c r="B5" s="5">
        <v>2.1</v>
      </c>
      <c r="C5" s="5">
        <v>2.5</v>
      </c>
      <c r="D5" s="5">
        <v>2.4</v>
      </c>
      <c r="E5" s="5">
        <v>2.2000000000000002</v>
      </c>
      <c r="F5" s="4"/>
      <c r="G5" s="4">
        <v>1</v>
      </c>
      <c r="H5" s="5">
        <v>3.8</v>
      </c>
      <c r="I5" s="5">
        <v>6.1</v>
      </c>
      <c r="J5" s="5">
        <v>6.4</v>
      </c>
      <c r="K5" s="5">
        <v>3.5</v>
      </c>
      <c r="M5" s="4">
        <v>1</v>
      </c>
      <c r="N5" s="5">
        <v>3.1</v>
      </c>
      <c r="O5" s="5">
        <v>2.2000000000000002</v>
      </c>
      <c r="P5" s="5">
        <v>9.5</v>
      </c>
      <c r="Q5" s="5">
        <v>5.4</v>
      </c>
      <c r="R5" s="5"/>
      <c r="S5" s="45" t="s">
        <v>35</v>
      </c>
      <c r="T5" s="42" t="s">
        <v>36</v>
      </c>
      <c r="U5" s="18" t="s">
        <v>37</v>
      </c>
      <c r="V5" s="18" t="s">
        <v>38</v>
      </c>
      <c r="W5" s="18" t="s">
        <v>39</v>
      </c>
      <c r="X5" s="18" t="s">
        <v>40</v>
      </c>
      <c r="Y5" s="19" t="s">
        <v>41</v>
      </c>
    </row>
    <row r="6" spans="1:25" ht="15" customHeight="1" x14ac:dyDescent="0.2">
      <c r="A6" s="4">
        <v>2</v>
      </c>
      <c r="B6" s="5">
        <v>1.8</v>
      </c>
      <c r="C6" s="5">
        <v>0.6</v>
      </c>
      <c r="D6" s="5">
        <v>3.1</v>
      </c>
      <c r="E6" s="5">
        <v>0.9</v>
      </c>
      <c r="F6" s="4"/>
      <c r="G6" s="4">
        <v>2</v>
      </c>
      <c r="H6" s="5">
        <v>3.7</v>
      </c>
      <c r="I6" s="5">
        <v>3.3</v>
      </c>
      <c r="J6" s="5">
        <v>6.7</v>
      </c>
      <c r="K6" s="5">
        <v>2.2999999999999998</v>
      </c>
      <c r="M6" s="4">
        <v>2</v>
      </c>
      <c r="N6" s="5">
        <v>7.9</v>
      </c>
      <c r="O6" s="5">
        <v>7.7</v>
      </c>
      <c r="P6" s="5">
        <v>9.1999999999999993</v>
      </c>
      <c r="Q6" s="5">
        <v>8.6999999999999993</v>
      </c>
      <c r="R6" s="5"/>
      <c r="S6" s="46" t="s">
        <v>42</v>
      </c>
      <c r="T6" s="43" t="s">
        <v>43</v>
      </c>
      <c r="U6" s="22">
        <v>3</v>
      </c>
      <c r="V6" s="23">
        <v>1.7703055555555143</v>
      </c>
      <c r="W6" s="23">
        <v>1.6703395720305685</v>
      </c>
      <c r="X6" s="23">
        <v>0.17723638248689566</v>
      </c>
      <c r="Y6" s="24">
        <v>4.1409606904047609E-2</v>
      </c>
    </row>
    <row r="7" spans="1:25" ht="15" customHeight="1" x14ac:dyDescent="0.2">
      <c r="A7" s="4">
        <v>3</v>
      </c>
      <c r="B7" s="5">
        <v>0.4</v>
      </c>
      <c r="C7" s="5">
        <v>0.6</v>
      </c>
      <c r="D7" s="5">
        <v>2.2000000000000002</v>
      </c>
      <c r="E7" s="5">
        <v>3.5</v>
      </c>
      <c r="F7" s="4"/>
      <c r="G7" s="4">
        <v>3</v>
      </c>
      <c r="H7" s="5">
        <v>6.1</v>
      </c>
      <c r="I7" s="5">
        <v>5.4</v>
      </c>
      <c r="J7" s="5">
        <v>2.4</v>
      </c>
      <c r="K7" s="5">
        <v>6.6</v>
      </c>
      <c r="M7" s="4">
        <v>3</v>
      </c>
      <c r="N7" s="5">
        <v>3</v>
      </c>
      <c r="O7" s="5">
        <v>6.1</v>
      </c>
      <c r="P7" s="5">
        <v>9.6</v>
      </c>
      <c r="Q7" s="5">
        <v>7.2</v>
      </c>
      <c r="R7" s="5"/>
      <c r="S7" s="47" t="s">
        <v>44</v>
      </c>
      <c r="T7" s="41">
        <v>425.25674999999995</v>
      </c>
      <c r="U7" s="27">
        <v>1</v>
      </c>
      <c r="V7" s="28">
        <v>425.25674999999995</v>
      </c>
      <c r="W7" s="28">
        <v>401.24326310167061</v>
      </c>
      <c r="X7" s="28">
        <v>1.8497942290211026E-39</v>
      </c>
      <c r="Y7" s="29">
        <v>0.77573415010878788</v>
      </c>
    </row>
    <row r="8" spans="1:25" ht="15" customHeight="1" x14ac:dyDescent="0.2">
      <c r="A8" s="4">
        <v>4</v>
      </c>
      <c r="B8" s="5">
        <v>0.6</v>
      </c>
      <c r="C8" s="5">
        <v>1.9</v>
      </c>
      <c r="D8" s="5">
        <v>3.5</v>
      </c>
      <c r="E8" s="5">
        <v>3.1</v>
      </c>
      <c r="F8" s="4"/>
      <c r="G8" s="4">
        <v>4</v>
      </c>
      <c r="H8" s="5">
        <v>1.5</v>
      </c>
      <c r="I8" s="5">
        <v>2.7</v>
      </c>
      <c r="J8" s="5">
        <v>3.4</v>
      </c>
      <c r="K8" s="5">
        <v>4.8</v>
      </c>
      <c r="M8" s="4">
        <v>4</v>
      </c>
      <c r="N8" s="5">
        <v>5.7</v>
      </c>
      <c r="O8" s="5">
        <v>2.8</v>
      </c>
      <c r="P8" s="5">
        <v>8.5</v>
      </c>
      <c r="Q8" s="5">
        <v>9.5</v>
      </c>
      <c r="R8" s="5"/>
      <c r="S8" s="57" t="s">
        <v>51</v>
      </c>
      <c r="T8" s="58">
        <v>3.5707499999999865</v>
      </c>
      <c r="U8" s="51">
        <v>1</v>
      </c>
      <c r="V8" s="52">
        <v>3.5707499999999865</v>
      </c>
      <c r="W8" s="52">
        <v>3.3691161438831601</v>
      </c>
      <c r="X8" s="52">
        <v>6.8990913682773408E-2</v>
      </c>
      <c r="Y8" s="53">
        <v>2.8224353607696574E-2</v>
      </c>
    </row>
    <row r="9" spans="1:25" ht="15" customHeight="1" x14ac:dyDescent="0.2">
      <c r="A9" s="4">
        <v>5</v>
      </c>
      <c r="B9" s="5">
        <v>0.4</v>
      </c>
      <c r="C9" s="5">
        <v>3.1</v>
      </c>
      <c r="D9" s="5">
        <v>3.2</v>
      </c>
      <c r="E9" s="5">
        <v>1.2</v>
      </c>
      <c r="F9" s="4"/>
      <c r="G9" s="4">
        <v>5</v>
      </c>
      <c r="H9" s="5">
        <v>1.1000000000000001</v>
      </c>
      <c r="I9" s="5">
        <v>1</v>
      </c>
      <c r="J9" s="5">
        <v>2.9</v>
      </c>
      <c r="K9" s="5">
        <v>5.2</v>
      </c>
      <c r="M9" s="4">
        <v>5</v>
      </c>
      <c r="N9" s="5">
        <v>7.2</v>
      </c>
      <c r="O9" s="5">
        <v>3.6</v>
      </c>
      <c r="P9" s="5">
        <v>8</v>
      </c>
      <c r="Q9" s="5">
        <v>8.6</v>
      </c>
      <c r="R9" s="5"/>
      <c r="S9" s="57" t="s">
        <v>47</v>
      </c>
      <c r="T9" s="58">
        <v>1.4300833333333327</v>
      </c>
      <c r="U9" s="51">
        <v>1</v>
      </c>
      <c r="V9" s="52">
        <v>1.4300833333333327</v>
      </c>
      <c r="W9" s="52">
        <v>1.3493290892478027</v>
      </c>
      <c r="X9" s="52">
        <v>0.2477800416874481</v>
      </c>
      <c r="Y9" s="53">
        <v>1.1498396281597795E-2</v>
      </c>
    </row>
    <row r="10" spans="1:25" ht="15" customHeight="1" x14ac:dyDescent="0.2">
      <c r="A10" s="4">
        <v>6</v>
      </c>
      <c r="B10" s="5">
        <v>1.8</v>
      </c>
      <c r="C10" s="5">
        <v>2.2000000000000002</v>
      </c>
      <c r="D10" s="5">
        <v>3.3</v>
      </c>
      <c r="E10" s="5">
        <v>3.2</v>
      </c>
      <c r="F10" s="4"/>
      <c r="G10" s="4">
        <v>6</v>
      </c>
      <c r="H10" s="5">
        <v>1.8</v>
      </c>
      <c r="I10" s="5">
        <v>1.8</v>
      </c>
      <c r="J10" s="5">
        <v>4.7</v>
      </c>
      <c r="K10" s="5">
        <v>2.1</v>
      </c>
      <c r="M10" s="4">
        <v>6</v>
      </c>
      <c r="N10" s="5">
        <v>6.8</v>
      </c>
      <c r="O10" s="5">
        <v>4.4000000000000004</v>
      </c>
      <c r="P10" s="5">
        <v>6.9</v>
      </c>
      <c r="Q10" s="5">
        <v>8.3000000000000007</v>
      </c>
      <c r="R10" s="5"/>
      <c r="S10" s="57" t="s">
        <v>50</v>
      </c>
      <c r="T10" s="58">
        <v>0.31008333333333271</v>
      </c>
      <c r="U10" s="51">
        <v>1</v>
      </c>
      <c r="V10" s="52">
        <v>0.31008333333333271</v>
      </c>
      <c r="W10" s="52">
        <v>0.29257348296084529</v>
      </c>
      <c r="X10" s="52">
        <v>0.58961326916499224</v>
      </c>
      <c r="Y10" s="53">
        <v>2.5158397840745446E-3</v>
      </c>
    </row>
    <row r="11" spans="1:25" ht="15" customHeight="1" x14ac:dyDescent="0.2">
      <c r="A11" s="4">
        <v>7</v>
      </c>
      <c r="B11" s="5">
        <v>1.5</v>
      </c>
      <c r="C11" s="5">
        <v>0.7</v>
      </c>
      <c r="D11" s="5">
        <v>1.7</v>
      </c>
      <c r="E11" s="5">
        <v>0.6</v>
      </c>
      <c r="F11" s="4"/>
      <c r="G11" s="4">
        <v>7</v>
      </c>
      <c r="H11" s="5">
        <v>3.1</v>
      </c>
      <c r="I11" s="5">
        <v>2.7</v>
      </c>
      <c r="J11" s="5">
        <v>3.1</v>
      </c>
      <c r="K11" s="5">
        <v>4.2</v>
      </c>
      <c r="M11" s="4">
        <v>7</v>
      </c>
      <c r="N11" s="5">
        <v>8.1999999999999993</v>
      </c>
      <c r="O11" s="5">
        <v>3.6</v>
      </c>
      <c r="P11" s="5">
        <v>7.8</v>
      </c>
      <c r="Q11" s="5">
        <v>6.8</v>
      </c>
      <c r="R11" s="5"/>
      <c r="S11" s="54" t="s">
        <v>59</v>
      </c>
      <c r="T11" s="58">
        <v>122.94233333333344</v>
      </c>
      <c r="U11" s="51">
        <v>116</v>
      </c>
      <c r="V11" s="52">
        <v>1.0598477011494263</v>
      </c>
      <c r="W11" s="55"/>
      <c r="X11" s="55"/>
      <c r="Y11" s="56"/>
    </row>
    <row r="12" spans="1:25" ht="15" customHeight="1" x14ac:dyDescent="0.2">
      <c r="A12" s="4">
        <v>8</v>
      </c>
      <c r="B12" s="5">
        <v>1</v>
      </c>
      <c r="C12" s="5">
        <v>3.2</v>
      </c>
      <c r="D12" s="5">
        <v>1.5</v>
      </c>
      <c r="E12" s="5">
        <v>1.1000000000000001</v>
      </c>
      <c r="F12" s="4"/>
      <c r="G12" s="4">
        <v>8</v>
      </c>
      <c r="H12" s="5">
        <v>6.3</v>
      </c>
      <c r="I12" s="5">
        <v>2.1</v>
      </c>
      <c r="J12" s="5">
        <v>3.9</v>
      </c>
      <c r="K12" s="5">
        <v>5.6</v>
      </c>
      <c r="M12" s="4">
        <v>8</v>
      </c>
      <c r="N12" s="5">
        <v>8.9</v>
      </c>
      <c r="O12" s="5">
        <v>3.8</v>
      </c>
      <c r="P12" s="5">
        <v>8.6999999999999993</v>
      </c>
      <c r="Q12" s="5">
        <v>7.9</v>
      </c>
      <c r="R12" s="5"/>
      <c r="S12" s="47" t="s">
        <v>45</v>
      </c>
      <c r="T12" s="41">
        <v>553.51000000000022</v>
      </c>
      <c r="U12" s="27">
        <v>120</v>
      </c>
      <c r="V12" s="30"/>
      <c r="W12" s="30"/>
      <c r="X12" s="30"/>
      <c r="Y12" s="31"/>
    </row>
    <row r="13" spans="1:25" ht="15" customHeight="1" thickBot="1" x14ac:dyDescent="0.25">
      <c r="A13" s="4">
        <v>9</v>
      </c>
      <c r="B13" s="5">
        <v>0.6</v>
      </c>
      <c r="C13" s="5">
        <v>0.5</v>
      </c>
      <c r="D13" s="5">
        <v>2.2000000000000002</v>
      </c>
      <c r="E13" s="5">
        <v>2</v>
      </c>
      <c r="F13" s="4"/>
      <c r="G13" s="4">
        <v>9</v>
      </c>
      <c r="H13" s="5">
        <v>2.9</v>
      </c>
      <c r="I13" s="5">
        <v>4.2</v>
      </c>
      <c r="J13" s="5">
        <v>7.1</v>
      </c>
      <c r="K13" s="5">
        <v>4.3</v>
      </c>
      <c r="M13" s="4">
        <v>9</v>
      </c>
      <c r="N13" s="5">
        <v>4.5</v>
      </c>
      <c r="O13" s="5">
        <v>4.7</v>
      </c>
      <c r="P13" s="5">
        <v>9.5</v>
      </c>
      <c r="Q13" s="5">
        <v>8.6999999999999993</v>
      </c>
      <c r="R13" s="5"/>
      <c r="S13" s="48" t="s">
        <v>46</v>
      </c>
      <c r="T13" s="44">
        <v>128.25324999999998</v>
      </c>
      <c r="U13" s="34">
        <v>119</v>
      </c>
      <c r="V13" s="35"/>
      <c r="W13" s="35"/>
      <c r="X13" s="35"/>
      <c r="Y13" s="36"/>
    </row>
    <row r="14" spans="1:25" ht="15" customHeight="1" x14ac:dyDescent="0.2">
      <c r="A14" s="4">
        <v>10</v>
      </c>
      <c r="B14" s="5">
        <v>0.4</v>
      </c>
      <c r="C14" s="5">
        <v>0.6</v>
      </c>
      <c r="D14" s="5">
        <v>1.6</v>
      </c>
      <c r="E14" s="5">
        <v>0.6</v>
      </c>
      <c r="F14" s="4"/>
      <c r="G14" s="4">
        <v>10</v>
      </c>
      <c r="H14" s="5">
        <v>6.1</v>
      </c>
      <c r="I14" s="5">
        <v>4.3</v>
      </c>
      <c r="J14" s="5">
        <v>6.5</v>
      </c>
      <c r="K14" s="5">
        <v>4.0999999999999996</v>
      </c>
      <c r="M14" s="4">
        <v>10</v>
      </c>
      <c r="N14" s="5">
        <v>4.8</v>
      </c>
      <c r="O14" s="5">
        <v>2.2999999999999998</v>
      </c>
      <c r="P14" s="5">
        <v>6.9</v>
      </c>
      <c r="Q14" s="5">
        <v>9.1</v>
      </c>
      <c r="R14" s="5"/>
      <c r="S14" s="4"/>
      <c r="T14" s="4"/>
      <c r="U14" s="4"/>
      <c r="V14" s="4"/>
      <c r="W14" s="4"/>
      <c r="X14" s="4"/>
      <c r="Y14" s="4"/>
    </row>
    <row r="15" spans="1:25" ht="15" customHeight="1" thickBot="1" x14ac:dyDescent="0.25">
      <c r="A15" s="4">
        <v>11</v>
      </c>
      <c r="B15" s="5">
        <v>0.7</v>
      </c>
      <c r="C15" s="5">
        <v>0.4</v>
      </c>
      <c r="D15" s="5">
        <v>2.1</v>
      </c>
      <c r="E15" s="5">
        <v>3.5</v>
      </c>
      <c r="F15" s="4"/>
      <c r="G15" s="4">
        <v>11</v>
      </c>
      <c r="H15" s="5">
        <v>2.4</v>
      </c>
      <c r="I15" s="5">
        <v>2.8</v>
      </c>
      <c r="J15" s="5">
        <v>3.2</v>
      </c>
      <c r="K15" s="5">
        <v>2</v>
      </c>
      <c r="M15" s="4">
        <v>11</v>
      </c>
      <c r="N15" s="5">
        <v>8.1999999999999993</v>
      </c>
      <c r="O15" s="5">
        <v>3.3</v>
      </c>
      <c r="P15" s="5">
        <v>7.6</v>
      </c>
      <c r="Q15" s="5">
        <v>5.4</v>
      </c>
      <c r="R15" s="5"/>
      <c r="S15" s="59" t="s">
        <v>21</v>
      </c>
      <c r="T15" s="4"/>
      <c r="U15" s="4"/>
      <c r="V15" s="4"/>
      <c r="W15" s="4"/>
      <c r="X15" s="4"/>
      <c r="Y15" s="4"/>
    </row>
    <row r="16" spans="1:25" ht="15" customHeight="1" thickBot="1" x14ac:dyDescent="0.25">
      <c r="A16" s="4">
        <v>12</v>
      </c>
      <c r="B16" s="5">
        <v>2.2000000000000002</v>
      </c>
      <c r="C16" s="5">
        <v>1</v>
      </c>
      <c r="D16" s="5">
        <v>1.9</v>
      </c>
      <c r="E16" s="5">
        <v>0.7</v>
      </c>
      <c r="F16" s="4"/>
      <c r="G16" s="4">
        <v>12</v>
      </c>
      <c r="H16" s="5">
        <v>1.5</v>
      </c>
      <c r="I16" s="5">
        <v>1.5</v>
      </c>
      <c r="J16" s="5">
        <v>6.8</v>
      </c>
      <c r="K16" s="5">
        <v>5.0999999999999996</v>
      </c>
      <c r="M16" s="4">
        <v>12</v>
      </c>
      <c r="N16" s="5">
        <v>7.3</v>
      </c>
      <c r="O16" s="5">
        <v>3</v>
      </c>
      <c r="P16" s="5">
        <v>9.3000000000000007</v>
      </c>
      <c r="Q16" s="5">
        <v>5.8</v>
      </c>
      <c r="R16" s="5"/>
      <c r="S16" s="45" t="s">
        <v>35</v>
      </c>
      <c r="T16" s="42" t="s">
        <v>36</v>
      </c>
      <c r="U16" s="18" t="s">
        <v>37</v>
      </c>
      <c r="V16" s="18" t="s">
        <v>38</v>
      </c>
      <c r="W16" s="18" t="s">
        <v>39</v>
      </c>
      <c r="X16" s="18" t="s">
        <v>40</v>
      </c>
      <c r="Y16" s="19" t="s">
        <v>41</v>
      </c>
    </row>
    <row r="17" spans="1:25" ht="15" customHeight="1" x14ac:dyDescent="0.2">
      <c r="A17" s="4">
        <v>13</v>
      </c>
      <c r="B17" s="5">
        <v>2</v>
      </c>
      <c r="C17" s="5">
        <v>1.2</v>
      </c>
      <c r="D17" s="5">
        <v>2.8</v>
      </c>
      <c r="E17" s="5">
        <v>1.3</v>
      </c>
      <c r="F17" s="4"/>
      <c r="G17" s="4">
        <v>13</v>
      </c>
      <c r="H17" s="5">
        <v>2.2000000000000002</v>
      </c>
      <c r="I17" s="5">
        <v>1.3</v>
      </c>
      <c r="J17" s="5">
        <v>6.1</v>
      </c>
      <c r="K17" s="5">
        <v>5.3</v>
      </c>
      <c r="M17" s="4">
        <v>13</v>
      </c>
      <c r="N17" s="5">
        <v>8.1</v>
      </c>
      <c r="O17" s="5">
        <v>2.2000000000000002</v>
      </c>
      <c r="P17" s="5">
        <v>8.9</v>
      </c>
      <c r="Q17" s="5">
        <v>9.8000000000000007</v>
      </c>
      <c r="R17" s="5"/>
      <c r="S17" s="46" t="s">
        <v>42</v>
      </c>
      <c r="T17" s="43" t="s">
        <v>48</v>
      </c>
      <c r="U17" s="22">
        <v>3</v>
      </c>
      <c r="V17" s="23">
        <v>31.365999999999911</v>
      </c>
      <c r="W17" s="23">
        <v>14.07762487586567</v>
      </c>
      <c r="X17" s="23">
        <v>6.9067295936367663E-8</v>
      </c>
      <c r="Y17" s="24">
        <v>0.26690328875710939</v>
      </c>
    </row>
    <row r="18" spans="1:25" ht="15" customHeight="1" x14ac:dyDescent="0.2">
      <c r="A18" s="4">
        <v>14</v>
      </c>
      <c r="B18" s="5">
        <v>1.4</v>
      </c>
      <c r="C18" s="5">
        <v>1.1000000000000001</v>
      </c>
      <c r="D18" s="5">
        <v>2.1</v>
      </c>
      <c r="E18" s="5">
        <v>0.5</v>
      </c>
      <c r="F18" s="4"/>
      <c r="G18" s="4">
        <v>14</v>
      </c>
      <c r="H18" s="5">
        <v>3.1</v>
      </c>
      <c r="I18" s="5">
        <v>2.1</v>
      </c>
      <c r="J18" s="5">
        <v>6.3</v>
      </c>
      <c r="K18" s="5">
        <v>2.5</v>
      </c>
      <c r="M18" s="4">
        <v>14</v>
      </c>
      <c r="N18" s="5">
        <v>4.9000000000000004</v>
      </c>
      <c r="O18" s="5">
        <v>2.4</v>
      </c>
      <c r="P18" s="5">
        <v>8.6</v>
      </c>
      <c r="Q18" s="5">
        <v>3.8</v>
      </c>
      <c r="R18" s="5"/>
      <c r="S18" s="47" t="s">
        <v>44</v>
      </c>
      <c r="T18" s="41">
        <v>1693.5053333333346</v>
      </c>
      <c r="U18" s="27">
        <v>1</v>
      </c>
      <c r="V18" s="28">
        <v>1693.5053333333346</v>
      </c>
      <c r="W18" s="28">
        <v>760.07564904497235</v>
      </c>
      <c r="X18" s="28">
        <v>9.3370054693357797E-53</v>
      </c>
      <c r="Y18" s="29">
        <v>0.86759134313748598</v>
      </c>
    </row>
    <row r="19" spans="1:25" ht="15" customHeight="1" x14ac:dyDescent="0.2">
      <c r="A19" s="4">
        <v>15</v>
      </c>
      <c r="B19" s="5">
        <v>3.6</v>
      </c>
      <c r="C19" s="5">
        <v>2.5</v>
      </c>
      <c r="D19" s="5">
        <v>2.2999999999999998</v>
      </c>
      <c r="E19" s="5">
        <v>2.2999999999999998</v>
      </c>
      <c r="F19" s="4"/>
      <c r="G19" s="4">
        <v>15</v>
      </c>
      <c r="H19" s="5">
        <v>2.5</v>
      </c>
      <c r="I19" s="5">
        <v>2</v>
      </c>
      <c r="J19" s="5">
        <v>5.2</v>
      </c>
      <c r="K19" s="5">
        <v>5.9</v>
      </c>
      <c r="M19" s="4">
        <v>15</v>
      </c>
      <c r="N19" s="5">
        <v>7.1</v>
      </c>
      <c r="O19" s="5">
        <v>3.7</v>
      </c>
      <c r="P19" s="5">
        <v>9.5</v>
      </c>
      <c r="Q19" s="5">
        <v>8.9</v>
      </c>
      <c r="R19" s="5"/>
      <c r="S19" s="57" t="s">
        <v>51</v>
      </c>
      <c r="T19" s="58">
        <v>74.576333333333537</v>
      </c>
      <c r="U19" s="51">
        <v>1</v>
      </c>
      <c r="V19" s="52">
        <v>74.576333333333537</v>
      </c>
      <c r="W19" s="52">
        <v>33.47119955634092</v>
      </c>
      <c r="X19" s="52">
        <v>6.251732484847027E-8</v>
      </c>
      <c r="Y19" s="53">
        <v>0.22393076161621661</v>
      </c>
    </row>
    <row r="20" spans="1:25" ht="15" customHeight="1" x14ac:dyDescent="0.2">
      <c r="A20" s="4">
        <v>16</v>
      </c>
      <c r="B20" s="5">
        <v>2.9</v>
      </c>
      <c r="C20" s="5">
        <v>0.6</v>
      </c>
      <c r="D20" s="5">
        <v>1.8</v>
      </c>
      <c r="E20" s="5">
        <v>2.5</v>
      </c>
      <c r="F20" s="4"/>
      <c r="G20" s="4">
        <v>16</v>
      </c>
      <c r="H20" s="5">
        <v>1.2</v>
      </c>
      <c r="I20" s="5">
        <v>1.4</v>
      </c>
      <c r="J20" s="5">
        <v>4.5999999999999996</v>
      </c>
      <c r="K20" s="5">
        <v>4.8</v>
      </c>
      <c r="M20" s="4">
        <v>16</v>
      </c>
      <c r="N20" s="5">
        <v>8.1999999999999993</v>
      </c>
      <c r="O20" s="5">
        <v>3.6</v>
      </c>
      <c r="P20" s="5">
        <v>8.5</v>
      </c>
      <c r="Q20" s="5">
        <v>6.6</v>
      </c>
      <c r="R20" s="5"/>
      <c r="S20" s="57" t="s">
        <v>47</v>
      </c>
      <c r="T20" s="58">
        <v>16.576333333333228</v>
      </c>
      <c r="U20" s="51">
        <v>1</v>
      </c>
      <c r="V20" s="52">
        <v>16.576333333333228</v>
      </c>
      <c r="W20" s="52">
        <v>7.4397565033467394</v>
      </c>
      <c r="X20" s="52">
        <v>7.3718246715747497E-3</v>
      </c>
      <c r="Y20" s="53">
        <v>6.0270343316377407E-2</v>
      </c>
    </row>
    <row r="21" spans="1:25" ht="15" customHeight="1" x14ac:dyDescent="0.2">
      <c r="A21" s="4">
        <v>17</v>
      </c>
      <c r="B21" s="5">
        <v>3.8</v>
      </c>
      <c r="C21" s="5">
        <v>1.5</v>
      </c>
      <c r="D21" s="5">
        <v>3.6</v>
      </c>
      <c r="E21" s="5">
        <v>2.5</v>
      </c>
      <c r="F21" s="4"/>
      <c r="G21" s="4">
        <v>17</v>
      </c>
      <c r="H21" s="5">
        <v>6.9</v>
      </c>
      <c r="I21" s="5">
        <v>5.2</v>
      </c>
      <c r="J21" s="5">
        <v>4.4000000000000004</v>
      </c>
      <c r="K21" s="5">
        <v>5.2</v>
      </c>
      <c r="M21" s="4">
        <v>17</v>
      </c>
      <c r="N21" s="5">
        <v>4</v>
      </c>
      <c r="O21" s="5">
        <v>5</v>
      </c>
      <c r="P21" s="5">
        <v>5.9</v>
      </c>
      <c r="Q21" s="5">
        <v>8.5</v>
      </c>
      <c r="R21" s="5"/>
      <c r="S21" s="57" t="s">
        <v>50</v>
      </c>
      <c r="T21" s="58">
        <v>2.9453333333333545</v>
      </c>
      <c r="U21" s="51">
        <v>1</v>
      </c>
      <c r="V21" s="52">
        <v>2.9453333333333545</v>
      </c>
      <c r="W21" s="52">
        <v>1.3219185679095231</v>
      </c>
      <c r="X21" s="52">
        <v>0.252612938736269</v>
      </c>
      <c r="Y21" s="53">
        <v>1.1267447583925727E-2</v>
      </c>
    </row>
    <row r="22" spans="1:25" ht="15" customHeight="1" x14ac:dyDescent="0.2">
      <c r="A22" s="4">
        <v>18</v>
      </c>
      <c r="B22" s="5">
        <v>2.5</v>
      </c>
      <c r="C22" s="5">
        <v>0.7</v>
      </c>
      <c r="D22" s="5">
        <v>2.2000000000000002</v>
      </c>
      <c r="E22" s="5">
        <v>1.3</v>
      </c>
      <c r="F22" s="4"/>
      <c r="G22" s="4">
        <v>18</v>
      </c>
      <c r="H22" s="5">
        <v>7.1</v>
      </c>
      <c r="I22" s="5">
        <v>1.1000000000000001</v>
      </c>
      <c r="J22" s="5">
        <v>5.0999999999999996</v>
      </c>
      <c r="K22" s="5">
        <v>5.3</v>
      </c>
      <c r="M22" s="4">
        <v>18</v>
      </c>
      <c r="N22" s="5">
        <v>6.5</v>
      </c>
      <c r="O22" s="5">
        <v>2.4</v>
      </c>
      <c r="P22" s="5">
        <v>8</v>
      </c>
      <c r="Q22" s="5">
        <v>8</v>
      </c>
      <c r="R22" s="5"/>
      <c r="S22" s="54" t="s">
        <v>59</v>
      </c>
      <c r="T22" s="58">
        <v>258.45666666666676</v>
      </c>
      <c r="U22" s="51">
        <v>116</v>
      </c>
      <c r="V22" s="52">
        <v>2.2280747126436791</v>
      </c>
      <c r="W22" s="55"/>
      <c r="X22" s="55"/>
      <c r="Y22" s="56"/>
    </row>
    <row r="23" spans="1:25" ht="15" customHeight="1" x14ac:dyDescent="0.2">
      <c r="A23" s="4">
        <v>19</v>
      </c>
      <c r="B23" s="5">
        <v>2.5</v>
      </c>
      <c r="C23" s="5">
        <v>1.9</v>
      </c>
      <c r="D23" s="5">
        <v>3.4</v>
      </c>
      <c r="E23" s="5">
        <v>3.9</v>
      </c>
      <c r="F23" s="4"/>
      <c r="G23" s="4">
        <v>19</v>
      </c>
      <c r="H23" s="5">
        <v>6.8</v>
      </c>
      <c r="I23" s="5">
        <v>1.9</v>
      </c>
      <c r="J23" s="5">
        <v>3.8</v>
      </c>
      <c r="K23" s="5">
        <v>3.2</v>
      </c>
      <c r="M23" s="4">
        <v>19</v>
      </c>
      <c r="N23" s="5">
        <v>8.5</v>
      </c>
      <c r="O23" s="5">
        <v>2.2999999999999998</v>
      </c>
      <c r="P23" s="5">
        <v>8.5</v>
      </c>
      <c r="Q23" s="5">
        <v>8.3000000000000007</v>
      </c>
      <c r="R23" s="5"/>
      <c r="S23" s="47" t="s">
        <v>45</v>
      </c>
      <c r="T23" s="41">
        <v>2046.0600000000004</v>
      </c>
      <c r="U23" s="27">
        <v>120</v>
      </c>
      <c r="V23" s="30"/>
      <c r="W23" s="30"/>
      <c r="X23" s="30"/>
      <c r="Y23" s="31"/>
    </row>
    <row r="24" spans="1:25" ht="15" customHeight="1" thickBot="1" x14ac:dyDescent="0.25">
      <c r="A24" s="4">
        <v>20</v>
      </c>
      <c r="B24" s="5">
        <v>2.7</v>
      </c>
      <c r="C24" s="5">
        <v>0.7</v>
      </c>
      <c r="D24" s="5">
        <v>1</v>
      </c>
      <c r="E24" s="5">
        <v>3.7</v>
      </c>
      <c r="F24" s="4"/>
      <c r="G24" s="4">
        <v>20</v>
      </c>
      <c r="H24" s="5">
        <v>1.9</v>
      </c>
      <c r="I24" s="5">
        <v>1.3</v>
      </c>
      <c r="J24" s="5">
        <v>4.5</v>
      </c>
      <c r="K24" s="5">
        <v>3.6</v>
      </c>
      <c r="M24" s="4">
        <v>20</v>
      </c>
      <c r="N24" s="5">
        <v>6.3</v>
      </c>
      <c r="O24" s="5">
        <v>2.2000000000000002</v>
      </c>
      <c r="P24" s="5">
        <v>6</v>
      </c>
      <c r="Q24" s="5">
        <v>9.6</v>
      </c>
      <c r="R24" s="5"/>
      <c r="S24" s="48" t="s">
        <v>46</v>
      </c>
      <c r="T24" s="44">
        <v>352.55466666666649</v>
      </c>
      <c r="U24" s="34">
        <v>119</v>
      </c>
      <c r="V24" s="35"/>
      <c r="W24" s="35"/>
      <c r="X24" s="35"/>
      <c r="Y24" s="36"/>
    </row>
    <row r="25" spans="1:25" ht="15" customHeight="1" x14ac:dyDescent="0.2">
      <c r="A25" s="4">
        <v>21</v>
      </c>
      <c r="B25" s="5">
        <v>3.1</v>
      </c>
      <c r="C25" s="5">
        <v>0.8</v>
      </c>
      <c r="D25" s="5">
        <v>3.4</v>
      </c>
      <c r="E25" s="5">
        <v>0.6</v>
      </c>
      <c r="F25" s="4"/>
      <c r="G25" s="4">
        <v>21</v>
      </c>
      <c r="H25" s="5">
        <v>1.3</v>
      </c>
      <c r="I25" s="5">
        <v>1.5</v>
      </c>
      <c r="J25" s="5">
        <v>2</v>
      </c>
      <c r="K25" s="5">
        <v>4.5999999999999996</v>
      </c>
      <c r="M25" s="4">
        <v>21</v>
      </c>
      <c r="N25" s="5">
        <v>5.3</v>
      </c>
      <c r="O25" s="5">
        <v>2</v>
      </c>
      <c r="P25" s="5">
        <v>8.6</v>
      </c>
      <c r="Q25" s="5">
        <v>8.9</v>
      </c>
      <c r="R25" s="5"/>
      <c r="S25" s="4"/>
      <c r="T25" s="4"/>
      <c r="U25" s="4"/>
      <c r="V25" s="4"/>
      <c r="W25" s="4"/>
      <c r="X25" s="4"/>
      <c r="Y25" s="4"/>
    </row>
    <row r="26" spans="1:25" ht="15" customHeight="1" thickBot="1" x14ac:dyDescent="0.25">
      <c r="A26" s="4">
        <v>22</v>
      </c>
      <c r="B26" s="5">
        <v>0.6</v>
      </c>
      <c r="C26" s="5">
        <v>3.9</v>
      </c>
      <c r="D26" s="5">
        <v>1.1000000000000001</v>
      </c>
      <c r="E26" s="5">
        <v>0.7</v>
      </c>
      <c r="F26" s="4"/>
      <c r="G26" s="4">
        <v>22</v>
      </c>
      <c r="H26" s="5">
        <v>5.6</v>
      </c>
      <c r="I26" s="5">
        <v>1.3</v>
      </c>
      <c r="J26" s="5">
        <v>4.9000000000000004</v>
      </c>
      <c r="K26" s="5">
        <v>5.2</v>
      </c>
      <c r="M26" s="4">
        <v>22</v>
      </c>
      <c r="N26" s="5">
        <v>3.9</v>
      </c>
      <c r="O26" s="5">
        <v>2.5</v>
      </c>
      <c r="P26" s="5">
        <v>9.3000000000000007</v>
      </c>
      <c r="Q26" s="5">
        <v>8.1999999999999993</v>
      </c>
      <c r="R26" s="5"/>
      <c r="S26" s="59" t="s">
        <v>22</v>
      </c>
      <c r="T26" s="4"/>
      <c r="U26" s="4"/>
      <c r="V26" s="4"/>
      <c r="W26" s="4"/>
      <c r="X26" s="4"/>
      <c r="Y26" s="4"/>
    </row>
    <row r="27" spans="1:25" ht="15" customHeight="1" thickBot="1" x14ac:dyDescent="0.25">
      <c r="A27" s="4">
        <v>23</v>
      </c>
      <c r="B27" s="5">
        <v>0.8</v>
      </c>
      <c r="C27" s="5">
        <v>3.2</v>
      </c>
      <c r="D27" s="5">
        <v>1.7</v>
      </c>
      <c r="E27" s="5">
        <v>0.7</v>
      </c>
      <c r="F27" s="4"/>
      <c r="G27" s="4">
        <v>23</v>
      </c>
      <c r="H27" s="5">
        <v>3.2</v>
      </c>
      <c r="I27" s="5">
        <v>1.2</v>
      </c>
      <c r="J27" s="5">
        <v>5.0999999999999996</v>
      </c>
      <c r="K27" s="5">
        <v>3.9</v>
      </c>
      <c r="M27" s="4">
        <v>23</v>
      </c>
      <c r="N27" s="5">
        <v>7.9</v>
      </c>
      <c r="O27" s="5">
        <v>3</v>
      </c>
      <c r="P27" s="5">
        <v>9.8000000000000007</v>
      </c>
      <c r="Q27" s="5">
        <v>6.1</v>
      </c>
      <c r="R27" s="5"/>
      <c r="S27" s="16" t="s">
        <v>35</v>
      </c>
      <c r="T27" s="17" t="s">
        <v>36</v>
      </c>
      <c r="U27" s="18" t="s">
        <v>37</v>
      </c>
      <c r="V27" s="18" t="s">
        <v>38</v>
      </c>
      <c r="W27" s="18" t="s">
        <v>39</v>
      </c>
      <c r="X27" s="18" t="s">
        <v>40</v>
      </c>
      <c r="Y27" s="19" t="s">
        <v>41</v>
      </c>
    </row>
    <row r="28" spans="1:25" ht="15" customHeight="1" x14ac:dyDescent="0.2">
      <c r="A28" s="4">
        <v>24</v>
      </c>
      <c r="B28" s="5">
        <v>3.2</v>
      </c>
      <c r="C28" s="5">
        <v>1.8</v>
      </c>
      <c r="D28" s="5">
        <v>1.6</v>
      </c>
      <c r="E28" s="5">
        <v>3.4</v>
      </c>
      <c r="F28" s="4"/>
      <c r="G28" s="4">
        <v>24</v>
      </c>
      <c r="H28" s="5">
        <v>3.6</v>
      </c>
      <c r="I28" s="5">
        <v>3.5</v>
      </c>
      <c r="J28" s="5">
        <v>6.1</v>
      </c>
      <c r="K28" s="5">
        <v>3.1</v>
      </c>
      <c r="M28" s="4">
        <v>24</v>
      </c>
      <c r="N28" s="5">
        <v>8</v>
      </c>
      <c r="O28" s="5">
        <v>3.2</v>
      </c>
      <c r="P28" s="5">
        <v>8.6999999999999993</v>
      </c>
      <c r="Q28" s="5">
        <v>9.5</v>
      </c>
      <c r="R28" s="5"/>
      <c r="S28" s="20" t="s">
        <v>42</v>
      </c>
      <c r="T28" s="21" t="s">
        <v>49</v>
      </c>
      <c r="U28" s="22">
        <v>3</v>
      </c>
      <c r="V28" s="23">
        <v>145.60622222222219</v>
      </c>
      <c r="W28" s="23">
        <v>66.91886599753478</v>
      </c>
      <c r="X28" s="23">
        <v>3.4396871390304564E-25</v>
      </c>
      <c r="Y28" s="24">
        <v>0.63378821235253835</v>
      </c>
    </row>
    <row r="29" spans="1:25" ht="15" customHeight="1" x14ac:dyDescent="0.2">
      <c r="A29" s="4">
        <v>25</v>
      </c>
      <c r="B29" s="5">
        <v>3.3</v>
      </c>
      <c r="C29" s="5">
        <v>1.3</v>
      </c>
      <c r="D29" s="5">
        <v>0.6</v>
      </c>
      <c r="E29" s="5">
        <v>2.8</v>
      </c>
      <c r="F29" s="4"/>
      <c r="G29" s="4">
        <v>25</v>
      </c>
      <c r="H29" s="5">
        <v>4.0999999999999996</v>
      </c>
      <c r="I29" s="5">
        <v>1.4</v>
      </c>
      <c r="J29" s="5">
        <v>3.9</v>
      </c>
      <c r="K29" s="5">
        <v>2.9</v>
      </c>
      <c r="M29" s="4">
        <v>25</v>
      </c>
      <c r="N29" s="5">
        <v>3.6</v>
      </c>
      <c r="O29" s="5">
        <v>2.2999999999999998</v>
      </c>
      <c r="P29" s="5">
        <v>7.5</v>
      </c>
      <c r="Q29" s="5">
        <v>6.7</v>
      </c>
      <c r="R29" s="5"/>
      <c r="S29" s="25" t="s">
        <v>44</v>
      </c>
      <c r="T29" s="26">
        <v>5248.3413333333301</v>
      </c>
      <c r="U29" s="27">
        <v>1</v>
      </c>
      <c r="V29" s="28">
        <v>5248.3413333333301</v>
      </c>
      <c r="W29" s="28">
        <v>2412.0744638140509</v>
      </c>
      <c r="X29" s="28">
        <v>1.8011473397934298E-79</v>
      </c>
      <c r="Y29" s="29">
        <v>0.95411527561375964</v>
      </c>
    </row>
    <row r="30" spans="1:25" ht="15" customHeight="1" x14ac:dyDescent="0.2">
      <c r="A30" s="4">
        <v>26</v>
      </c>
      <c r="B30" s="5">
        <v>1.9</v>
      </c>
      <c r="C30" s="5">
        <v>1.7</v>
      </c>
      <c r="D30" s="5">
        <v>0.8</v>
      </c>
      <c r="E30" s="5">
        <v>3.8</v>
      </c>
      <c r="F30" s="4"/>
      <c r="G30" s="4">
        <v>26</v>
      </c>
      <c r="H30" s="5">
        <v>2.7</v>
      </c>
      <c r="I30" s="5">
        <v>1.3</v>
      </c>
      <c r="J30" s="5">
        <v>4.5999999999999996</v>
      </c>
      <c r="K30" s="5">
        <v>3.8</v>
      </c>
      <c r="M30" s="4">
        <v>26</v>
      </c>
      <c r="N30" s="5">
        <v>6.4</v>
      </c>
      <c r="O30" s="5">
        <v>3.1</v>
      </c>
      <c r="P30" s="5">
        <v>9.4</v>
      </c>
      <c r="Q30" s="5">
        <v>9.8000000000000007</v>
      </c>
      <c r="R30" s="5"/>
      <c r="S30" s="49" t="s">
        <v>51</v>
      </c>
      <c r="T30" s="50">
        <v>316.22533333333354</v>
      </c>
      <c r="U30" s="51">
        <v>1</v>
      </c>
      <c r="V30" s="52">
        <v>316.22533333333354</v>
      </c>
      <c r="W30" s="52">
        <v>145.33335446381417</v>
      </c>
      <c r="X30" s="52">
        <v>3.4242220295992172E-22</v>
      </c>
      <c r="Y30" s="53">
        <v>0.55612248486994387</v>
      </c>
    </row>
    <row r="31" spans="1:25" ht="15" customHeight="1" x14ac:dyDescent="0.2">
      <c r="A31" s="4">
        <v>27</v>
      </c>
      <c r="B31" s="5">
        <v>2.6</v>
      </c>
      <c r="C31" s="5">
        <v>1.2</v>
      </c>
      <c r="D31" s="5">
        <v>1.3</v>
      </c>
      <c r="E31" s="5">
        <v>1.7</v>
      </c>
      <c r="F31" s="4"/>
      <c r="G31" s="4">
        <v>27</v>
      </c>
      <c r="H31" s="5">
        <v>1.6</v>
      </c>
      <c r="I31" s="5">
        <v>2.1</v>
      </c>
      <c r="J31" s="5">
        <v>5.4</v>
      </c>
      <c r="K31" s="5">
        <v>5.9</v>
      </c>
      <c r="M31" s="4">
        <v>27</v>
      </c>
      <c r="N31" s="5">
        <v>6.7</v>
      </c>
      <c r="O31" s="5">
        <v>5.9</v>
      </c>
      <c r="P31" s="5">
        <v>9.1999999999999993</v>
      </c>
      <c r="Q31" s="5">
        <v>9.1999999999999993</v>
      </c>
      <c r="R31" s="5"/>
      <c r="S31" s="49" t="s">
        <v>47</v>
      </c>
      <c r="T31" s="50">
        <v>80.688000000000216</v>
      </c>
      <c r="U31" s="51">
        <v>1</v>
      </c>
      <c r="V31" s="52">
        <v>80.688000000000216</v>
      </c>
      <c r="W31" s="52">
        <v>37.083232963550024</v>
      </c>
      <c r="X31" s="52">
        <v>1.5085709618481402E-8</v>
      </c>
      <c r="Y31" s="53">
        <v>0.24224229032568023</v>
      </c>
    </row>
    <row r="32" spans="1:25" ht="15" customHeight="1" x14ac:dyDescent="0.2">
      <c r="A32" s="4">
        <v>28</v>
      </c>
      <c r="B32" s="5">
        <v>2</v>
      </c>
      <c r="C32" s="5">
        <v>1.1000000000000001</v>
      </c>
      <c r="D32" s="5">
        <v>1.7</v>
      </c>
      <c r="E32" s="5">
        <v>2.9</v>
      </c>
      <c r="F32" s="4"/>
      <c r="G32" s="4">
        <v>28</v>
      </c>
      <c r="H32" s="5">
        <v>2.8</v>
      </c>
      <c r="I32" s="5">
        <v>3.7</v>
      </c>
      <c r="J32" s="5">
        <v>3.3</v>
      </c>
      <c r="K32" s="5">
        <v>4.9000000000000004</v>
      </c>
      <c r="M32" s="4">
        <v>28</v>
      </c>
      <c r="N32" s="5">
        <v>6.5</v>
      </c>
      <c r="O32" s="5">
        <v>4.8</v>
      </c>
      <c r="P32" s="5">
        <v>9.6</v>
      </c>
      <c r="Q32" s="5">
        <v>8.9</v>
      </c>
      <c r="R32" s="5"/>
      <c r="S32" s="49" t="s">
        <v>50</v>
      </c>
      <c r="T32" s="50">
        <v>39.905333333333253</v>
      </c>
      <c r="U32" s="51">
        <v>1</v>
      </c>
      <c r="V32" s="52">
        <v>39.905333333333253</v>
      </c>
      <c r="W32" s="52">
        <v>18.340010565240327</v>
      </c>
      <c r="X32" s="52">
        <v>3.8284770175960599E-5</v>
      </c>
      <c r="Y32" s="53">
        <v>0.13651934734911875</v>
      </c>
    </row>
    <row r="33" spans="1:25" ht="15" customHeight="1" x14ac:dyDescent="0.2">
      <c r="A33" s="4">
        <v>29</v>
      </c>
      <c r="B33" s="5">
        <v>0.8</v>
      </c>
      <c r="C33" s="5">
        <v>0.8</v>
      </c>
      <c r="D33" s="5">
        <v>0.6</v>
      </c>
      <c r="E33" s="5">
        <v>1.4</v>
      </c>
      <c r="F33" s="4"/>
      <c r="G33" s="4">
        <v>29</v>
      </c>
      <c r="H33" s="5">
        <v>3.2</v>
      </c>
      <c r="I33" s="5">
        <v>1.9</v>
      </c>
      <c r="J33" s="5">
        <v>4.5999999999999996</v>
      </c>
      <c r="K33" s="5">
        <v>5.3</v>
      </c>
      <c r="M33" s="4">
        <v>29</v>
      </c>
      <c r="N33" s="5">
        <v>6</v>
      </c>
      <c r="O33" s="5">
        <v>2.8</v>
      </c>
      <c r="P33" s="5">
        <v>8.6</v>
      </c>
      <c r="Q33" s="5">
        <v>9.6</v>
      </c>
      <c r="R33" s="5"/>
      <c r="S33" s="54" t="s">
        <v>59</v>
      </c>
      <c r="T33" s="50">
        <v>252.39999999999995</v>
      </c>
      <c r="U33" s="51">
        <v>116</v>
      </c>
      <c r="V33" s="52">
        <v>2.1758620689655168</v>
      </c>
      <c r="W33" s="55"/>
      <c r="X33" s="55"/>
      <c r="Y33" s="56"/>
    </row>
    <row r="34" spans="1:25" x14ac:dyDescent="0.2">
      <c r="A34" s="4">
        <v>30</v>
      </c>
      <c r="B34" s="5">
        <v>2.9</v>
      </c>
      <c r="C34" s="5">
        <v>3.2</v>
      </c>
      <c r="D34" s="5">
        <v>2.7</v>
      </c>
      <c r="E34" s="5">
        <v>1.3</v>
      </c>
      <c r="F34" s="4"/>
      <c r="G34" s="4">
        <v>30</v>
      </c>
      <c r="H34" s="4">
        <v>4.8</v>
      </c>
      <c r="I34" s="4">
        <v>1.1000000000000001</v>
      </c>
      <c r="J34" s="4">
        <v>5.8</v>
      </c>
      <c r="K34" s="4">
        <v>4.7</v>
      </c>
      <c r="M34" s="4">
        <v>30</v>
      </c>
      <c r="N34" s="5">
        <v>8.1</v>
      </c>
      <c r="O34" s="5">
        <v>6.9</v>
      </c>
      <c r="P34" s="5">
        <v>8.3000000000000007</v>
      </c>
      <c r="Q34" s="5">
        <v>8</v>
      </c>
      <c r="R34" s="5"/>
      <c r="S34" s="25" t="s">
        <v>45</v>
      </c>
      <c r="T34" s="26">
        <v>5937.5600000000013</v>
      </c>
      <c r="U34" s="27">
        <v>120</v>
      </c>
      <c r="V34" s="30"/>
      <c r="W34" s="30"/>
      <c r="X34" s="30"/>
      <c r="Y34" s="31"/>
    </row>
    <row r="35" spans="1:25" ht="13.5" thickBot="1" x14ac:dyDescent="0.25">
      <c r="A35" s="4" t="s">
        <v>3</v>
      </c>
      <c r="B35" s="4">
        <f t="shared" ref="B35:E35" si="0">AVERAGE(B5:B34)</f>
        <v>1.87</v>
      </c>
      <c r="C35" s="4">
        <f t="shared" si="0"/>
        <v>1.55</v>
      </c>
      <c r="D35" s="4">
        <f t="shared" si="0"/>
        <v>2.1133333333333337</v>
      </c>
      <c r="E35" s="4">
        <f t="shared" si="0"/>
        <v>1.9966666666666666</v>
      </c>
      <c r="F35" s="4"/>
      <c r="G35" s="4" t="s">
        <v>3</v>
      </c>
      <c r="H35" s="4">
        <f t="shared" ref="H35:K35" si="1">AVERAGE(H5:H34)</f>
        <v>3.4966666666666666</v>
      </c>
      <c r="I35" s="4">
        <f t="shared" si="1"/>
        <v>2.4399999999999995</v>
      </c>
      <c r="J35" s="4">
        <f t="shared" si="1"/>
        <v>4.7600000000000007</v>
      </c>
      <c r="K35" s="4">
        <f t="shared" si="1"/>
        <v>4.33</v>
      </c>
      <c r="M35" s="4" t="s">
        <v>3</v>
      </c>
      <c r="N35" s="4">
        <f t="shared" ref="N35:O35" si="2">AVERAGE(N5:N34)</f>
        <v>6.3866666666666667</v>
      </c>
      <c r="O35" s="4">
        <f t="shared" si="2"/>
        <v>3.5933333333333337</v>
      </c>
      <c r="P35" s="4">
        <f>AVERAGE(P5:P34)</f>
        <v>8.48</v>
      </c>
      <c r="Q35" s="4">
        <f t="shared" ref="Q35" si="3">AVERAGE(Q5:Q34)</f>
        <v>7.9933333333333332</v>
      </c>
      <c r="S35" s="32" t="s">
        <v>46</v>
      </c>
      <c r="T35" s="33">
        <v>689.21866666666654</v>
      </c>
      <c r="U35" s="34">
        <v>119</v>
      </c>
      <c r="V35" s="35"/>
      <c r="W35" s="35"/>
      <c r="X35" s="35"/>
      <c r="Y35" s="36"/>
    </row>
    <row r="36" spans="1:25" x14ac:dyDescent="0.2">
      <c r="A36" s="4" t="s">
        <v>4</v>
      </c>
      <c r="B36" s="4">
        <f t="shared" ref="B36:E36" si="4">STDEV(B5:B34)</f>
        <v>1.0583493980136536</v>
      </c>
      <c r="C36" s="4">
        <f t="shared" si="4"/>
        <v>0.99991378938731323</v>
      </c>
      <c r="D36" s="4">
        <f t="shared" si="4"/>
        <v>0.88580115046262953</v>
      </c>
      <c r="E36" s="4">
        <f t="shared" si="4"/>
        <v>1.1553424132931425</v>
      </c>
      <c r="F36" s="4"/>
      <c r="G36" s="4" t="s">
        <v>4</v>
      </c>
      <c r="H36" s="4">
        <f t="shared" ref="H36:K36" si="5">STDEV(H5:H34)</f>
        <v>1.8773575217224392</v>
      </c>
      <c r="I36" s="4">
        <f t="shared" si="5"/>
        <v>1.4131403034523442</v>
      </c>
      <c r="J36" s="4">
        <f t="shared" si="5"/>
        <v>1.3835486607097396</v>
      </c>
      <c r="K36" s="4">
        <f t="shared" si="5"/>
        <v>1.2151770127902306</v>
      </c>
      <c r="M36" s="4" t="s">
        <v>4</v>
      </c>
      <c r="N36" s="4">
        <f t="shared" ref="N36:O36" si="6">STDEV(N5:N34)</f>
        <v>1.7421218400981993</v>
      </c>
      <c r="O36" s="4">
        <f t="shared" si="6"/>
        <v>1.4929566437877173</v>
      </c>
      <c r="P36" s="4">
        <f>STDEV(P5:P34)</f>
        <v>1.0406894266584135</v>
      </c>
      <c r="Q36" s="4">
        <f t="shared" ref="Q36" si="7">STDEV(Q5:Q34)</f>
        <v>1.5350914458515048</v>
      </c>
    </row>
    <row r="37" spans="1:25" x14ac:dyDescent="0.2">
      <c r="A37" s="4" t="s">
        <v>5</v>
      </c>
      <c r="B37" s="4">
        <f t="shared" ref="B37:E37" si="8">B36/SQRT(30)</f>
        <v>0.19322727967136377</v>
      </c>
      <c r="C37" s="4">
        <f t="shared" si="8"/>
        <v>0.18255844600263374</v>
      </c>
      <c r="D37" s="4">
        <f t="shared" si="8"/>
        <v>0.16172442385746996</v>
      </c>
      <c r="E37" s="4">
        <f t="shared" si="8"/>
        <v>0.21093570046770355</v>
      </c>
      <c r="F37" s="4"/>
      <c r="G37" s="4" t="s">
        <v>5</v>
      </c>
      <c r="H37" s="4">
        <f t="shared" ref="H37:K37" si="9">H36/SQRT(30)</f>
        <v>0.34275702104979161</v>
      </c>
      <c r="I37" s="4">
        <f t="shared" si="9"/>
        <v>0.25800294037351484</v>
      </c>
      <c r="J37" s="4">
        <f t="shared" si="9"/>
        <v>0.25260027029226195</v>
      </c>
      <c r="K37" s="4">
        <f t="shared" si="9"/>
        <v>0.22185995375565101</v>
      </c>
      <c r="M37" s="4" t="s">
        <v>5</v>
      </c>
      <c r="N37" s="4">
        <f t="shared" ref="N37:O37" si="10">N36/SQRT(30)</f>
        <v>0.31806647658139725</v>
      </c>
      <c r="O37" s="4">
        <f t="shared" si="10"/>
        <v>0.27257534372657927</v>
      </c>
      <c r="P37" s="4">
        <f>P36/SQRT(30)</f>
        <v>0.19000302477931041</v>
      </c>
      <c r="Q37" s="4">
        <f t="shared" ref="Q37" si="11">Q36/SQRT(30)</f>
        <v>0.28026807090869649</v>
      </c>
    </row>
    <row r="40" spans="1:25" x14ac:dyDescent="0.2">
      <c r="A40" s="67" t="s">
        <v>15</v>
      </c>
      <c r="B40" s="67"/>
      <c r="C40" s="67"/>
      <c r="D40" s="67"/>
      <c r="E40" s="67"/>
    </row>
    <row r="41" spans="1:25" x14ac:dyDescent="0.2">
      <c r="A41" s="4" t="s">
        <v>11</v>
      </c>
      <c r="B41" s="4"/>
      <c r="C41" s="4"/>
      <c r="D41" s="4"/>
      <c r="E41" s="4"/>
      <c r="F41" s="4"/>
      <c r="H41" s="66" t="s">
        <v>58</v>
      </c>
      <c r="I41" s="66"/>
      <c r="J41" s="66"/>
      <c r="K41" s="66"/>
    </row>
    <row r="42" spans="1:25" x14ac:dyDescent="0.2">
      <c r="A42" s="4"/>
      <c r="B42" s="2" t="s">
        <v>0</v>
      </c>
      <c r="C42" s="2" t="s">
        <v>0</v>
      </c>
      <c r="D42" s="3" t="s">
        <v>1</v>
      </c>
      <c r="E42" s="3" t="s">
        <v>1</v>
      </c>
      <c r="F42" s="4"/>
      <c r="H42" s="38"/>
      <c r="I42" s="39" t="s">
        <v>56</v>
      </c>
      <c r="J42" s="39" t="s">
        <v>26</v>
      </c>
      <c r="K42" s="38" t="s">
        <v>57</v>
      </c>
    </row>
    <row r="43" spans="1:25" x14ac:dyDescent="0.2">
      <c r="A43" s="4" t="s">
        <v>12</v>
      </c>
      <c r="B43" s="2" t="s">
        <v>2</v>
      </c>
      <c r="C43" s="2" t="s">
        <v>32</v>
      </c>
      <c r="D43" s="2" t="s">
        <v>2</v>
      </c>
      <c r="E43" s="2" t="s">
        <v>33</v>
      </c>
      <c r="F43" s="4"/>
      <c r="H43" s="38" t="s">
        <v>12</v>
      </c>
      <c r="I43" s="11">
        <v>28.872</v>
      </c>
      <c r="J43" s="11">
        <v>3</v>
      </c>
      <c r="K43" s="37">
        <v>2.3829999999999999E-6</v>
      </c>
    </row>
    <row r="44" spans="1:25" x14ac:dyDescent="0.2">
      <c r="A44" s="4" t="s">
        <v>8</v>
      </c>
      <c r="B44" s="4">
        <v>63</v>
      </c>
      <c r="C44" s="4">
        <v>60</v>
      </c>
      <c r="D44" s="4">
        <v>66</v>
      </c>
      <c r="E44" s="4">
        <v>59</v>
      </c>
      <c r="H44" s="38" t="s">
        <v>13</v>
      </c>
      <c r="I44" s="11">
        <v>13.393000000000001</v>
      </c>
      <c r="J44" s="11">
        <v>3</v>
      </c>
      <c r="K44" s="11">
        <v>3.8600000000000001E-3</v>
      </c>
    </row>
    <row r="45" spans="1:25" x14ac:dyDescent="0.2">
      <c r="A45" s="4" t="s">
        <v>9</v>
      </c>
      <c r="B45" s="4">
        <v>6</v>
      </c>
      <c r="C45" s="4">
        <v>23</v>
      </c>
      <c r="D45" s="4">
        <v>6</v>
      </c>
      <c r="E45" s="4">
        <v>5</v>
      </c>
      <c r="H45" s="38" t="s">
        <v>14</v>
      </c>
      <c r="I45" s="11">
        <v>11.436999999999999</v>
      </c>
      <c r="J45" s="11">
        <v>3</v>
      </c>
      <c r="K45" s="11">
        <v>9.5820000000000002E-3</v>
      </c>
    </row>
    <row r="46" spans="1:25" x14ac:dyDescent="0.2">
      <c r="A46" s="4" t="s">
        <v>10</v>
      </c>
      <c r="B46" s="4">
        <f>B45*100/B44</f>
        <v>9.5238095238095237</v>
      </c>
      <c r="C46" s="4">
        <f t="shared" ref="C46" si="12">C45*100/C44</f>
        <v>38.333333333333336</v>
      </c>
      <c r="D46" s="4">
        <f>D45*100/D44</f>
        <v>9.0909090909090917</v>
      </c>
      <c r="E46" s="4">
        <f>E45*100/E44</f>
        <v>8.4745762711864412</v>
      </c>
    </row>
    <row r="47" spans="1:25" x14ac:dyDescent="0.2">
      <c r="A47" s="4"/>
      <c r="B47" s="4"/>
      <c r="C47" s="12"/>
      <c r="D47" s="4"/>
      <c r="E47" s="4"/>
      <c r="F47" s="4"/>
    </row>
    <row r="48" spans="1:25" x14ac:dyDescent="0.2">
      <c r="A48" s="4" t="s">
        <v>11</v>
      </c>
      <c r="B48" s="4"/>
      <c r="C48" s="4"/>
      <c r="D48" s="4"/>
      <c r="E48" s="4"/>
      <c r="F48" s="4"/>
    </row>
    <row r="49" spans="1:6" x14ac:dyDescent="0.2">
      <c r="A49" s="4"/>
      <c r="B49" s="2" t="s">
        <v>0</v>
      </c>
      <c r="C49" s="2" t="s">
        <v>0</v>
      </c>
      <c r="D49" s="3" t="s">
        <v>1</v>
      </c>
      <c r="E49" s="3" t="s">
        <v>1</v>
      </c>
      <c r="F49" s="4"/>
    </row>
    <row r="50" spans="1:6" x14ac:dyDescent="0.2">
      <c r="A50" s="4" t="s">
        <v>13</v>
      </c>
      <c r="B50" s="2" t="s">
        <v>2</v>
      </c>
      <c r="C50" s="2" t="s">
        <v>32</v>
      </c>
      <c r="D50" s="2" t="s">
        <v>2</v>
      </c>
      <c r="E50" s="2" t="s">
        <v>33</v>
      </c>
      <c r="F50" s="4"/>
    </row>
    <row r="51" spans="1:6" x14ac:dyDescent="0.2">
      <c r="A51" s="4" t="s">
        <v>8</v>
      </c>
      <c r="B51" s="4">
        <v>50</v>
      </c>
      <c r="C51" s="4">
        <v>50</v>
      </c>
      <c r="D51" s="4">
        <v>50</v>
      </c>
      <c r="E51" s="4">
        <v>50</v>
      </c>
    </row>
    <row r="52" spans="1:6" x14ac:dyDescent="0.2">
      <c r="A52" s="4" t="s">
        <v>9</v>
      </c>
      <c r="B52" s="4">
        <v>4</v>
      </c>
      <c r="C52" s="4">
        <v>16</v>
      </c>
      <c r="D52" s="4">
        <v>5</v>
      </c>
      <c r="E52" s="4">
        <v>7</v>
      </c>
    </row>
    <row r="53" spans="1:6" x14ac:dyDescent="0.2">
      <c r="A53" s="4" t="s">
        <v>10</v>
      </c>
      <c r="B53" s="4">
        <f>B52*100/B51</f>
        <v>8</v>
      </c>
      <c r="C53" s="4">
        <f t="shared" ref="C53" si="13">C52*100/C51</f>
        <v>32</v>
      </c>
      <c r="D53" s="4">
        <f>D52*100/D51</f>
        <v>10</v>
      </c>
      <c r="E53" s="4">
        <f>E52*100/E51</f>
        <v>14</v>
      </c>
    </row>
    <row r="54" spans="1:6" x14ac:dyDescent="0.2">
      <c r="A54" s="4"/>
      <c r="B54" s="4"/>
      <c r="C54" s="4"/>
      <c r="D54" s="4"/>
      <c r="E54" s="4"/>
      <c r="F54" s="4"/>
    </row>
    <row r="55" spans="1:6" x14ac:dyDescent="0.2">
      <c r="A55" s="4" t="s">
        <v>11</v>
      </c>
      <c r="B55" s="4"/>
      <c r="C55" s="4"/>
      <c r="D55" s="4"/>
      <c r="E55" s="4"/>
      <c r="F55" s="4"/>
    </row>
    <row r="56" spans="1:6" x14ac:dyDescent="0.2">
      <c r="A56" s="4"/>
      <c r="B56" s="2" t="s">
        <v>0</v>
      </c>
      <c r="C56" s="2" t="s">
        <v>0</v>
      </c>
      <c r="D56" s="3" t="s">
        <v>1</v>
      </c>
      <c r="E56" s="3" t="s">
        <v>1</v>
      </c>
      <c r="F56" s="4"/>
    </row>
    <row r="57" spans="1:6" x14ac:dyDescent="0.2">
      <c r="A57" s="4" t="s">
        <v>14</v>
      </c>
      <c r="B57" s="2" t="s">
        <v>2</v>
      </c>
      <c r="C57" s="2" t="s">
        <v>32</v>
      </c>
      <c r="D57" s="2" t="s">
        <v>2</v>
      </c>
      <c r="E57" s="2" t="s">
        <v>33</v>
      </c>
      <c r="F57" s="4"/>
    </row>
    <row r="58" spans="1:6" x14ac:dyDescent="0.2">
      <c r="A58" s="4" t="s">
        <v>8</v>
      </c>
      <c r="B58" s="4">
        <v>42</v>
      </c>
      <c r="C58" s="4">
        <v>43</v>
      </c>
      <c r="D58" s="4">
        <v>40</v>
      </c>
      <c r="E58" s="4">
        <v>40</v>
      </c>
    </row>
    <row r="59" spans="1:6" x14ac:dyDescent="0.2">
      <c r="A59" s="4" t="s">
        <v>9</v>
      </c>
      <c r="B59" s="4">
        <v>3</v>
      </c>
      <c r="C59" s="4">
        <v>11</v>
      </c>
      <c r="D59" s="4">
        <v>3</v>
      </c>
      <c r="E59" s="4">
        <v>2</v>
      </c>
    </row>
    <row r="60" spans="1:6" x14ac:dyDescent="0.2">
      <c r="A60" s="4" t="s">
        <v>10</v>
      </c>
      <c r="B60" s="4">
        <f>B59*100/B58</f>
        <v>7.1428571428571432</v>
      </c>
      <c r="C60" s="4">
        <f t="shared" ref="C60" si="14">C59*100/C58</f>
        <v>25.581395348837209</v>
      </c>
      <c r="D60" s="4">
        <f t="shared" ref="D60:E60" si="15">D59*100/D58</f>
        <v>7.5</v>
      </c>
      <c r="E60" s="4">
        <f t="shared" si="15"/>
        <v>5</v>
      </c>
    </row>
    <row r="65" spans="1:32" x14ac:dyDescent="0.2">
      <c r="B65" s="67" t="s">
        <v>54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 t="s">
        <v>55</v>
      </c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</row>
    <row r="66" spans="1:32" x14ac:dyDescent="0.2">
      <c r="B66" s="65" t="s">
        <v>16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 t="s">
        <v>17</v>
      </c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AA66" s="66" t="s">
        <v>23</v>
      </c>
      <c r="AB66" s="66"/>
      <c r="AC66" s="66"/>
      <c r="AD66" s="66"/>
      <c r="AE66" s="66"/>
      <c r="AF66" s="66"/>
    </row>
    <row r="67" spans="1:32" x14ac:dyDescent="0.2">
      <c r="B67" s="65" t="s">
        <v>0</v>
      </c>
      <c r="C67" s="65"/>
      <c r="D67" s="65"/>
      <c r="E67" s="65"/>
      <c r="F67" s="65" t="s">
        <v>1</v>
      </c>
      <c r="G67" s="65"/>
      <c r="H67" s="65" t="s">
        <v>1</v>
      </c>
      <c r="I67" s="65"/>
      <c r="J67" s="65" t="s">
        <v>0</v>
      </c>
      <c r="K67" s="65"/>
      <c r="L67" s="65" t="s">
        <v>1</v>
      </c>
      <c r="M67" s="65" t="s">
        <v>1</v>
      </c>
      <c r="N67" s="65" t="s">
        <v>0</v>
      </c>
      <c r="O67" s="65"/>
      <c r="P67" s="65"/>
      <c r="Q67" s="65"/>
      <c r="R67" s="65" t="s">
        <v>1</v>
      </c>
      <c r="S67" s="65"/>
      <c r="T67" s="65" t="s">
        <v>1</v>
      </c>
      <c r="U67" s="65"/>
      <c r="V67" s="65" t="s">
        <v>0</v>
      </c>
      <c r="W67" s="65"/>
      <c r="X67" s="65" t="s">
        <v>1</v>
      </c>
      <c r="Y67" s="65" t="s">
        <v>1</v>
      </c>
      <c r="AA67" s="2" t="s">
        <v>24</v>
      </c>
      <c r="AB67" s="2" t="s">
        <v>18</v>
      </c>
    </row>
    <row r="68" spans="1:32" ht="25.5" x14ac:dyDescent="0.2">
      <c r="A68" s="2" t="s">
        <v>7</v>
      </c>
      <c r="B68" s="65" t="s">
        <v>2</v>
      </c>
      <c r="C68" s="65"/>
      <c r="D68" s="65" t="s">
        <v>32</v>
      </c>
      <c r="E68" s="65"/>
      <c r="F68" s="65" t="s">
        <v>2</v>
      </c>
      <c r="G68" s="65"/>
      <c r="H68" s="65" t="s">
        <v>33</v>
      </c>
      <c r="I68" s="65"/>
      <c r="J68" s="2" t="s">
        <v>2</v>
      </c>
      <c r="K68" s="2" t="s">
        <v>32</v>
      </c>
      <c r="L68" s="2" t="s">
        <v>2</v>
      </c>
      <c r="M68" s="2" t="s">
        <v>33</v>
      </c>
      <c r="N68" s="65" t="s">
        <v>2</v>
      </c>
      <c r="O68" s="65"/>
      <c r="P68" s="65" t="s">
        <v>32</v>
      </c>
      <c r="Q68" s="65"/>
      <c r="R68" s="65" t="s">
        <v>2</v>
      </c>
      <c r="S68" s="65"/>
      <c r="T68" s="65" t="s">
        <v>33</v>
      </c>
      <c r="U68" s="65"/>
      <c r="V68" s="2" t="s">
        <v>2</v>
      </c>
      <c r="W68" s="2" t="s">
        <v>32</v>
      </c>
      <c r="X68" s="2" t="s">
        <v>2</v>
      </c>
      <c r="Y68" s="2" t="s">
        <v>33</v>
      </c>
      <c r="AA68" s="6"/>
      <c r="AB68" s="7" t="s">
        <v>25</v>
      </c>
      <c r="AC68" s="7" t="s">
        <v>26</v>
      </c>
      <c r="AD68" s="7" t="s">
        <v>27</v>
      </c>
      <c r="AE68" s="7" t="s">
        <v>28</v>
      </c>
      <c r="AF68" s="7" t="s">
        <v>29</v>
      </c>
    </row>
    <row r="69" spans="1:32" x14ac:dyDescent="0.2">
      <c r="B69" s="14" t="s">
        <v>52</v>
      </c>
      <c r="C69" s="2" t="s">
        <v>53</v>
      </c>
      <c r="D69" s="14" t="s">
        <v>52</v>
      </c>
      <c r="E69" s="2" t="s">
        <v>53</v>
      </c>
      <c r="F69" s="14" t="s">
        <v>52</v>
      </c>
      <c r="G69" s="2" t="s">
        <v>53</v>
      </c>
      <c r="H69" s="14" t="s">
        <v>52</v>
      </c>
      <c r="I69" s="2" t="s">
        <v>53</v>
      </c>
      <c r="J69" s="65" t="s">
        <v>19</v>
      </c>
      <c r="K69" s="65"/>
      <c r="L69" s="65"/>
      <c r="M69" s="65"/>
      <c r="N69" s="14" t="s">
        <v>52</v>
      </c>
      <c r="O69" s="2" t="s">
        <v>53</v>
      </c>
      <c r="P69" s="14" t="s">
        <v>52</v>
      </c>
      <c r="Q69" s="2" t="s">
        <v>53</v>
      </c>
      <c r="R69" s="14" t="s">
        <v>52</v>
      </c>
      <c r="S69" s="2" t="s">
        <v>53</v>
      </c>
      <c r="T69" s="14" t="s">
        <v>52</v>
      </c>
      <c r="U69" s="2" t="s">
        <v>53</v>
      </c>
      <c r="V69" s="65" t="s">
        <v>19</v>
      </c>
      <c r="W69" s="65"/>
      <c r="X69" s="65"/>
      <c r="Y69" s="65"/>
      <c r="AA69" s="60" t="s">
        <v>30</v>
      </c>
      <c r="AB69" s="61">
        <v>10759.25</v>
      </c>
      <c r="AC69" s="62">
        <v>3</v>
      </c>
      <c r="AD69" s="61">
        <v>3586.4166666666665</v>
      </c>
      <c r="AE69" s="61">
        <v>11.156768601254432</v>
      </c>
      <c r="AF69" s="61">
        <v>3.7937799277037337E-6</v>
      </c>
    </row>
    <row r="70" spans="1:32" ht="15" customHeight="1" x14ac:dyDescent="0.25">
      <c r="A70" s="4">
        <v>1</v>
      </c>
      <c r="B70" s="40">
        <v>56</v>
      </c>
      <c r="C70" s="40">
        <v>47</v>
      </c>
      <c r="D70" s="40">
        <v>33</v>
      </c>
      <c r="E70" s="40">
        <v>29</v>
      </c>
      <c r="F70" s="40">
        <v>70</v>
      </c>
      <c r="G70" s="40">
        <v>21</v>
      </c>
      <c r="H70" s="40">
        <v>59</v>
      </c>
      <c r="I70" s="40">
        <v>56</v>
      </c>
      <c r="J70" s="13">
        <v>83.928571428571431</v>
      </c>
      <c r="K70" s="13">
        <v>87.878787878787875</v>
      </c>
      <c r="L70" s="13">
        <v>30</v>
      </c>
      <c r="M70" s="13">
        <v>94.915254237288138</v>
      </c>
      <c r="N70" s="40">
        <v>21</v>
      </c>
      <c r="O70" s="40">
        <v>20</v>
      </c>
      <c r="P70" s="40">
        <v>64</v>
      </c>
      <c r="Q70" s="40">
        <v>24</v>
      </c>
      <c r="R70" s="40">
        <v>57</v>
      </c>
      <c r="S70" s="40">
        <v>55</v>
      </c>
      <c r="T70" s="40">
        <v>43</v>
      </c>
      <c r="U70" s="15">
        <v>40</v>
      </c>
      <c r="V70" s="13">
        <v>95.238095238095241</v>
      </c>
      <c r="W70" s="13">
        <v>37.5</v>
      </c>
      <c r="X70" s="13">
        <v>96.491228070175438</v>
      </c>
      <c r="Y70" s="13">
        <v>93.023255813953483</v>
      </c>
      <c r="AA70" s="63" t="s">
        <v>59</v>
      </c>
      <c r="AB70" s="61">
        <v>24430.7</v>
      </c>
      <c r="AC70" s="62">
        <v>76</v>
      </c>
      <c r="AD70" s="61">
        <v>321.45657894736843</v>
      </c>
      <c r="AE70" s="64"/>
      <c r="AF70" s="64"/>
    </row>
    <row r="71" spans="1:32" ht="15" customHeight="1" x14ac:dyDescent="0.25">
      <c r="A71" s="4">
        <v>2</v>
      </c>
      <c r="B71" s="40">
        <v>32</v>
      </c>
      <c r="C71" s="40">
        <v>30</v>
      </c>
      <c r="D71" s="40">
        <v>6</v>
      </c>
      <c r="E71" s="40">
        <v>1</v>
      </c>
      <c r="F71" s="40">
        <v>69</v>
      </c>
      <c r="G71" s="40">
        <v>68</v>
      </c>
      <c r="H71" s="40">
        <v>32</v>
      </c>
      <c r="I71" s="40">
        <v>30</v>
      </c>
      <c r="J71" s="13">
        <v>93.75</v>
      </c>
      <c r="K71" s="13">
        <v>16.666666666666668</v>
      </c>
      <c r="L71" s="13">
        <v>98.550724637681157</v>
      </c>
      <c r="M71" s="13">
        <v>93.75</v>
      </c>
      <c r="N71" s="40">
        <v>68</v>
      </c>
      <c r="O71" s="40">
        <v>66</v>
      </c>
      <c r="P71" s="40">
        <v>53</v>
      </c>
      <c r="Q71" s="40">
        <v>4</v>
      </c>
      <c r="R71" s="40">
        <v>42</v>
      </c>
      <c r="S71" s="40">
        <v>38</v>
      </c>
      <c r="T71" s="40">
        <v>29</v>
      </c>
      <c r="U71" s="15">
        <v>22</v>
      </c>
      <c r="V71" s="13">
        <v>97.058823529411768</v>
      </c>
      <c r="W71" s="13">
        <v>7.5471698113207548</v>
      </c>
      <c r="X71" s="13">
        <v>90.476190476190482</v>
      </c>
      <c r="Y71" s="13">
        <v>75.862068965517238</v>
      </c>
      <c r="AA71" s="8" t="s">
        <v>31</v>
      </c>
      <c r="AB71" s="9">
        <v>35189.949999999997</v>
      </c>
      <c r="AC71" s="10">
        <v>79</v>
      </c>
      <c r="AD71" s="1"/>
      <c r="AE71" s="1"/>
      <c r="AF71" s="1"/>
    </row>
    <row r="72" spans="1:32" ht="15" customHeight="1" x14ac:dyDescent="0.25">
      <c r="A72" s="4">
        <v>3</v>
      </c>
      <c r="B72" s="40">
        <v>48</v>
      </c>
      <c r="C72" s="40">
        <v>46</v>
      </c>
      <c r="D72" s="40">
        <v>7</v>
      </c>
      <c r="E72" s="40">
        <v>4</v>
      </c>
      <c r="F72" s="40">
        <v>66</v>
      </c>
      <c r="G72" s="40">
        <v>36</v>
      </c>
      <c r="H72" s="40">
        <v>16</v>
      </c>
      <c r="I72" s="40">
        <v>16</v>
      </c>
      <c r="J72" s="13">
        <v>95.833333333333329</v>
      </c>
      <c r="K72" s="13">
        <v>57.142857142857146</v>
      </c>
      <c r="L72" s="13">
        <v>54.545454545454547</v>
      </c>
      <c r="M72" s="13">
        <v>100</v>
      </c>
      <c r="N72" s="40">
        <v>8</v>
      </c>
      <c r="O72" s="40">
        <v>8</v>
      </c>
      <c r="P72" s="40">
        <v>12</v>
      </c>
      <c r="Q72" s="40">
        <v>5</v>
      </c>
      <c r="R72" s="40">
        <v>56</v>
      </c>
      <c r="S72" s="40">
        <v>54</v>
      </c>
      <c r="T72" s="40">
        <v>34</v>
      </c>
      <c r="U72" s="15">
        <v>9</v>
      </c>
      <c r="V72" s="13">
        <v>100</v>
      </c>
      <c r="W72" s="13">
        <v>41.666666666666664</v>
      </c>
      <c r="X72" s="13">
        <v>96.428571428571431</v>
      </c>
      <c r="Y72" s="13">
        <v>26.470588235294116</v>
      </c>
    </row>
    <row r="73" spans="1:32" ht="15" customHeight="1" x14ac:dyDescent="0.25">
      <c r="A73" s="4">
        <v>4</v>
      </c>
      <c r="B73" s="40">
        <v>52</v>
      </c>
      <c r="C73" s="40">
        <v>21</v>
      </c>
      <c r="D73" s="40">
        <v>21</v>
      </c>
      <c r="E73" s="40">
        <v>6</v>
      </c>
      <c r="F73" s="40">
        <v>46</v>
      </c>
      <c r="G73" s="40">
        <v>44</v>
      </c>
      <c r="H73" s="40">
        <v>20</v>
      </c>
      <c r="I73" s="40">
        <v>18</v>
      </c>
      <c r="J73" s="13">
        <v>40.384615384615387</v>
      </c>
      <c r="K73" s="13">
        <v>28.571428571428573</v>
      </c>
      <c r="L73" s="13">
        <v>95.652173913043484</v>
      </c>
      <c r="M73" s="13">
        <v>90</v>
      </c>
      <c r="N73" s="40">
        <v>45</v>
      </c>
      <c r="O73" s="40">
        <v>13</v>
      </c>
      <c r="P73" s="40">
        <v>34</v>
      </c>
      <c r="Q73" s="40">
        <v>31</v>
      </c>
      <c r="R73" s="40">
        <v>29</v>
      </c>
      <c r="S73" s="40">
        <v>20</v>
      </c>
      <c r="T73" s="40">
        <v>51</v>
      </c>
      <c r="U73" s="15">
        <v>49</v>
      </c>
      <c r="V73" s="13">
        <v>28.888888888888889</v>
      </c>
      <c r="W73" s="13">
        <v>91.17647058823529</v>
      </c>
      <c r="X73" s="13">
        <v>68.965517241379317</v>
      </c>
      <c r="Y73" s="13">
        <v>96.078431372549019</v>
      </c>
      <c r="AA73" s="2" t="s">
        <v>17</v>
      </c>
      <c r="AB73" s="2" t="s">
        <v>18</v>
      </c>
    </row>
    <row r="74" spans="1:32" ht="15" customHeight="1" x14ac:dyDescent="0.25">
      <c r="A74" s="4">
        <v>5</v>
      </c>
      <c r="B74" s="40">
        <v>36</v>
      </c>
      <c r="C74" s="40">
        <v>10</v>
      </c>
      <c r="D74" s="40">
        <v>7</v>
      </c>
      <c r="E74" s="40">
        <v>7</v>
      </c>
      <c r="F74" s="40">
        <v>69</v>
      </c>
      <c r="G74" s="40">
        <v>65</v>
      </c>
      <c r="H74" s="40">
        <v>71</v>
      </c>
      <c r="I74" s="40">
        <v>22</v>
      </c>
      <c r="J74" s="13">
        <v>27.777777777777779</v>
      </c>
      <c r="K74" s="13">
        <v>100</v>
      </c>
      <c r="L74" s="13">
        <v>94.20289855072464</v>
      </c>
      <c r="M74" s="13">
        <v>30.985915492957748</v>
      </c>
      <c r="N74" s="40">
        <v>66</v>
      </c>
      <c r="O74" s="40">
        <v>60</v>
      </c>
      <c r="P74" s="40">
        <v>44</v>
      </c>
      <c r="Q74" s="40">
        <v>6</v>
      </c>
      <c r="R74" s="40">
        <v>37</v>
      </c>
      <c r="S74" s="40">
        <v>10</v>
      </c>
      <c r="T74" s="40">
        <v>62</v>
      </c>
      <c r="U74" s="15">
        <v>31</v>
      </c>
      <c r="V74" s="13">
        <v>90.909090909090907</v>
      </c>
      <c r="W74" s="13">
        <v>13.636363636363637</v>
      </c>
      <c r="X74" s="13">
        <v>27.027027027027028</v>
      </c>
      <c r="Y74" s="13">
        <v>50</v>
      </c>
      <c r="AA74" s="6"/>
      <c r="AB74" s="7" t="s">
        <v>25</v>
      </c>
      <c r="AC74" s="7" t="s">
        <v>26</v>
      </c>
      <c r="AD74" s="7" t="s">
        <v>27</v>
      </c>
      <c r="AE74" s="7" t="s">
        <v>28</v>
      </c>
      <c r="AF74" s="7" t="s">
        <v>29</v>
      </c>
    </row>
    <row r="75" spans="1:32" ht="15" customHeight="1" x14ac:dyDescent="0.25">
      <c r="A75" s="4">
        <v>6</v>
      </c>
      <c r="B75" s="40">
        <v>24</v>
      </c>
      <c r="C75" s="40">
        <v>22</v>
      </c>
      <c r="D75" s="40">
        <v>49</v>
      </c>
      <c r="E75" s="40">
        <v>44</v>
      </c>
      <c r="F75" s="40">
        <v>58</v>
      </c>
      <c r="G75" s="40">
        <v>30</v>
      </c>
      <c r="H75" s="40">
        <v>59</v>
      </c>
      <c r="I75" s="40">
        <v>18</v>
      </c>
      <c r="J75" s="13">
        <v>91.666666666666671</v>
      </c>
      <c r="K75" s="13">
        <v>89.795918367346943</v>
      </c>
      <c r="L75" s="13">
        <v>51.724137931034484</v>
      </c>
      <c r="M75" s="13">
        <v>30.508474576271187</v>
      </c>
      <c r="N75" s="40">
        <v>39</v>
      </c>
      <c r="O75" s="40">
        <v>37</v>
      </c>
      <c r="P75" s="40">
        <v>21</v>
      </c>
      <c r="Q75" s="40">
        <v>11</v>
      </c>
      <c r="R75" s="40">
        <v>44</v>
      </c>
      <c r="S75" s="40">
        <v>41</v>
      </c>
      <c r="T75" s="40">
        <v>37</v>
      </c>
      <c r="U75" s="15">
        <v>34</v>
      </c>
      <c r="V75" s="13">
        <v>94.871794871794876</v>
      </c>
      <c r="W75" s="13">
        <v>52.38095238095238</v>
      </c>
      <c r="X75" s="13">
        <v>93.181818181818187</v>
      </c>
      <c r="Y75" s="13">
        <v>91.891891891891888</v>
      </c>
      <c r="AA75" s="60" t="s">
        <v>30</v>
      </c>
      <c r="AB75" s="61">
        <v>339.7375000000003</v>
      </c>
      <c r="AC75" s="62">
        <v>3</v>
      </c>
      <c r="AD75" s="61">
        <v>113.24583333333344</v>
      </c>
      <c r="AE75" s="61">
        <v>0.32121381764122309</v>
      </c>
      <c r="AF75" s="61">
        <v>0.81000008388389921</v>
      </c>
    </row>
    <row r="76" spans="1:32" ht="15" customHeight="1" x14ac:dyDescent="0.25">
      <c r="A76" s="4">
        <v>7</v>
      </c>
      <c r="B76" s="40">
        <v>38</v>
      </c>
      <c r="C76" s="40">
        <v>32</v>
      </c>
      <c r="D76" s="40">
        <v>62</v>
      </c>
      <c r="E76" s="40">
        <v>61</v>
      </c>
      <c r="F76" s="40">
        <v>60</v>
      </c>
      <c r="G76" s="40">
        <v>58</v>
      </c>
      <c r="H76" s="40">
        <v>55</v>
      </c>
      <c r="I76" s="40">
        <v>50</v>
      </c>
      <c r="J76" s="13">
        <v>84.21052631578948</v>
      </c>
      <c r="K76" s="13">
        <v>98.387096774193552</v>
      </c>
      <c r="L76" s="13">
        <v>96.666666666666671</v>
      </c>
      <c r="M76" s="13">
        <v>90.909090909090907</v>
      </c>
      <c r="N76" s="40">
        <v>19</v>
      </c>
      <c r="O76" s="40">
        <v>5</v>
      </c>
      <c r="P76" s="40">
        <v>8</v>
      </c>
      <c r="Q76" s="40">
        <v>3</v>
      </c>
      <c r="R76" s="40">
        <v>59</v>
      </c>
      <c r="S76" s="40">
        <v>16</v>
      </c>
      <c r="T76" s="40">
        <v>37</v>
      </c>
      <c r="U76" s="15">
        <v>36</v>
      </c>
      <c r="V76" s="13">
        <v>26.315789473684209</v>
      </c>
      <c r="W76" s="13">
        <v>37.5</v>
      </c>
      <c r="X76" s="13">
        <v>27.118644067796609</v>
      </c>
      <c r="Y76" s="13">
        <v>97.297297297297291</v>
      </c>
      <c r="AA76" s="63" t="s">
        <v>59</v>
      </c>
      <c r="AB76" s="61">
        <v>26794.25</v>
      </c>
      <c r="AC76" s="62">
        <v>76</v>
      </c>
      <c r="AD76" s="61">
        <v>352.55592105263156</v>
      </c>
      <c r="AE76" s="64"/>
      <c r="AF76" s="64"/>
    </row>
    <row r="77" spans="1:32" ht="15" customHeight="1" x14ac:dyDescent="0.25">
      <c r="A77" s="4">
        <v>8</v>
      </c>
      <c r="B77" s="40">
        <v>44</v>
      </c>
      <c r="C77" s="40">
        <v>43</v>
      </c>
      <c r="D77" s="40">
        <v>10</v>
      </c>
      <c r="E77" s="40">
        <v>9</v>
      </c>
      <c r="F77" s="40">
        <v>42</v>
      </c>
      <c r="G77" s="40">
        <v>19</v>
      </c>
      <c r="H77" s="40">
        <v>67</v>
      </c>
      <c r="I77" s="40">
        <v>22</v>
      </c>
      <c r="J77" s="13">
        <v>97.727272727272734</v>
      </c>
      <c r="K77" s="13">
        <v>90</v>
      </c>
      <c r="L77" s="13">
        <v>45.238095238095241</v>
      </c>
      <c r="M77" s="13">
        <v>32.835820895522389</v>
      </c>
      <c r="N77" s="40">
        <v>70</v>
      </c>
      <c r="O77" s="40">
        <v>12</v>
      </c>
      <c r="P77" s="40">
        <v>6</v>
      </c>
      <c r="Q77" s="40">
        <v>4</v>
      </c>
      <c r="R77" s="40">
        <v>52</v>
      </c>
      <c r="S77" s="40">
        <v>51</v>
      </c>
      <c r="T77" s="40">
        <v>42</v>
      </c>
      <c r="U77" s="15">
        <v>9</v>
      </c>
      <c r="V77" s="13">
        <v>17.142857142857142</v>
      </c>
      <c r="W77" s="13">
        <v>66.666666666666671</v>
      </c>
      <c r="X77" s="13">
        <v>98.07692307692308</v>
      </c>
      <c r="Y77" s="13">
        <v>21.428571428571427</v>
      </c>
      <c r="AA77" s="8" t="s">
        <v>31</v>
      </c>
      <c r="AB77" s="9">
        <v>27133.987499999999</v>
      </c>
      <c r="AC77" s="10">
        <v>79</v>
      </c>
      <c r="AD77" s="1"/>
      <c r="AE77" s="1"/>
      <c r="AF77" s="1"/>
    </row>
    <row r="78" spans="1:32" ht="15" customHeight="1" x14ac:dyDescent="0.25">
      <c r="A78" s="4">
        <v>9</v>
      </c>
      <c r="B78" s="40">
        <v>18</v>
      </c>
      <c r="C78" s="40">
        <v>16</v>
      </c>
      <c r="D78" s="40">
        <v>14</v>
      </c>
      <c r="E78" s="40">
        <v>12</v>
      </c>
      <c r="F78" s="40">
        <v>65</v>
      </c>
      <c r="G78" s="40">
        <v>61</v>
      </c>
      <c r="H78" s="40">
        <v>62</v>
      </c>
      <c r="I78" s="40">
        <v>58</v>
      </c>
      <c r="J78" s="13">
        <v>88.888888888888886</v>
      </c>
      <c r="K78" s="13">
        <v>85.714285714285708</v>
      </c>
      <c r="L78" s="13">
        <v>93.84615384615384</v>
      </c>
      <c r="M78" s="13">
        <v>93.548387096774192</v>
      </c>
      <c r="N78" s="40">
        <v>8</v>
      </c>
      <c r="O78" s="40">
        <v>7</v>
      </c>
      <c r="P78" s="40">
        <v>52</v>
      </c>
      <c r="Q78" s="40">
        <v>25</v>
      </c>
      <c r="R78" s="40">
        <v>55</v>
      </c>
      <c r="S78" s="40">
        <v>41</v>
      </c>
      <c r="T78" s="40">
        <v>21</v>
      </c>
      <c r="U78" s="15">
        <v>19</v>
      </c>
      <c r="V78" s="13">
        <v>87.5</v>
      </c>
      <c r="W78" s="13">
        <v>48.07692307692308</v>
      </c>
      <c r="X78" s="13">
        <v>74.545454545454547</v>
      </c>
      <c r="Y78" s="13">
        <v>90.476190476190482</v>
      </c>
    </row>
    <row r="79" spans="1:32" ht="15" customHeight="1" x14ac:dyDescent="0.25">
      <c r="A79" s="4">
        <v>10</v>
      </c>
      <c r="B79" s="40">
        <v>57</v>
      </c>
      <c r="C79" s="40">
        <v>14</v>
      </c>
      <c r="D79" s="40">
        <v>66</v>
      </c>
      <c r="E79" s="40">
        <v>16</v>
      </c>
      <c r="F79" s="40">
        <v>20</v>
      </c>
      <c r="G79" s="40">
        <v>11</v>
      </c>
      <c r="H79" s="40">
        <v>31</v>
      </c>
      <c r="I79" s="40">
        <v>20</v>
      </c>
      <c r="J79" s="13">
        <v>24.561403508771932</v>
      </c>
      <c r="K79" s="13">
        <v>24.242424242424242</v>
      </c>
      <c r="L79" s="13">
        <v>55</v>
      </c>
      <c r="M79" s="13">
        <v>64.516129032258064</v>
      </c>
      <c r="N79" s="40">
        <v>54</v>
      </c>
      <c r="O79" s="40">
        <v>52</v>
      </c>
      <c r="P79" s="40">
        <v>29</v>
      </c>
      <c r="Q79" s="40">
        <v>7</v>
      </c>
      <c r="R79" s="40">
        <v>28</v>
      </c>
      <c r="S79" s="40">
        <v>27</v>
      </c>
      <c r="T79" s="40">
        <v>48</v>
      </c>
      <c r="U79" s="15">
        <v>43</v>
      </c>
      <c r="V79" s="13">
        <v>96.296296296296291</v>
      </c>
      <c r="W79" s="13">
        <v>24.137931034482758</v>
      </c>
      <c r="X79" s="13">
        <v>96.428571428571431</v>
      </c>
      <c r="Y79" s="13">
        <v>89.583333333333329</v>
      </c>
    </row>
    <row r="80" spans="1:32" ht="15" customHeight="1" x14ac:dyDescent="0.25">
      <c r="A80" s="4">
        <v>11</v>
      </c>
      <c r="B80" s="40">
        <v>46</v>
      </c>
      <c r="C80" s="40">
        <v>43</v>
      </c>
      <c r="D80" s="40">
        <v>13</v>
      </c>
      <c r="E80" s="40">
        <v>11</v>
      </c>
      <c r="F80" s="40">
        <v>31</v>
      </c>
      <c r="G80" s="40">
        <v>30</v>
      </c>
      <c r="H80" s="40">
        <v>46</v>
      </c>
      <c r="I80" s="40">
        <v>41</v>
      </c>
      <c r="J80" s="13">
        <v>93.478260869565219</v>
      </c>
      <c r="K80" s="13">
        <v>84.615384615384613</v>
      </c>
      <c r="L80" s="13">
        <v>96.774193548387103</v>
      </c>
      <c r="M80" s="13">
        <v>89.130434782608702</v>
      </c>
      <c r="N80" s="40">
        <v>30</v>
      </c>
      <c r="O80" s="40">
        <v>28</v>
      </c>
      <c r="P80" s="40">
        <v>47</v>
      </c>
      <c r="Q80" s="40">
        <v>38</v>
      </c>
      <c r="R80" s="40">
        <v>16</v>
      </c>
      <c r="S80" s="40">
        <v>14</v>
      </c>
      <c r="T80" s="40">
        <v>66</v>
      </c>
      <c r="U80" s="15">
        <v>49</v>
      </c>
      <c r="V80" s="13">
        <v>93.333333333333329</v>
      </c>
      <c r="W80" s="13">
        <v>80.851063829787236</v>
      </c>
      <c r="X80" s="13">
        <v>87.5</v>
      </c>
      <c r="Y80" s="13">
        <v>74.242424242424249</v>
      </c>
      <c r="AA80" s="66" t="s">
        <v>60</v>
      </c>
      <c r="AB80" s="66"/>
      <c r="AC80" s="66"/>
    </row>
    <row r="81" spans="1:29" ht="15" customHeight="1" x14ac:dyDescent="0.25">
      <c r="A81" s="4">
        <v>12</v>
      </c>
      <c r="B81" s="40">
        <v>41</v>
      </c>
      <c r="C81" s="40">
        <v>38</v>
      </c>
      <c r="D81" s="40">
        <v>11</v>
      </c>
      <c r="E81" s="40">
        <v>10</v>
      </c>
      <c r="F81" s="40">
        <v>42</v>
      </c>
      <c r="G81" s="40">
        <v>41</v>
      </c>
      <c r="H81" s="40">
        <v>22</v>
      </c>
      <c r="I81" s="40">
        <v>3</v>
      </c>
      <c r="J81" s="13">
        <v>92.682926829268297</v>
      </c>
      <c r="K81" s="13">
        <v>90.909090909090907</v>
      </c>
      <c r="L81" s="13">
        <v>97.61904761904762</v>
      </c>
      <c r="M81" s="13">
        <v>13.636363636363637</v>
      </c>
      <c r="N81" s="40">
        <v>67</v>
      </c>
      <c r="O81" s="40">
        <v>53</v>
      </c>
      <c r="P81" s="40">
        <v>60</v>
      </c>
      <c r="Q81" s="40">
        <v>31</v>
      </c>
      <c r="R81" s="40">
        <v>35</v>
      </c>
      <c r="S81" s="40">
        <v>35</v>
      </c>
      <c r="T81" s="40">
        <v>20</v>
      </c>
      <c r="U81" s="15">
        <v>10</v>
      </c>
      <c r="V81" s="13">
        <v>79.104477611940297</v>
      </c>
      <c r="W81" s="13">
        <v>51.666666666666664</v>
      </c>
      <c r="X81" s="13">
        <v>100</v>
      </c>
      <c r="Y81" s="13">
        <v>50</v>
      </c>
      <c r="AA81" s="2" t="s">
        <v>24</v>
      </c>
      <c r="AB81" s="2" t="s">
        <v>19</v>
      </c>
    </row>
    <row r="82" spans="1:29" ht="15" customHeight="1" x14ac:dyDescent="0.25">
      <c r="A82" s="4">
        <v>13</v>
      </c>
      <c r="B82" s="40">
        <v>25</v>
      </c>
      <c r="C82" s="40">
        <v>24</v>
      </c>
      <c r="D82" s="40">
        <v>8</v>
      </c>
      <c r="E82" s="40">
        <v>8</v>
      </c>
      <c r="F82" s="40">
        <v>57</v>
      </c>
      <c r="G82" s="40">
        <v>55</v>
      </c>
      <c r="H82" s="40">
        <v>29</v>
      </c>
      <c r="I82" s="40">
        <v>27</v>
      </c>
      <c r="J82" s="13">
        <v>96</v>
      </c>
      <c r="K82" s="13">
        <v>100</v>
      </c>
      <c r="L82" s="13">
        <v>96.491228070175438</v>
      </c>
      <c r="M82" s="13">
        <v>93.103448275862064</v>
      </c>
      <c r="N82" s="40">
        <v>7</v>
      </c>
      <c r="O82" s="40">
        <v>5</v>
      </c>
      <c r="P82" s="40">
        <v>33</v>
      </c>
      <c r="Q82" s="40">
        <v>9</v>
      </c>
      <c r="R82" s="40">
        <v>38</v>
      </c>
      <c r="S82" s="40">
        <v>30</v>
      </c>
      <c r="T82" s="40">
        <v>9</v>
      </c>
      <c r="U82" s="15">
        <v>6</v>
      </c>
      <c r="V82" s="13">
        <v>71.428571428571431</v>
      </c>
      <c r="W82" s="13">
        <v>27.272727272727273</v>
      </c>
      <c r="X82" s="13">
        <v>78.94736842105263</v>
      </c>
      <c r="Y82" s="13">
        <v>66.666666666666671</v>
      </c>
      <c r="AA82" s="39" t="s">
        <v>56</v>
      </c>
      <c r="AB82" s="39" t="s">
        <v>26</v>
      </c>
      <c r="AC82" s="38" t="s">
        <v>57</v>
      </c>
    </row>
    <row r="83" spans="1:29" ht="15" customHeight="1" x14ac:dyDescent="0.25">
      <c r="A83" s="4">
        <v>14</v>
      </c>
      <c r="B83" s="40">
        <v>54</v>
      </c>
      <c r="C83" s="40">
        <v>41</v>
      </c>
      <c r="D83" s="40">
        <v>10</v>
      </c>
      <c r="E83" s="40">
        <v>9</v>
      </c>
      <c r="F83" s="40">
        <v>10</v>
      </c>
      <c r="G83" s="40">
        <v>10</v>
      </c>
      <c r="H83" s="40">
        <v>49</v>
      </c>
      <c r="I83" s="40">
        <v>45</v>
      </c>
      <c r="J83" s="13">
        <v>75.925925925925924</v>
      </c>
      <c r="K83" s="13">
        <v>90</v>
      </c>
      <c r="L83" s="13">
        <v>100</v>
      </c>
      <c r="M83" s="13">
        <v>91.836734693877546</v>
      </c>
      <c r="N83" s="40">
        <v>16</v>
      </c>
      <c r="O83" s="40">
        <v>11</v>
      </c>
      <c r="P83" s="40">
        <v>45</v>
      </c>
      <c r="Q83" s="40">
        <v>16</v>
      </c>
      <c r="R83" s="40">
        <v>38</v>
      </c>
      <c r="S83" s="40">
        <v>26</v>
      </c>
      <c r="T83" s="40">
        <v>32</v>
      </c>
      <c r="U83" s="15">
        <v>15</v>
      </c>
      <c r="V83" s="13">
        <v>68.75</v>
      </c>
      <c r="W83" s="13">
        <v>35.555555555555557</v>
      </c>
      <c r="X83" s="13">
        <v>68.421052631578945</v>
      </c>
      <c r="Y83" s="13">
        <v>46.875</v>
      </c>
      <c r="AA83" s="11">
        <v>5.3757999999999999</v>
      </c>
      <c r="AB83" s="11">
        <v>3</v>
      </c>
      <c r="AC83" s="11">
        <v>0.14630000000000001</v>
      </c>
    </row>
    <row r="84" spans="1:29" ht="15" customHeight="1" x14ac:dyDescent="0.25">
      <c r="A84" s="4">
        <v>15</v>
      </c>
      <c r="B84" s="40">
        <v>26</v>
      </c>
      <c r="C84" s="40">
        <v>24</v>
      </c>
      <c r="D84" s="40">
        <v>6</v>
      </c>
      <c r="E84" s="40">
        <v>2</v>
      </c>
      <c r="F84" s="40">
        <v>15</v>
      </c>
      <c r="G84" s="40">
        <v>9</v>
      </c>
      <c r="H84" s="40">
        <v>58</v>
      </c>
      <c r="I84" s="40">
        <v>11</v>
      </c>
      <c r="J84" s="13">
        <v>92.307692307692307</v>
      </c>
      <c r="K84" s="13">
        <v>33.333333333333336</v>
      </c>
      <c r="L84" s="13">
        <v>60</v>
      </c>
      <c r="M84" s="13">
        <v>18.96551724137931</v>
      </c>
      <c r="N84" s="40">
        <v>12</v>
      </c>
      <c r="O84" s="40">
        <v>8</v>
      </c>
      <c r="P84" s="40">
        <v>54</v>
      </c>
      <c r="Q84" s="40">
        <v>47</v>
      </c>
      <c r="R84" s="40">
        <v>34</v>
      </c>
      <c r="S84" s="40">
        <v>33</v>
      </c>
      <c r="T84" s="40">
        <v>41</v>
      </c>
      <c r="U84" s="15">
        <v>40</v>
      </c>
      <c r="V84" s="13">
        <v>66.666666666666671</v>
      </c>
      <c r="W84" s="13">
        <v>87.037037037037038</v>
      </c>
      <c r="X84" s="13">
        <v>97.058823529411768</v>
      </c>
      <c r="Y84" s="13">
        <v>97.560975609756099</v>
      </c>
    </row>
    <row r="85" spans="1:29" ht="15" customHeight="1" x14ac:dyDescent="0.25">
      <c r="A85" s="4">
        <v>16</v>
      </c>
      <c r="B85" s="40">
        <v>48</v>
      </c>
      <c r="C85" s="40">
        <v>23</v>
      </c>
      <c r="D85" s="40">
        <v>19</v>
      </c>
      <c r="E85" s="40">
        <v>4</v>
      </c>
      <c r="F85" s="40">
        <v>58</v>
      </c>
      <c r="G85" s="40">
        <v>56</v>
      </c>
      <c r="H85" s="40">
        <v>66</v>
      </c>
      <c r="I85" s="40">
        <v>63</v>
      </c>
      <c r="J85" s="13">
        <v>47.916666666666664</v>
      </c>
      <c r="K85" s="13">
        <v>21.05263157894737</v>
      </c>
      <c r="L85" s="13">
        <v>96.551724137931032</v>
      </c>
      <c r="M85" s="13">
        <v>95.454545454545453</v>
      </c>
      <c r="N85" s="40">
        <v>64</v>
      </c>
      <c r="O85" s="40">
        <v>59</v>
      </c>
      <c r="P85" s="40">
        <v>52</v>
      </c>
      <c r="Q85" s="40">
        <v>7</v>
      </c>
      <c r="R85" s="40">
        <v>40</v>
      </c>
      <c r="S85" s="40">
        <v>37</v>
      </c>
      <c r="T85" s="40">
        <v>8</v>
      </c>
      <c r="U85" s="15">
        <v>7</v>
      </c>
      <c r="V85" s="13">
        <v>92.1875</v>
      </c>
      <c r="W85" s="13">
        <v>13.461538461538462</v>
      </c>
      <c r="X85" s="13">
        <v>92.5</v>
      </c>
      <c r="Y85" s="13">
        <v>87.5</v>
      </c>
      <c r="AA85" s="2" t="s">
        <v>17</v>
      </c>
      <c r="AB85" s="2" t="s">
        <v>19</v>
      </c>
    </row>
    <row r="86" spans="1:29" ht="15" customHeight="1" x14ac:dyDescent="0.25">
      <c r="A86" s="4">
        <v>17</v>
      </c>
      <c r="B86" s="40">
        <v>49</v>
      </c>
      <c r="C86" s="40">
        <v>12</v>
      </c>
      <c r="D86" s="40">
        <v>7</v>
      </c>
      <c r="E86" s="40">
        <v>6</v>
      </c>
      <c r="F86" s="40">
        <v>34</v>
      </c>
      <c r="G86" s="40">
        <v>15</v>
      </c>
      <c r="H86" s="40">
        <v>12</v>
      </c>
      <c r="I86" s="40">
        <v>12</v>
      </c>
      <c r="J86" s="13">
        <v>24.489795918367346</v>
      </c>
      <c r="K86" s="13">
        <v>85.714285714285708</v>
      </c>
      <c r="L86" s="13">
        <v>44.117647058823529</v>
      </c>
      <c r="M86" s="13">
        <v>100</v>
      </c>
      <c r="N86" s="40">
        <v>58</v>
      </c>
      <c r="O86" s="40">
        <v>45</v>
      </c>
      <c r="P86" s="40">
        <v>8</v>
      </c>
      <c r="Q86" s="40">
        <v>6</v>
      </c>
      <c r="R86" s="40">
        <v>42</v>
      </c>
      <c r="S86" s="40">
        <v>9</v>
      </c>
      <c r="T86" s="40">
        <v>59</v>
      </c>
      <c r="U86" s="15">
        <v>41</v>
      </c>
      <c r="V86" s="13">
        <v>77.58620689655173</v>
      </c>
      <c r="W86" s="13">
        <v>75</v>
      </c>
      <c r="X86" s="13">
        <v>21.428571428571427</v>
      </c>
      <c r="Y86" s="13">
        <v>69.491525423728817</v>
      </c>
      <c r="AA86" s="39" t="s">
        <v>56</v>
      </c>
      <c r="AB86" s="39" t="s">
        <v>26</v>
      </c>
      <c r="AC86" s="38" t="s">
        <v>57</v>
      </c>
    </row>
    <row r="87" spans="1:29" ht="15" customHeight="1" x14ac:dyDescent="0.25">
      <c r="A87" s="4">
        <v>18</v>
      </c>
      <c r="B87" s="40">
        <v>61</v>
      </c>
      <c r="C87" s="40">
        <v>60</v>
      </c>
      <c r="D87" s="40">
        <v>11</v>
      </c>
      <c r="E87" s="40">
        <v>10</v>
      </c>
      <c r="F87" s="40">
        <v>66</v>
      </c>
      <c r="G87" s="40">
        <v>65</v>
      </c>
      <c r="H87" s="40">
        <v>61</v>
      </c>
      <c r="I87" s="40">
        <v>16</v>
      </c>
      <c r="J87" s="13">
        <v>98.360655737704917</v>
      </c>
      <c r="K87" s="13">
        <v>90.909090909090907</v>
      </c>
      <c r="L87" s="13">
        <v>98.484848484848484</v>
      </c>
      <c r="M87" s="13">
        <v>26.229508196721312</v>
      </c>
      <c r="N87" s="40">
        <v>9</v>
      </c>
      <c r="O87" s="40">
        <v>2</v>
      </c>
      <c r="P87" s="40">
        <v>61</v>
      </c>
      <c r="Q87" s="40">
        <v>32</v>
      </c>
      <c r="R87" s="40">
        <v>31</v>
      </c>
      <c r="S87" s="40">
        <v>27</v>
      </c>
      <c r="T87" s="40">
        <v>43</v>
      </c>
      <c r="U87" s="15">
        <v>33</v>
      </c>
      <c r="V87" s="13">
        <v>22.222222222222221</v>
      </c>
      <c r="W87" s="13">
        <v>52.459016393442624</v>
      </c>
      <c r="X87" s="13">
        <v>87.096774193548384</v>
      </c>
      <c r="Y87" s="13">
        <v>76.744186046511629</v>
      </c>
      <c r="AA87" s="11">
        <v>16.265000000000001</v>
      </c>
      <c r="AB87" s="11">
        <v>3</v>
      </c>
      <c r="AC87" s="11">
        <v>1.0009999999999999E-3</v>
      </c>
    </row>
    <row r="88" spans="1:29" ht="15" customHeight="1" x14ac:dyDescent="0.25">
      <c r="A88" s="4">
        <v>19</v>
      </c>
      <c r="B88" s="40">
        <v>44</v>
      </c>
      <c r="C88" s="40">
        <v>43</v>
      </c>
      <c r="D88" s="40">
        <v>6</v>
      </c>
      <c r="E88" s="40">
        <v>2</v>
      </c>
      <c r="F88" s="40">
        <v>28</v>
      </c>
      <c r="G88" s="40">
        <v>28</v>
      </c>
      <c r="H88" s="40">
        <v>13</v>
      </c>
      <c r="I88" s="40">
        <v>11</v>
      </c>
      <c r="J88" s="13">
        <v>97.727272727272734</v>
      </c>
      <c r="K88" s="13">
        <v>33.333333333333336</v>
      </c>
      <c r="L88" s="13">
        <v>100</v>
      </c>
      <c r="M88" s="13">
        <v>84.615384615384613</v>
      </c>
      <c r="N88" s="40">
        <v>34</v>
      </c>
      <c r="O88" s="40">
        <v>25</v>
      </c>
      <c r="P88" s="40">
        <v>21</v>
      </c>
      <c r="Q88" s="40">
        <v>5</v>
      </c>
      <c r="R88" s="40">
        <v>62</v>
      </c>
      <c r="S88" s="40">
        <v>46</v>
      </c>
      <c r="T88" s="40">
        <v>55</v>
      </c>
      <c r="U88" s="15">
        <v>53</v>
      </c>
      <c r="V88" s="13">
        <v>73.529411764705884</v>
      </c>
      <c r="W88" s="13">
        <v>23.80952380952381</v>
      </c>
      <c r="X88" s="13">
        <v>74.193548387096769</v>
      </c>
      <c r="Y88" s="13">
        <v>96.36363636363636</v>
      </c>
    </row>
    <row r="89" spans="1:29" ht="15" customHeight="1" x14ac:dyDescent="0.25">
      <c r="A89" s="4">
        <v>20</v>
      </c>
      <c r="B89" s="40">
        <v>54</v>
      </c>
      <c r="C89" s="40">
        <v>51</v>
      </c>
      <c r="D89" s="40">
        <v>8</v>
      </c>
      <c r="E89" s="40">
        <v>7</v>
      </c>
      <c r="F89" s="40">
        <v>59</v>
      </c>
      <c r="G89" s="40">
        <v>57</v>
      </c>
      <c r="H89" s="40">
        <v>58</v>
      </c>
      <c r="I89" s="40">
        <v>56</v>
      </c>
      <c r="J89" s="13">
        <v>94.444444444444443</v>
      </c>
      <c r="K89" s="13">
        <v>87.5</v>
      </c>
      <c r="L89" s="13">
        <v>96.610169491525426</v>
      </c>
      <c r="M89" s="13">
        <v>96.551724137931032</v>
      </c>
      <c r="N89" s="40">
        <v>63</v>
      </c>
      <c r="O89" s="40">
        <v>51</v>
      </c>
      <c r="P89" s="40">
        <v>7</v>
      </c>
      <c r="Q89" s="40">
        <v>5</v>
      </c>
      <c r="R89" s="40">
        <v>28</v>
      </c>
      <c r="S89" s="40">
        <v>28</v>
      </c>
      <c r="T89" s="40">
        <v>52</v>
      </c>
      <c r="U89" s="15">
        <v>42</v>
      </c>
      <c r="V89" s="13">
        <v>80.952380952380949</v>
      </c>
      <c r="W89" s="13">
        <v>71.428571428571431</v>
      </c>
      <c r="X89" s="13">
        <v>100</v>
      </c>
      <c r="Y89" s="13">
        <v>80.769230769230774</v>
      </c>
    </row>
    <row r="90" spans="1:29" ht="1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29" ht="1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29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</sheetData>
  <mergeCells count="31">
    <mergeCell ref="S3:Y3"/>
    <mergeCell ref="AA66:AF66"/>
    <mergeCell ref="A1:Q1"/>
    <mergeCell ref="A40:E40"/>
    <mergeCell ref="H41:K41"/>
    <mergeCell ref="M2:Q2"/>
    <mergeCell ref="G2:K2"/>
    <mergeCell ref="A2:E2"/>
    <mergeCell ref="N65:Y65"/>
    <mergeCell ref="N66:Y66"/>
    <mergeCell ref="J67:K67"/>
    <mergeCell ref="L67:M67"/>
    <mergeCell ref="N67:Q67"/>
    <mergeCell ref="B65:M65"/>
    <mergeCell ref="B66:M66"/>
    <mergeCell ref="B68:C68"/>
    <mergeCell ref="D68:E68"/>
    <mergeCell ref="F68:G68"/>
    <mergeCell ref="H68:I68"/>
    <mergeCell ref="B67:E67"/>
    <mergeCell ref="F67:I67"/>
    <mergeCell ref="N68:O68"/>
    <mergeCell ref="P68:Q68"/>
    <mergeCell ref="R68:S68"/>
    <mergeCell ref="T68:U68"/>
    <mergeCell ref="J69:M69"/>
    <mergeCell ref="V67:W67"/>
    <mergeCell ref="X67:Y67"/>
    <mergeCell ref="V69:Y69"/>
    <mergeCell ref="AA80:AC80"/>
    <mergeCell ref="R67:U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2019-08-15T12:37:54Z</dcterms:created>
  <dcterms:modified xsi:type="dcterms:W3CDTF">2019-12-10T14:19:00Z</dcterms:modified>
</cp:coreProperties>
</file>