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kleiger/Work/UNLV/MANUSCRIPTS/2018/Hand off model paper/Revision eLife/Submission/FINAL/Formatting for appendix/"/>
    </mc:Choice>
  </mc:AlternateContent>
  <xr:revisionPtr revIDLastSave="0" documentId="8_{5F2C2A28-5283-124C-A336-EDA50FB769D3}" xr6:coauthVersionLast="36" xr6:coauthVersionMax="36" xr10:uidLastSave="{00000000-0000-0000-0000-000000000000}"/>
  <bookViews>
    <workbookView xWindow="11640" yWindow="2060" windowWidth="23240" windowHeight="17420" activeTab="4" xr2:uid="{00000000-000D-0000-FFFF-FFFF00000000}"/>
  </bookViews>
  <sheets>
    <sheet name="theoretical MW" sheetId="1" r:id="rId1"/>
    <sheet name="UBE2D3" sheetId="2" r:id="rId2"/>
    <sheet name="UBE2G1" sheetId="3" r:id="rId3"/>
    <sheet name="UBE2R2" sheetId="4" r:id="rId4"/>
    <sheet name="UBE2L3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6" l="1"/>
  <c r="E4" i="6" s="1"/>
  <c r="C5" i="6"/>
  <c r="E5" i="6" s="1"/>
  <c r="C3" i="6"/>
  <c r="E3" i="6" s="1"/>
  <c r="C2" i="6"/>
  <c r="E2" i="6" s="1"/>
  <c r="C3" i="4"/>
  <c r="E3" i="4" s="1"/>
  <c r="C2" i="4"/>
  <c r="E2" i="4" s="1"/>
  <c r="C5" i="3"/>
  <c r="E5" i="3" s="1"/>
  <c r="C4" i="3"/>
  <c r="E4" i="3" s="1"/>
  <c r="C3" i="3"/>
  <c r="E3" i="3" s="1"/>
  <c r="C2" i="3"/>
  <c r="E2" i="3" s="1"/>
  <c r="E3" i="2"/>
  <c r="E4" i="2"/>
  <c r="E2" i="2"/>
  <c r="C3" i="2"/>
  <c r="C4" i="2"/>
  <c r="C2" i="2"/>
</calcChain>
</file>

<file path=xl/sharedStrings.xml><?xml version="1.0" encoding="utf-8"?>
<sst xmlns="http://schemas.openxmlformats.org/spreadsheetml/2006/main" count="70" uniqueCount="30">
  <si>
    <t>UBE2D3</t>
  </si>
  <si>
    <t>UBE2R2</t>
  </si>
  <si>
    <t>UBE2L3</t>
  </si>
  <si>
    <t>UBE2G1</t>
  </si>
  <si>
    <t>MW (Da)</t>
  </si>
  <si>
    <t>A</t>
  </si>
  <si>
    <t>B</t>
  </si>
  <si>
    <t xml:space="preserve">C </t>
  </si>
  <si>
    <t>Abundance</t>
  </si>
  <si>
    <t>DTT</t>
  </si>
  <si>
    <t>H20</t>
  </si>
  <si>
    <t>UBE2D3~UB (minus H20)</t>
  </si>
  <si>
    <t>UB~DTT (minus H20)</t>
  </si>
  <si>
    <t>UBE2L3~UB (minus H20)</t>
  </si>
  <si>
    <t>UBE2R2~UB (minus H20)</t>
  </si>
  <si>
    <t>UBE2G1~UB (minus H20)</t>
  </si>
  <si>
    <t>Components found by Mass Spec</t>
  </si>
  <si>
    <t>UBE2D3~UB/UBE2D3 total</t>
  </si>
  <si>
    <t>D</t>
  </si>
  <si>
    <t>UBE2G1~UB/UBE2G1 total</t>
  </si>
  <si>
    <t>Glutathione</t>
  </si>
  <si>
    <t>UBE2G1~UB-Glutathione (minus H20)</t>
  </si>
  <si>
    <t>UBE2R2~UB/UBE2R2 total</t>
  </si>
  <si>
    <t>UBE2L3~UB/UBE2L3 total</t>
  </si>
  <si>
    <t>UBE2L3~UB-Gluathione (minus H20)</t>
  </si>
  <si>
    <t>human UBIQUITIN</t>
  </si>
  <si>
    <t>Putative Identification</t>
  </si>
  <si>
    <t>Theo. MW</t>
  </si>
  <si>
    <t>Difference from theoretical mass  (Da)</t>
  </si>
  <si>
    <t>Obs.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</si>
</sst>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0" xfId="0" quotePrefix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A13" sqref="A13"/>
    </sheetView>
  </sheetViews>
  <sheetFormatPr baseColWidth="10" defaultColWidth="11" defaultRowHeight="16" x14ac:dyDescent="0.2"/>
  <cols>
    <col min="1" max="1" width="32.1640625" customWidth="1"/>
  </cols>
  <sheetData>
    <row r="1" spans="1:2" x14ac:dyDescent="0.2">
      <c r="B1" s="1" t="s">
        <v>4</v>
      </c>
    </row>
    <row r="2" spans="1:2" x14ac:dyDescent="0.2">
      <c r="A2" t="s">
        <v>0</v>
      </c>
      <c r="B2" s="1">
        <v>17020</v>
      </c>
    </row>
    <row r="3" spans="1:2" x14ac:dyDescent="0.2">
      <c r="A3" t="s">
        <v>2</v>
      </c>
      <c r="B3" s="1">
        <v>18005</v>
      </c>
    </row>
    <row r="4" spans="1:2" x14ac:dyDescent="0.2">
      <c r="A4" t="s">
        <v>1</v>
      </c>
      <c r="B4" s="1">
        <v>27091</v>
      </c>
    </row>
    <row r="5" spans="1:2" x14ac:dyDescent="0.2">
      <c r="A5" t="s">
        <v>3</v>
      </c>
      <c r="B5" s="1">
        <v>19565</v>
      </c>
    </row>
    <row r="6" spans="1:2" x14ac:dyDescent="0.2">
      <c r="A6" t="s">
        <v>25</v>
      </c>
      <c r="B6" s="1">
        <v>8564</v>
      </c>
    </row>
    <row r="7" spans="1:2" x14ac:dyDescent="0.2">
      <c r="A7" t="s">
        <v>9</v>
      </c>
      <c r="B7" s="1">
        <v>154</v>
      </c>
    </row>
    <row r="8" spans="1:2" x14ac:dyDescent="0.2">
      <c r="A8" t="s">
        <v>20</v>
      </c>
      <c r="B8" s="1">
        <v>307</v>
      </c>
    </row>
    <row r="9" spans="1:2" x14ac:dyDescent="0.2">
      <c r="A9" t="s">
        <v>10</v>
      </c>
      <c r="B9" s="1">
        <v>18</v>
      </c>
    </row>
    <row r="10" spans="1:2" x14ac:dyDescent="0.2">
      <c r="A10" s="5" t="s">
        <v>11</v>
      </c>
      <c r="B10" s="1">
        <v>25566</v>
      </c>
    </row>
    <row r="11" spans="1:2" x14ac:dyDescent="0.2">
      <c r="A11" t="s">
        <v>12</v>
      </c>
      <c r="B11" s="1">
        <v>8700</v>
      </c>
    </row>
    <row r="12" spans="1:2" x14ac:dyDescent="0.2">
      <c r="A12" t="s">
        <v>13</v>
      </c>
      <c r="B12" s="1">
        <v>26551</v>
      </c>
    </row>
    <row r="13" spans="1:2" x14ac:dyDescent="0.2">
      <c r="A13" t="s">
        <v>24</v>
      </c>
      <c r="B13" s="1">
        <v>26858</v>
      </c>
    </row>
    <row r="14" spans="1:2" x14ac:dyDescent="0.2">
      <c r="A14" t="s">
        <v>14</v>
      </c>
      <c r="B14" s="1">
        <v>35637</v>
      </c>
    </row>
    <row r="15" spans="1:2" x14ac:dyDescent="0.2">
      <c r="A15" t="s">
        <v>15</v>
      </c>
      <c r="B15" s="1">
        <v>28111</v>
      </c>
    </row>
    <row r="16" spans="1:2" x14ac:dyDescent="0.2">
      <c r="A16" t="s">
        <v>21</v>
      </c>
      <c r="B16" s="1">
        <v>28418</v>
      </c>
    </row>
    <row r="18" spans="2:2" x14ac:dyDescent="0.2">
      <c r="B1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activeCell="G2" sqref="G2"/>
    </sheetView>
  </sheetViews>
  <sheetFormatPr baseColWidth="10" defaultColWidth="11" defaultRowHeight="16" x14ac:dyDescent="0.2"/>
  <cols>
    <col min="1" max="1" width="19.5" customWidth="1"/>
    <col min="2" max="2" width="25" customWidth="1"/>
    <col min="3" max="3" width="19.5" customWidth="1"/>
    <col min="5" max="5" width="20" customWidth="1"/>
    <col min="6" max="6" width="23.6640625" customWidth="1"/>
    <col min="7" max="7" width="21.33203125" customWidth="1"/>
  </cols>
  <sheetData>
    <row r="1" spans="1:7" ht="47" customHeight="1" x14ac:dyDescent="0.2">
      <c r="A1" s="3" t="s">
        <v>16</v>
      </c>
      <c r="B1" s="3" t="s">
        <v>26</v>
      </c>
      <c r="C1" s="3" t="s">
        <v>27</v>
      </c>
      <c r="D1" s="2" t="s">
        <v>29</v>
      </c>
      <c r="E1" s="3" t="s">
        <v>28</v>
      </c>
      <c r="F1" s="2" t="s">
        <v>8</v>
      </c>
      <c r="G1" s="3" t="s">
        <v>17</v>
      </c>
    </row>
    <row r="2" spans="1:7" x14ac:dyDescent="0.2">
      <c r="A2" s="1" t="s">
        <v>5</v>
      </c>
      <c r="B2" s="5" t="s">
        <v>11</v>
      </c>
      <c r="C2" s="1">
        <f>VLOOKUP(SUBSTITUTE(B2,"~","~~"),'theoretical MW'!A:B,2,FALSE)</f>
        <v>25566</v>
      </c>
      <c r="D2" s="1">
        <v>25566.45</v>
      </c>
      <c r="E2" s="1" t="str">
        <f>"&lt;"&amp;ROUNDUP(ABS(D2-C2),0)</f>
        <v>&lt;1</v>
      </c>
      <c r="F2" s="1">
        <v>257741</v>
      </c>
      <c r="G2" s="4">
        <v>0.52</v>
      </c>
    </row>
    <row r="3" spans="1:7" x14ac:dyDescent="0.2">
      <c r="A3" s="1" t="s">
        <v>6</v>
      </c>
      <c r="B3" t="s">
        <v>0</v>
      </c>
      <c r="C3" s="1">
        <f>VLOOKUP(SUBSTITUTE(B3,"~","~~"),'theoretical MW'!A:B,2,FALSE)</f>
        <v>17020</v>
      </c>
      <c r="D3" s="1">
        <v>17020.05</v>
      </c>
      <c r="E3" s="1" t="str">
        <f t="shared" ref="E3:E4" si="0">"&lt;"&amp;ROUNDUP(ABS(D3-C3),0)</f>
        <v>&lt;1</v>
      </c>
      <c r="F3" s="1">
        <v>240343</v>
      </c>
      <c r="G3" s="1"/>
    </row>
    <row r="4" spans="1:7" x14ac:dyDescent="0.2">
      <c r="A4" s="1" t="s">
        <v>7</v>
      </c>
      <c r="B4" t="s">
        <v>12</v>
      </c>
      <c r="C4" s="1">
        <f>VLOOKUP(SUBSTITUTE(B4,"~","~~"),'theoretical MW'!A:B,2,FALSE)</f>
        <v>8700</v>
      </c>
      <c r="D4" s="1">
        <v>8700.85</v>
      </c>
      <c r="E4" s="1" t="str">
        <f t="shared" si="0"/>
        <v>&lt;1</v>
      </c>
      <c r="F4" s="1">
        <v>33868</v>
      </c>
      <c r="G4" s="1"/>
    </row>
    <row r="5" spans="1:7" x14ac:dyDescent="0.2">
      <c r="C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workbookViewId="0">
      <selection activeCell="D1" sqref="D1"/>
    </sheetView>
  </sheetViews>
  <sheetFormatPr baseColWidth="10" defaultColWidth="11" defaultRowHeight="16" x14ac:dyDescent="0.2"/>
  <cols>
    <col min="1" max="1" width="21.1640625" customWidth="1"/>
    <col min="2" max="2" width="25" customWidth="1"/>
    <col min="3" max="3" width="19.5" customWidth="1"/>
    <col min="5" max="5" width="20" customWidth="1"/>
    <col min="7" max="7" width="25.5" customWidth="1"/>
  </cols>
  <sheetData>
    <row r="1" spans="1:7" ht="34" x14ac:dyDescent="0.2">
      <c r="A1" s="3" t="s">
        <v>16</v>
      </c>
      <c r="B1" s="3" t="s">
        <v>26</v>
      </c>
      <c r="C1" s="3" t="s">
        <v>27</v>
      </c>
      <c r="D1" s="2" t="s">
        <v>29</v>
      </c>
      <c r="E1" s="3" t="s">
        <v>28</v>
      </c>
      <c r="F1" s="2" t="s">
        <v>8</v>
      </c>
      <c r="G1" s="3" t="s">
        <v>19</v>
      </c>
    </row>
    <row r="2" spans="1:7" x14ac:dyDescent="0.2">
      <c r="A2" s="1" t="s">
        <v>5</v>
      </c>
      <c r="B2" t="s">
        <v>15</v>
      </c>
      <c r="C2" s="1">
        <f>VLOOKUP(SUBSTITUTE(B2,"~","~~"),'theoretical MW'!A:B,2,FALSE)</f>
        <v>28111</v>
      </c>
      <c r="D2" s="1">
        <v>28112.34</v>
      </c>
      <c r="E2" s="1" t="str">
        <f>"&lt;"&amp;ROUNDUP(ABS(D2-C2),0)</f>
        <v>&lt;2</v>
      </c>
      <c r="F2" s="1">
        <v>290143</v>
      </c>
      <c r="G2" s="4">
        <v>1</v>
      </c>
    </row>
    <row r="3" spans="1:7" x14ac:dyDescent="0.2">
      <c r="A3" s="1" t="s">
        <v>6</v>
      </c>
      <c r="B3" t="s">
        <v>25</v>
      </c>
      <c r="C3" s="1">
        <f>VLOOKUP(SUBSTITUTE(B3,"~","~~"),'theoretical MW'!A:B,2,FALSE)</f>
        <v>8564</v>
      </c>
      <c r="D3" s="1">
        <v>8564.7099999999991</v>
      </c>
      <c r="E3" s="1" t="str">
        <f t="shared" ref="E3:E5" si="0">"&lt;"&amp;ROUNDUP(ABS(D3-C3),0)</f>
        <v>&lt;1</v>
      </c>
      <c r="F3" s="1">
        <v>146222</v>
      </c>
      <c r="G3" s="1"/>
    </row>
    <row r="4" spans="1:7" x14ac:dyDescent="0.2">
      <c r="A4" s="1" t="s">
        <v>7</v>
      </c>
      <c r="B4" t="s">
        <v>12</v>
      </c>
      <c r="C4" s="1">
        <f>VLOOKUP(SUBSTITUTE(B4,"~","~~"),'theoretical MW'!A:B,2,FALSE)</f>
        <v>8700</v>
      </c>
      <c r="D4" s="1">
        <v>8700.85</v>
      </c>
      <c r="E4" s="1" t="str">
        <f t="shared" si="0"/>
        <v>&lt;1</v>
      </c>
      <c r="F4" s="1">
        <v>90554</v>
      </c>
      <c r="G4" s="1"/>
    </row>
    <row r="5" spans="1:7" x14ac:dyDescent="0.2">
      <c r="A5" s="1" t="s">
        <v>18</v>
      </c>
      <c r="B5" t="s">
        <v>21</v>
      </c>
      <c r="C5" s="1">
        <f>VLOOKUP(SUBSTITUTE(B5,"~","~~"),'theoretical MW'!A:B,2,FALSE)</f>
        <v>28418</v>
      </c>
      <c r="D5" s="1">
        <v>28417.5</v>
      </c>
      <c r="E5" s="1" t="str">
        <f t="shared" si="0"/>
        <v>&lt;1</v>
      </c>
      <c r="F5" s="1">
        <v>56569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>
      <selection activeCell="G2" sqref="G2"/>
    </sheetView>
  </sheetViews>
  <sheetFormatPr baseColWidth="10" defaultColWidth="11" defaultRowHeight="16" x14ac:dyDescent="0.2"/>
  <cols>
    <col min="1" max="1" width="23.1640625" customWidth="1"/>
    <col min="2" max="2" width="25" customWidth="1"/>
    <col min="3" max="3" width="19.5" customWidth="1"/>
    <col min="5" max="5" width="20" customWidth="1"/>
    <col min="7" max="7" width="13" customWidth="1"/>
  </cols>
  <sheetData>
    <row r="1" spans="1:7" ht="34" x14ac:dyDescent="0.2">
      <c r="A1" s="3" t="s">
        <v>16</v>
      </c>
      <c r="B1" s="3" t="s">
        <v>26</v>
      </c>
      <c r="C1" s="3" t="s">
        <v>27</v>
      </c>
      <c r="D1" s="2" t="s">
        <v>29</v>
      </c>
      <c r="E1" s="3" t="s">
        <v>28</v>
      </c>
      <c r="F1" s="2" t="s">
        <v>8</v>
      </c>
      <c r="G1" s="3" t="s">
        <v>22</v>
      </c>
    </row>
    <row r="2" spans="1:7" x14ac:dyDescent="0.2">
      <c r="A2" s="1" t="s">
        <v>5</v>
      </c>
      <c r="B2" t="s">
        <v>25</v>
      </c>
      <c r="C2" s="1">
        <f>VLOOKUP(SUBSTITUTE(B2,"~","~~"),'theoretical MW'!A:B,2,FALSE)</f>
        <v>8564</v>
      </c>
      <c r="D2" s="1">
        <v>8564.65</v>
      </c>
      <c r="E2" s="1" t="str">
        <f>"&lt;"&amp;ROUNDUP(ABS(D2-C2),0)</f>
        <v>&lt;1</v>
      </c>
      <c r="F2" s="1">
        <v>474873</v>
      </c>
      <c r="G2" s="4">
        <v>1</v>
      </c>
    </row>
    <row r="3" spans="1:7" x14ac:dyDescent="0.2">
      <c r="A3" s="1" t="s">
        <v>6</v>
      </c>
      <c r="B3" t="s">
        <v>14</v>
      </c>
      <c r="C3" s="1">
        <f>VLOOKUP(SUBSTITUTE(B3,"~","~~"),'theoretical MW'!A:B,2,FALSE)</f>
        <v>35637</v>
      </c>
      <c r="D3" s="1">
        <v>35637.82</v>
      </c>
      <c r="E3" s="1" t="str">
        <f t="shared" ref="E3" si="0">"&lt;"&amp;ROUNDUP(ABS(D3-C3),0)</f>
        <v>&lt;1</v>
      </c>
      <c r="F3" s="1">
        <v>298406</v>
      </c>
      <c r="G3" s="1"/>
    </row>
    <row r="4" spans="1:7" x14ac:dyDescent="0.2">
      <c r="C4" s="1"/>
      <c r="E4" s="1"/>
    </row>
    <row r="5" spans="1:7" x14ac:dyDescent="0.2">
      <c r="C5" s="1"/>
      <c r="E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tabSelected="1" workbookViewId="0">
      <selection activeCell="G3" sqref="G3"/>
    </sheetView>
  </sheetViews>
  <sheetFormatPr baseColWidth="10" defaultColWidth="11" defaultRowHeight="16" x14ac:dyDescent="0.2"/>
  <cols>
    <col min="1" max="1" width="18.83203125" customWidth="1"/>
    <col min="2" max="2" width="25" customWidth="1"/>
    <col min="3" max="3" width="19.5" customWidth="1"/>
    <col min="5" max="5" width="20" customWidth="1"/>
    <col min="7" max="7" width="12.5" customWidth="1"/>
  </cols>
  <sheetData>
    <row r="1" spans="1:7" ht="34" x14ac:dyDescent="0.2">
      <c r="A1" s="3" t="s">
        <v>16</v>
      </c>
      <c r="B1" s="3" t="s">
        <v>26</v>
      </c>
      <c r="C1" s="3" t="s">
        <v>27</v>
      </c>
      <c r="D1" s="2" t="s">
        <v>29</v>
      </c>
      <c r="E1" s="3" t="s">
        <v>28</v>
      </c>
      <c r="F1" s="2" t="s">
        <v>8</v>
      </c>
      <c r="G1" s="3" t="s">
        <v>23</v>
      </c>
    </row>
    <row r="2" spans="1:7" x14ac:dyDescent="0.2">
      <c r="A2" s="1" t="s">
        <v>5</v>
      </c>
      <c r="B2" t="s">
        <v>13</v>
      </c>
      <c r="C2" s="1">
        <f>VLOOKUP(SUBSTITUTE(B2,"~","~~"),'theoretical MW'!A:B,2,FALSE)</f>
        <v>26551</v>
      </c>
      <c r="D2" s="1">
        <v>26552.84</v>
      </c>
      <c r="E2" s="1" t="str">
        <f>"&lt;"&amp;ROUNDUP(ABS(D2-C2),0)</f>
        <v>&lt;2</v>
      </c>
      <c r="F2" s="1">
        <v>285719</v>
      </c>
      <c r="G2" s="6">
        <v>0.65</v>
      </c>
    </row>
    <row r="3" spans="1:7" x14ac:dyDescent="0.2">
      <c r="A3" s="1" t="s">
        <v>6</v>
      </c>
      <c r="B3" t="s">
        <v>12</v>
      </c>
      <c r="C3" s="1">
        <f>VLOOKUP(SUBSTITUTE(B3,"~","~~"),'theoretical MW'!A:B,2,FALSE)</f>
        <v>8700</v>
      </c>
      <c r="D3" s="1">
        <v>8700.94</v>
      </c>
      <c r="E3" s="1" t="str">
        <f t="shared" ref="E3:E5" si="0">"&lt;"&amp;ROUNDUP(ABS(D3-C3),0)</f>
        <v>&lt;1</v>
      </c>
      <c r="F3" s="1">
        <v>223491</v>
      </c>
      <c r="G3" s="1"/>
    </row>
    <row r="4" spans="1:7" x14ac:dyDescent="0.2">
      <c r="A4" s="1" t="s">
        <v>7</v>
      </c>
      <c r="B4" t="s">
        <v>2</v>
      </c>
      <c r="C4" s="1">
        <f>VLOOKUP(SUBSTITUTE(B4,"~","~~"),'theoretical MW'!A:B,2,FALSE)</f>
        <v>18005</v>
      </c>
      <c r="D4" s="1">
        <v>18005.900000000001</v>
      </c>
      <c r="E4" s="1" t="str">
        <f t="shared" si="0"/>
        <v>&lt;1</v>
      </c>
      <c r="F4" s="1">
        <v>182611</v>
      </c>
      <c r="G4" s="1"/>
    </row>
    <row r="5" spans="1:7" x14ac:dyDescent="0.2">
      <c r="A5" s="1" t="s">
        <v>18</v>
      </c>
      <c r="B5" t="s">
        <v>24</v>
      </c>
      <c r="C5" s="1">
        <f>VLOOKUP(SUBSTITUTE(B5,"~","~~"),'theoretical MW'!A:B,2,FALSE)</f>
        <v>26858</v>
      </c>
      <c r="D5" s="1">
        <v>26857.91</v>
      </c>
      <c r="E5" s="1" t="str">
        <f t="shared" si="0"/>
        <v>&lt;1</v>
      </c>
      <c r="F5" s="1">
        <v>57602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theoretical MW</vt:lpstr>
      <vt:lpstr>UBE2D3</vt:lpstr>
      <vt:lpstr>UBE2G1</vt:lpstr>
      <vt:lpstr>UBE2R2</vt:lpstr>
      <vt:lpstr>UBE2L3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Kleiger</dc:creator>
  <cp:lastModifiedBy>Gary Kleiger</cp:lastModifiedBy>
  <dcterms:created xsi:type="dcterms:W3CDTF">2019-11-02T20:36:53Z</dcterms:created>
  <dcterms:modified xsi:type="dcterms:W3CDTF">2019-11-26T21:47:42Z</dcterms:modified>
</cp:coreProperties>
</file>